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namedSheetViews/namedSheetView2.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namedSheetViews/namedSheetView3.xml" ContentType="application/vnd.ms-excel.namedsheetviews+xml"/>
  <Override PartName="/xl/comments3.xml" ContentType="application/vnd.openxmlformats-officedocument.spreadsheetml.comments+xml"/>
  <Override PartName="/xl/threadedComments/threadedComment3.xml" ContentType="application/vnd.ms-excel.threadedcomments+xml"/>
  <Override PartName="/xl/namedSheetViews/namedSheetView4.xml" ContentType="application/vnd.ms-excel.namedsheetviews+xml"/>
  <Override PartName="/xl/namedSheetViews/namedSheetView5.xml" ContentType="application/vnd.ms-excel.namedsheetviews+xml"/>
  <Override PartName="/xl/namedSheetViews/namedSheetView6.xml" ContentType="application/vnd.ms-excel.namedsheetviews+xml"/>
  <Override PartName="/xl/namedSheetViews/namedSheetView7.xml" ContentType="application/vnd.ms-excel.namedsheetviews+xml"/>
  <Override PartName="/xl/namedSheetViews/namedSheetView8.xml" ContentType="application/vnd.ms-excel.namedsheetview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mineducaciongovco-my.sharepoint.com/personal/alzambrano_mineducacion_gov_co/Documents/ALBERTO - AOPLA/2024/PAI SDO - OCI/"/>
    </mc:Choice>
  </mc:AlternateContent>
  <xr:revisionPtr revIDLastSave="54" documentId="8_{F42520BC-5960-4C25-B9CA-32C2B2C4A9BA}" xr6:coauthVersionLast="47" xr6:coauthVersionMax="47" xr10:uidLastSave="{0674A5B9-E50C-458B-8A65-EFA9941ADF0C}"/>
  <bookViews>
    <workbookView xWindow="-120" yWindow="-120" windowWidth="20730" windowHeight="11160" firstSheet="1" activeTab="1" xr2:uid="{0617BD4B-4AF9-48A0-AE19-B632FDE22C6A}"/>
  </bookViews>
  <sheets>
    <sheet name="Indicadores" sheetId="1" state="hidden" r:id="rId1"/>
    <sheet name="Resumen Dimensiones" sheetId="9" r:id="rId2"/>
    <sheet name="Control Interno" sheetId="2" r:id="rId3"/>
    <sheet name="Direccionamiento Estratégico" sheetId="3" r:id="rId4"/>
    <sheet name="Gestión con valores para result" sheetId="4" r:id="rId5"/>
    <sheet name="Gestión del conocimiento" sheetId="5" r:id="rId6"/>
    <sheet name="Información y comunicación" sheetId="6" r:id="rId7"/>
    <sheet name="Talento Humano" sheetId="7" r:id="rId8"/>
    <sheet name="Todas las dimensiones" sheetId="8"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'Control Interno'!$A$5:$EJ$8</definedName>
    <definedName name="_xlnm._FilterDatabase" localSheetId="3" hidden="1">'Direccionamiento Estratégico'!$A$5:$EJ$87</definedName>
    <definedName name="_xlnm._FilterDatabase" localSheetId="4" hidden="1">'Gestión con valores para result'!$A$5:$EJ$37</definedName>
    <definedName name="_xlnm._FilterDatabase" localSheetId="5" hidden="1">'Gestión del conocimiento'!$A$5:$EJ$7</definedName>
    <definedName name="_xlnm._FilterDatabase" localSheetId="0" hidden="1">Indicadores!$A$5:$EJ$131</definedName>
    <definedName name="_xlnm._FilterDatabase" localSheetId="6" hidden="1">'Información y comunicación'!$A$5:$EJ$7</definedName>
    <definedName name="_xlnm._FilterDatabase" localSheetId="7" hidden="1">'Talento Humano'!$A$5:$EJ$8</definedName>
    <definedName name="_xlnm._FilterDatabase" localSheetId="8" hidden="1">'Todas las dimensiones'!$A$5:$EJ$7</definedName>
    <definedName name="año" localSheetId="1">[1]Listas!$A$2</definedName>
    <definedName name="año">[2]Listas!$A$2</definedName>
    <definedName name="centro_costo" localSheetId="1">[1]Listas!$J$2:$J$46</definedName>
    <definedName name="centro_costo">[2]Listas!$J$2:$J$46</definedName>
    <definedName name="codigos" localSheetId="1">[3]Listas_Desp3!$A$1:$J$5</definedName>
    <definedName name="codigos">[4]Listas_Desp3!$A$1:$J$5</definedName>
    <definedName name="CRITERIO_DÍAS">[5]INFORMACIÓN!$L$3:$L$8</definedName>
    <definedName name="fuente_recursos" localSheetId="1">[1]Listas!$H$2:$H$7</definedName>
    <definedName name="fuente_recursos">[2]Listas!$H$2:$H$7</definedName>
    <definedName name="modalidad" localSheetId="1">[1]Listas!$D$2:$D$42</definedName>
    <definedName name="modalidad">[2]Listas!$D$2:$D$42</definedName>
    <definedName name="plazo" localSheetId="1">[1]Listas!$B$2</definedName>
    <definedName name="plazo">[2]Listas!$B$2</definedName>
    <definedName name="Proyectos" localSheetId="1">[3]Listas_Desp3!$B$1:$J$1</definedName>
    <definedName name="Proyectos">[4]Listas_Desp3!$B$1:$J$1</definedName>
    <definedName name="tipo_contrato" localSheetId="1">[1]Listas!$F$2:$F$42</definedName>
    <definedName name="tipo_contrato">[2]Listas!$F$2:$F$42</definedName>
    <definedName name="Tipo_Hito" localSheetId="1">[6]Listas!$A$2:$A$1048576</definedName>
    <definedName name="Tipo_Hito">[7]Listas!$A$2:$A$1048576</definedName>
    <definedName name="VALIDADOR">[5]INFORMACIÓN!$Q$18:$Q$19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Q7" i="8" l="1"/>
  <c r="EP7" i="8"/>
  <c r="EO7" i="8"/>
  <c r="EN7" i="8"/>
  <c r="EM7" i="8"/>
  <c r="EL7" i="8"/>
  <c r="EG7" i="8"/>
  <c r="EF7" i="8"/>
  <c r="EC7" i="8"/>
  <c r="DZ7" i="8"/>
  <c r="DY7" i="8"/>
  <c r="DW7" i="8"/>
  <c r="DV7" i="8"/>
  <c r="DS7" i="8"/>
  <c r="DR7" i="8"/>
  <c r="DP7" i="8"/>
  <c r="DO7" i="8"/>
  <c r="DL7" i="8"/>
  <c r="DK7" i="8"/>
  <c r="DE7" i="8"/>
  <c r="DD7" i="8"/>
  <c r="DB7" i="8"/>
  <c r="DA7" i="8"/>
  <c r="CX7" i="8"/>
  <c r="CW7" i="8"/>
  <c r="CU7" i="8"/>
  <c r="CT7" i="8"/>
  <c r="CQ7" i="8"/>
  <c r="CP7" i="8"/>
  <c r="CJ7" i="8"/>
  <c r="CI7" i="8"/>
  <c r="CG7" i="8"/>
  <c r="CF7" i="8"/>
  <c r="CC7" i="8"/>
  <c r="CB7" i="8"/>
  <c r="BZ7" i="8"/>
  <c r="BY7" i="8"/>
  <c r="BV7" i="8"/>
  <c r="BU7" i="8"/>
  <c r="BO7" i="8"/>
  <c r="BN7" i="8"/>
  <c r="BL7" i="8"/>
  <c r="BH7" i="8"/>
  <c r="BG7" i="8"/>
  <c r="EQ6" i="8"/>
  <c r="EP6" i="8"/>
  <c r="EO6" i="8"/>
  <c r="EN6" i="8"/>
  <c r="EM6" i="8"/>
  <c r="EL6" i="8"/>
  <c r="EG6" i="8"/>
  <c r="EF6" i="8"/>
  <c r="EC6" i="8"/>
  <c r="DZ6" i="8"/>
  <c r="DY6" i="8"/>
  <c r="DW6" i="8"/>
  <c r="DV6" i="8"/>
  <c r="DS6" i="8"/>
  <c r="DR6" i="8"/>
  <c r="DP6" i="8"/>
  <c r="DO6" i="8"/>
  <c r="DL6" i="8"/>
  <c r="DK6" i="8"/>
  <c r="DE6" i="8"/>
  <c r="DD6" i="8"/>
  <c r="DB6" i="8"/>
  <c r="DA6" i="8"/>
  <c r="CX6" i="8"/>
  <c r="CW6" i="8"/>
  <c r="CU6" i="8"/>
  <c r="CT6" i="8"/>
  <c r="CQ6" i="8"/>
  <c r="CP6" i="8"/>
  <c r="CJ6" i="8"/>
  <c r="CI6" i="8"/>
  <c r="CG6" i="8"/>
  <c r="CF6" i="8"/>
  <c r="CC6" i="8"/>
  <c r="CB6" i="8"/>
  <c r="BZ6" i="8"/>
  <c r="BY6" i="8"/>
  <c r="BV6" i="8"/>
  <c r="BU6" i="8"/>
  <c r="BO6" i="8"/>
  <c r="BN6" i="8"/>
  <c r="BL6" i="8"/>
  <c r="BH6" i="8"/>
  <c r="BG6" i="8"/>
  <c r="EJ5" i="8"/>
  <c r="EI5" i="8"/>
  <c r="EH5" i="8"/>
  <c r="EG5" i="8"/>
  <c r="EF5" i="8"/>
  <c r="EE5" i="8"/>
  <c r="ED5" i="8"/>
  <c r="EC5" i="8"/>
  <c r="EB5" i="8"/>
  <c r="EA5" i="8"/>
  <c r="DZ5" i="8"/>
  <c r="DY5" i="8"/>
  <c r="DX5" i="8"/>
  <c r="DW5" i="8"/>
  <c r="DV5" i="8"/>
  <c r="DU5" i="8"/>
  <c r="DT5" i="8"/>
  <c r="DS5" i="8"/>
  <c r="DR5" i="8"/>
  <c r="DQ5" i="8"/>
  <c r="DP5" i="8"/>
  <c r="DO5" i="8"/>
  <c r="DN5" i="8"/>
  <c r="DM5" i="8"/>
  <c r="DL5" i="8"/>
  <c r="DK5" i="8"/>
  <c r="DJ5" i="8"/>
  <c r="DI5" i="8"/>
  <c r="DH5" i="8"/>
  <c r="DG5" i="8"/>
  <c r="DF5" i="8"/>
  <c r="DE5" i="8"/>
  <c r="DD5" i="8"/>
  <c r="DC5" i="8"/>
  <c r="DB5" i="8"/>
  <c r="DA5" i="8"/>
  <c r="CZ5" i="8"/>
  <c r="CY5" i="8"/>
  <c r="CX5" i="8"/>
  <c r="CW5" i="8"/>
  <c r="CV5" i="8"/>
  <c r="CU5" i="8"/>
  <c r="CT5" i="8"/>
  <c r="CS5" i="8"/>
  <c r="CR5" i="8"/>
  <c r="CQ5" i="8"/>
  <c r="CP5" i="8"/>
  <c r="CO5" i="8"/>
  <c r="CN5" i="8"/>
  <c r="CM5" i="8"/>
  <c r="CL5" i="8"/>
  <c r="CK5" i="8"/>
  <c r="CJ5" i="8"/>
  <c r="CI5" i="8"/>
  <c r="CH5" i="8"/>
  <c r="CG5" i="8"/>
  <c r="CF5" i="8"/>
  <c r="CE5" i="8"/>
  <c r="CD5" i="8"/>
  <c r="CC5" i="8"/>
  <c r="CB5" i="8"/>
  <c r="CA5" i="8"/>
  <c r="BZ5" i="8"/>
  <c r="BY5" i="8"/>
  <c r="BX5" i="8"/>
  <c r="BW5" i="8"/>
  <c r="BV5" i="8"/>
  <c r="BU5" i="8"/>
  <c r="BT5" i="8"/>
  <c r="BS5" i="8"/>
  <c r="BR5" i="8"/>
  <c r="BQ5" i="8"/>
  <c r="BP5" i="8"/>
  <c r="BO5" i="8"/>
  <c r="BN5" i="8"/>
  <c r="BM5" i="8"/>
  <c r="BL5" i="8"/>
  <c r="BK5" i="8"/>
  <c r="BJ5" i="8"/>
  <c r="BI5" i="8"/>
  <c r="BH5" i="8"/>
  <c r="BG5" i="8"/>
  <c r="BF5" i="8"/>
  <c r="BE5" i="8"/>
  <c r="BD5" i="8"/>
  <c r="BC5" i="8"/>
  <c r="BB5" i="8"/>
  <c r="BA5" i="8"/>
  <c r="AZ5" i="8"/>
  <c r="AY5" i="8"/>
  <c r="AX5" i="8"/>
  <c r="AW5" i="8"/>
  <c r="AV5" i="8"/>
  <c r="AU5" i="8"/>
  <c r="AT5" i="8"/>
  <c r="AS5" i="8"/>
  <c r="AR5" i="8"/>
  <c r="AQ5" i="8"/>
  <c r="AP5" i="8"/>
  <c r="AO5" i="8"/>
  <c r="AN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C5" i="8"/>
  <c r="B5" i="8"/>
  <c r="A5" i="8"/>
  <c r="EQ8" i="7"/>
  <c r="EP8" i="7"/>
  <c r="EO8" i="7"/>
  <c r="EN8" i="7"/>
  <c r="EM8" i="7"/>
  <c r="EL8" i="7"/>
  <c r="EG8" i="7"/>
  <c r="EF8" i="7"/>
  <c r="DZ8" i="7"/>
  <c r="DY8" i="7"/>
  <c r="DS8" i="7"/>
  <c r="DR8" i="7"/>
  <c r="DL8" i="7"/>
  <c r="DK8" i="7"/>
  <c r="DE8" i="7"/>
  <c r="DD8" i="7"/>
  <c r="CX8" i="7"/>
  <c r="CW8" i="7"/>
  <c r="CQ8" i="7"/>
  <c r="CP8" i="7"/>
  <c r="CJ8" i="7"/>
  <c r="CI8" i="7"/>
  <c r="CC8" i="7"/>
  <c r="CB8" i="7"/>
  <c r="BV8" i="7"/>
  <c r="BU8" i="7"/>
  <c r="BO8" i="7"/>
  <c r="BN8" i="7"/>
  <c r="BH8" i="7"/>
  <c r="BG8" i="7"/>
  <c r="EQ7" i="7"/>
  <c r="EP7" i="7"/>
  <c r="EO7" i="7"/>
  <c r="EN7" i="7"/>
  <c r="EM7" i="7"/>
  <c r="EL7" i="7"/>
  <c r="EG7" i="7"/>
  <c r="EF7" i="7"/>
  <c r="EC7" i="7"/>
  <c r="DZ7" i="7"/>
  <c r="DY7" i="7"/>
  <c r="DW7" i="7"/>
  <c r="DV7" i="7"/>
  <c r="DS7" i="7"/>
  <c r="DR7" i="7"/>
  <c r="DP7" i="7"/>
  <c r="DO7" i="7"/>
  <c r="DL7" i="7"/>
  <c r="DK7" i="7"/>
  <c r="DE7" i="7"/>
  <c r="DD7" i="7"/>
  <c r="DB7" i="7"/>
  <c r="DA7" i="7"/>
  <c r="CX7" i="7"/>
  <c r="CW7" i="7"/>
  <c r="CU7" i="7"/>
  <c r="CT7" i="7"/>
  <c r="CQ7" i="7"/>
  <c r="CP7" i="7"/>
  <c r="CJ7" i="7"/>
  <c r="CI7" i="7"/>
  <c r="CG7" i="7"/>
  <c r="CF7" i="7"/>
  <c r="CC7" i="7"/>
  <c r="CB7" i="7"/>
  <c r="BZ7" i="7"/>
  <c r="BY7" i="7"/>
  <c r="BV7" i="7"/>
  <c r="BU7" i="7"/>
  <c r="BO7" i="7"/>
  <c r="BN7" i="7"/>
  <c r="BL7" i="7"/>
  <c r="BH7" i="7"/>
  <c r="BG7" i="7"/>
  <c r="EQ6" i="7"/>
  <c r="EP6" i="7"/>
  <c r="EO6" i="7"/>
  <c r="EN6" i="7"/>
  <c r="EM6" i="7"/>
  <c r="EL6" i="7"/>
  <c r="EG6" i="7"/>
  <c r="EF6" i="7"/>
  <c r="EC6" i="7"/>
  <c r="DZ6" i="7"/>
  <c r="DY6" i="7"/>
  <c r="DW6" i="7"/>
  <c r="DV6" i="7"/>
  <c r="DS6" i="7"/>
  <c r="DR6" i="7"/>
  <c r="DP6" i="7"/>
  <c r="DO6" i="7"/>
  <c r="DL6" i="7"/>
  <c r="DK6" i="7"/>
  <c r="DE6" i="7"/>
  <c r="DD6" i="7"/>
  <c r="DB6" i="7"/>
  <c r="DA6" i="7"/>
  <c r="CX6" i="7"/>
  <c r="CW6" i="7"/>
  <c r="CU6" i="7"/>
  <c r="CT6" i="7"/>
  <c r="CQ6" i="7"/>
  <c r="CP6" i="7"/>
  <c r="CJ6" i="7"/>
  <c r="CI6" i="7"/>
  <c r="CG6" i="7"/>
  <c r="CF6" i="7"/>
  <c r="CC6" i="7"/>
  <c r="CB6" i="7"/>
  <c r="BZ6" i="7"/>
  <c r="BY6" i="7"/>
  <c r="BV6" i="7"/>
  <c r="BU6" i="7"/>
  <c r="BO6" i="7"/>
  <c r="BN6" i="7"/>
  <c r="BL6" i="7"/>
  <c r="BH6" i="7"/>
  <c r="BG6" i="7"/>
  <c r="EJ5" i="7"/>
  <c r="EI5" i="7"/>
  <c r="EH5" i="7"/>
  <c r="EG5" i="7"/>
  <c r="EF5" i="7"/>
  <c r="EE5" i="7"/>
  <c r="ED5" i="7"/>
  <c r="EC5" i="7"/>
  <c r="EB5" i="7"/>
  <c r="EA5" i="7"/>
  <c r="DZ5" i="7"/>
  <c r="DY5" i="7"/>
  <c r="DX5" i="7"/>
  <c r="DW5" i="7"/>
  <c r="DV5" i="7"/>
  <c r="DU5" i="7"/>
  <c r="DT5" i="7"/>
  <c r="DS5" i="7"/>
  <c r="DR5" i="7"/>
  <c r="DQ5" i="7"/>
  <c r="DP5" i="7"/>
  <c r="DO5" i="7"/>
  <c r="DN5" i="7"/>
  <c r="DM5" i="7"/>
  <c r="DL5" i="7"/>
  <c r="DK5" i="7"/>
  <c r="DJ5" i="7"/>
  <c r="DI5" i="7"/>
  <c r="DH5" i="7"/>
  <c r="DG5" i="7"/>
  <c r="DF5" i="7"/>
  <c r="DE5" i="7"/>
  <c r="DD5" i="7"/>
  <c r="DC5" i="7"/>
  <c r="DB5" i="7"/>
  <c r="DA5" i="7"/>
  <c r="CZ5" i="7"/>
  <c r="CY5" i="7"/>
  <c r="CX5" i="7"/>
  <c r="CW5" i="7"/>
  <c r="CV5" i="7"/>
  <c r="CU5" i="7"/>
  <c r="CT5" i="7"/>
  <c r="CS5" i="7"/>
  <c r="CR5" i="7"/>
  <c r="CQ5" i="7"/>
  <c r="CP5" i="7"/>
  <c r="CO5" i="7"/>
  <c r="CN5" i="7"/>
  <c r="CM5" i="7"/>
  <c r="CL5" i="7"/>
  <c r="CK5" i="7"/>
  <c r="CJ5" i="7"/>
  <c r="CI5" i="7"/>
  <c r="CH5" i="7"/>
  <c r="CG5" i="7"/>
  <c r="CF5" i="7"/>
  <c r="CE5" i="7"/>
  <c r="CD5" i="7"/>
  <c r="CC5" i="7"/>
  <c r="CB5" i="7"/>
  <c r="CA5" i="7"/>
  <c r="BZ5" i="7"/>
  <c r="BY5" i="7"/>
  <c r="BX5" i="7"/>
  <c r="BW5" i="7"/>
  <c r="BV5" i="7"/>
  <c r="BU5" i="7"/>
  <c r="BT5" i="7"/>
  <c r="BS5" i="7"/>
  <c r="BR5" i="7"/>
  <c r="BQ5" i="7"/>
  <c r="BP5" i="7"/>
  <c r="BO5" i="7"/>
  <c r="BN5" i="7"/>
  <c r="BM5" i="7"/>
  <c r="BL5" i="7"/>
  <c r="BK5" i="7"/>
  <c r="BJ5" i="7"/>
  <c r="BI5" i="7"/>
  <c r="BH5" i="7"/>
  <c r="BG5" i="7"/>
  <c r="BF5" i="7"/>
  <c r="BE5" i="7"/>
  <c r="BD5" i="7"/>
  <c r="BC5" i="7"/>
  <c r="BB5" i="7"/>
  <c r="BA5" i="7"/>
  <c r="AZ5" i="7"/>
  <c r="AY5" i="7"/>
  <c r="AX5" i="7"/>
  <c r="AW5" i="7"/>
  <c r="AV5" i="7"/>
  <c r="AU5" i="7"/>
  <c r="AT5" i="7"/>
  <c r="AS5" i="7"/>
  <c r="AR5" i="7"/>
  <c r="AQ5" i="7"/>
  <c r="AP5" i="7"/>
  <c r="AO5" i="7"/>
  <c r="AN5" i="7"/>
  <c r="AM5" i="7"/>
  <c r="AL5" i="7"/>
  <c r="AK5" i="7"/>
  <c r="AJ5" i="7"/>
  <c r="AI5"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C5" i="7"/>
  <c r="B5" i="7"/>
  <c r="A5" i="7"/>
  <c r="EQ7" i="6"/>
  <c r="EP7" i="6"/>
  <c r="EO7" i="6"/>
  <c r="EN7" i="6"/>
  <c r="EM7" i="6"/>
  <c r="EL7" i="6"/>
  <c r="EG7" i="6"/>
  <c r="EF7" i="6"/>
  <c r="EC7" i="6"/>
  <c r="DZ7" i="6"/>
  <c r="DY7" i="6"/>
  <c r="DW7" i="6"/>
  <c r="DV7" i="6"/>
  <c r="DS7" i="6"/>
  <c r="DR7" i="6"/>
  <c r="DP7" i="6"/>
  <c r="DO7" i="6"/>
  <c r="DL7" i="6"/>
  <c r="DK7" i="6"/>
  <c r="DE7" i="6"/>
  <c r="DD7" i="6"/>
  <c r="DB7" i="6"/>
  <c r="DA7" i="6"/>
  <c r="CX7" i="6"/>
  <c r="CW7" i="6"/>
  <c r="CU7" i="6"/>
  <c r="CT7" i="6"/>
  <c r="CQ7" i="6"/>
  <c r="CP7" i="6"/>
  <c r="CJ7" i="6"/>
  <c r="CI7" i="6"/>
  <c r="CG7" i="6"/>
  <c r="CF7" i="6"/>
  <c r="CC7" i="6"/>
  <c r="CB7" i="6"/>
  <c r="BZ7" i="6"/>
  <c r="BY7" i="6"/>
  <c r="BV7" i="6"/>
  <c r="BU7" i="6"/>
  <c r="BO7" i="6"/>
  <c r="BN7" i="6"/>
  <c r="BL7" i="6"/>
  <c r="BH7" i="6"/>
  <c r="BG7" i="6"/>
  <c r="EQ6" i="6"/>
  <c r="EP6" i="6"/>
  <c r="EO6" i="6"/>
  <c r="EN6" i="6"/>
  <c r="EM6" i="6"/>
  <c r="EL6" i="6"/>
  <c r="EG6" i="6"/>
  <c r="EF6" i="6"/>
  <c r="DZ6" i="6"/>
  <c r="DY6" i="6"/>
  <c r="DW6" i="6"/>
  <c r="DS6" i="6"/>
  <c r="DR6" i="6"/>
  <c r="DP6" i="6"/>
  <c r="DL6" i="6"/>
  <c r="DK6" i="6"/>
  <c r="DI6" i="6"/>
  <c r="DE6" i="6"/>
  <c r="DD6" i="6"/>
  <c r="DB6" i="6"/>
  <c r="CX6" i="6"/>
  <c r="CW6" i="6"/>
  <c r="CU6" i="6"/>
  <c r="CQ6" i="6"/>
  <c r="CP6" i="6"/>
  <c r="CJ6" i="6"/>
  <c r="CI6" i="6"/>
  <c r="CG6" i="6"/>
  <c r="CC6" i="6"/>
  <c r="CB6" i="6"/>
  <c r="BZ6" i="6"/>
  <c r="BV6" i="6"/>
  <c r="BU6" i="6"/>
  <c r="BO6" i="6"/>
  <c r="BN6" i="6"/>
  <c r="BL6" i="6"/>
  <c r="BH6" i="6"/>
  <c r="BG6" i="6"/>
  <c r="EJ5" i="6"/>
  <c r="EI5" i="6"/>
  <c r="EH5" i="6"/>
  <c r="EG5" i="6"/>
  <c r="EF5" i="6"/>
  <c r="EE5" i="6"/>
  <c r="ED5" i="6"/>
  <c r="EC5" i="6"/>
  <c r="EB5" i="6"/>
  <c r="EA5" i="6"/>
  <c r="DZ5" i="6"/>
  <c r="DY5" i="6"/>
  <c r="DX5" i="6"/>
  <c r="DW5" i="6"/>
  <c r="DV5" i="6"/>
  <c r="DU5" i="6"/>
  <c r="DT5" i="6"/>
  <c r="DS5" i="6"/>
  <c r="DR5" i="6"/>
  <c r="DQ5" i="6"/>
  <c r="DP5" i="6"/>
  <c r="DO5" i="6"/>
  <c r="DN5" i="6"/>
  <c r="DM5" i="6"/>
  <c r="DL5" i="6"/>
  <c r="DK5" i="6"/>
  <c r="DJ5" i="6"/>
  <c r="DI5" i="6"/>
  <c r="DH5" i="6"/>
  <c r="DG5" i="6"/>
  <c r="DF5" i="6"/>
  <c r="DE5" i="6"/>
  <c r="DD5" i="6"/>
  <c r="DC5" i="6"/>
  <c r="DB5" i="6"/>
  <c r="DA5" i="6"/>
  <c r="CZ5" i="6"/>
  <c r="CY5" i="6"/>
  <c r="CX5" i="6"/>
  <c r="CW5" i="6"/>
  <c r="CV5" i="6"/>
  <c r="CU5" i="6"/>
  <c r="CT5" i="6"/>
  <c r="CS5" i="6"/>
  <c r="CR5" i="6"/>
  <c r="CQ5" i="6"/>
  <c r="CP5" i="6"/>
  <c r="CO5" i="6"/>
  <c r="CN5" i="6"/>
  <c r="CM5" i="6"/>
  <c r="CL5" i="6"/>
  <c r="CK5" i="6"/>
  <c r="CJ5" i="6"/>
  <c r="CI5" i="6"/>
  <c r="CH5" i="6"/>
  <c r="CG5" i="6"/>
  <c r="CF5" i="6"/>
  <c r="CE5" i="6"/>
  <c r="CD5" i="6"/>
  <c r="CC5" i="6"/>
  <c r="CB5" i="6"/>
  <c r="CA5" i="6"/>
  <c r="BZ5" i="6"/>
  <c r="BY5" i="6"/>
  <c r="BX5" i="6"/>
  <c r="BW5" i="6"/>
  <c r="BV5" i="6"/>
  <c r="BU5" i="6"/>
  <c r="BT5" i="6"/>
  <c r="BS5" i="6"/>
  <c r="BR5" i="6"/>
  <c r="BQ5" i="6"/>
  <c r="BP5" i="6"/>
  <c r="BO5" i="6"/>
  <c r="BN5" i="6"/>
  <c r="BM5" i="6"/>
  <c r="BL5" i="6"/>
  <c r="BK5" i="6"/>
  <c r="BJ5" i="6"/>
  <c r="BI5" i="6"/>
  <c r="BH5" i="6"/>
  <c r="BG5" i="6"/>
  <c r="BF5" i="6"/>
  <c r="BE5" i="6"/>
  <c r="BD5" i="6"/>
  <c r="BC5" i="6"/>
  <c r="BB5" i="6"/>
  <c r="BA5" i="6"/>
  <c r="AZ5" i="6"/>
  <c r="AY5" i="6"/>
  <c r="AX5" i="6"/>
  <c r="AW5" i="6"/>
  <c r="AV5" i="6"/>
  <c r="AU5" i="6"/>
  <c r="AT5" i="6"/>
  <c r="AS5" i="6"/>
  <c r="AR5" i="6"/>
  <c r="AQ5" i="6"/>
  <c r="AP5" i="6"/>
  <c r="AO5" i="6"/>
  <c r="AN5" i="6"/>
  <c r="AM5" i="6"/>
  <c r="AL5" i="6"/>
  <c r="AK5" i="6"/>
  <c r="AJ5" i="6"/>
  <c r="AI5" i="6"/>
  <c r="AH5" i="6"/>
  <c r="AG5" i="6"/>
  <c r="AF5" i="6"/>
  <c r="AE5" i="6"/>
  <c r="AD5" i="6"/>
  <c r="AC5" i="6"/>
  <c r="AB5" i="6"/>
  <c r="AA5" i="6"/>
  <c r="Z5" i="6"/>
  <c r="Y5" i="6"/>
  <c r="X5" i="6"/>
  <c r="W5" i="6"/>
  <c r="V5" i="6"/>
  <c r="U5" i="6"/>
  <c r="T5" i="6"/>
  <c r="S5" i="6"/>
  <c r="R5" i="6"/>
  <c r="Q5" i="6"/>
  <c r="P5" i="6"/>
  <c r="O5" i="6"/>
  <c r="N5" i="6"/>
  <c r="M5" i="6"/>
  <c r="L5" i="6"/>
  <c r="K5" i="6"/>
  <c r="J5" i="6"/>
  <c r="I5" i="6"/>
  <c r="H5" i="6"/>
  <c r="G5" i="6"/>
  <c r="F5" i="6"/>
  <c r="E5" i="6"/>
  <c r="D5" i="6"/>
  <c r="C5" i="6"/>
  <c r="B5" i="6"/>
  <c r="A5" i="6"/>
  <c r="EQ7" i="5"/>
  <c r="EP7" i="5"/>
  <c r="EO7" i="5"/>
  <c r="EN7" i="5"/>
  <c r="EM7" i="5"/>
  <c r="EL7" i="5"/>
  <c r="EG7" i="5"/>
  <c r="EF7" i="5"/>
  <c r="EC7" i="5"/>
  <c r="DZ7" i="5"/>
  <c r="DY7" i="5"/>
  <c r="DW7" i="5"/>
  <c r="DS7" i="5"/>
  <c r="DR7" i="5"/>
  <c r="DP7" i="5"/>
  <c r="DL7" i="5"/>
  <c r="DK7" i="5"/>
  <c r="DI7" i="5"/>
  <c r="DE7" i="5"/>
  <c r="DD7" i="5"/>
  <c r="DB7" i="5"/>
  <c r="CX7" i="5"/>
  <c r="CW7" i="5"/>
  <c r="CU7" i="5"/>
  <c r="CQ7" i="5"/>
  <c r="CP7" i="5"/>
  <c r="CN7" i="5"/>
  <c r="CJ7" i="5"/>
  <c r="CI7" i="5"/>
  <c r="CG7" i="5"/>
  <c r="CC7" i="5"/>
  <c r="CB7" i="5"/>
  <c r="BZ7" i="5"/>
  <c r="BV7" i="5"/>
  <c r="BU7" i="5"/>
  <c r="BS7" i="5"/>
  <c r="BO7" i="5"/>
  <c r="BN7" i="5"/>
  <c r="BL7" i="5"/>
  <c r="BH7" i="5"/>
  <c r="BG7" i="5"/>
  <c r="EQ6" i="5"/>
  <c r="EP6" i="5"/>
  <c r="EO6" i="5"/>
  <c r="EN6" i="5"/>
  <c r="EM6" i="5"/>
  <c r="EL6" i="5"/>
  <c r="EG6" i="5"/>
  <c r="EF6" i="5"/>
  <c r="EC6" i="5"/>
  <c r="DZ6" i="5"/>
  <c r="DY6" i="5"/>
  <c r="DW6" i="5"/>
  <c r="DS6" i="5"/>
  <c r="DR6" i="5"/>
  <c r="DP6" i="5"/>
  <c r="DL6" i="5"/>
  <c r="DK6" i="5"/>
  <c r="DI6" i="5"/>
  <c r="DE6" i="5"/>
  <c r="DD6" i="5"/>
  <c r="DB6" i="5"/>
  <c r="CX6" i="5"/>
  <c r="CW6" i="5"/>
  <c r="CU6" i="5"/>
  <c r="CQ6" i="5"/>
  <c r="CP6" i="5"/>
  <c r="CN6" i="5"/>
  <c r="CJ6" i="5"/>
  <c r="CI6" i="5"/>
  <c r="CG6" i="5"/>
  <c r="CC6" i="5"/>
  <c r="CB6" i="5"/>
  <c r="BZ6" i="5"/>
  <c r="BV6" i="5"/>
  <c r="BU6" i="5"/>
  <c r="BS6" i="5"/>
  <c r="BO6" i="5"/>
  <c r="BN6" i="5"/>
  <c r="BL6" i="5"/>
  <c r="BH6" i="5"/>
  <c r="BG6" i="5"/>
  <c r="EJ5" i="5"/>
  <c r="EI5" i="5"/>
  <c r="EH5" i="5"/>
  <c r="EG5" i="5"/>
  <c r="EF5" i="5"/>
  <c r="EE5" i="5"/>
  <c r="ED5" i="5"/>
  <c r="EC5" i="5"/>
  <c r="EB5" i="5"/>
  <c r="EA5" i="5"/>
  <c r="DZ5" i="5"/>
  <c r="DY5" i="5"/>
  <c r="DX5" i="5"/>
  <c r="DW5" i="5"/>
  <c r="DV5" i="5"/>
  <c r="DU5" i="5"/>
  <c r="DT5" i="5"/>
  <c r="DS5" i="5"/>
  <c r="DR5" i="5"/>
  <c r="DQ5" i="5"/>
  <c r="DP5" i="5"/>
  <c r="DO5" i="5"/>
  <c r="DN5" i="5"/>
  <c r="DM5" i="5"/>
  <c r="DL5" i="5"/>
  <c r="DK5" i="5"/>
  <c r="DJ5" i="5"/>
  <c r="DI5" i="5"/>
  <c r="DH5" i="5"/>
  <c r="DG5" i="5"/>
  <c r="DF5" i="5"/>
  <c r="DE5" i="5"/>
  <c r="DD5" i="5"/>
  <c r="DC5" i="5"/>
  <c r="DB5" i="5"/>
  <c r="DA5" i="5"/>
  <c r="CZ5" i="5"/>
  <c r="CY5" i="5"/>
  <c r="CX5" i="5"/>
  <c r="CW5" i="5"/>
  <c r="CV5" i="5"/>
  <c r="CU5" i="5"/>
  <c r="CT5" i="5"/>
  <c r="CS5" i="5"/>
  <c r="CR5" i="5"/>
  <c r="CQ5" i="5"/>
  <c r="CP5" i="5"/>
  <c r="CO5" i="5"/>
  <c r="CN5" i="5"/>
  <c r="CM5" i="5"/>
  <c r="CL5" i="5"/>
  <c r="CK5" i="5"/>
  <c r="CJ5" i="5"/>
  <c r="CI5" i="5"/>
  <c r="CH5" i="5"/>
  <c r="CG5" i="5"/>
  <c r="CF5" i="5"/>
  <c r="CE5" i="5"/>
  <c r="CD5" i="5"/>
  <c r="CC5" i="5"/>
  <c r="CB5" i="5"/>
  <c r="CA5" i="5"/>
  <c r="BZ5" i="5"/>
  <c r="BY5" i="5"/>
  <c r="BX5" i="5"/>
  <c r="BW5" i="5"/>
  <c r="BV5" i="5"/>
  <c r="BU5" i="5"/>
  <c r="BT5" i="5"/>
  <c r="BS5" i="5"/>
  <c r="BR5" i="5"/>
  <c r="BQ5" i="5"/>
  <c r="BP5" i="5"/>
  <c r="BO5" i="5"/>
  <c r="BN5" i="5"/>
  <c r="BM5" i="5"/>
  <c r="BL5" i="5"/>
  <c r="BK5" i="5"/>
  <c r="BJ5" i="5"/>
  <c r="BI5" i="5"/>
  <c r="BH5" i="5"/>
  <c r="BG5" i="5"/>
  <c r="BF5" i="5"/>
  <c r="BE5" i="5"/>
  <c r="BD5" i="5"/>
  <c r="BC5" i="5"/>
  <c r="BB5"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B5" i="5"/>
  <c r="A5" i="5"/>
  <c r="EQ37" i="4"/>
  <c r="EP37" i="4"/>
  <c r="EO37" i="4"/>
  <c r="EN37" i="4"/>
  <c r="EM37" i="4"/>
  <c r="EL37" i="4"/>
  <c r="EG37" i="4"/>
  <c r="EF37" i="4"/>
  <c r="EC37" i="4"/>
  <c r="DZ37" i="4"/>
  <c r="DY37" i="4"/>
  <c r="DW37" i="4"/>
  <c r="DV37" i="4"/>
  <c r="DS37" i="4"/>
  <c r="DR37" i="4"/>
  <c r="DP37" i="4"/>
  <c r="DO37" i="4"/>
  <c r="DL37" i="4"/>
  <c r="DK37" i="4"/>
  <c r="DI37" i="4"/>
  <c r="DH37" i="4"/>
  <c r="DE37" i="4"/>
  <c r="DD37" i="4"/>
  <c r="DB37" i="4"/>
  <c r="DA37" i="4"/>
  <c r="CX37" i="4"/>
  <c r="CW37" i="4"/>
  <c r="CU37" i="4"/>
  <c r="CT37" i="4"/>
  <c r="CQ37" i="4"/>
  <c r="CP37" i="4"/>
  <c r="CJ37" i="4"/>
  <c r="CI37" i="4"/>
  <c r="CG37" i="4"/>
  <c r="CC37" i="4"/>
  <c r="CB37" i="4"/>
  <c r="BZ37" i="4"/>
  <c r="BV37" i="4"/>
  <c r="BU37" i="4"/>
  <c r="BS37" i="4"/>
  <c r="BO37" i="4"/>
  <c r="BN37" i="4"/>
  <c r="BL37" i="4"/>
  <c r="BH37" i="4"/>
  <c r="BG37" i="4"/>
  <c r="EQ36" i="4"/>
  <c r="EP36" i="4"/>
  <c r="EO36" i="4"/>
  <c r="EN36" i="4"/>
  <c r="EM36" i="4"/>
  <c r="EL36" i="4"/>
  <c r="EG36" i="4"/>
  <c r="EF36" i="4"/>
  <c r="EC36" i="4"/>
  <c r="DZ36" i="4"/>
  <c r="DY36" i="4"/>
  <c r="DW36" i="4"/>
  <c r="DV36" i="4"/>
  <c r="DS36" i="4"/>
  <c r="DR36" i="4"/>
  <c r="DP36" i="4"/>
  <c r="DO36" i="4"/>
  <c r="DL36" i="4"/>
  <c r="DK36" i="4"/>
  <c r="DI36" i="4"/>
  <c r="DH36" i="4"/>
  <c r="DE36" i="4"/>
  <c r="DD36" i="4"/>
  <c r="DB36" i="4"/>
  <c r="DA36" i="4"/>
  <c r="CX36" i="4"/>
  <c r="CW36" i="4"/>
  <c r="CU36" i="4"/>
  <c r="CT36" i="4"/>
  <c r="CQ36" i="4"/>
  <c r="CP36" i="4"/>
  <c r="CJ36" i="4"/>
  <c r="CI36" i="4"/>
  <c r="CG36" i="4"/>
  <c r="CC36" i="4"/>
  <c r="CB36" i="4"/>
  <c r="BZ36" i="4"/>
  <c r="BV36" i="4"/>
  <c r="BU36" i="4"/>
  <c r="BS36" i="4"/>
  <c r="BO36" i="4"/>
  <c r="BN36" i="4"/>
  <c r="BL36" i="4"/>
  <c r="BH36" i="4"/>
  <c r="BG36" i="4"/>
  <c r="EQ35" i="4"/>
  <c r="EP35" i="4"/>
  <c r="EO35" i="4"/>
  <c r="EN35" i="4"/>
  <c r="EM35" i="4"/>
  <c r="EL35" i="4"/>
  <c r="EG35" i="4"/>
  <c r="EF35" i="4"/>
  <c r="EC35" i="4"/>
  <c r="DZ35" i="4"/>
  <c r="DY35" i="4"/>
  <c r="DW35" i="4"/>
  <c r="DV35" i="4"/>
  <c r="DS35" i="4"/>
  <c r="DR35" i="4"/>
  <c r="DP35" i="4"/>
  <c r="DO35" i="4"/>
  <c r="DL35" i="4"/>
  <c r="DK35" i="4"/>
  <c r="DI35" i="4"/>
  <c r="DH35" i="4"/>
  <c r="DE35" i="4"/>
  <c r="DD35" i="4"/>
  <c r="DB35" i="4"/>
  <c r="DA35" i="4"/>
  <c r="CX35" i="4"/>
  <c r="CW35" i="4"/>
  <c r="CU35" i="4"/>
  <c r="CT35" i="4"/>
  <c r="CQ35" i="4"/>
  <c r="CP35" i="4"/>
  <c r="CJ35" i="4"/>
  <c r="CI35" i="4"/>
  <c r="CG35" i="4"/>
  <c r="CC35" i="4"/>
  <c r="CB35" i="4"/>
  <c r="BZ35" i="4"/>
  <c r="BV35" i="4"/>
  <c r="BU35" i="4"/>
  <c r="BS35" i="4"/>
  <c r="BO35" i="4"/>
  <c r="BN35" i="4"/>
  <c r="BL35" i="4"/>
  <c r="BH35" i="4"/>
  <c r="BG35" i="4"/>
  <c r="EQ34" i="4"/>
  <c r="EP34" i="4"/>
  <c r="EO34" i="4"/>
  <c r="EN34" i="4"/>
  <c r="EM34" i="4"/>
  <c r="EL34" i="4"/>
  <c r="EG34" i="4"/>
  <c r="EF34" i="4"/>
  <c r="EC34" i="4"/>
  <c r="DZ34" i="4"/>
  <c r="DY34" i="4"/>
  <c r="DW34" i="4"/>
  <c r="DV34" i="4"/>
  <c r="DS34" i="4"/>
  <c r="DR34" i="4"/>
  <c r="DP34" i="4"/>
  <c r="DO34" i="4"/>
  <c r="DL34" i="4"/>
  <c r="DK34" i="4"/>
  <c r="DE34" i="4"/>
  <c r="DD34" i="4"/>
  <c r="DB34" i="4"/>
  <c r="DA34" i="4"/>
  <c r="CX34" i="4"/>
  <c r="CW34" i="4"/>
  <c r="CU34" i="4"/>
  <c r="CT34" i="4"/>
  <c r="CQ34" i="4"/>
  <c r="CP34" i="4"/>
  <c r="CJ34" i="4"/>
  <c r="CI34" i="4"/>
  <c r="CG34" i="4"/>
  <c r="CF34" i="4"/>
  <c r="CC34" i="4"/>
  <c r="CB34" i="4"/>
  <c r="BZ34" i="4"/>
  <c r="BY34" i="4"/>
  <c r="BV34" i="4"/>
  <c r="BU34" i="4"/>
  <c r="BO34" i="4"/>
  <c r="BN34" i="4"/>
  <c r="BL34" i="4"/>
  <c r="BH34" i="4"/>
  <c r="BG34" i="4"/>
  <c r="EQ33" i="4"/>
  <c r="EP33" i="4"/>
  <c r="EO33" i="4"/>
  <c r="EN33" i="4"/>
  <c r="EM33" i="4"/>
  <c r="EL33" i="4"/>
  <c r="EG33" i="4"/>
  <c r="EF33" i="4"/>
  <c r="EC33" i="4"/>
  <c r="DZ33" i="4"/>
  <c r="DY33" i="4"/>
  <c r="DW33" i="4"/>
  <c r="DV33" i="4"/>
  <c r="DS33" i="4"/>
  <c r="DR33" i="4"/>
  <c r="DP33" i="4"/>
  <c r="DO33" i="4"/>
  <c r="DL33" i="4"/>
  <c r="DK33" i="4"/>
  <c r="DE33" i="4"/>
  <c r="DD33" i="4"/>
  <c r="DB33" i="4"/>
  <c r="DA33" i="4"/>
  <c r="CX33" i="4"/>
  <c r="CW33" i="4"/>
  <c r="CU33" i="4"/>
  <c r="CT33" i="4"/>
  <c r="CQ33" i="4"/>
  <c r="CP33" i="4"/>
  <c r="CJ33" i="4"/>
  <c r="CI33" i="4"/>
  <c r="CG33" i="4"/>
  <c r="CF33" i="4"/>
  <c r="CC33" i="4"/>
  <c r="CB33" i="4"/>
  <c r="BZ33" i="4"/>
  <c r="BY33" i="4"/>
  <c r="BV33" i="4"/>
  <c r="BU33" i="4"/>
  <c r="BO33" i="4"/>
  <c r="BN33" i="4"/>
  <c r="BL33" i="4"/>
  <c r="BH33" i="4"/>
  <c r="BG33" i="4"/>
  <c r="EQ32" i="4"/>
  <c r="EP32" i="4"/>
  <c r="EO32" i="4"/>
  <c r="EN32" i="4"/>
  <c r="EM32" i="4"/>
  <c r="EL32" i="4"/>
  <c r="EG32" i="4"/>
  <c r="EF32" i="4"/>
  <c r="EC32" i="4"/>
  <c r="DZ32" i="4"/>
  <c r="DY32" i="4"/>
  <c r="DW32" i="4"/>
  <c r="DV32" i="4"/>
  <c r="DS32" i="4"/>
  <c r="DR32" i="4"/>
  <c r="DP32" i="4"/>
  <c r="DO32" i="4"/>
  <c r="DL32" i="4"/>
  <c r="DK32" i="4"/>
  <c r="DE32" i="4"/>
  <c r="DD32" i="4"/>
  <c r="DB32" i="4"/>
  <c r="DA32" i="4"/>
  <c r="CX32" i="4"/>
  <c r="CW32" i="4"/>
  <c r="CU32" i="4"/>
  <c r="CT32" i="4"/>
  <c r="CQ32" i="4"/>
  <c r="CP32" i="4"/>
  <c r="CJ32" i="4"/>
  <c r="CI32" i="4"/>
  <c r="CG32" i="4"/>
  <c r="CF32" i="4"/>
  <c r="CC32" i="4"/>
  <c r="CB32" i="4"/>
  <c r="BZ32" i="4"/>
  <c r="BY32" i="4"/>
  <c r="BV32" i="4"/>
  <c r="BU32" i="4"/>
  <c r="BO32" i="4"/>
  <c r="BN32" i="4"/>
  <c r="BL32" i="4"/>
  <c r="BH32" i="4"/>
  <c r="BG32" i="4"/>
  <c r="EQ31" i="4"/>
  <c r="EP31" i="4"/>
  <c r="EO31" i="4"/>
  <c r="EN31" i="4"/>
  <c r="EM31" i="4"/>
  <c r="EL31" i="4"/>
  <c r="EG31" i="4"/>
  <c r="EF31" i="4"/>
  <c r="EC31" i="4"/>
  <c r="DZ31" i="4"/>
  <c r="DY31" i="4"/>
  <c r="DW31" i="4"/>
  <c r="DV31" i="4"/>
  <c r="DS31" i="4"/>
  <c r="DR31" i="4"/>
  <c r="DP31" i="4"/>
  <c r="DO31" i="4"/>
  <c r="DL31" i="4"/>
  <c r="DK31" i="4"/>
  <c r="DE31" i="4"/>
  <c r="DD31" i="4"/>
  <c r="DB31" i="4"/>
  <c r="DA31" i="4"/>
  <c r="CX31" i="4"/>
  <c r="CW31" i="4"/>
  <c r="CU31" i="4"/>
  <c r="CT31" i="4"/>
  <c r="CQ31" i="4"/>
  <c r="CP31" i="4"/>
  <c r="CJ31" i="4"/>
  <c r="CI31" i="4"/>
  <c r="CG31" i="4"/>
  <c r="CF31" i="4"/>
  <c r="CC31" i="4"/>
  <c r="CB31" i="4"/>
  <c r="BZ31" i="4"/>
  <c r="BY31" i="4"/>
  <c r="BV31" i="4"/>
  <c r="BU31" i="4"/>
  <c r="BO31" i="4"/>
  <c r="BN31" i="4"/>
  <c r="BL31" i="4"/>
  <c r="BH31" i="4"/>
  <c r="BG31" i="4"/>
  <c r="EQ30" i="4"/>
  <c r="EP30" i="4"/>
  <c r="EO30" i="4"/>
  <c r="EN30" i="4"/>
  <c r="EM30" i="4"/>
  <c r="EL30" i="4"/>
  <c r="EG30" i="4"/>
  <c r="EF30" i="4"/>
  <c r="EC30" i="4"/>
  <c r="DZ30" i="4"/>
  <c r="DY30" i="4"/>
  <c r="DW30" i="4"/>
  <c r="DV30" i="4"/>
  <c r="DS30" i="4"/>
  <c r="DR30" i="4"/>
  <c r="DP30" i="4"/>
  <c r="DO30" i="4"/>
  <c r="DL30" i="4"/>
  <c r="DK30" i="4"/>
  <c r="DE30" i="4"/>
  <c r="DD30" i="4"/>
  <c r="DB30" i="4"/>
  <c r="DA30" i="4"/>
  <c r="CX30" i="4"/>
  <c r="CW30" i="4"/>
  <c r="CU30" i="4"/>
  <c r="CT30" i="4"/>
  <c r="CQ30" i="4"/>
  <c r="CP30" i="4"/>
  <c r="CJ30" i="4"/>
  <c r="CI30" i="4"/>
  <c r="CG30" i="4"/>
  <c r="CF30" i="4"/>
  <c r="CC30" i="4"/>
  <c r="CB30" i="4"/>
  <c r="BZ30" i="4"/>
  <c r="BY30" i="4"/>
  <c r="BV30" i="4"/>
  <c r="BU30" i="4"/>
  <c r="BO30" i="4"/>
  <c r="BN30" i="4"/>
  <c r="BL30" i="4"/>
  <c r="BH30" i="4"/>
  <c r="BG30" i="4"/>
  <c r="EQ29" i="4"/>
  <c r="EP29" i="4"/>
  <c r="EO29" i="4"/>
  <c r="EN29" i="4"/>
  <c r="EM29" i="4"/>
  <c r="EL29" i="4"/>
  <c r="EG29" i="4"/>
  <c r="EF29" i="4"/>
  <c r="EC29" i="4"/>
  <c r="DZ29" i="4"/>
  <c r="DY29" i="4"/>
  <c r="DW29" i="4"/>
  <c r="DV29" i="4"/>
  <c r="DS29" i="4"/>
  <c r="DR29" i="4"/>
  <c r="DP29" i="4"/>
  <c r="DO29" i="4"/>
  <c r="DL29" i="4"/>
  <c r="DK29" i="4"/>
  <c r="DE29" i="4"/>
  <c r="DD29" i="4"/>
  <c r="DB29" i="4"/>
  <c r="DA29" i="4"/>
  <c r="CX29" i="4"/>
  <c r="CW29" i="4"/>
  <c r="CU29" i="4"/>
  <c r="CT29" i="4"/>
  <c r="CQ29" i="4"/>
  <c r="CP29" i="4"/>
  <c r="CJ29" i="4"/>
  <c r="CI29" i="4"/>
  <c r="CG29" i="4"/>
  <c r="CF29" i="4"/>
  <c r="CC29" i="4"/>
  <c r="CB29" i="4"/>
  <c r="BZ29" i="4"/>
  <c r="BY29" i="4"/>
  <c r="BV29" i="4"/>
  <c r="BU29" i="4"/>
  <c r="BO29" i="4"/>
  <c r="BN29" i="4"/>
  <c r="BL29" i="4"/>
  <c r="BH29" i="4"/>
  <c r="BG29" i="4"/>
  <c r="EQ28" i="4"/>
  <c r="EP28" i="4"/>
  <c r="EO28" i="4"/>
  <c r="EN28" i="4"/>
  <c r="EM28" i="4"/>
  <c r="EL28" i="4"/>
  <c r="EG28" i="4"/>
  <c r="EF28" i="4"/>
  <c r="EC28" i="4"/>
  <c r="DZ28" i="4"/>
  <c r="DY28" i="4"/>
  <c r="DW28" i="4"/>
  <c r="DV28" i="4"/>
  <c r="DS28" i="4"/>
  <c r="DR28" i="4"/>
  <c r="DP28" i="4"/>
  <c r="DO28" i="4"/>
  <c r="DL28" i="4"/>
  <c r="DK28" i="4"/>
  <c r="DE28" i="4"/>
  <c r="DD28" i="4"/>
  <c r="DB28" i="4"/>
  <c r="DA28" i="4"/>
  <c r="CX28" i="4"/>
  <c r="CW28" i="4"/>
  <c r="CU28" i="4"/>
  <c r="CT28" i="4"/>
  <c r="CQ28" i="4"/>
  <c r="CP28" i="4"/>
  <c r="CJ28" i="4"/>
  <c r="CI28" i="4"/>
  <c r="CG28" i="4"/>
  <c r="CF28" i="4"/>
  <c r="CC28" i="4"/>
  <c r="CB28" i="4"/>
  <c r="BZ28" i="4"/>
  <c r="BY28" i="4"/>
  <c r="BV28" i="4"/>
  <c r="BU28" i="4"/>
  <c r="BO28" i="4"/>
  <c r="BN28" i="4"/>
  <c r="BL28" i="4"/>
  <c r="BH28" i="4"/>
  <c r="BG28" i="4"/>
  <c r="EQ27" i="4"/>
  <c r="EP27" i="4"/>
  <c r="EO27" i="4"/>
  <c r="EN27" i="4"/>
  <c r="EM27" i="4"/>
  <c r="EL27" i="4"/>
  <c r="EG27" i="4"/>
  <c r="EF27" i="4"/>
  <c r="EC27" i="4"/>
  <c r="DZ27" i="4"/>
  <c r="DY27" i="4"/>
  <c r="DW27" i="4"/>
  <c r="DV27" i="4"/>
  <c r="DS27" i="4"/>
  <c r="DR27" i="4"/>
  <c r="DP27" i="4"/>
  <c r="DO27" i="4"/>
  <c r="DL27" i="4"/>
  <c r="DK27" i="4"/>
  <c r="DE27" i="4"/>
  <c r="DD27" i="4"/>
  <c r="DB27" i="4"/>
  <c r="DA27" i="4"/>
  <c r="CX27" i="4"/>
  <c r="CW27" i="4"/>
  <c r="CU27" i="4"/>
  <c r="CT27" i="4"/>
  <c r="CQ27" i="4"/>
  <c r="CP27" i="4"/>
  <c r="CJ27" i="4"/>
  <c r="CI27" i="4"/>
  <c r="CG27" i="4"/>
  <c r="CF27" i="4"/>
  <c r="CC27" i="4"/>
  <c r="CB27" i="4"/>
  <c r="BZ27" i="4"/>
  <c r="BY27" i="4"/>
  <c r="BV27" i="4"/>
  <c r="BU27" i="4"/>
  <c r="BO27" i="4"/>
  <c r="BN27" i="4"/>
  <c r="BH27" i="4"/>
  <c r="BG27" i="4"/>
  <c r="EQ26" i="4"/>
  <c r="EP26" i="4"/>
  <c r="EO26" i="4"/>
  <c r="EN26" i="4"/>
  <c r="EM26" i="4"/>
  <c r="EL26" i="4"/>
  <c r="EG26" i="4"/>
  <c r="EF26" i="4"/>
  <c r="EC26" i="4"/>
  <c r="DZ26" i="4"/>
  <c r="DY26" i="4"/>
  <c r="DW26" i="4"/>
  <c r="DV26" i="4"/>
  <c r="DS26" i="4"/>
  <c r="DR26" i="4"/>
  <c r="DL26" i="4"/>
  <c r="DK26" i="4"/>
  <c r="DI26" i="4"/>
  <c r="DH26" i="4"/>
  <c r="DE26" i="4"/>
  <c r="DD26" i="4"/>
  <c r="CX26" i="4"/>
  <c r="CW26" i="4"/>
  <c r="CU26" i="4"/>
  <c r="CT26" i="4"/>
  <c r="CQ26" i="4"/>
  <c r="CP26" i="4"/>
  <c r="CJ26" i="4"/>
  <c r="CI26" i="4"/>
  <c r="CG26" i="4"/>
  <c r="CF26" i="4"/>
  <c r="CC26" i="4"/>
  <c r="CB26" i="4"/>
  <c r="BV26" i="4"/>
  <c r="BU26" i="4"/>
  <c r="BS26" i="4"/>
  <c r="BR26" i="4"/>
  <c r="BO26" i="4"/>
  <c r="BN26" i="4"/>
  <c r="BH26" i="4"/>
  <c r="BG26" i="4"/>
  <c r="EQ25" i="4"/>
  <c r="EP25" i="4"/>
  <c r="EO25" i="4"/>
  <c r="EN25" i="4"/>
  <c r="EM25" i="4"/>
  <c r="EL25" i="4"/>
  <c r="EG25" i="4"/>
  <c r="EF25" i="4"/>
  <c r="EC25" i="4"/>
  <c r="DZ25" i="4"/>
  <c r="DY25" i="4"/>
  <c r="DW25" i="4"/>
  <c r="DS25" i="4"/>
  <c r="DR25" i="4"/>
  <c r="DP25" i="4"/>
  <c r="DL25" i="4"/>
  <c r="DK25" i="4"/>
  <c r="DI25" i="4"/>
  <c r="DE25" i="4"/>
  <c r="DD25" i="4"/>
  <c r="DB25" i="4"/>
  <c r="CX25" i="4"/>
  <c r="CW25" i="4"/>
  <c r="CU25" i="4"/>
  <c r="CQ25" i="4"/>
  <c r="CP25" i="4"/>
  <c r="CJ25" i="4"/>
  <c r="CI25" i="4"/>
  <c r="CG25" i="4"/>
  <c r="CC25" i="4"/>
  <c r="CB25" i="4"/>
  <c r="BZ25" i="4"/>
  <c r="BV25" i="4"/>
  <c r="BU25" i="4"/>
  <c r="BS25" i="4"/>
  <c r="BO25" i="4"/>
  <c r="BN25" i="4"/>
  <c r="BL25" i="4"/>
  <c r="BH25" i="4"/>
  <c r="BG25" i="4"/>
  <c r="EQ24" i="4"/>
  <c r="EP24" i="4"/>
  <c r="EO24" i="4"/>
  <c r="EN24" i="4"/>
  <c r="EM24" i="4"/>
  <c r="EL24" i="4"/>
  <c r="EG24" i="4"/>
  <c r="EF24" i="4"/>
  <c r="EC24" i="4"/>
  <c r="DZ24" i="4"/>
  <c r="DY24" i="4"/>
  <c r="DW24" i="4"/>
  <c r="DV24" i="4"/>
  <c r="DS24" i="4"/>
  <c r="DR24" i="4"/>
  <c r="DL24" i="4"/>
  <c r="DK24" i="4"/>
  <c r="DI24" i="4"/>
  <c r="DH24" i="4"/>
  <c r="DE24" i="4"/>
  <c r="DD24" i="4"/>
  <c r="CX24" i="4"/>
  <c r="CW24" i="4"/>
  <c r="CU24" i="4"/>
  <c r="CT24" i="4"/>
  <c r="CQ24" i="4"/>
  <c r="CP24" i="4"/>
  <c r="CJ24" i="4"/>
  <c r="CI24" i="4"/>
  <c r="CG24" i="4"/>
  <c r="CF24" i="4"/>
  <c r="CC24" i="4"/>
  <c r="CB24" i="4"/>
  <c r="BV24" i="4"/>
  <c r="BU24" i="4"/>
  <c r="BS24" i="4"/>
  <c r="BR24" i="4"/>
  <c r="BO24" i="4"/>
  <c r="BN24" i="4"/>
  <c r="BH24" i="4"/>
  <c r="BG24" i="4"/>
  <c r="EQ23" i="4"/>
  <c r="EP23" i="4"/>
  <c r="EO23" i="4"/>
  <c r="EN23" i="4"/>
  <c r="EM23" i="4"/>
  <c r="EL23" i="4"/>
  <c r="EG23" i="4"/>
  <c r="EF23" i="4"/>
  <c r="EC23" i="4"/>
  <c r="DZ23" i="4"/>
  <c r="DY23" i="4"/>
  <c r="DW23" i="4"/>
  <c r="DV23" i="4"/>
  <c r="DS23" i="4"/>
  <c r="DR23" i="4"/>
  <c r="DL23" i="4"/>
  <c r="DK23" i="4"/>
  <c r="DI23" i="4"/>
  <c r="DH23" i="4"/>
  <c r="DE23" i="4"/>
  <c r="DD23" i="4"/>
  <c r="CX23" i="4"/>
  <c r="CW23" i="4"/>
  <c r="CU23" i="4"/>
  <c r="CT23" i="4"/>
  <c r="CQ23" i="4"/>
  <c r="CP23" i="4"/>
  <c r="CJ23" i="4"/>
  <c r="CI23" i="4"/>
  <c r="CG23" i="4"/>
  <c r="CF23" i="4"/>
  <c r="CC23" i="4"/>
  <c r="CB23" i="4"/>
  <c r="BV23" i="4"/>
  <c r="BU23" i="4"/>
  <c r="BS23" i="4"/>
  <c r="BR23" i="4"/>
  <c r="BO23" i="4"/>
  <c r="BN23" i="4"/>
  <c r="BH23" i="4"/>
  <c r="BG23" i="4"/>
  <c r="EQ22" i="4"/>
  <c r="EP22" i="4"/>
  <c r="EO22" i="4"/>
  <c r="EN22" i="4"/>
  <c r="EM22" i="4"/>
  <c r="EL22" i="4"/>
  <c r="EG22" i="4"/>
  <c r="EF22" i="4"/>
  <c r="EC22" i="4"/>
  <c r="DZ22" i="4"/>
  <c r="DY22" i="4"/>
  <c r="DW22" i="4"/>
  <c r="DV22" i="4"/>
  <c r="DS22" i="4"/>
  <c r="DR22" i="4"/>
  <c r="DL22" i="4"/>
  <c r="DK22" i="4"/>
  <c r="DI22" i="4"/>
  <c r="DH22" i="4"/>
  <c r="DE22" i="4"/>
  <c r="DD22" i="4"/>
  <c r="CX22" i="4"/>
  <c r="CW22" i="4"/>
  <c r="CU22" i="4"/>
  <c r="CT22" i="4"/>
  <c r="CQ22" i="4"/>
  <c r="CP22" i="4"/>
  <c r="CJ22" i="4"/>
  <c r="CI22" i="4"/>
  <c r="CG22" i="4"/>
  <c r="CF22" i="4"/>
  <c r="CC22" i="4"/>
  <c r="CB22" i="4"/>
  <c r="BV22" i="4"/>
  <c r="BU22" i="4"/>
  <c r="BS22" i="4"/>
  <c r="BO22" i="4"/>
  <c r="BN22" i="4"/>
  <c r="BH22" i="4"/>
  <c r="BG22" i="4"/>
  <c r="EQ21" i="4"/>
  <c r="EP21" i="4"/>
  <c r="EO21" i="4"/>
  <c r="EN21" i="4"/>
  <c r="EM21" i="4"/>
  <c r="EL21" i="4"/>
  <c r="EG21" i="4"/>
  <c r="EF21" i="4"/>
  <c r="EC21" i="4"/>
  <c r="DZ21" i="4"/>
  <c r="DY21" i="4"/>
  <c r="DW21" i="4"/>
  <c r="DS21" i="4"/>
  <c r="DR21" i="4"/>
  <c r="DP21" i="4"/>
  <c r="DL21" i="4"/>
  <c r="DK21" i="4"/>
  <c r="DI21" i="4"/>
  <c r="DE21" i="4"/>
  <c r="DD21" i="4"/>
  <c r="DB21" i="4"/>
  <c r="CX21" i="4"/>
  <c r="CW21" i="4"/>
  <c r="CU21" i="4"/>
  <c r="CQ21" i="4"/>
  <c r="CP21" i="4"/>
  <c r="CN21" i="4"/>
  <c r="CJ21" i="4"/>
  <c r="CI21" i="4"/>
  <c r="CG21" i="4"/>
  <c r="CC21" i="4"/>
  <c r="CB21" i="4"/>
  <c r="BZ21" i="4"/>
  <c r="BV21" i="4"/>
  <c r="BU21" i="4"/>
  <c r="BS21" i="4"/>
  <c r="BO21" i="4"/>
  <c r="BN21" i="4"/>
  <c r="BL21" i="4"/>
  <c r="BH21" i="4"/>
  <c r="BG21" i="4"/>
  <c r="EQ20" i="4"/>
  <c r="EP20" i="4"/>
  <c r="EO20" i="4"/>
  <c r="EN20" i="4"/>
  <c r="EM20" i="4"/>
  <c r="EL20" i="4"/>
  <c r="EG20" i="4"/>
  <c r="EF20" i="4"/>
  <c r="EC20" i="4"/>
  <c r="DZ20" i="4"/>
  <c r="DY20" i="4"/>
  <c r="DW20" i="4"/>
  <c r="DS20" i="4"/>
  <c r="DR20" i="4"/>
  <c r="DP20" i="4"/>
  <c r="DL20" i="4"/>
  <c r="DK20" i="4"/>
  <c r="DI20" i="4"/>
  <c r="DE20" i="4"/>
  <c r="DD20" i="4"/>
  <c r="DB20" i="4"/>
  <c r="CX20" i="4"/>
  <c r="CW20" i="4"/>
  <c r="CU20" i="4"/>
  <c r="CQ20" i="4"/>
  <c r="CP20" i="4"/>
  <c r="CN20" i="4"/>
  <c r="CJ20" i="4"/>
  <c r="CI20" i="4"/>
  <c r="CG20" i="4"/>
  <c r="CC20" i="4"/>
  <c r="CB20" i="4"/>
  <c r="BZ20" i="4"/>
  <c r="BV20" i="4"/>
  <c r="BU20" i="4"/>
  <c r="BS20" i="4"/>
  <c r="BO20" i="4"/>
  <c r="BN20" i="4"/>
  <c r="BL20" i="4"/>
  <c r="BH20" i="4"/>
  <c r="BG20" i="4"/>
  <c r="EQ19" i="4"/>
  <c r="EP19" i="4"/>
  <c r="EO19" i="4"/>
  <c r="EN19" i="4"/>
  <c r="EM19" i="4"/>
  <c r="EL19" i="4"/>
  <c r="EG19" i="4"/>
  <c r="EF19" i="4"/>
  <c r="EC19" i="4"/>
  <c r="DZ19" i="4"/>
  <c r="DY19" i="4"/>
  <c r="DW19" i="4"/>
  <c r="DS19" i="4"/>
  <c r="DR19" i="4"/>
  <c r="DP19" i="4"/>
  <c r="DL19" i="4"/>
  <c r="DK19" i="4"/>
  <c r="DI19" i="4"/>
  <c r="DE19" i="4"/>
  <c r="DD19" i="4"/>
  <c r="DB19" i="4"/>
  <c r="CX19" i="4"/>
  <c r="CW19" i="4"/>
  <c r="CU19" i="4"/>
  <c r="CQ19" i="4"/>
  <c r="CP19" i="4"/>
  <c r="CN19" i="4"/>
  <c r="CJ19" i="4"/>
  <c r="CI19" i="4"/>
  <c r="CG19" i="4"/>
  <c r="CC19" i="4"/>
  <c r="CB19" i="4"/>
  <c r="BZ19" i="4"/>
  <c r="BV19" i="4"/>
  <c r="BU19" i="4"/>
  <c r="BS19" i="4"/>
  <c r="BO19" i="4"/>
  <c r="BN19" i="4"/>
  <c r="BL19" i="4"/>
  <c r="BH19" i="4"/>
  <c r="BG19" i="4"/>
  <c r="EQ18" i="4"/>
  <c r="EP18" i="4"/>
  <c r="EO18" i="4"/>
  <c r="EN18" i="4"/>
  <c r="EM18" i="4"/>
  <c r="EL18" i="4"/>
  <c r="EG18" i="4"/>
  <c r="EF18" i="4"/>
  <c r="EC18" i="4"/>
  <c r="DZ18" i="4"/>
  <c r="DY18" i="4"/>
  <c r="DW18" i="4"/>
  <c r="DS18" i="4"/>
  <c r="DR18" i="4"/>
  <c r="DP18" i="4"/>
  <c r="DL18" i="4"/>
  <c r="DK18" i="4"/>
  <c r="DI18" i="4"/>
  <c r="DE18" i="4"/>
  <c r="DD18" i="4"/>
  <c r="DB18" i="4"/>
  <c r="CX18" i="4"/>
  <c r="CW18" i="4"/>
  <c r="CU18" i="4"/>
  <c r="CQ18" i="4"/>
  <c r="CP18" i="4"/>
  <c r="CN18" i="4"/>
  <c r="CJ18" i="4"/>
  <c r="CI18" i="4"/>
  <c r="CG18" i="4"/>
  <c r="CC18" i="4"/>
  <c r="CB18" i="4"/>
  <c r="BZ18" i="4"/>
  <c r="BV18" i="4"/>
  <c r="BU18" i="4"/>
  <c r="BS18" i="4"/>
  <c r="BO18" i="4"/>
  <c r="BN18" i="4"/>
  <c r="BL18" i="4"/>
  <c r="BH18" i="4"/>
  <c r="BG18" i="4"/>
  <c r="EQ17" i="4"/>
  <c r="EP17" i="4"/>
  <c r="EO17" i="4"/>
  <c r="EN17" i="4"/>
  <c r="EM17" i="4"/>
  <c r="EL17" i="4"/>
  <c r="EG17" i="4"/>
  <c r="EF17" i="4"/>
  <c r="EC17" i="4"/>
  <c r="DZ17" i="4"/>
  <c r="DY17" i="4"/>
  <c r="DW17" i="4"/>
  <c r="DS17" i="4"/>
  <c r="DR17" i="4"/>
  <c r="DP17" i="4"/>
  <c r="DL17" i="4"/>
  <c r="DK17" i="4"/>
  <c r="DI17" i="4"/>
  <c r="DE17" i="4"/>
  <c r="DD17" i="4"/>
  <c r="DB17" i="4"/>
  <c r="CX17" i="4"/>
  <c r="CW17" i="4"/>
  <c r="CU17" i="4"/>
  <c r="CQ17" i="4"/>
  <c r="CP17" i="4"/>
  <c r="CJ17" i="4"/>
  <c r="CI17" i="4"/>
  <c r="CG17" i="4"/>
  <c r="CC17" i="4"/>
  <c r="CB17" i="4"/>
  <c r="BZ17" i="4"/>
  <c r="BY17" i="4"/>
  <c r="BV17" i="4"/>
  <c r="BU17" i="4"/>
  <c r="BS17" i="4"/>
  <c r="BO17" i="4"/>
  <c r="BN17" i="4"/>
  <c r="BL17" i="4"/>
  <c r="BK17" i="4"/>
  <c r="BH17" i="4"/>
  <c r="BG17" i="4"/>
  <c r="EQ16" i="4"/>
  <c r="EP16" i="4"/>
  <c r="EO16" i="4"/>
  <c r="EN16" i="4"/>
  <c r="EM16" i="4"/>
  <c r="EL16" i="4"/>
  <c r="EG16" i="4"/>
  <c r="EF16" i="4"/>
  <c r="EC16" i="4"/>
  <c r="DZ16" i="4"/>
  <c r="DY16" i="4"/>
  <c r="DW16" i="4"/>
  <c r="DV16" i="4"/>
  <c r="DS16" i="4"/>
  <c r="DR16" i="4"/>
  <c r="DP16" i="4"/>
  <c r="DO16" i="4"/>
  <c r="DL16" i="4"/>
  <c r="DK16" i="4"/>
  <c r="DE16" i="4"/>
  <c r="DD16" i="4"/>
  <c r="DB16" i="4"/>
  <c r="DA16" i="4"/>
  <c r="CX16" i="4"/>
  <c r="CW16" i="4"/>
  <c r="CU16" i="4"/>
  <c r="CT16" i="4"/>
  <c r="CQ16" i="4"/>
  <c r="CP16" i="4"/>
  <c r="CJ16" i="4"/>
  <c r="CI16" i="4"/>
  <c r="CG16" i="4"/>
  <c r="CF16" i="4"/>
  <c r="CC16" i="4"/>
  <c r="CB16" i="4"/>
  <c r="BZ16" i="4"/>
  <c r="BY16" i="4"/>
  <c r="BV16" i="4"/>
  <c r="BU16" i="4"/>
  <c r="BO16" i="4"/>
  <c r="BN16" i="4"/>
  <c r="BL16" i="4"/>
  <c r="BH16" i="4"/>
  <c r="BG16" i="4"/>
  <c r="EQ15" i="4"/>
  <c r="EP15" i="4"/>
  <c r="EO15" i="4"/>
  <c r="EN15" i="4"/>
  <c r="EM15" i="4"/>
  <c r="EL15" i="4"/>
  <c r="EG15" i="4"/>
  <c r="EF15" i="4"/>
  <c r="EC15" i="4"/>
  <c r="DZ15" i="4"/>
  <c r="DY15" i="4"/>
  <c r="DW15" i="4"/>
  <c r="DV15" i="4"/>
  <c r="DS15" i="4"/>
  <c r="DR15" i="4"/>
  <c r="DP15" i="4"/>
  <c r="DO15" i="4"/>
  <c r="DL15" i="4"/>
  <c r="DK15" i="4"/>
  <c r="DE15" i="4"/>
  <c r="DD15" i="4"/>
  <c r="DB15" i="4"/>
  <c r="DA15" i="4"/>
  <c r="CX15" i="4"/>
  <c r="CW15" i="4"/>
  <c r="CU15" i="4"/>
  <c r="CT15" i="4"/>
  <c r="CQ15" i="4"/>
  <c r="CP15" i="4"/>
  <c r="CJ15" i="4"/>
  <c r="CI15" i="4"/>
  <c r="CG15" i="4"/>
  <c r="CF15" i="4"/>
  <c r="CC15" i="4"/>
  <c r="CB15" i="4"/>
  <c r="BZ15" i="4"/>
  <c r="BY15" i="4"/>
  <c r="BV15" i="4"/>
  <c r="BU15" i="4"/>
  <c r="BO15" i="4"/>
  <c r="BN15" i="4"/>
  <c r="BL15" i="4"/>
  <c r="BH15" i="4"/>
  <c r="BG15" i="4"/>
  <c r="EQ14" i="4"/>
  <c r="EP14" i="4"/>
  <c r="EO14" i="4"/>
  <c r="EN14" i="4"/>
  <c r="EM14" i="4"/>
  <c r="EL14" i="4"/>
  <c r="EG14" i="4"/>
  <c r="EF14" i="4"/>
  <c r="EC14" i="4"/>
  <c r="DZ14" i="4"/>
  <c r="DY14" i="4"/>
  <c r="DW14" i="4"/>
  <c r="DS14" i="4"/>
  <c r="DR14" i="4"/>
  <c r="DP14" i="4"/>
  <c r="DL14" i="4"/>
  <c r="DK14" i="4"/>
  <c r="DI14" i="4"/>
  <c r="DE14" i="4"/>
  <c r="DD14" i="4"/>
  <c r="DB14" i="4"/>
  <c r="CX14" i="4"/>
  <c r="CW14" i="4"/>
  <c r="CU14" i="4"/>
  <c r="CQ14" i="4"/>
  <c r="CP14" i="4"/>
  <c r="CJ14" i="4"/>
  <c r="CI14" i="4"/>
  <c r="CG14" i="4"/>
  <c r="CC14" i="4"/>
  <c r="CB14" i="4"/>
  <c r="BZ14" i="4"/>
  <c r="BY14" i="4"/>
  <c r="BV14" i="4"/>
  <c r="BU14" i="4"/>
  <c r="BS14" i="4"/>
  <c r="BO14" i="4"/>
  <c r="BN14" i="4"/>
  <c r="BL14" i="4"/>
  <c r="BK14" i="4"/>
  <c r="BH14" i="4"/>
  <c r="BG14" i="4"/>
  <c r="EQ13" i="4"/>
  <c r="EP13" i="4"/>
  <c r="EO13" i="4"/>
  <c r="EN13" i="4"/>
  <c r="EM13" i="4"/>
  <c r="EL13" i="4"/>
  <c r="EG13" i="4"/>
  <c r="EF13" i="4"/>
  <c r="EC13" i="4"/>
  <c r="DZ13" i="4"/>
  <c r="DY13" i="4"/>
  <c r="DW13" i="4"/>
  <c r="DS13" i="4"/>
  <c r="DR13" i="4"/>
  <c r="DP13" i="4"/>
  <c r="DL13" i="4"/>
  <c r="DK13" i="4"/>
  <c r="DI13" i="4"/>
  <c r="DE13" i="4"/>
  <c r="DD13" i="4"/>
  <c r="DB13" i="4"/>
  <c r="CX13" i="4"/>
  <c r="CW13" i="4"/>
  <c r="CU13" i="4"/>
  <c r="CQ13" i="4"/>
  <c r="CP13" i="4"/>
  <c r="CJ13" i="4"/>
  <c r="CI13" i="4"/>
  <c r="CG13" i="4"/>
  <c r="CC13" i="4"/>
  <c r="CB13" i="4"/>
  <c r="BZ13" i="4"/>
  <c r="BY13" i="4"/>
  <c r="BV13" i="4"/>
  <c r="BU13" i="4"/>
  <c r="BS13" i="4"/>
  <c r="BO13" i="4"/>
  <c r="BN13" i="4"/>
  <c r="BL13" i="4"/>
  <c r="BK13" i="4"/>
  <c r="BH13" i="4"/>
  <c r="BG13" i="4"/>
  <c r="EQ12" i="4"/>
  <c r="EP12" i="4"/>
  <c r="EO12" i="4"/>
  <c r="EN12" i="4"/>
  <c r="EM12" i="4"/>
  <c r="EL12" i="4"/>
  <c r="EG12" i="4"/>
  <c r="EF12" i="4"/>
  <c r="EC12" i="4"/>
  <c r="DZ12" i="4"/>
  <c r="DY12" i="4"/>
  <c r="DW12" i="4"/>
  <c r="DV12" i="4"/>
  <c r="DS12" i="4"/>
  <c r="DR12" i="4"/>
  <c r="DP12" i="4"/>
  <c r="DO12" i="4"/>
  <c r="DL12" i="4"/>
  <c r="DK12" i="4"/>
  <c r="DE12" i="4"/>
  <c r="DD12" i="4"/>
  <c r="DB12" i="4"/>
  <c r="DA12" i="4"/>
  <c r="CX12" i="4"/>
  <c r="CW12" i="4"/>
  <c r="CU12" i="4"/>
  <c r="CT12" i="4"/>
  <c r="CQ12" i="4"/>
  <c r="CP12" i="4"/>
  <c r="CJ12" i="4"/>
  <c r="CI12" i="4"/>
  <c r="CG12" i="4"/>
  <c r="CF12" i="4"/>
  <c r="CC12" i="4"/>
  <c r="CB12" i="4"/>
  <c r="BZ12" i="4"/>
  <c r="BY12" i="4"/>
  <c r="BV12" i="4"/>
  <c r="BU12" i="4"/>
  <c r="BO12" i="4"/>
  <c r="BN12" i="4"/>
  <c r="BL12" i="4"/>
  <c r="BH12" i="4"/>
  <c r="BG12" i="4"/>
  <c r="EQ11" i="4"/>
  <c r="EP11" i="4"/>
  <c r="EO11" i="4"/>
  <c r="EN11" i="4"/>
  <c r="EM11" i="4"/>
  <c r="EL11" i="4"/>
  <c r="EG11" i="4"/>
  <c r="EF11" i="4"/>
  <c r="EC11" i="4"/>
  <c r="DZ11" i="4"/>
  <c r="DY11" i="4"/>
  <c r="DW11" i="4"/>
  <c r="DV11" i="4"/>
  <c r="DS11" i="4"/>
  <c r="DR11" i="4"/>
  <c r="DP11" i="4"/>
  <c r="DO11" i="4"/>
  <c r="DL11" i="4"/>
  <c r="DK11" i="4"/>
  <c r="DE11" i="4"/>
  <c r="DD11" i="4"/>
  <c r="DB11" i="4"/>
  <c r="DA11" i="4"/>
  <c r="CX11" i="4"/>
  <c r="CW11" i="4"/>
  <c r="CU11" i="4"/>
  <c r="CT11" i="4"/>
  <c r="CQ11" i="4"/>
  <c r="CP11" i="4"/>
  <c r="CJ11" i="4"/>
  <c r="CI11" i="4"/>
  <c r="CG11" i="4"/>
  <c r="CF11" i="4"/>
  <c r="CC11" i="4"/>
  <c r="CB11" i="4"/>
  <c r="BZ11" i="4"/>
  <c r="BY11" i="4"/>
  <c r="BV11" i="4"/>
  <c r="BU11" i="4"/>
  <c r="BO11" i="4"/>
  <c r="BN11" i="4"/>
  <c r="BL11" i="4"/>
  <c r="BH11" i="4"/>
  <c r="BG11" i="4"/>
  <c r="EQ10" i="4"/>
  <c r="EP10" i="4"/>
  <c r="EO10" i="4"/>
  <c r="EN10" i="4"/>
  <c r="EM10" i="4"/>
  <c r="EL10" i="4"/>
  <c r="EG10" i="4"/>
  <c r="EF10" i="4"/>
  <c r="EC10" i="4"/>
  <c r="DZ10" i="4"/>
  <c r="DY10" i="4"/>
  <c r="DW10" i="4"/>
  <c r="DV10" i="4"/>
  <c r="DS10" i="4"/>
  <c r="DR10" i="4"/>
  <c r="DP10" i="4"/>
  <c r="DO10" i="4"/>
  <c r="DL10" i="4"/>
  <c r="DK10" i="4"/>
  <c r="DE10" i="4"/>
  <c r="DD10" i="4"/>
  <c r="DB10" i="4"/>
  <c r="DA10" i="4"/>
  <c r="CX10" i="4"/>
  <c r="CW10" i="4"/>
  <c r="CU10" i="4"/>
  <c r="CT10" i="4"/>
  <c r="CQ10" i="4"/>
  <c r="CP10" i="4"/>
  <c r="CJ10" i="4"/>
  <c r="CI10" i="4"/>
  <c r="CG10" i="4"/>
  <c r="CF10" i="4"/>
  <c r="CC10" i="4"/>
  <c r="CB10" i="4"/>
  <c r="BZ10" i="4"/>
  <c r="BY10" i="4"/>
  <c r="BV10" i="4"/>
  <c r="BU10" i="4"/>
  <c r="BO10" i="4"/>
  <c r="BN10" i="4"/>
  <c r="BL10" i="4"/>
  <c r="BH10" i="4"/>
  <c r="BG10" i="4"/>
  <c r="EQ9" i="4"/>
  <c r="EP9" i="4"/>
  <c r="EO9" i="4"/>
  <c r="EN9" i="4"/>
  <c r="EM9" i="4"/>
  <c r="EL9" i="4"/>
  <c r="EG9" i="4"/>
  <c r="EF9" i="4"/>
  <c r="EC9" i="4"/>
  <c r="DZ9" i="4"/>
  <c r="DY9" i="4"/>
  <c r="DW9" i="4"/>
  <c r="DS9" i="4"/>
  <c r="DR9" i="4"/>
  <c r="DP9" i="4"/>
  <c r="DL9" i="4"/>
  <c r="DK9" i="4"/>
  <c r="DI9" i="4"/>
  <c r="DE9" i="4"/>
  <c r="DD9" i="4"/>
  <c r="DB9" i="4"/>
  <c r="CX9" i="4"/>
  <c r="CW9" i="4"/>
  <c r="CU9" i="4"/>
  <c r="CQ9" i="4"/>
  <c r="CP9" i="4"/>
  <c r="CJ9" i="4"/>
  <c r="CI9" i="4"/>
  <c r="CG9" i="4"/>
  <c r="CC9" i="4"/>
  <c r="CB9" i="4"/>
  <c r="BZ9" i="4"/>
  <c r="BY9" i="4"/>
  <c r="BV9" i="4"/>
  <c r="BU9" i="4"/>
  <c r="BS9" i="4"/>
  <c r="BO9" i="4"/>
  <c r="BN9" i="4"/>
  <c r="BL9" i="4"/>
  <c r="BK9" i="4"/>
  <c r="BH9" i="4"/>
  <c r="BG9" i="4"/>
  <c r="EQ8" i="4"/>
  <c r="EP8" i="4"/>
  <c r="EO8" i="4"/>
  <c r="EN8" i="4"/>
  <c r="EM8" i="4"/>
  <c r="EL8" i="4"/>
  <c r="EG8" i="4"/>
  <c r="EF8" i="4"/>
  <c r="EC8" i="4"/>
  <c r="DZ8" i="4"/>
  <c r="DY8" i="4"/>
  <c r="DW8" i="4"/>
  <c r="DS8" i="4"/>
  <c r="DR8" i="4"/>
  <c r="DP8" i="4"/>
  <c r="DL8" i="4"/>
  <c r="DK8" i="4"/>
  <c r="DI8" i="4"/>
  <c r="DE8" i="4"/>
  <c r="DD8" i="4"/>
  <c r="DB8" i="4"/>
  <c r="CX8" i="4"/>
  <c r="CW8" i="4"/>
  <c r="CU8" i="4"/>
  <c r="CQ8" i="4"/>
  <c r="CP8" i="4"/>
  <c r="CJ8" i="4"/>
  <c r="CI8" i="4"/>
  <c r="CG8" i="4"/>
  <c r="CC8" i="4"/>
  <c r="CB8" i="4"/>
  <c r="BZ8" i="4"/>
  <c r="BY8" i="4"/>
  <c r="BV8" i="4"/>
  <c r="BU8" i="4"/>
  <c r="BS8" i="4"/>
  <c r="BO8" i="4"/>
  <c r="BN8" i="4"/>
  <c r="BL8" i="4"/>
  <c r="BK8" i="4"/>
  <c r="BH8" i="4"/>
  <c r="BG8" i="4"/>
  <c r="EQ7" i="4"/>
  <c r="EP7" i="4"/>
  <c r="EO7" i="4"/>
  <c r="EN7" i="4"/>
  <c r="EM7" i="4"/>
  <c r="EL7" i="4"/>
  <c r="EG7" i="4"/>
  <c r="EF7" i="4"/>
  <c r="EC7" i="4"/>
  <c r="DZ7" i="4"/>
  <c r="DY7" i="4"/>
  <c r="DW7" i="4"/>
  <c r="DV7" i="4"/>
  <c r="DS7" i="4"/>
  <c r="DR7" i="4"/>
  <c r="DP7" i="4"/>
  <c r="DO7" i="4"/>
  <c r="DL7" i="4"/>
  <c r="DK7" i="4"/>
  <c r="DE7" i="4"/>
  <c r="DD7" i="4"/>
  <c r="DB7" i="4"/>
  <c r="DA7" i="4"/>
  <c r="CX7" i="4"/>
  <c r="CW7" i="4"/>
  <c r="CU7" i="4"/>
  <c r="CT7" i="4"/>
  <c r="CQ7" i="4"/>
  <c r="CP7" i="4"/>
  <c r="CJ7" i="4"/>
  <c r="CI7" i="4"/>
  <c r="CG7" i="4"/>
  <c r="CF7" i="4"/>
  <c r="CC7" i="4"/>
  <c r="CB7" i="4"/>
  <c r="BZ7" i="4"/>
  <c r="BY7" i="4"/>
  <c r="BV7" i="4"/>
  <c r="BU7" i="4"/>
  <c r="BO7" i="4"/>
  <c r="BN7" i="4"/>
  <c r="BL7" i="4"/>
  <c r="BH7" i="4"/>
  <c r="BG7" i="4"/>
  <c r="EQ6" i="4"/>
  <c r="EP6" i="4"/>
  <c r="EO6" i="4"/>
  <c r="EN6" i="4"/>
  <c r="EM6" i="4"/>
  <c r="EL6" i="4"/>
  <c r="EG6" i="4"/>
  <c r="EF6" i="4"/>
  <c r="EC6" i="4"/>
  <c r="DZ6" i="4"/>
  <c r="DY6" i="4"/>
  <c r="DW6" i="4"/>
  <c r="DV6" i="4"/>
  <c r="DS6" i="4"/>
  <c r="DR6" i="4"/>
  <c r="DP6" i="4"/>
  <c r="DO6" i="4"/>
  <c r="DL6" i="4"/>
  <c r="DK6" i="4"/>
  <c r="DE6" i="4"/>
  <c r="DD6" i="4"/>
  <c r="DB6" i="4"/>
  <c r="DA6" i="4"/>
  <c r="CX6" i="4"/>
  <c r="CW6" i="4"/>
  <c r="CU6" i="4"/>
  <c r="CT6" i="4"/>
  <c r="CQ6" i="4"/>
  <c r="CP6" i="4"/>
  <c r="CJ6" i="4"/>
  <c r="CI6" i="4"/>
  <c r="CG6" i="4"/>
  <c r="CF6" i="4"/>
  <c r="CC6" i="4"/>
  <c r="CB6" i="4"/>
  <c r="BZ6" i="4"/>
  <c r="BY6" i="4"/>
  <c r="BV6" i="4"/>
  <c r="BU6" i="4"/>
  <c r="BO6" i="4"/>
  <c r="BN6" i="4"/>
  <c r="BL6" i="4"/>
  <c r="BH6" i="4"/>
  <c r="BG6" i="4"/>
  <c r="EJ5" i="4"/>
  <c r="EI5" i="4"/>
  <c r="EH5" i="4"/>
  <c r="EG5" i="4"/>
  <c r="EF5" i="4"/>
  <c r="EE5" i="4"/>
  <c r="ED5" i="4"/>
  <c r="EC5" i="4"/>
  <c r="EB5" i="4"/>
  <c r="EA5" i="4"/>
  <c r="DZ5" i="4"/>
  <c r="DY5" i="4"/>
  <c r="DX5" i="4"/>
  <c r="DW5" i="4"/>
  <c r="DV5" i="4"/>
  <c r="DU5" i="4"/>
  <c r="DT5" i="4"/>
  <c r="DS5" i="4"/>
  <c r="DR5" i="4"/>
  <c r="DQ5" i="4"/>
  <c r="DP5" i="4"/>
  <c r="DO5" i="4"/>
  <c r="DN5" i="4"/>
  <c r="DM5" i="4"/>
  <c r="DL5" i="4"/>
  <c r="DK5" i="4"/>
  <c r="DJ5" i="4"/>
  <c r="DI5" i="4"/>
  <c r="DH5" i="4"/>
  <c r="DG5" i="4"/>
  <c r="DF5" i="4"/>
  <c r="DE5" i="4"/>
  <c r="DD5" i="4"/>
  <c r="DC5" i="4"/>
  <c r="DB5" i="4"/>
  <c r="DA5" i="4"/>
  <c r="CZ5" i="4"/>
  <c r="CY5" i="4"/>
  <c r="CX5" i="4"/>
  <c r="CW5" i="4"/>
  <c r="CV5" i="4"/>
  <c r="CU5" i="4"/>
  <c r="CT5" i="4"/>
  <c r="CS5" i="4"/>
  <c r="CR5" i="4"/>
  <c r="CQ5" i="4"/>
  <c r="CP5" i="4"/>
  <c r="CO5" i="4"/>
  <c r="CN5" i="4"/>
  <c r="CM5" i="4"/>
  <c r="CL5" i="4"/>
  <c r="CK5" i="4"/>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L5" i="4"/>
  <c r="K5" i="4"/>
  <c r="J5" i="4"/>
  <c r="I5" i="4"/>
  <c r="H5" i="4"/>
  <c r="G5" i="4"/>
  <c r="F5" i="4"/>
  <c r="E5" i="4"/>
  <c r="D5" i="4"/>
  <c r="C5" i="4"/>
  <c r="B5" i="4"/>
  <c r="A5" i="4"/>
  <c r="EQ87" i="3"/>
  <c r="EP87" i="3"/>
  <c r="EO87" i="3"/>
  <c r="EN87" i="3"/>
  <c r="EM87" i="3"/>
  <c r="EL87" i="3"/>
  <c r="EG87" i="3"/>
  <c r="EF87" i="3"/>
  <c r="EC87" i="3"/>
  <c r="DZ87" i="3"/>
  <c r="DY87" i="3"/>
  <c r="DS87" i="3"/>
  <c r="DR87" i="3"/>
  <c r="DL87" i="3"/>
  <c r="DK87" i="3"/>
  <c r="DE87" i="3"/>
  <c r="DD87" i="3"/>
  <c r="CX87" i="3"/>
  <c r="CW87" i="3"/>
  <c r="CQ87" i="3"/>
  <c r="CP87" i="3"/>
  <c r="CJ87" i="3"/>
  <c r="CI87" i="3"/>
  <c r="CC87" i="3"/>
  <c r="CB87" i="3"/>
  <c r="BV87" i="3"/>
  <c r="BU87" i="3"/>
  <c r="BO87" i="3"/>
  <c r="BN87" i="3"/>
  <c r="BH87" i="3"/>
  <c r="BG87" i="3"/>
  <c r="EQ86" i="3"/>
  <c r="EP86" i="3"/>
  <c r="EO86" i="3"/>
  <c r="EN86" i="3"/>
  <c r="EM86" i="3"/>
  <c r="EL86" i="3"/>
  <c r="EG86" i="3"/>
  <c r="EF86" i="3"/>
  <c r="EC86" i="3"/>
  <c r="DZ86" i="3"/>
  <c r="DY86" i="3"/>
  <c r="DW86" i="3"/>
  <c r="DV86" i="3"/>
  <c r="DS86" i="3"/>
  <c r="DR86" i="3"/>
  <c r="DP86" i="3"/>
  <c r="DO86" i="3"/>
  <c r="DL86" i="3"/>
  <c r="DK86" i="3"/>
  <c r="DE86" i="3"/>
  <c r="DD86" i="3"/>
  <c r="DB86" i="3"/>
  <c r="DA86" i="3"/>
  <c r="CX86" i="3"/>
  <c r="CW86" i="3"/>
  <c r="CU86" i="3"/>
  <c r="CT86" i="3"/>
  <c r="CQ86" i="3"/>
  <c r="CP86" i="3"/>
  <c r="CJ86" i="3"/>
  <c r="CI86" i="3"/>
  <c r="CG86" i="3"/>
  <c r="CF86" i="3"/>
  <c r="CC86" i="3"/>
  <c r="CB86" i="3"/>
  <c r="BZ86" i="3"/>
  <c r="BY86" i="3"/>
  <c r="BV86" i="3"/>
  <c r="BU86" i="3"/>
  <c r="BO86" i="3"/>
  <c r="BN86" i="3"/>
  <c r="BH86" i="3"/>
  <c r="BG86" i="3"/>
  <c r="EQ85" i="3"/>
  <c r="EP85" i="3"/>
  <c r="EO85" i="3"/>
  <c r="EN85" i="3"/>
  <c r="EM85" i="3"/>
  <c r="EL85" i="3"/>
  <c r="EG85" i="3"/>
  <c r="EF85" i="3"/>
  <c r="EC85" i="3"/>
  <c r="DZ85" i="3"/>
  <c r="DY85" i="3"/>
  <c r="DW85" i="3"/>
  <c r="DV85" i="3"/>
  <c r="DS85" i="3"/>
  <c r="DR85" i="3"/>
  <c r="DP85" i="3"/>
  <c r="DO85" i="3"/>
  <c r="DL85" i="3"/>
  <c r="DK85" i="3"/>
  <c r="DE85" i="3"/>
  <c r="DD85" i="3"/>
  <c r="DB85" i="3"/>
  <c r="DA85" i="3"/>
  <c r="CX85" i="3"/>
  <c r="CW85" i="3"/>
  <c r="CU85" i="3"/>
  <c r="CT85" i="3"/>
  <c r="CQ85" i="3"/>
  <c r="CP85" i="3"/>
  <c r="CJ85" i="3"/>
  <c r="CI85" i="3"/>
  <c r="CG85" i="3"/>
  <c r="CF85" i="3"/>
  <c r="CC85" i="3"/>
  <c r="CB85" i="3"/>
  <c r="BZ85" i="3"/>
  <c r="BY85" i="3"/>
  <c r="BV85" i="3"/>
  <c r="BU85" i="3"/>
  <c r="BO85" i="3"/>
  <c r="BN85" i="3"/>
  <c r="BH85" i="3"/>
  <c r="BG85" i="3"/>
  <c r="EQ84" i="3"/>
  <c r="EP84" i="3"/>
  <c r="EO84" i="3"/>
  <c r="EN84" i="3"/>
  <c r="EM84" i="3"/>
  <c r="EL84" i="3"/>
  <c r="EG84" i="3"/>
  <c r="EF84" i="3"/>
  <c r="EC84" i="3"/>
  <c r="DZ84" i="3"/>
  <c r="DY84" i="3"/>
  <c r="DW84" i="3"/>
  <c r="DV84" i="3"/>
  <c r="DS84" i="3"/>
  <c r="DR84" i="3"/>
  <c r="DP84" i="3"/>
  <c r="DO84" i="3"/>
  <c r="DL84" i="3"/>
  <c r="DK84" i="3"/>
  <c r="DE84" i="3"/>
  <c r="DD84" i="3"/>
  <c r="DB84" i="3"/>
  <c r="DA84" i="3"/>
  <c r="CX84" i="3"/>
  <c r="CW84" i="3"/>
  <c r="CU84" i="3"/>
  <c r="CT84" i="3"/>
  <c r="CQ84" i="3"/>
  <c r="CP84" i="3"/>
  <c r="CN84" i="3"/>
  <c r="CJ84" i="3"/>
  <c r="CI84" i="3"/>
  <c r="CG84" i="3"/>
  <c r="CF84" i="3"/>
  <c r="CC84" i="3"/>
  <c r="CB84" i="3"/>
  <c r="BZ84" i="3"/>
  <c r="BY84" i="3"/>
  <c r="BV84" i="3"/>
  <c r="BU84" i="3"/>
  <c r="BO84" i="3"/>
  <c r="BN84" i="3"/>
  <c r="BH84" i="3"/>
  <c r="BG84" i="3"/>
  <c r="EQ83" i="3"/>
  <c r="EP83" i="3"/>
  <c r="EO83" i="3"/>
  <c r="EN83" i="3"/>
  <c r="EM83" i="3"/>
  <c r="EL83" i="3"/>
  <c r="EG83" i="3"/>
  <c r="EF83" i="3"/>
  <c r="EC83" i="3"/>
  <c r="DZ83" i="3"/>
  <c r="DY83" i="3"/>
  <c r="DW83" i="3"/>
  <c r="DV83" i="3"/>
  <c r="DS83" i="3"/>
  <c r="DR83" i="3"/>
  <c r="DP83" i="3"/>
  <c r="DO83" i="3"/>
  <c r="DL83" i="3"/>
  <c r="DK83" i="3"/>
  <c r="DE83" i="3"/>
  <c r="DD83" i="3"/>
  <c r="DB83" i="3"/>
  <c r="DA83" i="3"/>
  <c r="CX83" i="3"/>
  <c r="CW83" i="3"/>
  <c r="CU83" i="3"/>
  <c r="CT83" i="3"/>
  <c r="CQ83" i="3"/>
  <c r="CP83" i="3"/>
  <c r="CN83" i="3"/>
  <c r="CJ83" i="3"/>
  <c r="CI83" i="3"/>
  <c r="CG83" i="3"/>
  <c r="CF83" i="3"/>
  <c r="CC83" i="3"/>
  <c r="CB83" i="3"/>
  <c r="BZ83" i="3"/>
  <c r="BY83" i="3"/>
  <c r="BV83" i="3"/>
  <c r="BU83" i="3"/>
  <c r="BO83" i="3"/>
  <c r="BN83" i="3"/>
  <c r="BH83" i="3"/>
  <c r="BG83" i="3"/>
  <c r="EQ82" i="3"/>
  <c r="EP82" i="3"/>
  <c r="EO82" i="3"/>
  <c r="EN82" i="3"/>
  <c r="EM82" i="3"/>
  <c r="EL82" i="3"/>
  <c r="EG82" i="3"/>
  <c r="EF82" i="3"/>
  <c r="EC82" i="3"/>
  <c r="DZ82" i="3"/>
  <c r="DY82" i="3"/>
  <c r="DS82" i="3"/>
  <c r="DR82" i="3"/>
  <c r="DL82" i="3"/>
  <c r="DK82" i="3"/>
  <c r="DE82" i="3"/>
  <c r="DD82" i="3"/>
  <c r="CX82" i="3"/>
  <c r="CW82" i="3"/>
  <c r="CQ82" i="3"/>
  <c r="CP82" i="3"/>
  <c r="CJ82" i="3"/>
  <c r="CI82" i="3"/>
  <c r="CC82" i="3"/>
  <c r="CB82" i="3"/>
  <c r="BV82" i="3"/>
  <c r="BU82" i="3"/>
  <c r="BO82" i="3"/>
  <c r="BN82" i="3"/>
  <c r="BH82" i="3"/>
  <c r="BG82" i="3"/>
  <c r="EQ81" i="3"/>
  <c r="EP81" i="3"/>
  <c r="EO81" i="3"/>
  <c r="EN81" i="3"/>
  <c r="EM81" i="3"/>
  <c r="EL81" i="3"/>
  <c r="EG81" i="3"/>
  <c r="EF81" i="3"/>
  <c r="EC81" i="3"/>
  <c r="DZ81" i="3"/>
  <c r="DY81" i="3"/>
  <c r="DW81" i="3"/>
  <c r="DS81" i="3"/>
  <c r="DR81" i="3"/>
  <c r="DP81" i="3"/>
  <c r="DL81" i="3"/>
  <c r="DK81" i="3"/>
  <c r="DI81" i="3"/>
  <c r="DE81" i="3"/>
  <c r="DD81" i="3"/>
  <c r="DB81" i="3"/>
  <c r="CX81" i="3"/>
  <c r="CW81" i="3"/>
  <c r="CU81" i="3"/>
  <c r="CQ81" i="3"/>
  <c r="CP81" i="3"/>
  <c r="CJ81" i="3"/>
  <c r="CI81" i="3"/>
  <c r="CG81" i="3"/>
  <c r="CC81" i="3"/>
  <c r="CB81" i="3"/>
  <c r="BZ81" i="3"/>
  <c r="BV81" i="3"/>
  <c r="BU81" i="3"/>
  <c r="BS81" i="3"/>
  <c r="BO81" i="3"/>
  <c r="BN81" i="3"/>
  <c r="BH81" i="3"/>
  <c r="BG81" i="3"/>
  <c r="EQ80" i="3"/>
  <c r="EP80" i="3"/>
  <c r="EO80" i="3"/>
  <c r="EN80" i="3"/>
  <c r="EM80" i="3"/>
  <c r="EL80" i="3"/>
  <c r="EG80" i="3"/>
  <c r="EF80" i="3"/>
  <c r="EC80" i="3"/>
  <c r="DZ80" i="3"/>
  <c r="DY80" i="3"/>
  <c r="DW80" i="3"/>
  <c r="DS80" i="3"/>
  <c r="DR80" i="3"/>
  <c r="DP80" i="3"/>
  <c r="DL80" i="3"/>
  <c r="DK80" i="3"/>
  <c r="DI80" i="3"/>
  <c r="DE80" i="3"/>
  <c r="DD80" i="3"/>
  <c r="DB80" i="3"/>
  <c r="CX80" i="3"/>
  <c r="CW80" i="3"/>
  <c r="CU80" i="3"/>
  <c r="CQ80" i="3"/>
  <c r="CP80" i="3"/>
  <c r="CJ80" i="3"/>
  <c r="CI80" i="3"/>
  <c r="CG80" i="3"/>
  <c r="CC80" i="3"/>
  <c r="CB80" i="3"/>
  <c r="BZ80" i="3"/>
  <c r="BV80" i="3"/>
  <c r="BU80" i="3"/>
  <c r="BS80" i="3"/>
  <c r="BO80" i="3"/>
  <c r="BN80" i="3"/>
  <c r="BH80" i="3"/>
  <c r="BG80" i="3"/>
  <c r="EQ79" i="3"/>
  <c r="EP79" i="3"/>
  <c r="EO79" i="3"/>
  <c r="EN79" i="3"/>
  <c r="EM79" i="3"/>
  <c r="EL79" i="3"/>
  <c r="EG79" i="3"/>
  <c r="EF79" i="3"/>
  <c r="EC79" i="3"/>
  <c r="DZ79" i="3"/>
  <c r="DY79" i="3"/>
  <c r="DW79" i="3"/>
  <c r="DV79" i="3"/>
  <c r="DS79" i="3"/>
  <c r="DR79" i="3"/>
  <c r="DP79" i="3"/>
  <c r="DO79" i="3"/>
  <c r="DL79" i="3"/>
  <c r="DK79" i="3"/>
  <c r="DE79" i="3"/>
  <c r="DD79" i="3"/>
  <c r="DB79" i="3"/>
  <c r="DA79" i="3"/>
  <c r="CX79" i="3"/>
  <c r="CW79" i="3"/>
  <c r="CU79" i="3"/>
  <c r="CT79" i="3"/>
  <c r="CQ79" i="3"/>
  <c r="CP79" i="3"/>
  <c r="CJ79" i="3"/>
  <c r="CI79" i="3"/>
  <c r="CG79" i="3"/>
  <c r="CF79" i="3"/>
  <c r="CC79" i="3"/>
  <c r="CB79" i="3"/>
  <c r="BZ79" i="3"/>
  <c r="BY79" i="3"/>
  <c r="BV79" i="3"/>
  <c r="BU79" i="3"/>
  <c r="BO79" i="3"/>
  <c r="BN79" i="3"/>
  <c r="BH79" i="3"/>
  <c r="BG79" i="3"/>
  <c r="EQ78" i="3"/>
  <c r="EP78" i="3"/>
  <c r="EO78" i="3"/>
  <c r="EN78" i="3"/>
  <c r="EM78" i="3"/>
  <c r="EL78" i="3"/>
  <c r="EG78" i="3"/>
  <c r="EF78" i="3"/>
  <c r="EC78" i="3"/>
  <c r="DZ78" i="3"/>
  <c r="DY78" i="3"/>
  <c r="DW78" i="3"/>
  <c r="DV78" i="3"/>
  <c r="DS78" i="3"/>
  <c r="DR78" i="3"/>
  <c r="DP78" i="3"/>
  <c r="DO78" i="3"/>
  <c r="DL78" i="3"/>
  <c r="DK78" i="3"/>
  <c r="DE78" i="3"/>
  <c r="DD78" i="3"/>
  <c r="DB78" i="3"/>
  <c r="DA78" i="3"/>
  <c r="CX78" i="3"/>
  <c r="CW78" i="3"/>
  <c r="CU78" i="3"/>
  <c r="CT78" i="3"/>
  <c r="CQ78" i="3"/>
  <c r="CP78" i="3"/>
  <c r="CJ78" i="3"/>
  <c r="CI78" i="3"/>
  <c r="CG78" i="3"/>
  <c r="CF78" i="3"/>
  <c r="CC78" i="3"/>
  <c r="CB78" i="3"/>
  <c r="BZ78" i="3"/>
  <c r="BY78" i="3"/>
  <c r="BV78" i="3"/>
  <c r="BU78" i="3"/>
  <c r="BO78" i="3"/>
  <c r="BN78" i="3"/>
  <c r="BH78" i="3"/>
  <c r="BG78" i="3"/>
  <c r="EQ77" i="3"/>
  <c r="EP77" i="3"/>
  <c r="EO77" i="3"/>
  <c r="EN77" i="3"/>
  <c r="EM77" i="3"/>
  <c r="EL77" i="3"/>
  <c r="EG77" i="3"/>
  <c r="EF77" i="3"/>
  <c r="EC77" i="3"/>
  <c r="DZ77" i="3"/>
  <c r="DY77" i="3"/>
  <c r="DW77" i="3"/>
  <c r="DV77" i="3"/>
  <c r="DS77" i="3"/>
  <c r="DR77" i="3"/>
  <c r="DP77" i="3"/>
  <c r="DO77" i="3"/>
  <c r="DL77" i="3"/>
  <c r="DK77" i="3"/>
  <c r="DE77" i="3"/>
  <c r="DD77" i="3"/>
  <c r="DB77" i="3"/>
  <c r="DA77" i="3"/>
  <c r="CX77" i="3"/>
  <c r="CW77" i="3"/>
  <c r="CU77" i="3"/>
  <c r="CT77" i="3"/>
  <c r="CQ77" i="3"/>
  <c r="CP77" i="3"/>
  <c r="CJ77" i="3"/>
  <c r="CI77" i="3"/>
  <c r="CG77" i="3"/>
  <c r="CF77" i="3"/>
  <c r="CC77" i="3"/>
  <c r="CB77" i="3"/>
  <c r="BZ77" i="3"/>
  <c r="BY77" i="3"/>
  <c r="BV77" i="3"/>
  <c r="BU77" i="3"/>
  <c r="BO77" i="3"/>
  <c r="BN77" i="3"/>
  <c r="BH77" i="3"/>
  <c r="BG77" i="3"/>
  <c r="EQ76" i="3"/>
  <c r="EP76" i="3"/>
  <c r="EO76" i="3"/>
  <c r="EN76" i="3"/>
  <c r="EM76" i="3"/>
  <c r="EL76" i="3"/>
  <c r="EG76" i="3"/>
  <c r="EF76" i="3"/>
  <c r="DZ76" i="3"/>
  <c r="DY76" i="3"/>
  <c r="DS76" i="3"/>
  <c r="DR76" i="3"/>
  <c r="DL76" i="3"/>
  <c r="DK76" i="3"/>
  <c r="DE76" i="3"/>
  <c r="DD76" i="3"/>
  <c r="CX76" i="3"/>
  <c r="CW76" i="3"/>
  <c r="CQ76" i="3"/>
  <c r="CP76" i="3"/>
  <c r="CJ76" i="3"/>
  <c r="CI76" i="3"/>
  <c r="CC76" i="3"/>
  <c r="CB76" i="3"/>
  <c r="BV76" i="3"/>
  <c r="BU76" i="3"/>
  <c r="BO76" i="3"/>
  <c r="BN76" i="3"/>
  <c r="BH76" i="3"/>
  <c r="BG76" i="3"/>
  <c r="EQ75" i="3"/>
  <c r="EP75" i="3"/>
  <c r="EO75" i="3"/>
  <c r="EN75" i="3"/>
  <c r="EM75" i="3"/>
  <c r="EL75" i="3"/>
  <c r="EG75" i="3"/>
  <c r="EF75" i="3"/>
  <c r="EC75" i="3"/>
  <c r="DZ75" i="3"/>
  <c r="DY75" i="3"/>
  <c r="DW75" i="3"/>
  <c r="DV75" i="3"/>
  <c r="DS75" i="3"/>
  <c r="DR75" i="3"/>
  <c r="DP75" i="3"/>
  <c r="DO75" i="3"/>
  <c r="DL75" i="3"/>
  <c r="DK75" i="3"/>
  <c r="DE75" i="3"/>
  <c r="DD75" i="3"/>
  <c r="DB75" i="3"/>
  <c r="DA75" i="3"/>
  <c r="CX75" i="3"/>
  <c r="CW75" i="3"/>
  <c r="CU75" i="3"/>
  <c r="CT75" i="3"/>
  <c r="CQ75" i="3"/>
  <c r="CP75" i="3"/>
  <c r="CJ75" i="3"/>
  <c r="CI75" i="3"/>
  <c r="CG75" i="3"/>
  <c r="CF75" i="3"/>
  <c r="CC75" i="3"/>
  <c r="CB75" i="3"/>
  <c r="BZ75" i="3"/>
  <c r="BY75" i="3"/>
  <c r="BV75" i="3"/>
  <c r="BU75" i="3"/>
  <c r="BO75" i="3"/>
  <c r="BN75" i="3"/>
  <c r="BH75" i="3"/>
  <c r="BG75" i="3"/>
  <c r="EQ74" i="3"/>
  <c r="EP74" i="3"/>
  <c r="EO74" i="3"/>
  <c r="EN74" i="3"/>
  <c r="EM74" i="3"/>
  <c r="EL74" i="3"/>
  <c r="EG74" i="3"/>
  <c r="EF74" i="3"/>
  <c r="EC74" i="3"/>
  <c r="DZ74" i="3"/>
  <c r="DY74" i="3"/>
  <c r="DW74" i="3"/>
  <c r="DV74" i="3"/>
  <c r="DS74" i="3"/>
  <c r="DR74" i="3"/>
  <c r="DP74" i="3"/>
  <c r="DO74" i="3"/>
  <c r="DL74" i="3"/>
  <c r="DK74" i="3"/>
  <c r="DE74" i="3"/>
  <c r="DD74" i="3"/>
  <c r="DB74" i="3"/>
  <c r="DA74" i="3"/>
  <c r="CX74" i="3"/>
  <c r="CW74" i="3"/>
  <c r="CU74" i="3"/>
  <c r="CT74" i="3"/>
  <c r="CQ74" i="3"/>
  <c r="CP74" i="3"/>
  <c r="CJ74" i="3"/>
  <c r="CI74" i="3"/>
  <c r="CG74" i="3"/>
  <c r="CF74" i="3"/>
  <c r="CC74" i="3"/>
  <c r="CB74" i="3"/>
  <c r="BZ74" i="3"/>
  <c r="BY74" i="3"/>
  <c r="BV74" i="3"/>
  <c r="BU74" i="3"/>
  <c r="BO74" i="3"/>
  <c r="BN74" i="3"/>
  <c r="BH74" i="3"/>
  <c r="BG74" i="3"/>
  <c r="EQ73" i="3"/>
  <c r="EP73" i="3"/>
  <c r="EO73" i="3"/>
  <c r="EN73" i="3"/>
  <c r="EM73" i="3"/>
  <c r="EL73" i="3"/>
  <c r="EG73" i="3"/>
  <c r="EF73" i="3"/>
  <c r="EC73" i="3"/>
  <c r="DZ73" i="3"/>
  <c r="DY73" i="3"/>
  <c r="DS73" i="3"/>
  <c r="DR73" i="3"/>
  <c r="DL73" i="3"/>
  <c r="DK73" i="3"/>
  <c r="DE73" i="3"/>
  <c r="DD73" i="3"/>
  <c r="CX73" i="3"/>
  <c r="CW73" i="3"/>
  <c r="CQ73" i="3"/>
  <c r="CP73" i="3"/>
  <c r="CJ73" i="3"/>
  <c r="CI73" i="3"/>
  <c r="CC73" i="3"/>
  <c r="CB73" i="3"/>
  <c r="BV73" i="3"/>
  <c r="BU73" i="3"/>
  <c r="BO73" i="3"/>
  <c r="BN73" i="3"/>
  <c r="BH73" i="3"/>
  <c r="BG73" i="3"/>
  <c r="EQ72" i="3"/>
  <c r="EP72" i="3"/>
  <c r="EO72" i="3"/>
  <c r="EN72" i="3"/>
  <c r="EM72" i="3"/>
  <c r="EL72" i="3"/>
  <c r="EG72" i="3"/>
  <c r="EF72" i="3"/>
  <c r="EC72" i="3"/>
  <c r="DZ72" i="3"/>
  <c r="DY72" i="3"/>
  <c r="DW72" i="3"/>
  <c r="DS72" i="3"/>
  <c r="DR72" i="3"/>
  <c r="DP72" i="3"/>
  <c r="DL72" i="3"/>
  <c r="DK72" i="3"/>
  <c r="DI72" i="3"/>
  <c r="DE72" i="3"/>
  <c r="DD72" i="3"/>
  <c r="DB72" i="3"/>
  <c r="CX72" i="3"/>
  <c r="CW72" i="3"/>
  <c r="CU72" i="3"/>
  <c r="CQ72" i="3"/>
  <c r="CP72" i="3"/>
  <c r="CN72" i="3"/>
  <c r="CJ72" i="3"/>
  <c r="CI72" i="3"/>
  <c r="CG72" i="3"/>
  <c r="CC72" i="3"/>
  <c r="CB72" i="3"/>
  <c r="BZ72" i="3"/>
  <c r="BV72" i="3"/>
  <c r="BU72" i="3"/>
  <c r="BS72" i="3"/>
  <c r="BO72" i="3"/>
  <c r="BN72" i="3"/>
  <c r="BL72" i="3"/>
  <c r="BH72" i="3"/>
  <c r="BG72" i="3"/>
  <c r="EQ71" i="3"/>
  <c r="EP71" i="3"/>
  <c r="EO71" i="3"/>
  <c r="EN71" i="3"/>
  <c r="EM71" i="3"/>
  <c r="EL71" i="3"/>
  <c r="EG71" i="3"/>
  <c r="EF71" i="3"/>
  <c r="EC71" i="3"/>
  <c r="DZ71" i="3"/>
  <c r="DY71" i="3"/>
  <c r="DW71" i="3"/>
  <c r="DS71" i="3"/>
  <c r="DR71" i="3"/>
  <c r="DP71" i="3"/>
  <c r="DL71" i="3"/>
  <c r="DK71" i="3"/>
  <c r="DI71" i="3"/>
  <c r="DE71" i="3"/>
  <c r="DD71" i="3"/>
  <c r="DB71" i="3"/>
  <c r="CX71" i="3"/>
  <c r="CW71" i="3"/>
  <c r="CU71" i="3"/>
  <c r="CQ71" i="3"/>
  <c r="CP71" i="3"/>
  <c r="CN71" i="3"/>
  <c r="CJ71" i="3"/>
  <c r="CI71" i="3"/>
  <c r="CG71" i="3"/>
  <c r="CC71" i="3"/>
  <c r="CB71" i="3"/>
  <c r="BZ71" i="3"/>
  <c r="BV71" i="3"/>
  <c r="BU71" i="3"/>
  <c r="BS71" i="3"/>
  <c r="BO71" i="3"/>
  <c r="BN71" i="3"/>
  <c r="BL71" i="3"/>
  <c r="BH71" i="3"/>
  <c r="BG71" i="3"/>
  <c r="EQ70" i="3"/>
  <c r="EP70" i="3"/>
  <c r="EO70" i="3"/>
  <c r="EN70" i="3"/>
  <c r="EM70" i="3"/>
  <c r="EL70" i="3"/>
  <c r="EG70" i="3"/>
  <c r="EF70" i="3"/>
  <c r="EC70" i="3"/>
  <c r="DZ70" i="3"/>
  <c r="DY70" i="3"/>
  <c r="DW70" i="3"/>
  <c r="DS70" i="3"/>
  <c r="DR70" i="3"/>
  <c r="DP70" i="3"/>
  <c r="DL70" i="3"/>
  <c r="DK70" i="3"/>
  <c r="DI70" i="3"/>
  <c r="DE70" i="3"/>
  <c r="DD70" i="3"/>
  <c r="DB70" i="3"/>
  <c r="CX70" i="3"/>
  <c r="CW70" i="3"/>
  <c r="CU70" i="3"/>
  <c r="CQ70" i="3"/>
  <c r="CP70" i="3"/>
  <c r="CN70" i="3"/>
  <c r="CJ70" i="3"/>
  <c r="CI70" i="3"/>
  <c r="CG70" i="3"/>
  <c r="CC70" i="3"/>
  <c r="CB70" i="3"/>
  <c r="BZ70" i="3"/>
  <c r="BV70" i="3"/>
  <c r="BU70" i="3"/>
  <c r="BS70" i="3"/>
  <c r="BO70" i="3"/>
  <c r="BN70" i="3"/>
  <c r="BL70" i="3"/>
  <c r="BH70" i="3"/>
  <c r="BG70" i="3"/>
  <c r="EQ69" i="3"/>
  <c r="EP69" i="3"/>
  <c r="EO69" i="3"/>
  <c r="EN69" i="3"/>
  <c r="EM69" i="3"/>
  <c r="EL69" i="3"/>
  <c r="EG69" i="3"/>
  <c r="EF69" i="3"/>
  <c r="EC69" i="3"/>
  <c r="DZ69" i="3"/>
  <c r="DY69" i="3"/>
  <c r="DW69" i="3"/>
  <c r="DS69" i="3"/>
  <c r="DR69" i="3"/>
  <c r="DP69" i="3"/>
  <c r="DL69" i="3"/>
  <c r="DK69" i="3"/>
  <c r="DI69" i="3"/>
  <c r="DE69" i="3"/>
  <c r="DD69" i="3"/>
  <c r="DB69" i="3"/>
  <c r="CX69" i="3"/>
  <c r="CW69" i="3"/>
  <c r="CU69" i="3"/>
  <c r="CQ69" i="3"/>
  <c r="CP69" i="3"/>
  <c r="CN69" i="3"/>
  <c r="CJ69" i="3"/>
  <c r="CI69" i="3"/>
  <c r="CG69" i="3"/>
  <c r="CC69" i="3"/>
  <c r="CB69" i="3"/>
  <c r="BZ69" i="3"/>
  <c r="BV69" i="3"/>
  <c r="BU69" i="3"/>
  <c r="BS69" i="3"/>
  <c r="BO69" i="3"/>
  <c r="BN69" i="3"/>
  <c r="BL69" i="3"/>
  <c r="BH69" i="3"/>
  <c r="BG69" i="3"/>
  <c r="EQ68" i="3"/>
  <c r="EP68" i="3"/>
  <c r="EO68" i="3"/>
  <c r="EN68" i="3"/>
  <c r="EM68" i="3"/>
  <c r="EL68" i="3"/>
  <c r="EG68" i="3"/>
  <c r="EF68" i="3"/>
  <c r="EC68" i="3"/>
  <c r="DZ68" i="3"/>
  <c r="DY68" i="3"/>
  <c r="DW68" i="3"/>
  <c r="DS68" i="3"/>
  <c r="DR68" i="3"/>
  <c r="DP68" i="3"/>
  <c r="DL68" i="3"/>
  <c r="DK68" i="3"/>
  <c r="DI68" i="3"/>
  <c r="DE68" i="3"/>
  <c r="DD68" i="3"/>
  <c r="DB68" i="3"/>
  <c r="CX68" i="3"/>
  <c r="CW68" i="3"/>
  <c r="CU68" i="3"/>
  <c r="CQ68" i="3"/>
  <c r="CP68" i="3"/>
  <c r="CN68" i="3"/>
  <c r="CJ68" i="3"/>
  <c r="CI68" i="3"/>
  <c r="CG68" i="3"/>
  <c r="CC68" i="3"/>
  <c r="CB68" i="3"/>
  <c r="BZ68" i="3"/>
  <c r="BV68" i="3"/>
  <c r="BU68" i="3"/>
  <c r="BS68" i="3"/>
  <c r="BO68" i="3"/>
  <c r="BN68" i="3"/>
  <c r="BL68" i="3"/>
  <c r="BH68" i="3"/>
  <c r="BG68" i="3"/>
  <c r="EQ67" i="3"/>
  <c r="EP67" i="3"/>
  <c r="EO67" i="3"/>
  <c r="EN67" i="3"/>
  <c r="EM67" i="3"/>
  <c r="EL67" i="3"/>
  <c r="EG67" i="3"/>
  <c r="EF67" i="3"/>
  <c r="EC67" i="3"/>
  <c r="DZ67" i="3"/>
  <c r="DY67" i="3"/>
  <c r="DW67" i="3"/>
  <c r="DS67" i="3"/>
  <c r="DR67" i="3"/>
  <c r="DP67" i="3"/>
  <c r="DL67" i="3"/>
  <c r="DK67" i="3"/>
  <c r="DI67" i="3"/>
  <c r="DE67" i="3"/>
  <c r="DD67" i="3"/>
  <c r="DB67" i="3"/>
  <c r="CX67" i="3"/>
  <c r="CW67" i="3"/>
  <c r="CU67" i="3"/>
  <c r="CQ67" i="3"/>
  <c r="CP67" i="3"/>
  <c r="CN67" i="3"/>
  <c r="CJ67" i="3"/>
  <c r="CI67" i="3"/>
  <c r="CG67" i="3"/>
  <c r="CC67" i="3"/>
  <c r="CB67" i="3"/>
  <c r="BZ67" i="3"/>
  <c r="BV67" i="3"/>
  <c r="BU67" i="3"/>
  <c r="BS67" i="3"/>
  <c r="BO67" i="3"/>
  <c r="BN67" i="3"/>
  <c r="BL67" i="3"/>
  <c r="BH67" i="3"/>
  <c r="BG67" i="3"/>
  <c r="EQ66" i="3"/>
  <c r="EP66" i="3"/>
  <c r="EO66" i="3"/>
  <c r="EN66" i="3"/>
  <c r="EM66" i="3"/>
  <c r="EL66" i="3"/>
  <c r="EG66" i="3"/>
  <c r="EF66" i="3"/>
  <c r="EC66" i="3"/>
  <c r="DZ66" i="3"/>
  <c r="DY66" i="3"/>
  <c r="DW66" i="3"/>
  <c r="DS66" i="3"/>
  <c r="DR66" i="3"/>
  <c r="DP66" i="3"/>
  <c r="DL66" i="3"/>
  <c r="DK66" i="3"/>
  <c r="DI66" i="3"/>
  <c r="DE66" i="3"/>
  <c r="DD66" i="3"/>
  <c r="DB66" i="3"/>
  <c r="CX66" i="3"/>
  <c r="CW66" i="3"/>
  <c r="CU66" i="3"/>
  <c r="CQ66" i="3"/>
  <c r="CP66" i="3"/>
  <c r="CN66" i="3"/>
  <c r="CJ66" i="3"/>
  <c r="CI66" i="3"/>
  <c r="CG66" i="3"/>
  <c r="CC66" i="3"/>
  <c r="CB66" i="3"/>
  <c r="BZ66" i="3"/>
  <c r="BV66" i="3"/>
  <c r="BU66" i="3"/>
  <c r="BS66" i="3"/>
  <c r="BO66" i="3"/>
  <c r="BN66" i="3"/>
  <c r="BL66" i="3"/>
  <c r="BH66" i="3"/>
  <c r="BG66" i="3"/>
  <c r="EQ65" i="3"/>
  <c r="EP65" i="3"/>
  <c r="EO65" i="3"/>
  <c r="EN65" i="3"/>
  <c r="EM65" i="3"/>
  <c r="EL65" i="3"/>
  <c r="EG65" i="3"/>
  <c r="EF65" i="3"/>
  <c r="EC65" i="3"/>
  <c r="DZ65" i="3"/>
  <c r="DY65" i="3"/>
  <c r="DW65" i="3"/>
  <c r="DS65" i="3"/>
  <c r="DR65" i="3"/>
  <c r="DP65" i="3"/>
  <c r="DL65" i="3"/>
  <c r="DK65" i="3"/>
  <c r="DI65" i="3"/>
  <c r="DE65" i="3"/>
  <c r="DD65" i="3"/>
  <c r="DB65" i="3"/>
  <c r="CX65" i="3"/>
  <c r="CW65" i="3"/>
  <c r="CU65" i="3"/>
  <c r="CQ65" i="3"/>
  <c r="CP65" i="3"/>
  <c r="CN65" i="3"/>
  <c r="CJ65" i="3"/>
  <c r="CI65" i="3"/>
  <c r="CG65" i="3"/>
  <c r="CC65" i="3"/>
  <c r="CB65" i="3"/>
  <c r="BZ65" i="3"/>
  <c r="BV65" i="3"/>
  <c r="BU65" i="3"/>
  <c r="BS65" i="3"/>
  <c r="BO65" i="3"/>
  <c r="BN65" i="3"/>
  <c r="BL65" i="3"/>
  <c r="BH65" i="3"/>
  <c r="BG65" i="3"/>
  <c r="EQ64" i="3"/>
  <c r="EP64" i="3"/>
  <c r="EO64" i="3"/>
  <c r="EN64" i="3"/>
  <c r="EM64" i="3"/>
  <c r="EL64" i="3"/>
  <c r="EG64" i="3"/>
  <c r="EF64" i="3"/>
  <c r="EC64" i="3"/>
  <c r="DZ64" i="3"/>
  <c r="DY64" i="3"/>
  <c r="DW64" i="3"/>
  <c r="DS64" i="3"/>
  <c r="DR64" i="3"/>
  <c r="DP64" i="3"/>
  <c r="DL64" i="3"/>
  <c r="DK64" i="3"/>
  <c r="DI64" i="3"/>
  <c r="DE64" i="3"/>
  <c r="DD64" i="3"/>
  <c r="DB64" i="3"/>
  <c r="CX64" i="3"/>
  <c r="CW64" i="3"/>
  <c r="CU64" i="3"/>
  <c r="CQ64" i="3"/>
  <c r="CP64" i="3"/>
  <c r="CN64" i="3"/>
  <c r="CJ64" i="3"/>
  <c r="CI64" i="3"/>
  <c r="CG64" i="3"/>
  <c r="CC64" i="3"/>
  <c r="CB64" i="3"/>
  <c r="BZ64" i="3"/>
  <c r="BV64" i="3"/>
  <c r="BU64" i="3"/>
  <c r="BS64" i="3"/>
  <c r="BO64" i="3"/>
  <c r="BN64" i="3"/>
  <c r="BL64" i="3"/>
  <c r="BH64" i="3"/>
  <c r="BG64" i="3"/>
  <c r="EQ63" i="3"/>
  <c r="EP63" i="3"/>
  <c r="EO63" i="3"/>
  <c r="EN63" i="3"/>
  <c r="EM63" i="3"/>
  <c r="EL63" i="3"/>
  <c r="EG63" i="3"/>
  <c r="EF63" i="3"/>
  <c r="EC63" i="3"/>
  <c r="DZ63" i="3"/>
  <c r="DY63" i="3"/>
  <c r="DW63" i="3"/>
  <c r="DV63" i="3"/>
  <c r="DS63" i="3"/>
  <c r="DR63" i="3"/>
  <c r="DP63" i="3"/>
  <c r="DO63" i="3"/>
  <c r="DL63" i="3"/>
  <c r="DK63" i="3"/>
  <c r="DE63" i="3"/>
  <c r="DD63" i="3"/>
  <c r="DB63" i="3"/>
  <c r="DA63" i="3"/>
  <c r="CX63" i="3"/>
  <c r="CW63" i="3"/>
  <c r="CU63" i="3"/>
  <c r="CT63" i="3"/>
  <c r="CQ63" i="3"/>
  <c r="CP63" i="3"/>
  <c r="CJ63" i="3"/>
  <c r="CI63" i="3"/>
  <c r="CG63" i="3"/>
  <c r="CF63" i="3"/>
  <c r="CC63" i="3"/>
  <c r="CB63" i="3"/>
  <c r="BZ63" i="3"/>
  <c r="BY63" i="3"/>
  <c r="BV63" i="3"/>
  <c r="BU63" i="3"/>
  <c r="BO63" i="3"/>
  <c r="BN63" i="3"/>
  <c r="BL63" i="3"/>
  <c r="BH63" i="3"/>
  <c r="BG63" i="3"/>
  <c r="EQ62" i="3"/>
  <c r="EP62" i="3"/>
  <c r="EO62" i="3"/>
  <c r="EN62" i="3"/>
  <c r="EM62" i="3"/>
  <c r="EL62" i="3"/>
  <c r="EG62" i="3"/>
  <c r="EF62" i="3"/>
  <c r="EC62" i="3"/>
  <c r="DZ62" i="3"/>
  <c r="DY62" i="3"/>
  <c r="DW62" i="3"/>
  <c r="DV62" i="3"/>
  <c r="DS62" i="3"/>
  <c r="DR62" i="3"/>
  <c r="DP62" i="3"/>
  <c r="DO62" i="3"/>
  <c r="DL62" i="3"/>
  <c r="DK62" i="3"/>
  <c r="DE62" i="3"/>
  <c r="DD62" i="3"/>
  <c r="DB62" i="3"/>
  <c r="DA62" i="3"/>
  <c r="CX62" i="3"/>
  <c r="CW62" i="3"/>
  <c r="CU62" i="3"/>
  <c r="CT62" i="3"/>
  <c r="CQ62" i="3"/>
  <c r="CP62" i="3"/>
  <c r="CJ62" i="3"/>
  <c r="CI62" i="3"/>
  <c r="CG62" i="3"/>
  <c r="CF62" i="3"/>
  <c r="CC62" i="3"/>
  <c r="CB62" i="3"/>
  <c r="BZ62" i="3"/>
  <c r="BY62" i="3"/>
  <c r="BV62" i="3"/>
  <c r="BU62" i="3"/>
  <c r="BO62" i="3"/>
  <c r="BN62" i="3"/>
  <c r="BL62" i="3"/>
  <c r="BH62" i="3"/>
  <c r="BG62" i="3"/>
  <c r="EQ61" i="3"/>
  <c r="EP61" i="3"/>
  <c r="EO61" i="3"/>
  <c r="EN61" i="3"/>
  <c r="EM61" i="3"/>
  <c r="EL61" i="3"/>
  <c r="EG61" i="3"/>
  <c r="EF61" i="3"/>
  <c r="EC61" i="3"/>
  <c r="DZ61" i="3"/>
  <c r="DY61" i="3"/>
  <c r="DW61" i="3"/>
  <c r="DV61" i="3"/>
  <c r="DS61" i="3"/>
  <c r="DR61" i="3"/>
  <c r="DP61" i="3"/>
  <c r="DO61" i="3"/>
  <c r="DL61" i="3"/>
  <c r="DK61" i="3"/>
  <c r="DE61" i="3"/>
  <c r="DD61" i="3"/>
  <c r="DB61" i="3"/>
  <c r="DA61" i="3"/>
  <c r="CX61" i="3"/>
  <c r="CW61" i="3"/>
  <c r="CU61" i="3"/>
  <c r="CT61" i="3"/>
  <c r="CQ61" i="3"/>
  <c r="CP61" i="3"/>
  <c r="CJ61" i="3"/>
  <c r="CI61" i="3"/>
  <c r="CG61" i="3"/>
  <c r="CF61" i="3"/>
  <c r="CC61" i="3"/>
  <c r="CB61" i="3"/>
  <c r="BZ61" i="3"/>
  <c r="BY61" i="3"/>
  <c r="BV61" i="3"/>
  <c r="BU61" i="3"/>
  <c r="BO61" i="3"/>
  <c r="BN61" i="3"/>
  <c r="BL61" i="3"/>
  <c r="BH61" i="3"/>
  <c r="BG61" i="3"/>
  <c r="EQ60" i="3"/>
  <c r="EP60" i="3"/>
  <c r="EO60" i="3"/>
  <c r="EN60" i="3"/>
  <c r="EM60" i="3"/>
  <c r="EL60" i="3"/>
  <c r="EG60" i="3"/>
  <c r="EF60" i="3"/>
  <c r="EC60" i="3"/>
  <c r="DZ60" i="3"/>
  <c r="DY60" i="3"/>
  <c r="DW60" i="3"/>
  <c r="DV60" i="3"/>
  <c r="DS60" i="3"/>
  <c r="DR60" i="3"/>
  <c r="DP60" i="3"/>
  <c r="DO60" i="3"/>
  <c r="DL60" i="3"/>
  <c r="DK60" i="3"/>
  <c r="DE60" i="3"/>
  <c r="DD60" i="3"/>
  <c r="DB60" i="3"/>
  <c r="DA60" i="3"/>
  <c r="CX60" i="3"/>
  <c r="CW60" i="3"/>
  <c r="CU60" i="3"/>
  <c r="CT60" i="3"/>
  <c r="CQ60" i="3"/>
  <c r="CP60" i="3"/>
  <c r="CJ60" i="3"/>
  <c r="CI60" i="3"/>
  <c r="CG60" i="3"/>
  <c r="CF60" i="3"/>
  <c r="CC60" i="3"/>
  <c r="CB60" i="3"/>
  <c r="BZ60" i="3"/>
  <c r="BY60" i="3"/>
  <c r="BV60" i="3"/>
  <c r="BU60" i="3"/>
  <c r="BO60" i="3"/>
  <c r="BN60" i="3"/>
  <c r="BL60" i="3"/>
  <c r="BH60" i="3"/>
  <c r="BG60" i="3"/>
  <c r="EQ59" i="3"/>
  <c r="EP59" i="3"/>
  <c r="EO59" i="3"/>
  <c r="EN59" i="3"/>
  <c r="EM59" i="3"/>
  <c r="EL59" i="3"/>
  <c r="EG59" i="3"/>
  <c r="EF59" i="3"/>
  <c r="EC59" i="3"/>
  <c r="DZ59" i="3"/>
  <c r="DY59" i="3"/>
  <c r="DW59" i="3"/>
  <c r="DV59" i="3"/>
  <c r="DS59" i="3"/>
  <c r="DR59" i="3"/>
  <c r="DP59" i="3"/>
  <c r="DO59" i="3"/>
  <c r="DL59" i="3"/>
  <c r="DK59" i="3"/>
  <c r="DE59" i="3"/>
  <c r="DD59" i="3"/>
  <c r="DB59" i="3"/>
  <c r="DA59" i="3"/>
  <c r="CX59" i="3"/>
  <c r="CW59" i="3"/>
  <c r="CU59" i="3"/>
  <c r="CT59" i="3"/>
  <c r="CQ59" i="3"/>
  <c r="CP59" i="3"/>
  <c r="CJ59" i="3"/>
  <c r="CI59" i="3"/>
  <c r="CG59" i="3"/>
  <c r="CF59" i="3"/>
  <c r="CC59" i="3"/>
  <c r="CB59" i="3"/>
  <c r="BZ59" i="3"/>
  <c r="BY59" i="3"/>
  <c r="BV59" i="3"/>
  <c r="BU59" i="3"/>
  <c r="BO59" i="3"/>
  <c r="BN59" i="3"/>
  <c r="BL59" i="3"/>
  <c r="BH59" i="3"/>
  <c r="BG59" i="3"/>
  <c r="EQ58" i="3"/>
  <c r="EP58" i="3"/>
  <c r="EO58" i="3"/>
  <c r="EN58" i="3"/>
  <c r="EM58" i="3"/>
  <c r="EL58" i="3"/>
  <c r="EG58" i="3"/>
  <c r="EF58" i="3"/>
  <c r="DZ58" i="3"/>
  <c r="DY58" i="3"/>
  <c r="DW58" i="3"/>
  <c r="DS58" i="3"/>
  <c r="DR58" i="3"/>
  <c r="DP58" i="3"/>
  <c r="DL58" i="3"/>
  <c r="DK58" i="3"/>
  <c r="DI58" i="3"/>
  <c r="DE58" i="3"/>
  <c r="DD58" i="3"/>
  <c r="DB58" i="3"/>
  <c r="CX58" i="3"/>
  <c r="CW58" i="3"/>
  <c r="CU58" i="3"/>
  <c r="CQ58" i="3"/>
  <c r="CP58" i="3"/>
  <c r="CJ58" i="3"/>
  <c r="CI58" i="3"/>
  <c r="CC58" i="3"/>
  <c r="CB58" i="3"/>
  <c r="BZ58" i="3"/>
  <c r="BV58" i="3"/>
  <c r="BU58" i="3"/>
  <c r="BO58" i="3"/>
  <c r="BN58" i="3"/>
  <c r="BL58" i="3"/>
  <c r="BH58" i="3"/>
  <c r="BG58" i="3"/>
  <c r="EQ57" i="3"/>
  <c r="EP57" i="3"/>
  <c r="EO57" i="3"/>
  <c r="EN57" i="3"/>
  <c r="EM57" i="3"/>
  <c r="EL57" i="3"/>
  <c r="EG57" i="3"/>
  <c r="EF57" i="3"/>
  <c r="EC57" i="3"/>
  <c r="DZ57" i="3"/>
  <c r="DY57" i="3"/>
  <c r="DW57" i="3"/>
  <c r="DV57" i="3"/>
  <c r="DS57" i="3"/>
  <c r="DR57" i="3"/>
  <c r="DP57" i="3"/>
  <c r="DO57" i="3"/>
  <c r="DL57" i="3"/>
  <c r="DK57" i="3"/>
  <c r="DE57" i="3"/>
  <c r="DD57" i="3"/>
  <c r="DB57" i="3"/>
  <c r="DA57" i="3"/>
  <c r="CX57" i="3"/>
  <c r="CW57" i="3"/>
  <c r="CU57" i="3"/>
  <c r="CT57" i="3"/>
  <c r="CQ57" i="3"/>
  <c r="CP57" i="3"/>
  <c r="CJ57" i="3"/>
  <c r="CI57" i="3"/>
  <c r="CF57" i="3"/>
  <c r="CC57" i="3"/>
  <c r="CB57" i="3"/>
  <c r="BZ57" i="3"/>
  <c r="BY57" i="3"/>
  <c r="BV57" i="3"/>
  <c r="BU57" i="3"/>
  <c r="BO57" i="3"/>
  <c r="BN57" i="3"/>
  <c r="BL57" i="3"/>
  <c r="BH57" i="3"/>
  <c r="BG57" i="3"/>
  <c r="EQ56" i="3"/>
  <c r="EP56" i="3"/>
  <c r="EO56" i="3"/>
  <c r="EN56" i="3"/>
  <c r="EM56" i="3"/>
  <c r="EL56" i="3"/>
  <c r="EG56" i="3"/>
  <c r="EF56" i="3"/>
  <c r="EC56" i="3"/>
  <c r="DZ56" i="3"/>
  <c r="DY56" i="3"/>
  <c r="DW56" i="3"/>
  <c r="DV56" i="3"/>
  <c r="DS56" i="3"/>
  <c r="DR56" i="3"/>
  <c r="DP56" i="3"/>
  <c r="DO56" i="3"/>
  <c r="DL56" i="3"/>
  <c r="DK56" i="3"/>
  <c r="DE56" i="3"/>
  <c r="DD56" i="3"/>
  <c r="DB56" i="3"/>
  <c r="DA56" i="3"/>
  <c r="CX56" i="3"/>
  <c r="CW56" i="3"/>
  <c r="CU56" i="3"/>
  <c r="CT56" i="3"/>
  <c r="CQ56" i="3"/>
  <c r="CP56" i="3"/>
  <c r="CJ56" i="3"/>
  <c r="CI56" i="3"/>
  <c r="CF56" i="3"/>
  <c r="CC56" i="3"/>
  <c r="CB56" i="3"/>
  <c r="BZ56" i="3"/>
  <c r="BY56" i="3"/>
  <c r="BV56" i="3"/>
  <c r="BU56" i="3"/>
  <c r="BO56" i="3"/>
  <c r="BN56" i="3"/>
  <c r="BL56" i="3"/>
  <c r="BH56" i="3"/>
  <c r="BG56" i="3"/>
  <c r="EQ55" i="3"/>
  <c r="EP55" i="3"/>
  <c r="EO55" i="3"/>
  <c r="EN55" i="3"/>
  <c r="EM55" i="3"/>
  <c r="EL55" i="3"/>
  <c r="EG55" i="3"/>
  <c r="EF55" i="3"/>
  <c r="EC55" i="3"/>
  <c r="DZ55" i="3"/>
  <c r="DY55" i="3"/>
  <c r="DW55" i="3"/>
  <c r="DV55" i="3"/>
  <c r="DS55" i="3"/>
  <c r="DR55" i="3"/>
  <c r="DP55" i="3"/>
  <c r="DO55" i="3"/>
  <c r="DL55" i="3"/>
  <c r="DK55" i="3"/>
  <c r="DE55" i="3"/>
  <c r="DD55" i="3"/>
  <c r="DB55" i="3"/>
  <c r="DA55" i="3"/>
  <c r="CX55" i="3"/>
  <c r="CW55" i="3"/>
  <c r="CU55" i="3"/>
  <c r="CT55" i="3"/>
  <c r="CQ55" i="3"/>
  <c r="CP55" i="3"/>
  <c r="CJ55" i="3"/>
  <c r="CI55" i="3"/>
  <c r="CF55" i="3"/>
  <c r="CC55" i="3"/>
  <c r="CB55" i="3"/>
  <c r="BZ55" i="3"/>
  <c r="BY55" i="3"/>
  <c r="BV55" i="3"/>
  <c r="BU55" i="3"/>
  <c r="BO55" i="3"/>
  <c r="BN55" i="3"/>
  <c r="BL55" i="3"/>
  <c r="BH55" i="3"/>
  <c r="BG55" i="3"/>
  <c r="EQ54" i="3"/>
  <c r="EP54" i="3"/>
  <c r="EO54" i="3"/>
  <c r="EN54" i="3"/>
  <c r="EM54" i="3"/>
  <c r="EL54" i="3"/>
  <c r="EG54" i="3"/>
  <c r="EF54" i="3"/>
  <c r="EC54" i="3"/>
  <c r="DZ54" i="3"/>
  <c r="DY54" i="3"/>
  <c r="DW54" i="3"/>
  <c r="DV54" i="3"/>
  <c r="DS54" i="3"/>
  <c r="DR54" i="3"/>
  <c r="DP54" i="3"/>
  <c r="DO54" i="3"/>
  <c r="DL54" i="3"/>
  <c r="DK54" i="3"/>
  <c r="DE54" i="3"/>
  <c r="DD54" i="3"/>
  <c r="DB54" i="3"/>
  <c r="DA54" i="3"/>
  <c r="CX54" i="3"/>
  <c r="CW54" i="3"/>
  <c r="CU54" i="3"/>
  <c r="CT54" i="3"/>
  <c r="CQ54" i="3"/>
  <c r="CP54" i="3"/>
  <c r="CJ54" i="3"/>
  <c r="CI54" i="3"/>
  <c r="CG54" i="3"/>
  <c r="CF54" i="3"/>
  <c r="CC54" i="3"/>
  <c r="CB54" i="3"/>
  <c r="BZ54" i="3"/>
  <c r="BY54" i="3"/>
  <c r="BV54" i="3"/>
  <c r="BU54" i="3"/>
  <c r="BO54" i="3"/>
  <c r="BN54" i="3"/>
  <c r="BL54" i="3"/>
  <c r="BH54" i="3"/>
  <c r="BG54" i="3"/>
  <c r="EQ53" i="3"/>
  <c r="EP53" i="3"/>
  <c r="EO53" i="3"/>
  <c r="EN53" i="3"/>
  <c r="EM53" i="3"/>
  <c r="EL53" i="3"/>
  <c r="EG53" i="3"/>
  <c r="EF53" i="3"/>
  <c r="EC53" i="3"/>
  <c r="DZ53" i="3"/>
  <c r="DY53" i="3"/>
  <c r="DW53" i="3"/>
  <c r="DS53" i="3"/>
  <c r="DR53" i="3"/>
  <c r="DP53" i="3"/>
  <c r="DL53" i="3"/>
  <c r="DK53" i="3"/>
  <c r="DI53" i="3"/>
  <c r="DE53" i="3"/>
  <c r="DD53" i="3"/>
  <c r="DB53" i="3"/>
  <c r="DA53" i="3"/>
  <c r="CX53" i="3"/>
  <c r="CW53" i="3"/>
  <c r="CU53" i="3"/>
  <c r="CQ53" i="3"/>
  <c r="CP53" i="3"/>
  <c r="CJ53" i="3"/>
  <c r="CI53" i="3"/>
  <c r="CC53" i="3"/>
  <c r="CB53" i="3"/>
  <c r="BZ53" i="3"/>
  <c r="BV53" i="3"/>
  <c r="BU53" i="3"/>
  <c r="BO53" i="3"/>
  <c r="BN53" i="3"/>
  <c r="BL53" i="3"/>
  <c r="BH53" i="3"/>
  <c r="BG53" i="3"/>
  <c r="EQ52" i="3"/>
  <c r="EP52" i="3"/>
  <c r="EO52" i="3"/>
  <c r="EN52" i="3"/>
  <c r="EM52" i="3"/>
  <c r="EL52" i="3"/>
  <c r="EG52" i="3"/>
  <c r="EF52" i="3"/>
  <c r="EC52" i="3"/>
  <c r="DZ52" i="3"/>
  <c r="DY52" i="3"/>
  <c r="DW52" i="3"/>
  <c r="DV52" i="3"/>
  <c r="DS52" i="3"/>
  <c r="DR52" i="3"/>
  <c r="DP52" i="3"/>
  <c r="DO52" i="3"/>
  <c r="DL52" i="3"/>
  <c r="DK52" i="3"/>
  <c r="DE52" i="3"/>
  <c r="DD52" i="3"/>
  <c r="DB52" i="3"/>
  <c r="DA52" i="3"/>
  <c r="CX52" i="3"/>
  <c r="CW52" i="3"/>
  <c r="CU52" i="3"/>
  <c r="CT52" i="3"/>
  <c r="CQ52" i="3"/>
  <c r="CP52" i="3"/>
  <c r="CJ52" i="3"/>
  <c r="CI52" i="3"/>
  <c r="CF52" i="3"/>
  <c r="CC52" i="3"/>
  <c r="CB52" i="3"/>
  <c r="BZ52" i="3"/>
  <c r="BY52" i="3"/>
  <c r="BV52" i="3"/>
  <c r="BU52" i="3"/>
  <c r="BO52" i="3"/>
  <c r="BN52" i="3"/>
  <c r="BL52" i="3"/>
  <c r="BH52" i="3"/>
  <c r="BG52" i="3"/>
  <c r="EQ51" i="3"/>
  <c r="EP51" i="3"/>
  <c r="EO51" i="3"/>
  <c r="EN51" i="3"/>
  <c r="EM51" i="3"/>
  <c r="EL51" i="3"/>
  <c r="EG51" i="3"/>
  <c r="EF51" i="3"/>
  <c r="EC51" i="3"/>
  <c r="DZ51" i="3"/>
  <c r="DY51" i="3"/>
  <c r="DW51" i="3"/>
  <c r="DV51" i="3"/>
  <c r="DS51" i="3"/>
  <c r="DR51" i="3"/>
  <c r="DP51" i="3"/>
  <c r="DO51" i="3"/>
  <c r="DL51" i="3"/>
  <c r="DK51" i="3"/>
  <c r="DE51" i="3"/>
  <c r="DD51" i="3"/>
  <c r="DB51" i="3"/>
  <c r="DA51" i="3"/>
  <c r="CX51" i="3"/>
  <c r="CW51" i="3"/>
  <c r="CU51" i="3"/>
  <c r="CT51" i="3"/>
  <c r="CQ51" i="3"/>
  <c r="CP51" i="3"/>
  <c r="CJ51" i="3"/>
  <c r="CI51" i="3"/>
  <c r="CF51" i="3"/>
  <c r="CC51" i="3"/>
  <c r="CB51" i="3"/>
  <c r="BZ51" i="3"/>
  <c r="BY51" i="3"/>
  <c r="BV51" i="3"/>
  <c r="BU51" i="3"/>
  <c r="BO51" i="3"/>
  <c r="BN51" i="3"/>
  <c r="BL51" i="3"/>
  <c r="BH51" i="3"/>
  <c r="BG51" i="3"/>
  <c r="EQ50" i="3"/>
  <c r="EP50" i="3"/>
  <c r="EO50" i="3"/>
  <c r="EN50" i="3"/>
  <c r="EM50" i="3"/>
  <c r="EL50" i="3"/>
  <c r="EG50" i="3"/>
  <c r="EF50" i="3"/>
  <c r="EC50" i="3"/>
  <c r="DZ50" i="3"/>
  <c r="DY50" i="3"/>
  <c r="DW50" i="3"/>
  <c r="DV50" i="3"/>
  <c r="DS50" i="3"/>
  <c r="DR50" i="3"/>
  <c r="DP50" i="3"/>
  <c r="DO50" i="3"/>
  <c r="DL50" i="3"/>
  <c r="DK50" i="3"/>
  <c r="DE50" i="3"/>
  <c r="DD50" i="3"/>
  <c r="DB50" i="3"/>
  <c r="DA50" i="3"/>
  <c r="CX50" i="3"/>
  <c r="CW50" i="3"/>
  <c r="CU50" i="3"/>
  <c r="CT50" i="3"/>
  <c r="CQ50" i="3"/>
  <c r="CP50" i="3"/>
  <c r="CJ50" i="3"/>
  <c r="CI50" i="3"/>
  <c r="CF50" i="3"/>
  <c r="CC50" i="3"/>
  <c r="CB50" i="3"/>
  <c r="BZ50" i="3"/>
  <c r="BY50" i="3"/>
  <c r="BV50" i="3"/>
  <c r="BU50" i="3"/>
  <c r="BO50" i="3"/>
  <c r="BN50" i="3"/>
  <c r="BL50" i="3"/>
  <c r="BH50" i="3"/>
  <c r="BG50" i="3"/>
  <c r="EQ49" i="3"/>
  <c r="EP49" i="3"/>
  <c r="EO49" i="3"/>
  <c r="EN49" i="3"/>
  <c r="EM49" i="3"/>
  <c r="EL49" i="3"/>
  <c r="EG49" i="3"/>
  <c r="EF49" i="3"/>
  <c r="EC49" i="3"/>
  <c r="DZ49" i="3"/>
  <c r="DY49" i="3"/>
  <c r="DW49" i="3"/>
  <c r="DS49" i="3"/>
  <c r="DR49" i="3"/>
  <c r="DP49" i="3"/>
  <c r="DL49" i="3"/>
  <c r="DK49" i="3"/>
  <c r="DI49" i="3"/>
  <c r="DE49" i="3"/>
  <c r="DD49" i="3"/>
  <c r="DB49" i="3"/>
  <c r="CX49" i="3"/>
  <c r="CW49" i="3"/>
  <c r="CU49" i="3"/>
  <c r="CQ49" i="3"/>
  <c r="CP49" i="3"/>
  <c r="CJ49" i="3"/>
  <c r="CI49" i="3"/>
  <c r="CC49" i="3"/>
  <c r="CB49" i="3"/>
  <c r="BZ49" i="3"/>
  <c r="BV49" i="3"/>
  <c r="BU49" i="3"/>
  <c r="BO49" i="3"/>
  <c r="BN49" i="3"/>
  <c r="BL49" i="3"/>
  <c r="BH49" i="3"/>
  <c r="BG49" i="3"/>
  <c r="EQ48" i="3"/>
  <c r="EP48" i="3"/>
  <c r="EO48" i="3"/>
  <c r="EN48" i="3"/>
  <c r="EM48" i="3"/>
  <c r="EL48" i="3"/>
  <c r="EG48" i="3"/>
  <c r="EF48" i="3"/>
  <c r="EC48" i="3"/>
  <c r="DZ48" i="3"/>
  <c r="DY48" i="3"/>
  <c r="DW48" i="3"/>
  <c r="DV48" i="3"/>
  <c r="DS48" i="3"/>
  <c r="DR48" i="3"/>
  <c r="DP48" i="3"/>
  <c r="DO48" i="3"/>
  <c r="DL48" i="3"/>
  <c r="DK48" i="3"/>
  <c r="DI48" i="3"/>
  <c r="DH48" i="3"/>
  <c r="DE48" i="3"/>
  <c r="DD48" i="3"/>
  <c r="DB48" i="3"/>
  <c r="DA48" i="3"/>
  <c r="CX48" i="3"/>
  <c r="CW48" i="3"/>
  <c r="CU48" i="3"/>
  <c r="CQ48" i="3"/>
  <c r="CP48" i="3"/>
  <c r="CJ48" i="3"/>
  <c r="CI48" i="3"/>
  <c r="CC48" i="3"/>
  <c r="CB48" i="3"/>
  <c r="BZ48" i="3"/>
  <c r="BV48" i="3"/>
  <c r="BU48" i="3"/>
  <c r="BO48" i="3"/>
  <c r="BN48" i="3"/>
  <c r="BL48" i="3"/>
  <c r="BH48" i="3"/>
  <c r="BG48" i="3"/>
  <c r="EQ47" i="3"/>
  <c r="EP47" i="3"/>
  <c r="EO47" i="3"/>
  <c r="EN47" i="3"/>
  <c r="EM47" i="3"/>
  <c r="EL47" i="3"/>
  <c r="EG47" i="3"/>
  <c r="EF47" i="3"/>
  <c r="EC47" i="3"/>
  <c r="DZ47" i="3"/>
  <c r="DY47" i="3"/>
  <c r="DS47" i="3"/>
  <c r="DR47" i="3"/>
  <c r="DL47" i="3"/>
  <c r="DK47" i="3"/>
  <c r="DE47" i="3"/>
  <c r="DD47" i="3"/>
  <c r="CX47" i="3"/>
  <c r="CW47" i="3"/>
  <c r="CQ47" i="3"/>
  <c r="CP47" i="3"/>
  <c r="CJ47" i="3"/>
  <c r="CI47" i="3"/>
  <c r="CC47" i="3"/>
  <c r="CB47" i="3"/>
  <c r="BV47" i="3"/>
  <c r="BU47" i="3"/>
  <c r="BO47" i="3"/>
  <c r="BN47" i="3"/>
  <c r="BH47" i="3"/>
  <c r="BG47" i="3"/>
  <c r="EQ46" i="3"/>
  <c r="EP46" i="3"/>
  <c r="EO46" i="3"/>
  <c r="EN46" i="3"/>
  <c r="EM46" i="3"/>
  <c r="EL46" i="3"/>
  <c r="EG46" i="3"/>
  <c r="EF46" i="3"/>
  <c r="EC46" i="3"/>
  <c r="DZ46" i="3"/>
  <c r="DY46" i="3"/>
  <c r="DW46" i="3"/>
  <c r="DV46" i="3"/>
  <c r="DS46" i="3"/>
  <c r="DR46" i="3"/>
  <c r="DP46" i="3"/>
  <c r="DO46" i="3"/>
  <c r="DL46" i="3"/>
  <c r="DK46" i="3"/>
  <c r="DI46" i="3"/>
  <c r="DH46" i="3"/>
  <c r="DE46" i="3"/>
  <c r="DD46" i="3"/>
  <c r="DB46" i="3"/>
  <c r="DA46" i="3"/>
  <c r="CX46" i="3"/>
  <c r="CW46" i="3"/>
  <c r="CU46" i="3"/>
  <c r="CQ46" i="3"/>
  <c r="CP46" i="3"/>
  <c r="CJ46" i="3"/>
  <c r="CI46" i="3"/>
  <c r="CC46" i="3"/>
  <c r="CB46" i="3"/>
  <c r="BZ46" i="3"/>
  <c r="BV46" i="3"/>
  <c r="BU46" i="3"/>
  <c r="BO46" i="3"/>
  <c r="BN46" i="3"/>
  <c r="BL46" i="3"/>
  <c r="BH46" i="3"/>
  <c r="BG46" i="3"/>
  <c r="EQ45" i="3"/>
  <c r="EP45" i="3"/>
  <c r="EO45" i="3"/>
  <c r="EN45" i="3"/>
  <c r="EM45" i="3"/>
  <c r="EL45" i="3"/>
  <c r="EG45" i="3"/>
  <c r="EF45" i="3"/>
  <c r="EC45" i="3"/>
  <c r="DZ45" i="3"/>
  <c r="DY45" i="3"/>
  <c r="DS45" i="3"/>
  <c r="DR45" i="3"/>
  <c r="DL45" i="3"/>
  <c r="DK45" i="3"/>
  <c r="DE45" i="3"/>
  <c r="DD45" i="3"/>
  <c r="CX45" i="3"/>
  <c r="CW45" i="3"/>
  <c r="CQ45" i="3"/>
  <c r="CP45" i="3"/>
  <c r="CJ45" i="3"/>
  <c r="CI45" i="3"/>
  <c r="CC45" i="3"/>
  <c r="CB45" i="3"/>
  <c r="BV45" i="3"/>
  <c r="BU45" i="3"/>
  <c r="BO45" i="3"/>
  <c r="BN45" i="3"/>
  <c r="BH45" i="3"/>
  <c r="BG45" i="3"/>
  <c r="EQ44" i="3"/>
  <c r="EP44" i="3"/>
  <c r="EO44" i="3"/>
  <c r="EN44" i="3"/>
  <c r="EM44" i="3"/>
  <c r="EL44" i="3"/>
  <c r="EG44" i="3"/>
  <c r="EF44" i="3"/>
  <c r="EC44" i="3"/>
  <c r="DZ44" i="3"/>
  <c r="DY44" i="3"/>
  <c r="DW44" i="3"/>
  <c r="DV44" i="3"/>
  <c r="DS44" i="3"/>
  <c r="DR44" i="3"/>
  <c r="DP44" i="3"/>
  <c r="DO44" i="3"/>
  <c r="DL44" i="3"/>
  <c r="DK44" i="3"/>
  <c r="DI44" i="3"/>
  <c r="DE44" i="3"/>
  <c r="DD44" i="3"/>
  <c r="DB44" i="3"/>
  <c r="DA44" i="3"/>
  <c r="CX44" i="3"/>
  <c r="CW44" i="3"/>
  <c r="CU44" i="3"/>
  <c r="CQ44" i="3"/>
  <c r="CP44" i="3"/>
  <c r="CJ44" i="3"/>
  <c r="CI44" i="3"/>
  <c r="CC44" i="3"/>
  <c r="CB44" i="3"/>
  <c r="BZ44" i="3"/>
  <c r="BV44" i="3"/>
  <c r="BU44" i="3"/>
  <c r="BO44" i="3"/>
  <c r="BN44" i="3"/>
  <c r="BL44" i="3"/>
  <c r="BH44" i="3"/>
  <c r="BG44" i="3"/>
  <c r="EQ43" i="3"/>
  <c r="EP43" i="3"/>
  <c r="EO43" i="3"/>
  <c r="EN43" i="3"/>
  <c r="EM43" i="3"/>
  <c r="EL43" i="3"/>
  <c r="EG43" i="3"/>
  <c r="EF43" i="3"/>
  <c r="EC43" i="3"/>
  <c r="DZ43" i="3"/>
  <c r="DY43" i="3"/>
  <c r="DS43" i="3"/>
  <c r="DR43" i="3"/>
  <c r="DL43" i="3"/>
  <c r="DK43" i="3"/>
  <c r="DE43" i="3"/>
  <c r="DD43" i="3"/>
  <c r="CX43" i="3"/>
  <c r="CW43" i="3"/>
  <c r="CQ43" i="3"/>
  <c r="CP43" i="3"/>
  <c r="CJ43" i="3"/>
  <c r="CI43" i="3"/>
  <c r="CC43" i="3"/>
  <c r="CB43" i="3"/>
  <c r="BV43" i="3"/>
  <c r="BU43" i="3"/>
  <c r="BO43" i="3"/>
  <c r="BN43" i="3"/>
  <c r="BH43" i="3"/>
  <c r="BG43" i="3"/>
  <c r="EQ42" i="3"/>
  <c r="EP42" i="3"/>
  <c r="EO42" i="3"/>
  <c r="EN42" i="3"/>
  <c r="EM42" i="3"/>
  <c r="EL42" i="3"/>
  <c r="EG42" i="3"/>
  <c r="EF42" i="3"/>
  <c r="EC42" i="3"/>
  <c r="DZ42" i="3"/>
  <c r="DY42" i="3"/>
  <c r="DW42" i="3"/>
  <c r="DV42" i="3"/>
  <c r="DS42" i="3"/>
  <c r="DR42" i="3"/>
  <c r="DP42" i="3"/>
  <c r="DO42" i="3"/>
  <c r="DL42" i="3"/>
  <c r="DK42" i="3"/>
  <c r="DE42" i="3"/>
  <c r="DD42" i="3"/>
  <c r="DB42" i="3"/>
  <c r="DA42" i="3"/>
  <c r="CX42" i="3"/>
  <c r="CW42" i="3"/>
  <c r="CU42" i="3"/>
  <c r="CT42" i="3"/>
  <c r="CQ42" i="3"/>
  <c r="CP42" i="3"/>
  <c r="CJ42" i="3"/>
  <c r="CI42" i="3"/>
  <c r="CG42" i="3"/>
  <c r="CF42" i="3"/>
  <c r="CC42" i="3"/>
  <c r="CB42" i="3"/>
  <c r="BZ42" i="3"/>
  <c r="BY42" i="3"/>
  <c r="BV42" i="3"/>
  <c r="BU42" i="3"/>
  <c r="BO42" i="3"/>
  <c r="BN42" i="3"/>
  <c r="BH42" i="3"/>
  <c r="BG42" i="3"/>
  <c r="EQ41" i="3"/>
  <c r="EP41" i="3"/>
  <c r="EO41" i="3"/>
  <c r="EN41" i="3"/>
  <c r="EM41" i="3"/>
  <c r="EL41" i="3"/>
  <c r="EG41" i="3"/>
  <c r="EF41" i="3"/>
  <c r="EC41" i="3"/>
  <c r="DZ41" i="3"/>
  <c r="DY41" i="3"/>
  <c r="DS41" i="3"/>
  <c r="DR41" i="3"/>
  <c r="DL41" i="3"/>
  <c r="DK41" i="3"/>
  <c r="DE41" i="3"/>
  <c r="DD41" i="3"/>
  <c r="CX41" i="3"/>
  <c r="CW41" i="3"/>
  <c r="CQ41" i="3"/>
  <c r="CP41" i="3"/>
  <c r="CN41" i="3"/>
  <c r="CJ41" i="3"/>
  <c r="CI41" i="3"/>
  <c r="CC41" i="3"/>
  <c r="CB41" i="3"/>
  <c r="BV41" i="3"/>
  <c r="BU41" i="3"/>
  <c r="BO41" i="3"/>
  <c r="BN41" i="3"/>
  <c r="BH41" i="3"/>
  <c r="BG41" i="3"/>
  <c r="EQ40" i="3"/>
  <c r="EP40" i="3"/>
  <c r="EO40" i="3"/>
  <c r="EN40" i="3"/>
  <c r="EM40" i="3"/>
  <c r="EL40" i="3"/>
  <c r="EG40" i="3"/>
  <c r="EF40" i="3"/>
  <c r="EC40" i="3"/>
  <c r="DZ40" i="3"/>
  <c r="DY40" i="3"/>
  <c r="DS40" i="3"/>
  <c r="DR40" i="3"/>
  <c r="DL40" i="3"/>
  <c r="DK40" i="3"/>
  <c r="DE40" i="3"/>
  <c r="DD40" i="3"/>
  <c r="CX40" i="3"/>
  <c r="CW40" i="3"/>
  <c r="CQ40" i="3"/>
  <c r="CP40" i="3"/>
  <c r="CN40" i="3"/>
  <c r="CJ40" i="3"/>
  <c r="CI40" i="3"/>
  <c r="CC40" i="3"/>
  <c r="CB40" i="3"/>
  <c r="BV40" i="3"/>
  <c r="BU40" i="3"/>
  <c r="BO40" i="3"/>
  <c r="BN40" i="3"/>
  <c r="BH40" i="3"/>
  <c r="BG40" i="3"/>
  <c r="EQ39" i="3"/>
  <c r="EP39" i="3"/>
  <c r="EO39" i="3"/>
  <c r="EN39" i="3"/>
  <c r="EM39" i="3"/>
  <c r="EL39" i="3"/>
  <c r="EG39" i="3"/>
  <c r="EF39" i="3"/>
  <c r="EC39" i="3"/>
  <c r="DZ39" i="3"/>
  <c r="DY39" i="3"/>
  <c r="DW39" i="3"/>
  <c r="DV39" i="3"/>
  <c r="DS39" i="3"/>
  <c r="DR39" i="3"/>
  <c r="DP39" i="3"/>
  <c r="DO39" i="3"/>
  <c r="DL39" i="3"/>
  <c r="DK39" i="3"/>
  <c r="DI39" i="3"/>
  <c r="DH39" i="3"/>
  <c r="DE39" i="3"/>
  <c r="DD39" i="3"/>
  <c r="DB39" i="3"/>
  <c r="DA39" i="3"/>
  <c r="CX39" i="3"/>
  <c r="CW39" i="3"/>
  <c r="CU39" i="3"/>
  <c r="CT39" i="3"/>
  <c r="CQ39" i="3"/>
  <c r="CP39" i="3"/>
  <c r="CJ39" i="3"/>
  <c r="CI39" i="3"/>
  <c r="CG39" i="3"/>
  <c r="CC39" i="3"/>
  <c r="CB39" i="3"/>
  <c r="BZ39" i="3"/>
  <c r="BV39" i="3"/>
  <c r="BU39" i="3"/>
  <c r="BO39" i="3"/>
  <c r="BN39" i="3"/>
  <c r="BH39" i="3"/>
  <c r="BG39" i="3"/>
  <c r="EQ38" i="3"/>
  <c r="EP38" i="3"/>
  <c r="EO38" i="3"/>
  <c r="EN38" i="3"/>
  <c r="EM38" i="3"/>
  <c r="EL38" i="3"/>
  <c r="EG38" i="3"/>
  <c r="EF38" i="3"/>
  <c r="EC38" i="3"/>
  <c r="DZ38" i="3"/>
  <c r="DY38" i="3"/>
  <c r="DW38" i="3"/>
  <c r="DV38" i="3"/>
  <c r="DS38" i="3"/>
  <c r="DR38" i="3"/>
  <c r="DP38" i="3"/>
  <c r="DO38" i="3"/>
  <c r="DL38" i="3"/>
  <c r="DK38" i="3"/>
  <c r="DI38" i="3"/>
  <c r="DH38" i="3"/>
  <c r="DE38" i="3"/>
  <c r="DD38" i="3"/>
  <c r="DB38" i="3"/>
  <c r="DA38" i="3"/>
  <c r="CX38" i="3"/>
  <c r="CW38" i="3"/>
  <c r="CU38" i="3"/>
  <c r="CT38" i="3"/>
  <c r="CQ38" i="3"/>
  <c r="CP38" i="3"/>
  <c r="CJ38" i="3"/>
  <c r="CI38" i="3"/>
  <c r="CG38" i="3"/>
  <c r="CC38" i="3"/>
  <c r="CB38" i="3"/>
  <c r="BZ38" i="3"/>
  <c r="BV38" i="3"/>
  <c r="BU38" i="3"/>
  <c r="BO38" i="3"/>
  <c r="BN38" i="3"/>
  <c r="BH38" i="3"/>
  <c r="BG38" i="3"/>
  <c r="EQ37" i="3"/>
  <c r="EP37" i="3"/>
  <c r="EO37" i="3"/>
  <c r="EN37" i="3"/>
  <c r="EM37" i="3"/>
  <c r="EL37" i="3"/>
  <c r="EG37" i="3"/>
  <c r="EF37" i="3"/>
  <c r="EC37" i="3"/>
  <c r="DZ37" i="3"/>
  <c r="DY37" i="3"/>
  <c r="DW37" i="3"/>
  <c r="DV37" i="3"/>
  <c r="DS37" i="3"/>
  <c r="DR37" i="3"/>
  <c r="DP37" i="3"/>
  <c r="DO37" i="3"/>
  <c r="DL37" i="3"/>
  <c r="DK37" i="3"/>
  <c r="DI37" i="3"/>
  <c r="DH37" i="3"/>
  <c r="DE37" i="3"/>
  <c r="DD37" i="3"/>
  <c r="DB37" i="3"/>
  <c r="DA37" i="3"/>
  <c r="CX37" i="3"/>
  <c r="CW37" i="3"/>
  <c r="CU37" i="3"/>
  <c r="CT37" i="3"/>
  <c r="CQ37" i="3"/>
  <c r="CP37" i="3"/>
  <c r="CM37" i="3"/>
  <c r="CJ37" i="3"/>
  <c r="CI37" i="3"/>
  <c r="CG37" i="3"/>
  <c r="CF37" i="3"/>
  <c r="CC37" i="3"/>
  <c r="CB37" i="3"/>
  <c r="BZ37" i="3"/>
  <c r="BV37" i="3"/>
  <c r="BU37" i="3"/>
  <c r="BO37" i="3"/>
  <c r="BN37" i="3"/>
  <c r="BH37" i="3"/>
  <c r="BG37" i="3"/>
  <c r="EQ36" i="3"/>
  <c r="EP36" i="3"/>
  <c r="EO36" i="3"/>
  <c r="EN36" i="3"/>
  <c r="EM36" i="3"/>
  <c r="EL36" i="3"/>
  <c r="EG36" i="3"/>
  <c r="EF36" i="3"/>
  <c r="EC36" i="3"/>
  <c r="DZ36" i="3"/>
  <c r="DY36" i="3"/>
  <c r="DW36" i="3"/>
  <c r="DV36" i="3"/>
  <c r="DS36" i="3"/>
  <c r="DR36" i="3"/>
  <c r="DP36" i="3"/>
  <c r="DO36" i="3"/>
  <c r="DL36" i="3"/>
  <c r="DK36" i="3"/>
  <c r="DI36" i="3"/>
  <c r="DH36" i="3"/>
  <c r="DE36" i="3"/>
  <c r="DD36" i="3"/>
  <c r="DB36" i="3"/>
  <c r="DA36" i="3"/>
  <c r="CX36" i="3"/>
  <c r="CW36" i="3"/>
  <c r="CU36" i="3"/>
  <c r="CT36" i="3"/>
  <c r="CQ36" i="3"/>
  <c r="CP36" i="3"/>
  <c r="CM36" i="3"/>
  <c r="CJ36" i="3"/>
  <c r="CI36" i="3"/>
  <c r="CG36" i="3"/>
  <c r="CF36" i="3"/>
  <c r="CC36" i="3"/>
  <c r="CB36" i="3"/>
  <c r="BZ36" i="3"/>
  <c r="BV36" i="3"/>
  <c r="BU36" i="3"/>
  <c r="BO36" i="3"/>
  <c r="BN36" i="3"/>
  <c r="BH36" i="3"/>
  <c r="BG36" i="3"/>
  <c r="EQ35" i="3"/>
  <c r="EP35" i="3"/>
  <c r="EO35" i="3"/>
  <c r="EN35" i="3"/>
  <c r="EM35" i="3"/>
  <c r="EL35" i="3"/>
  <c r="EG35" i="3"/>
  <c r="EF35" i="3"/>
  <c r="EC35" i="3"/>
  <c r="DZ35" i="3"/>
  <c r="DY35" i="3"/>
  <c r="DW35" i="3"/>
  <c r="DV35" i="3"/>
  <c r="DS35" i="3"/>
  <c r="DR35" i="3"/>
  <c r="DP35" i="3"/>
  <c r="DO35" i="3"/>
  <c r="DL35" i="3"/>
  <c r="DK35" i="3"/>
  <c r="DI35" i="3"/>
  <c r="DH35" i="3"/>
  <c r="DE35" i="3"/>
  <c r="DD35" i="3"/>
  <c r="DB35" i="3"/>
  <c r="DA35" i="3"/>
  <c r="CX35" i="3"/>
  <c r="CW35" i="3"/>
  <c r="CU35" i="3"/>
  <c r="CT35" i="3"/>
  <c r="CQ35" i="3"/>
  <c r="CP35" i="3"/>
  <c r="CM35" i="3"/>
  <c r="CJ35" i="3"/>
  <c r="CI35" i="3"/>
  <c r="CG35" i="3"/>
  <c r="CF35" i="3"/>
  <c r="CC35" i="3"/>
  <c r="CB35" i="3"/>
  <c r="BZ35" i="3"/>
  <c r="BV35" i="3"/>
  <c r="BU35" i="3"/>
  <c r="BO35" i="3"/>
  <c r="BN35" i="3"/>
  <c r="BH35" i="3"/>
  <c r="BG35" i="3"/>
  <c r="EQ34" i="3"/>
  <c r="EP34" i="3"/>
  <c r="EO34" i="3"/>
  <c r="EN34" i="3"/>
  <c r="EM34" i="3"/>
  <c r="EL34" i="3"/>
  <c r="EG34" i="3"/>
  <c r="EF34" i="3"/>
  <c r="EC34" i="3"/>
  <c r="DZ34" i="3"/>
  <c r="DY34" i="3"/>
  <c r="DW34" i="3"/>
  <c r="DV34" i="3"/>
  <c r="DS34" i="3"/>
  <c r="DR34" i="3"/>
  <c r="DP34" i="3"/>
  <c r="DO34" i="3"/>
  <c r="DL34" i="3"/>
  <c r="DK34" i="3"/>
  <c r="DE34" i="3"/>
  <c r="DD34" i="3"/>
  <c r="DB34" i="3"/>
  <c r="DA34" i="3"/>
  <c r="CX34" i="3"/>
  <c r="CW34" i="3"/>
  <c r="CU34" i="3"/>
  <c r="CT34" i="3"/>
  <c r="CQ34" i="3"/>
  <c r="CP34" i="3"/>
  <c r="CJ34" i="3"/>
  <c r="CI34" i="3"/>
  <c r="CG34" i="3"/>
  <c r="CF34" i="3"/>
  <c r="CC34" i="3"/>
  <c r="CB34" i="3"/>
  <c r="BZ34" i="3"/>
  <c r="BV34" i="3"/>
  <c r="BU34" i="3"/>
  <c r="BO34" i="3"/>
  <c r="BN34" i="3"/>
  <c r="BH34" i="3"/>
  <c r="BG34" i="3"/>
  <c r="EQ33" i="3"/>
  <c r="EP33" i="3"/>
  <c r="EO33" i="3"/>
  <c r="EN33" i="3"/>
  <c r="EM33" i="3"/>
  <c r="EL33" i="3"/>
  <c r="EG33" i="3"/>
  <c r="EF33" i="3"/>
  <c r="EC33" i="3"/>
  <c r="DZ33" i="3"/>
  <c r="DY33" i="3"/>
  <c r="DW33" i="3"/>
  <c r="DV33" i="3"/>
  <c r="DS33" i="3"/>
  <c r="DR33" i="3"/>
  <c r="DP33" i="3"/>
  <c r="DO33" i="3"/>
  <c r="DL33" i="3"/>
  <c r="DK33" i="3"/>
  <c r="DE33" i="3"/>
  <c r="DD33" i="3"/>
  <c r="DB33" i="3"/>
  <c r="DA33" i="3"/>
  <c r="CX33" i="3"/>
  <c r="CW33" i="3"/>
  <c r="CU33" i="3"/>
  <c r="CT33" i="3"/>
  <c r="CQ33" i="3"/>
  <c r="CP33" i="3"/>
  <c r="CJ33" i="3"/>
  <c r="CI33" i="3"/>
  <c r="CG33" i="3"/>
  <c r="CF33" i="3"/>
  <c r="CC33" i="3"/>
  <c r="CB33" i="3"/>
  <c r="BZ33" i="3"/>
  <c r="BV33" i="3"/>
  <c r="BU33" i="3"/>
  <c r="BO33" i="3"/>
  <c r="BN33" i="3"/>
  <c r="BH33" i="3"/>
  <c r="BG33" i="3"/>
  <c r="EQ32" i="3"/>
  <c r="EP32" i="3"/>
  <c r="EO32" i="3"/>
  <c r="EN32" i="3"/>
  <c r="EM32" i="3"/>
  <c r="EL32" i="3"/>
  <c r="EG32" i="3"/>
  <c r="EF32" i="3"/>
  <c r="EC32" i="3"/>
  <c r="DZ32" i="3"/>
  <c r="DY32" i="3"/>
  <c r="DW32" i="3"/>
  <c r="DV32" i="3"/>
  <c r="DS32" i="3"/>
  <c r="DR32" i="3"/>
  <c r="DP32" i="3"/>
  <c r="DO32" i="3"/>
  <c r="DL32" i="3"/>
  <c r="DK32" i="3"/>
  <c r="DI32" i="3"/>
  <c r="DH32" i="3"/>
  <c r="DE32" i="3"/>
  <c r="DD32" i="3"/>
  <c r="DB32" i="3"/>
  <c r="DA32" i="3"/>
  <c r="CX32" i="3"/>
  <c r="CW32" i="3"/>
  <c r="CU32" i="3"/>
  <c r="CT32" i="3"/>
  <c r="CQ32" i="3"/>
  <c r="CP32" i="3"/>
  <c r="CM32" i="3"/>
  <c r="CJ32" i="3"/>
  <c r="CI32" i="3"/>
  <c r="CG32" i="3"/>
  <c r="CF32" i="3"/>
  <c r="CC32" i="3"/>
  <c r="CB32" i="3"/>
  <c r="BZ32" i="3"/>
  <c r="BV32" i="3"/>
  <c r="BU32" i="3"/>
  <c r="BO32" i="3"/>
  <c r="BN32" i="3"/>
  <c r="BH32" i="3"/>
  <c r="BG32" i="3"/>
  <c r="EQ31" i="3"/>
  <c r="EP31" i="3"/>
  <c r="EO31" i="3"/>
  <c r="EN31" i="3"/>
  <c r="EM31" i="3"/>
  <c r="EL31" i="3"/>
  <c r="EG31" i="3"/>
  <c r="EF31" i="3"/>
  <c r="EC31" i="3"/>
  <c r="DZ31" i="3"/>
  <c r="DY31" i="3"/>
  <c r="DW31" i="3"/>
  <c r="DV31" i="3"/>
  <c r="DS31" i="3"/>
  <c r="DR31" i="3"/>
  <c r="DP31" i="3"/>
  <c r="DO31" i="3"/>
  <c r="DL31" i="3"/>
  <c r="DK31" i="3"/>
  <c r="DI31" i="3"/>
  <c r="DH31" i="3"/>
  <c r="DE31" i="3"/>
  <c r="DD31" i="3"/>
  <c r="DB31" i="3"/>
  <c r="DA31" i="3"/>
  <c r="CX31" i="3"/>
  <c r="CW31" i="3"/>
  <c r="CU31" i="3"/>
  <c r="CT31" i="3"/>
  <c r="CQ31" i="3"/>
  <c r="CP31" i="3"/>
  <c r="CM31" i="3"/>
  <c r="CJ31" i="3"/>
  <c r="CI31" i="3"/>
  <c r="CG31" i="3"/>
  <c r="CF31" i="3"/>
  <c r="CC31" i="3"/>
  <c r="CB31" i="3"/>
  <c r="BZ31" i="3"/>
  <c r="BV31" i="3"/>
  <c r="BU31" i="3"/>
  <c r="BO31" i="3"/>
  <c r="BN31" i="3"/>
  <c r="BH31" i="3"/>
  <c r="BG31" i="3"/>
  <c r="EQ30" i="3"/>
  <c r="EP30" i="3"/>
  <c r="EO30" i="3"/>
  <c r="EN30" i="3"/>
  <c r="EM30" i="3"/>
  <c r="EL30" i="3"/>
  <c r="EG30" i="3"/>
  <c r="EF30" i="3"/>
  <c r="EC30" i="3"/>
  <c r="DZ30" i="3"/>
  <c r="DY30" i="3"/>
  <c r="DW30" i="3"/>
  <c r="DV30" i="3"/>
  <c r="DS30" i="3"/>
  <c r="DR30" i="3"/>
  <c r="DP30" i="3"/>
  <c r="DO30" i="3"/>
  <c r="DL30" i="3"/>
  <c r="DK30" i="3"/>
  <c r="DI30" i="3"/>
  <c r="DH30" i="3"/>
  <c r="DE30" i="3"/>
  <c r="DD30" i="3"/>
  <c r="DB30" i="3"/>
  <c r="DA30" i="3"/>
  <c r="CX30" i="3"/>
  <c r="CW30" i="3"/>
  <c r="CU30" i="3"/>
  <c r="CT30" i="3"/>
  <c r="CQ30" i="3"/>
  <c r="CP30" i="3"/>
  <c r="CM30" i="3"/>
  <c r="CJ30" i="3"/>
  <c r="CI30" i="3"/>
  <c r="CG30" i="3"/>
  <c r="CF30" i="3"/>
  <c r="CC30" i="3"/>
  <c r="CB30" i="3"/>
  <c r="BZ30" i="3"/>
  <c r="BV30" i="3"/>
  <c r="BU30" i="3"/>
  <c r="BO30" i="3"/>
  <c r="BN30" i="3"/>
  <c r="BH30" i="3"/>
  <c r="BG30" i="3"/>
  <c r="EQ29" i="3"/>
  <c r="EP29" i="3"/>
  <c r="EO29" i="3"/>
  <c r="EN29" i="3"/>
  <c r="EM29" i="3"/>
  <c r="EL29" i="3"/>
  <c r="EG29" i="3"/>
  <c r="EF29" i="3"/>
  <c r="EC29" i="3"/>
  <c r="DZ29" i="3"/>
  <c r="DY29" i="3"/>
  <c r="DW29" i="3"/>
  <c r="DV29" i="3"/>
  <c r="DS29" i="3"/>
  <c r="DR29" i="3"/>
  <c r="DP29" i="3"/>
  <c r="DO29" i="3"/>
  <c r="DL29" i="3"/>
  <c r="DK29" i="3"/>
  <c r="DI29" i="3"/>
  <c r="DH29" i="3"/>
  <c r="DE29" i="3"/>
  <c r="DD29" i="3"/>
  <c r="DB29" i="3"/>
  <c r="DA29" i="3"/>
  <c r="CX29" i="3"/>
  <c r="CW29" i="3"/>
  <c r="CU29" i="3"/>
  <c r="CT29" i="3"/>
  <c r="CQ29" i="3"/>
  <c r="CP29" i="3"/>
  <c r="CM29" i="3"/>
  <c r="CJ29" i="3"/>
  <c r="CI29" i="3"/>
  <c r="CG29" i="3"/>
  <c r="CF29" i="3"/>
  <c r="CC29" i="3"/>
  <c r="CB29" i="3"/>
  <c r="BZ29" i="3"/>
  <c r="BV29" i="3"/>
  <c r="BU29" i="3"/>
  <c r="BO29" i="3"/>
  <c r="BN29" i="3"/>
  <c r="BH29" i="3"/>
  <c r="BG29" i="3"/>
  <c r="EQ28" i="3"/>
  <c r="EP28" i="3"/>
  <c r="EO28" i="3"/>
  <c r="EN28" i="3"/>
  <c r="EM28" i="3"/>
  <c r="EL28" i="3"/>
  <c r="EG28" i="3"/>
  <c r="EF28" i="3"/>
  <c r="EC28" i="3"/>
  <c r="DZ28" i="3"/>
  <c r="DY28" i="3"/>
  <c r="DW28" i="3"/>
  <c r="DV28" i="3"/>
  <c r="DS28" i="3"/>
  <c r="DR28" i="3"/>
  <c r="DP28" i="3"/>
  <c r="DO28" i="3"/>
  <c r="DL28" i="3"/>
  <c r="DK28" i="3"/>
  <c r="DI28" i="3"/>
  <c r="DH28" i="3"/>
  <c r="DE28" i="3"/>
  <c r="DD28" i="3"/>
  <c r="DB28" i="3"/>
  <c r="DA28" i="3"/>
  <c r="CX28" i="3"/>
  <c r="CW28" i="3"/>
  <c r="CU28" i="3"/>
  <c r="CT28" i="3"/>
  <c r="CQ28" i="3"/>
  <c r="CP28" i="3"/>
  <c r="CM28" i="3"/>
  <c r="CJ28" i="3"/>
  <c r="CI28" i="3"/>
  <c r="CG28" i="3"/>
  <c r="CF28" i="3"/>
  <c r="CC28" i="3"/>
  <c r="CB28" i="3"/>
  <c r="BZ28" i="3"/>
  <c r="BV28" i="3"/>
  <c r="BU28" i="3"/>
  <c r="BO28" i="3"/>
  <c r="BN28" i="3"/>
  <c r="BH28" i="3"/>
  <c r="BG28" i="3"/>
  <c r="EQ27" i="3"/>
  <c r="EP27" i="3"/>
  <c r="EO27" i="3"/>
  <c r="EN27" i="3"/>
  <c r="EM27" i="3"/>
  <c r="EL27" i="3"/>
  <c r="EG27" i="3"/>
  <c r="EF27" i="3"/>
  <c r="EC27" i="3"/>
  <c r="DZ27" i="3"/>
  <c r="DY27" i="3"/>
  <c r="DW27" i="3"/>
  <c r="DV27" i="3"/>
  <c r="DS27" i="3"/>
  <c r="DR27" i="3"/>
  <c r="DP27" i="3"/>
  <c r="DO27" i="3"/>
  <c r="DL27" i="3"/>
  <c r="DK27" i="3"/>
  <c r="DI27" i="3"/>
  <c r="DH27" i="3"/>
  <c r="DE27" i="3"/>
  <c r="DD27" i="3"/>
  <c r="DB27" i="3"/>
  <c r="DA27" i="3"/>
  <c r="CX27" i="3"/>
  <c r="CW27" i="3"/>
  <c r="CU27" i="3"/>
  <c r="CT27" i="3"/>
  <c r="CQ27" i="3"/>
  <c r="CP27" i="3"/>
  <c r="CM27" i="3"/>
  <c r="CJ27" i="3"/>
  <c r="CI27" i="3"/>
  <c r="CG27" i="3"/>
  <c r="CF27" i="3"/>
  <c r="CC27" i="3"/>
  <c r="CB27" i="3"/>
  <c r="BZ27" i="3"/>
  <c r="BV27" i="3"/>
  <c r="BU27" i="3"/>
  <c r="BO27" i="3"/>
  <c r="BN27" i="3"/>
  <c r="BH27" i="3"/>
  <c r="BG27" i="3"/>
  <c r="EQ26" i="3"/>
  <c r="EP26" i="3"/>
  <c r="EO26" i="3"/>
  <c r="EN26" i="3"/>
  <c r="EM26" i="3"/>
  <c r="EL26" i="3"/>
  <c r="EG26" i="3"/>
  <c r="EF26" i="3"/>
  <c r="EC26" i="3"/>
  <c r="DZ26" i="3"/>
  <c r="DY26" i="3"/>
  <c r="DW26" i="3"/>
  <c r="DV26" i="3"/>
  <c r="DS26" i="3"/>
  <c r="DR26" i="3"/>
  <c r="DP26" i="3"/>
  <c r="DO26" i="3"/>
  <c r="DL26" i="3"/>
  <c r="DK26" i="3"/>
  <c r="DI26" i="3"/>
  <c r="DH26" i="3"/>
  <c r="DE26" i="3"/>
  <c r="DD26" i="3"/>
  <c r="DB26" i="3"/>
  <c r="DA26" i="3"/>
  <c r="CX26" i="3"/>
  <c r="CW26" i="3"/>
  <c r="CU26" i="3"/>
  <c r="CT26" i="3"/>
  <c r="CQ26" i="3"/>
  <c r="CP26" i="3"/>
  <c r="CJ26" i="3"/>
  <c r="CI26" i="3"/>
  <c r="CG26" i="3"/>
  <c r="CC26" i="3"/>
  <c r="CB26" i="3"/>
  <c r="BZ26" i="3"/>
  <c r="BV26" i="3"/>
  <c r="BU26" i="3"/>
  <c r="BO26" i="3"/>
  <c r="BN26" i="3"/>
  <c r="BH26" i="3"/>
  <c r="BG26" i="3"/>
  <c r="EQ25" i="3"/>
  <c r="EP25" i="3"/>
  <c r="EO25" i="3"/>
  <c r="EN25" i="3"/>
  <c r="EM25" i="3"/>
  <c r="EL25" i="3"/>
  <c r="EG25" i="3"/>
  <c r="EF25" i="3"/>
  <c r="EC25" i="3"/>
  <c r="DZ25" i="3"/>
  <c r="DY25" i="3"/>
  <c r="DW25" i="3"/>
  <c r="DV25" i="3"/>
  <c r="DS25" i="3"/>
  <c r="DR25" i="3"/>
  <c r="DP25" i="3"/>
  <c r="DO25" i="3"/>
  <c r="DL25" i="3"/>
  <c r="DK25" i="3"/>
  <c r="DI25" i="3"/>
  <c r="DH25" i="3"/>
  <c r="DE25" i="3"/>
  <c r="DD25" i="3"/>
  <c r="DB25" i="3"/>
  <c r="DA25" i="3"/>
  <c r="CX25" i="3"/>
  <c r="CW25" i="3"/>
  <c r="CU25" i="3"/>
  <c r="CT25" i="3"/>
  <c r="CQ25" i="3"/>
  <c r="CP25" i="3"/>
  <c r="CM25" i="3"/>
  <c r="CJ25" i="3"/>
  <c r="CI25" i="3"/>
  <c r="CG25" i="3"/>
  <c r="CF25" i="3"/>
  <c r="CC25" i="3"/>
  <c r="CB25" i="3"/>
  <c r="BZ25" i="3"/>
  <c r="BV25" i="3"/>
  <c r="BU25" i="3"/>
  <c r="BO25" i="3"/>
  <c r="BN25" i="3"/>
  <c r="BH25" i="3"/>
  <c r="BG25" i="3"/>
  <c r="EQ24" i="3"/>
  <c r="EP24" i="3"/>
  <c r="EO24" i="3"/>
  <c r="EN24" i="3"/>
  <c r="EM24" i="3"/>
  <c r="EL24" i="3"/>
  <c r="EG24" i="3"/>
  <c r="EF24" i="3"/>
  <c r="EC24" i="3"/>
  <c r="DZ24" i="3"/>
  <c r="DY24" i="3"/>
  <c r="DW24" i="3"/>
  <c r="DV24" i="3"/>
  <c r="DS24" i="3"/>
  <c r="DR24" i="3"/>
  <c r="DP24" i="3"/>
  <c r="DO24" i="3"/>
  <c r="DL24" i="3"/>
  <c r="DK24" i="3"/>
  <c r="DI24" i="3"/>
  <c r="DH24" i="3"/>
  <c r="DE24" i="3"/>
  <c r="DD24" i="3"/>
  <c r="DB24" i="3"/>
  <c r="DA24" i="3"/>
  <c r="CX24" i="3"/>
  <c r="CW24" i="3"/>
  <c r="CU24" i="3"/>
  <c r="CT24" i="3"/>
  <c r="CQ24" i="3"/>
  <c r="CP24" i="3"/>
  <c r="CM24" i="3"/>
  <c r="CJ24" i="3"/>
  <c r="CI24" i="3"/>
  <c r="CG24" i="3"/>
  <c r="CF24" i="3"/>
  <c r="CC24" i="3"/>
  <c r="CB24" i="3"/>
  <c r="BZ24" i="3"/>
  <c r="BV24" i="3"/>
  <c r="BU24" i="3"/>
  <c r="BO24" i="3"/>
  <c r="BN24" i="3"/>
  <c r="BH24" i="3"/>
  <c r="BG24" i="3"/>
  <c r="EQ23" i="3"/>
  <c r="EP23" i="3"/>
  <c r="EO23" i="3"/>
  <c r="EN23" i="3"/>
  <c r="EM23" i="3"/>
  <c r="EL23" i="3"/>
  <c r="EG23" i="3"/>
  <c r="EF23" i="3"/>
  <c r="EC23" i="3"/>
  <c r="DZ23" i="3"/>
  <c r="DY23" i="3"/>
  <c r="DW23" i="3"/>
  <c r="DV23" i="3"/>
  <c r="DS23" i="3"/>
  <c r="DR23" i="3"/>
  <c r="DP23" i="3"/>
  <c r="DO23" i="3"/>
  <c r="DL23" i="3"/>
  <c r="DK23" i="3"/>
  <c r="DI23" i="3"/>
  <c r="DH23" i="3"/>
  <c r="DE23" i="3"/>
  <c r="DD23" i="3"/>
  <c r="DB23" i="3"/>
  <c r="DA23" i="3"/>
  <c r="CX23" i="3"/>
  <c r="CW23" i="3"/>
  <c r="CU23" i="3"/>
  <c r="CT23" i="3"/>
  <c r="CQ23" i="3"/>
  <c r="CP23" i="3"/>
  <c r="CM23" i="3"/>
  <c r="CJ23" i="3"/>
  <c r="CI23" i="3"/>
  <c r="CG23" i="3"/>
  <c r="CF23" i="3"/>
  <c r="CC23" i="3"/>
  <c r="CB23" i="3"/>
  <c r="BZ23" i="3"/>
  <c r="BV23" i="3"/>
  <c r="BU23" i="3"/>
  <c r="BO23" i="3"/>
  <c r="BN23" i="3"/>
  <c r="BH23" i="3"/>
  <c r="BG23" i="3"/>
  <c r="EQ22" i="3"/>
  <c r="EP22" i="3"/>
  <c r="EO22" i="3"/>
  <c r="EN22" i="3"/>
  <c r="EM22" i="3"/>
  <c r="EL22" i="3"/>
  <c r="EG22" i="3"/>
  <c r="EF22" i="3"/>
  <c r="EC22" i="3"/>
  <c r="DZ22" i="3"/>
  <c r="DY22" i="3"/>
  <c r="DW22" i="3"/>
  <c r="DV22" i="3"/>
  <c r="DS22" i="3"/>
  <c r="DR22" i="3"/>
  <c r="DP22" i="3"/>
  <c r="DO22" i="3"/>
  <c r="DL22" i="3"/>
  <c r="DK22" i="3"/>
  <c r="DI22" i="3"/>
  <c r="DH22" i="3"/>
  <c r="DE22" i="3"/>
  <c r="DD22" i="3"/>
  <c r="DB22" i="3"/>
  <c r="DA22" i="3"/>
  <c r="CX22" i="3"/>
  <c r="CW22" i="3"/>
  <c r="CU22" i="3"/>
  <c r="CT22" i="3"/>
  <c r="CQ22" i="3"/>
  <c r="CP22" i="3"/>
  <c r="CM22" i="3"/>
  <c r="CJ22" i="3"/>
  <c r="CI22" i="3"/>
  <c r="CG22" i="3"/>
  <c r="CF22" i="3"/>
  <c r="CC22" i="3"/>
  <c r="CB22" i="3"/>
  <c r="BZ22" i="3"/>
  <c r="BV22" i="3"/>
  <c r="BU22" i="3"/>
  <c r="BO22" i="3"/>
  <c r="BN22" i="3"/>
  <c r="BH22" i="3"/>
  <c r="BG22" i="3"/>
  <c r="EQ21" i="3"/>
  <c r="EP21" i="3"/>
  <c r="EO21" i="3"/>
  <c r="EN21" i="3"/>
  <c r="EM21" i="3"/>
  <c r="EL21" i="3"/>
  <c r="EG21" i="3"/>
  <c r="EF21" i="3"/>
  <c r="EC21" i="3"/>
  <c r="DZ21" i="3"/>
  <c r="DY21" i="3"/>
  <c r="DW21" i="3"/>
  <c r="DV21" i="3"/>
  <c r="DS21" i="3"/>
  <c r="DR21" i="3"/>
  <c r="DP21" i="3"/>
  <c r="DO21" i="3"/>
  <c r="DL21" i="3"/>
  <c r="DK21" i="3"/>
  <c r="DI21" i="3"/>
  <c r="DH21" i="3"/>
  <c r="DE21" i="3"/>
  <c r="DD21" i="3"/>
  <c r="DB21" i="3"/>
  <c r="DA21" i="3"/>
  <c r="CX21" i="3"/>
  <c r="CW21" i="3"/>
  <c r="CU21" i="3"/>
  <c r="CT21" i="3"/>
  <c r="CQ21" i="3"/>
  <c r="CP21" i="3"/>
  <c r="CJ21" i="3"/>
  <c r="CI21" i="3"/>
  <c r="CG21" i="3"/>
  <c r="CC21" i="3"/>
  <c r="CB21" i="3"/>
  <c r="BZ21" i="3"/>
  <c r="BY21" i="3"/>
  <c r="BV21" i="3"/>
  <c r="BU21" i="3"/>
  <c r="BS21" i="3"/>
  <c r="BO21" i="3"/>
  <c r="BN21" i="3"/>
  <c r="BL21" i="3"/>
  <c r="BH21" i="3"/>
  <c r="BG21" i="3"/>
  <c r="EQ20" i="3"/>
  <c r="EP20" i="3"/>
  <c r="EO20" i="3"/>
  <c r="EN20" i="3"/>
  <c r="EM20" i="3"/>
  <c r="EL20" i="3"/>
  <c r="EG20" i="3"/>
  <c r="EF20" i="3"/>
  <c r="EC20" i="3"/>
  <c r="DZ20" i="3"/>
  <c r="DY20" i="3"/>
  <c r="DW20" i="3"/>
  <c r="DV20" i="3"/>
  <c r="DS20" i="3"/>
  <c r="DR20" i="3"/>
  <c r="DP20" i="3"/>
  <c r="DO20" i="3"/>
  <c r="DL20" i="3"/>
  <c r="DK20" i="3"/>
  <c r="DI20" i="3"/>
  <c r="DH20" i="3"/>
  <c r="DE20" i="3"/>
  <c r="DD20" i="3"/>
  <c r="DB20" i="3"/>
  <c r="DA20" i="3"/>
  <c r="CX20" i="3"/>
  <c r="CW20" i="3"/>
  <c r="CU20" i="3"/>
  <c r="CT20" i="3"/>
  <c r="CQ20" i="3"/>
  <c r="CP20" i="3"/>
  <c r="CJ20" i="3"/>
  <c r="CI20" i="3"/>
  <c r="CG20" i="3"/>
  <c r="CC20" i="3"/>
  <c r="CB20" i="3"/>
  <c r="BZ20" i="3"/>
  <c r="BY20" i="3"/>
  <c r="BV20" i="3"/>
  <c r="BU20" i="3"/>
  <c r="BS20" i="3"/>
  <c r="BO20" i="3"/>
  <c r="BN20" i="3"/>
  <c r="BL20" i="3"/>
  <c r="BH20" i="3"/>
  <c r="BG20" i="3"/>
  <c r="EQ19" i="3"/>
  <c r="EP19" i="3"/>
  <c r="EO19" i="3"/>
  <c r="EN19" i="3"/>
  <c r="EM19" i="3"/>
  <c r="EL19" i="3"/>
  <c r="EG19" i="3"/>
  <c r="EF19" i="3"/>
  <c r="EC19" i="3"/>
  <c r="DZ19" i="3"/>
  <c r="DY19" i="3"/>
  <c r="DW19" i="3"/>
  <c r="DV19" i="3"/>
  <c r="DS19" i="3"/>
  <c r="DR19" i="3"/>
  <c r="DP19" i="3"/>
  <c r="DO19" i="3"/>
  <c r="DL19" i="3"/>
  <c r="DK19" i="3"/>
  <c r="DI19" i="3"/>
  <c r="DH19" i="3"/>
  <c r="DE19" i="3"/>
  <c r="DD19" i="3"/>
  <c r="DB19" i="3"/>
  <c r="DA19" i="3"/>
  <c r="CX19" i="3"/>
  <c r="CW19" i="3"/>
  <c r="CU19" i="3"/>
  <c r="CT19" i="3"/>
  <c r="CQ19" i="3"/>
  <c r="CP19" i="3"/>
  <c r="CJ19" i="3"/>
  <c r="CI19" i="3"/>
  <c r="CG19" i="3"/>
  <c r="CC19" i="3"/>
  <c r="CB19" i="3"/>
  <c r="BZ19" i="3"/>
  <c r="BY19" i="3"/>
  <c r="BV19" i="3"/>
  <c r="BU19" i="3"/>
  <c r="BS19" i="3"/>
  <c r="BO19" i="3"/>
  <c r="BN19" i="3"/>
  <c r="BL19" i="3"/>
  <c r="BH19" i="3"/>
  <c r="BG19" i="3"/>
  <c r="EQ18" i="3"/>
  <c r="EP18" i="3"/>
  <c r="EO18" i="3"/>
  <c r="EN18" i="3"/>
  <c r="EM18" i="3"/>
  <c r="EL18" i="3"/>
  <c r="EG18" i="3"/>
  <c r="EF18" i="3"/>
  <c r="ED18" i="3"/>
  <c r="EC18" i="3"/>
  <c r="DZ18" i="3"/>
  <c r="DY18" i="3"/>
  <c r="DW18" i="3"/>
  <c r="DV18" i="3"/>
  <c r="DS18" i="3"/>
  <c r="DR18" i="3"/>
  <c r="DP18" i="3"/>
  <c r="DO18" i="3"/>
  <c r="DL18" i="3"/>
  <c r="DK18" i="3"/>
  <c r="DI18" i="3"/>
  <c r="DH18" i="3"/>
  <c r="DE18" i="3"/>
  <c r="DD18" i="3"/>
  <c r="DB18" i="3"/>
  <c r="DA18" i="3"/>
  <c r="CX18" i="3"/>
  <c r="CW18" i="3"/>
  <c r="CU18" i="3"/>
  <c r="CT18" i="3"/>
  <c r="CQ18" i="3"/>
  <c r="CP18" i="3"/>
  <c r="CM18" i="3"/>
  <c r="CJ18" i="3"/>
  <c r="CI18" i="3"/>
  <c r="CG18" i="3"/>
  <c r="CF18" i="3"/>
  <c r="CC18" i="3"/>
  <c r="CB18" i="3"/>
  <c r="BZ18" i="3"/>
  <c r="BY18" i="3"/>
  <c r="BV18" i="3"/>
  <c r="BU18" i="3"/>
  <c r="BS18" i="3"/>
  <c r="BO18" i="3"/>
  <c r="BN18" i="3"/>
  <c r="BL18" i="3"/>
  <c r="BH18" i="3"/>
  <c r="BG18" i="3"/>
  <c r="EQ17" i="3"/>
  <c r="EP17" i="3"/>
  <c r="EO17" i="3"/>
  <c r="EN17" i="3"/>
  <c r="EM17" i="3"/>
  <c r="EL17" i="3"/>
  <c r="EG17" i="3"/>
  <c r="EF17" i="3"/>
  <c r="ED17" i="3"/>
  <c r="EC17" i="3"/>
  <c r="DZ17" i="3"/>
  <c r="DY17" i="3"/>
  <c r="DW17" i="3"/>
  <c r="DV17" i="3"/>
  <c r="DS17" i="3"/>
  <c r="DR17" i="3"/>
  <c r="DP17" i="3"/>
  <c r="DO17" i="3"/>
  <c r="DL17" i="3"/>
  <c r="DK17" i="3"/>
  <c r="DI17" i="3"/>
  <c r="DH17" i="3"/>
  <c r="DE17" i="3"/>
  <c r="DD17" i="3"/>
  <c r="DB17" i="3"/>
  <c r="DA17" i="3"/>
  <c r="CX17" i="3"/>
  <c r="CW17" i="3"/>
  <c r="CU17" i="3"/>
  <c r="CT17" i="3"/>
  <c r="CQ17" i="3"/>
  <c r="CP17" i="3"/>
  <c r="CM17" i="3"/>
  <c r="CJ17" i="3"/>
  <c r="CI17" i="3"/>
  <c r="CG17" i="3"/>
  <c r="CF17" i="3"/>
  <c r="CC17" i="3"/>
  <c r="CB17" i="3"/>
  <c r="BZ17" i="3"/>
  <c r="BY17" i="3"/>
  <c r="BV17" i="3"/>
  <c r="BU17" i="3"/>
  <c r="BS17" i="3"/>
  <c r="BO17" i="3"/>
  <c r="BN17" i="3"/>
  <c r="BL17" i="3"/>
  <c r="BH17" i="3"/>
  <c r="BG17" i="3"/>
  <c r="EQ16" i="3"/>
  <c r="EP16" i="3"/>
  <c r="EO16" i="3"/>
  <c r="EN16" i="3"/>
  <c r="EM16" i="3"/>
  <c r="EL16" i="3"/>
  <c r="EG16" i="3"/>
  <c r="EF16" i="3"/>
  <c r="EC16" i="3"/>
  <c r="DZ16" i="3"/>
  <c r="DY16" i="3"/>
  <c r="DW16" i="3"/>
  <c r="DV16" i="3"/>
  <c r="DS16" i="3"/>
  <c r="DR16" i="3"/>
  <c r="DP16" i="3"/>
  <c r="DO16" i="3"/>
  <c r="DL16" i="3"/>
  <c r="DK16" i="3"/>
  <c r="DI16" i="3"/>
  <c r="DH16" i="3"/>
  <c r="DE16" i="3"/>
  <c r="DD16" i="3"/>
  <c r="DB16" i="3"/>
  <c r="DA16" i="3"/>
  <c r="CX16" i="3"/>
  <c r="CW16" i="3"/>
  <c r="CU16" i="3"/>
  <c r="CT16" i="3"/>
  <c r="CQ16" i="3"/>
  <c r="CP16" i="3"/>
  <c r="CJ16" i="3"/>
  <c r="CI16" i="3"/>
  <c r="CG16" i="3"/>
  <c r="CC16" i="3"/>
  <c r="CB16" i="3"/>
  <c r="BZ16" i="3"/>
  <c r="BY16" i="3"/>
  <c r="BV16" i="3"/>
  <c r="BU16" i="3"/>
  <c r="BS16" i="3"/>
  <c r="BO16" i="3"/>
  <c r="BN16" i="3"/>
  <c r="BL16" i="3"/>
  <c r="BH16" i="3"/>
  <c r="BG16" i="3"/>
  <c r="EQ15" i="3"/>
  <c r="EP15" i="3"/>
  <c r="EO15" i="3"/>
  <c r="EN15" i="3"/>
  <c r="EM15" i="3"/>
  <c r="EL15" i="3"/>
  <c r="EG15" i="3"/>
  <c r="EF15" i="3"/>
  <c r="DZ15" i="3"/>
  <c r="DY15" i="3"/>
  <c r="DW15" i="3"/>
  <c r="DS15" i="3"/>
  <c r="DR15" i="3"/>
  <c r="DP15" i="3"/>
  <c r="DL15" i="3"/>
  <c r="DK15" i="3"/>
  <c r="DI15" i="3"/>
  <c r="DE15" i="3"/>
  <c r="DD15" i="3"/>
  <c r="DB15" i="3"/>
  <c r="CX15" i="3"/>
  <c r="CW15" i="3"/>
  <c r="CU15" i="3"/>
  <c r="CQ15" i="3"/>
  <c r="CP15" i="3"/>
  <c r="CJ15" i="3"/>
  <c r="CI15" i="3"/>
  <c r="CG15" i="3"/>
  <c r="CC15" i="3"/>
  <c r="CB15" i="3"/>
  <c r="BZ15" i="3"/>
  <c r="BV15" i="3"/>
  <c r="BU15" i="3"/>
  <c r="BS15" i="3"/>
  <c r="BO15" i="3"/>
  <c r="BN15" i="3"/>
  <c r="BL15" i="3"/>
  <c r="BH15" i="3"/>
  <c r="BG15" i="3"/>
  <c r="EQ14" i="3"/>
  <c r="EP14" i="3"/>
  <c r="EO14" i="3"/>
  <c r="EN14" i="3"/>
  <c r="EM14" i="3"/>
  <c r="EL14" i="3"/>
  <c r="EG14" i="3"/>
  <c r="EF14" i="3"/>
  <c r="EC14" i="3"/>
  <c r="DZ14" i="3"/>
  <c r="DY14" i="3"/>
  <c r="DW14" i="3"/>
  <c r="DV14" i="3"/>
  <c r="DS14" i="3"/>
  <c r="DR14" i="3"/>
  <c r="DP14" i="3"/>
  <c r="DO14" i="3"/>
  <c r="DL14" i="3"/>
  <c r="DK14" i="3"/>
  <c r="DI14" i="3"/>
  <c r="DH14" i="3"/>
  <c r="DE14" i="3"/>
  <c r="DD14" i="3"/>
  <c r="DB14" i="3"/>
  <c r="DA14" i="3"/>
  <c r="CX14" i="3"/>
  <c r="CW14" i="3"/>
  <c r="CU14" i="3"/>
  <c r="CT14" i="3"/>
  <c r="CQ14" i="3"/>
  <c r="CP14" i="3"/>
  <c r="CJ14" i="3"/>
  <c r="CI14" i="3"/>
  <c r="CG14" i="3"/>
  <c r="CC14" i="3"/>
  <c r="CB14" i="3"/>
  <c r="BZ14" i="3"/>
  <c r="BY14" i="3"/>
  <c r="BV14" i="3"/>
  <c r="BU14" i="3"/>
  <c r="BS14" i="3"/>
  <c r="BO14" i="3"/>
  <c r="BN14" i="3"/>
  <c r="BL14" i="3"/>
  <c r="BH14" i="3"/>
  <c r="BG14" i="3"/>
  <c r="EQ13" i="3"/>
  <c r="EP13" i="3"/>
  <c r="EO13" i="3"/>
  <c r="EN13" i="3"/>
  <c r="EM13" i="3"/>
  <c r="EL13" i="3"/>
  <c r="EG13" i="3"/>
  <c r="EF13" i="3"/>
  <c r="EC13" i="3"/>
  <c r="DZ13" i="3"/>
  <c r="DY13" i="3"/>
  <c r="DW13" i="3"/>
  <c r="DS13" i="3"/>
  <c r="DR13" i="3"/>
  <c r="DP13" i="3"/>
  <c r="DL13" i="3"/>
  <c r="DK13" i="3"/>
  <c r="DI13" i="3"/>
  <c r="DE13" i="3"/>
  <c r="DD13" i="3"/>
  <c r="DB13" i="3"/>
  <c r="CX13" i="3"/>
  <c r="CW13" i="3"/>
  <c r="CU13" i="3"/>
  <c r="CQ13" i="3"/>
  <c r="CP13" i="3"/>
  <c r="CJ13" i="3"/>
  <c r="CI13" i="3"/>
  <c r="CG13" i="3"/>
  <c r="CC13" i="3"/>
  <c r="CB13" i="3"/>
  <c r="BZ13" i="3"/>
  <c r="BV13" i="3"/>
  <c r="BU13" i="3"/>
  <c r="BS13" i="3"/>
  <c r="BO13" i="3"/>
  <c r="BN13" i="3"/>
  <c r="BL13" i="3"/>
  <c r="BH13" i="3"/>
  <c r="BG13" i="3"/>
  <c r="EQ12" i="3"/>
  <c r="EP12" i="3"/>
  <c r="EO12" i="3"/>
  <c r="EN12" i="3"/>
  <c r="EM12" i="3"/>
  <c r="EL12" i="3"/>
  <c r="EG12" i="3"/>
  <c r="EF12" i="3"/>
  <c r="EC12" i="3"/>
  <c r="DZ12" i="3"/>
  <c r="DY12" i="3"/>
  <c r="DW12" i="3"/>
  <c r="DS12" i="3"/>
  <c r="DR12" i="3"/>
  <c r="DP12" i="3"/>
  <c r="DL12" i="3"/>
  <c r="DK12" i="3"/>
  <c r="DI12" i="3"/>
  <c r="DE12" i="3"/>
  <c r="DD12" i="3"/>
  <c r="DB12" i="3"/>
  <c r="CX12" i="3"/>
  <c r="CW12" i="3"/>
  <c r="CU12" i="3"/>
  <c r="CQ12" i="3"/>
  <c r="CP12" i="3"/>
  <c r="CJ12" i="3"/>
  <c r="CI12" i="3"/>
  <c r="CG12" i="3"/>
  <c r="CC12" i="3"/>
  <c r="CB12" i="3"/>
  <c r="BZ12" i="3"/>
  <c r="BV12" i="3"/>
  <c r="BU12" i="3"/>
  <c r="BS12" i="3"/>
  <c r="BO12" i="3"/>
  <c r="BN12" i="3"/>
  <c r="BL12" i="3"/>
  <c r="BH12" i="3"/>
  <c r="BG12" i="3"/>
  <c r="EQ11" i="3"/>
  <c r="EP11" i="3"/>
  <c r="EO11" i="3"/>
  <c r="EN11" i="3"/>
  <c r="EM11" i="3"/>
  <c r="EL11" i="3"/>
  <c r="EG11" i="3"/>
  <c r="EF11" i="3"/>
  <c r="EC11" i="3"/>
  <c r="DZ11" i="3"/>
  <c r="DY11" i="3"/>
  <c r="DW11" i="3"/>
  <c r="DS11" i="3"/>
  <c r="DR11" i="3"/>
  <c r="DP11" i="3"/>
  <c r="DL11" i="3"/>
  <c r="DK11" i="3"/>
  <c r="DI11" i="3"/>
  <c r="DE11" i="3"/>
  <c r="DD11" i="3"/>
  <c r="DB11" i="3"/>
  <c r="CX11" i="3"/>
  <c r="CW11" i="3"/>
  <c r="CU11" i="3"/>
  <c r="CQ11" i="3"/>
  <c r="CP11" i="3"/>
  <c r="CJ11" i="3"/>
  <c r="CI11" i="3"/>
  <c r="CG11" i="3"/>
  <c r="CC11" i="3"/>
  <c r="CB11" i="3"/>
  <c r="BZ11" i="3"/>
  <c r="BV11" i="3"/>
  <c r="BU11" i="3"/>
  <c r="BS11" i="3"/>
  <c r="BO11" i="3"/>
  <c r="BN11" i="3"/>
  <c r="BL11" i="3"/>
  <c r="BH11" i="3"/>
  <c r="BG11" i="3"/>
  <c r="EQ10" i="3"/>
  <c r="EP10" i="3"/>
  <c r="EO10" i="3"/>
  <c r="EN10" i="3"/>
  <c r="EM10" i="3"/>
  <c r="EL10" i="3"/>
  <c r="EG10" i="3"/>
  <c r="EF10" i="3"/>
  <c r="EC10" i="3"/>
  <c r="DZ10" i="3"/>
  <c r="DY10" i="3"/>
  <c r="DW10" i="3"/>
  <c r="DV10" i="3"/>
  <c r="DS10" i="3"/>
  <c r="DR10" i="3"/>
  <c r="DP10" i="3"/>
  <c r="DO10" i="3"/>
  <c r="DL10" i="3"/>
  <c r="DK10" i="3"/>
  <c r="DE10" i="3"/>
  <c r="DD10" i="3"/>
  <c r="DB10" i="3"/>
  <c r="DA10" i="3"/>
  <c r="CX10" i="3"/>
  <c r="CW10" i="3"/>
  <c r="CU10" i="3"/>
  <c r="CT10" i="3"/>
  <c r="CQ10" i="3"/>
  <c r="CP10" i="3"/>
  <c r="CJ10" i="3"/>
  <c r="CI10" i="3"/>
  <c r="CG10" i="3"/>
  <c r="CF10" i="3"/>
  <c r="CC10" i="3"/>
  <c r="CB10" i="3"/>
  <c r="BZ10" i="3"/>
  <c r="BY10" i="3"/>
  <c r="BV10" i="3"/>
  <c r="BU10" i="3"/>
  <c r="BO10" i="3"/>
  <c r="BN10" i="3"/>
  <c r="BL10" i="3"/>
  <c r="BH10" i="3"/>
  <c r="BG10" i="3"/>
  <c r="EQ9" i="3"/>
  <c r="EP9" i="3"/>
  <c r="EO9" i="3"/>
  <c r="EN9" i="3"/>
  <c r="EM9" i="3"/>
  <c r="EL9" i="3"/>
  <c r="EG9" i="3"/>
  <c r="EF9" i="3"/>
  <c r="EC9" i="3"/>
  <c r="DZ9" i="3"/>
  <c r="DY9" i="3"/>
  <c r="DW9" i="3"/>
  <c r="DS9" i="3"/>
  <c r="DR9" i="3"/>
  <c r="DP9" i="3"/>
  <c r="DL9" i="3"/>
  <c r="DK9" i="3"/>
  <c r="DI9" i="3"/>
  <c r="DE9" i="3"/>
  <c r="DD9" i="3"/>
  <c r="DB9" i="3"/>
  <c r="CX9" i="3"/>
  <c r="CW9" i="3"/>
  <c r="CU9" i="3"/>
  <c r="CQ9" i="3"/>
  <c r="CP9" i="3"/>
  <c r="CJ9" i="3"/>
  <c r="CI9" i="3"/>
  <c r="CG9" i="3"/>
  <c r="CC9" i="3"/>
  <c r="CB9" i="3"/>
  <c r="BZ9" i="3"/>
  <c r="BV9" i="3"/>
  <c r="BU9" i="3"/>
  <c r="BS9" i="3"/>
  <c r="BO9" i="3"/>
  <c r="BN9" i="3"/>
  <c r="BL9" i="3"/>
  <c r="BH9" i="3"/>
  <c r="BG9" i="3"/>
  <c r="EQ8" i="3"/>
  <c r="EP8" i="3"/>
  <c r="EO8" i="3"/>
  <c r="EN8" i="3"/>
  <c r="EM8" i="3"/>
  <c r="EL8" i="3"/>
  <c r="EG8" i="3"/>
  <c r="EF8" i="3"/>
  <c r="EC8" i="3"/>
  <c r="DZ8" i="3"/>
  <c r="DY8" i="3"/>
  <c r="DW8" i="3"/>
  <c r="DS8" i="3"/>
  <c r="DR8" i="3"/>
  <c r="DP8" i="3"/>
  <c r="DL8" i="3"/>
  <c r="DK8" i="3"/>
  <c r="DI8" i="3"/>
  <c r="DE8" i="3"/>
  <c r="DD8" i="3"/>
  <c r="DB8" i="3"/>
  <c r="CX8" i="3"/>
  <c r="CW8" i="3"/>
  <c r="CU8" i="3"/>
  <c r="CQ8" i="3"/>
  <c r="CP8" i="3"/>
  <c r="CJ8" i="3"/>
  <c r="CI8" i="3"/>
  <c r="CG8" i="3"/>
  <c r="CC8" i="3"/>
  <c r="CB8" i="3"/>
  <c r="BZ8" i="3"/>
  <c r="BV8" i="3"/>
  <c r="BU8" i="3"/>
  <c r="BS8" i="3"/>
  <c r="BO8" i="3"/>
  <c r="BN8" i="3"/>
  <c r="BL8" i="3"/>
  <c r="BH8" i="3"/>
  <c r="BG8" i="3"/>
  <c r="EQ7" i="3"/>
  <c r="EP7" i="3"/>
  <c r="EO7" i="3"/>
  <c r="EN7" i="3"/>
  <c r="EM7" i="3"/>
  <c r="EL7" i="3"/>
  <c r="EG7" i="3"/>
  <c r="EF7" i="3"/>
  <c r="EC7" i="3"/>
  <c r="DZ7" i="3"/>
  <c r="DY7" i="3"/>
  <c r="DW7" i="3"/>
  <c r="DV7" i="3"/>
  <c r="DS7" i="3"/>
  <c r="DR7" i="3"/>
  <c r="DP7" i="3"/>
  <c r="DO7" i="3"/>
  <c r="DL7" i="3"/>
  <c r="DK7" i="3"/>
  <c r="DE7" i="3"/>
  <c r="DD7" i="3"/>
  <c r="DB7" i="3"/>
  <c r="DA7" i="3"/>
  <c r="CX7" i="3"/>
  <c r="CW7" i="3"/>
  <c r="CU7" i="3"/>
  <c r="CT7" i="3"/>
  <c r="CQ7" i="3"/>
  <c r="CP7" i="3"/>
  <c r="CJ7" i="3"/>
  <c r="CI7" i="3"/>
  <c r="CG7" i="3"/>
  <c r="CF7" i="3"/>
  <c r="CC7" i="3"/>
  <c r="CB7" i="3"/>
  <c r="BZ7" i="3"/>
  <c r="BY7" i="3"/>
  <c r="BV7" i="3"/>
  <c r="BU7" i="3"/>
  <c r="BO7" i="3"/>
  <c r="BN7" i="3"/>
  <c r="BL7" i="3"/>
  <c r="BH7" i="3"/>
  <c r="BG7" i="3"/>
  <c r="EQ6" i="3"/>
  <c r="EP6" i="3"/>
  <c r="EO6" i="3"/>
  <c r="EN6" i="3"/>
  <c r="EM6" i="3"/>
  <c r="EL6" i="3"/>
  <c r="EG6" i="3"/>
  <c r="EF6" i="3"/>
  <c r="EC6" i="3"/>
  <c r="DZ6" i="3"/>
  <c r="DY6" i="3"/>
  <c r="DW6" i="3"/>
  <c r="DV6" i="3"/>
  <c r="DS6" i="3"/>
  <c r="DR6" i="3"/>
  <c r="DP6" i="3"/>
  <c r="DO6" i="3"/>
  <c r="DL6" i="3"/>
  <c r="DK6" i="3"/>
  <c r="DI6" i="3"/>
  <c r="DH6" i="3"/>
  <c r="DE6" i="3"/>
  <c r="DD6" i="3"/>
  <c r="DB6" i="3"/>
  <c r="DA6" i="3"/>
  <c r="CX6" i="3"/>
  <c r="CW6" i="3"/>
  <c r="CU6" i="3"/>
  <c r="CT6" i="3"/>
  <c r="CQ6" i="3"/>
  <c r="CP6" i="3"/>
  <c r="CJ6" i="3"/>
  <c r="CI6" i="3"/>
  <c r="CG6" i="3"/>
  <c r="CC6" i="3"/>
  <c r="CB6" i="3"/>
  <c r="BZ6" i="3"/>
  <c r="BY6" i="3"/>
  <c r="BV6" i="3"/>
  <c r="BU6" i="3"/>
  <c r="BO6" i="3"/>
  <c r="BN6" i="3"/>
  <c r="BL6" i="3"/>
  <c r="BH6" i="3"/>
  <c r="BG6" i="3"/>
  <c r="EJ5" i="3"/>
  <c r="EI5" i="3"/>
  <c r="EH5" i="3"/>
  <c r="EG5" i="3"/>
  <c r="EF5" i="3"/>
  <c r="EE5" i="3"/>
  <c r="ED5" i="3"/>
  <c r="EC5" i="3"/>
  <c r="EB5" i="3"/>
  <c r="EA5" i="3"/>
  <c r="DZ5" i="3"/>
  <c r="DY5" i="3"/>
  <c r="DX5" i="3"/>
  <c r="DW5" i="3"/>
  <c r="DV5" i="3"/>
  <c r="DU5" i="3"/>
  <c r="DT5" i="3"/>
  <c r="DS5" i="3"/>
  <c r="DR5" i="3"/>
  <c r="DQ5" i="3"/>
  <c r="DP5" i="3"/>
  <c r="DO5" i="3"/>
  <c r="DN5" i="3"/>
  <c r="DM5" i="3"/>
  <c r="DL5" i="3"/>
  <c r="DK5" i="3"/>
  <c r="DJ5" i="3"/>
  <c r="DI5" i="3"/>
  <c r="DH5" i="3"/>
  <c r="DG5" i="3"/>
  <c r="DF5" i="3"/>
  <c r="DE5" i="3"/>
  <c r="DD5" i="3"/>
  <c r="DC5" i="3"/>
  <c r="DB5" i="3"/>
  <c r="DA5" i="3"/>
  <c r="CZ5" i="3"/>
  <c r="CY5" i="3"/>
  <c r="CX5" i="3"/>
  <c r="CW5" i="3"/>
  <c r="CV5" i="3"/>
  <c r="CU5" i="3"/>
  <c r="CT5" i="3"/>
  <c r="CS5" i="3"/>
  <c r="CR5" i="3"/>
  <c r="CQ5" i="3"/>
  <c r="CP5" i="3"/>
  <c r="CO5" i="3"/>
  <c r="CN5" i="3"/>
  <c r="CM5" i="3"/>
  <c r="CL5" i="3"/>
  <c r="CK5" i="3"/>
  <c r="CJ5" i="3"/>
  <c r="CI5" i="3"/>
  <c r="CH5" i="3"/>
  <c r="CG5" i="3"/>
  <c r="CF5" i="3"/>
  <c r="CE5" i="3"/>
  <c r="CD5" i="3"/>
  <c r="CC5" i="3"/>
  <c r="CB5" i="3"/>
  <c r="CA5" i="3"/>
  <c r="BZ5" i="3"/>
  <c r="BY5" i="3"/>
  <c r="BX5" i="3"/>
  <c r="BW5" i="3"/>
  <c r="BV5" i="3"/>
  <c r="BU5" i="3"/>
  <c r="BT5" i="3"/>
  <c r="BS5" i="3"/>
  <c r="BR5" i="3"/>
  <c r="BQ5" i="3"/>
  <c r="BP5" i="3"/>
  <c r="BO5" i="3"/>
  <c r="BN5" i="3"/>
  <c r="BM5" i="3"/>
  <c r="BL5" i="3"/>
  <c r="BK5" i="3"/>
  <c r="BJ5" i="3"/>
  <c r="BI5" i="3"/>
  <c r="BH5" i="3"/>
  <c r="BG5" i="3"/>
  <c r="BF5" i="3"/>
  <c r="BE5" i="3"/>
  <c r="BD5" i="3"/>
  <c r="BC5" i="3"/>
  <c r="BB5" i="3"/>
  <c r="BA5" i="3"/>
  <c r="AZ5" i="3"/>
  <c r="AY5" i="3"/>
  <c r="AX5" i="3"/>
  <c r="AW5" i="3"/>
  <c r="AV5" i="3"/>
  <c r="AU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E5" i="3"/>
  <c r="D5" i="3"/>
  <c r="C5" i="3"/>
  <c r="B5" i="3"/>
  <c r="A5" i="3"/>
  <c r="EQ8" i="2"/>
  <c r="EP8" i="2"/>
  <c r="EO8" i="2"/>
  <c r="EN8" i="2"/>
  <c r="EM8" i="2"/>
  <c r="EL8" i="2"/>
  <c r="EG8" i="2"/>
  <c r="EF8" i="2"/>
  <c r="DZ8" i="2"/>
  <c r="DY8" i="2"/>
  <c r="DW8" i="2"/>
  <c r="DS8" i="2"/>
  <c r="DR8" i="2"/>
  <c r="DP8" i="2"/>
  <c r="DL8" i="2"/>
  <c r="DK8" i="2"/>
  <c r="DI8" i="2"/>
  <c r="DE8" i="2"/>
  <c r="DD8" i="2"/>
  <c r="DB8" i="2"/>
  <c r="CX8" i="2"/>
  <c r="CW8" i="2"/>
  <c r="CU8" i="2"/>
  <c r="CQ8" i="2"/>
  <c r="CP8" i="2"/>
  <c r="CJ8" i="2"/>
  <c r="CI8" i="2"/>
  <c r="CG8" i="2"/>
  <c r="CC8" i="2"/>
  <c r="CB8" i="2"/>
  <c r="BZ8" i="2"/>
  <c r="BV8" i="2"/>
  <c r="BU8" i="2"/>
  <c r="BS8" i="2"/>
  <c r="BO8" i="2"/>
  <c r="BN8" i="2"/>
  <c r="BL8" i="2"/>
  <c r="BH8" i="2"/>
  <c r="BG8" i="2"/>
  <c r="EQ7" i="2"/>
  <c r="EP7" i="2"/>
  <c r="EO7" i="2"/>
  <c r="EN7" i="2"/>
  <c r="EM7" i="2"/>
  <c r="EL7" i="2"/>
  <c r="EG7" i="2"/>
  <c r="EF7" i="2"/>
  <c r="EC7" i="2"/>
  <c r="DZ7" i="2"/>
  <c r="DY7" i="2"/>
  <c r="DW7" i="2"/>
  <c r="DS7" i="2"/>
  <c r="DR7" i="2"/>
  <c r="DP7" i="2"/>
  <c r="DL7" i="2"/>
  <c r="DK7" i="2"/>
  <c r="DI7" i="2"/>
  <c r="DE7" i="2"/>
  <c r="DD7" i="2"/>
  <c r="DB7" i="2"/>
  <c r="CX7" i="2"/>
  <c r="CW7" i="2"/>
  <c r="CU7" i="2"/>
  <c r="CQ7" i="2"/>
  <c r="CP7" i="2"/>
  <c r="CJ7" i="2"/>
  <c r="CI7" i="2"/>
  <c r="CG7" i="2"/>
  <c r="CC7" i="2"/>
  <c r="CB7" i="2"/>
  <c r="BZ7" i="2"/>
  <c r="BV7" i="2"/>
  <c r="BU7" i="2"/>
  <c r="BS7" i="2"/>
  <c r="BO7" i="2"/>
  <c r="BN7" i="2"/>
  <c r="BL7" i="2"/>
  <c r="BH7" i="2"/>
  <c r="BG7" i="2"/>
  <c r="EQ6" i="2"/>
  <c r="EP6" i="2"/>
  <c r="EO6" i="2"/>
  <c r="EN6" i="2"/>
  <c r="EM6" i="2"/>
  <c r="EL6" i="2"/>
  <c r="EG6" i="2"/>
  <c r="EF6" i="2"/>
  <c r="EC6" i="2"/>
  <c r="DZ6" i="2"/>
  <c r="DY6" i="2"/>
  <c r="DW6" i="2"/>
  <c r="DS6" i="2"/>
  <c r="DR6" i="2"/>
  <c r="DP6" i="2"/>
  <c r="DL6" i="2"/>
  <c r="DK6" i="2"/>
  <c r="DI6" i="2"/>
  <c r="DE6" i="2"/>
  <c r="DD6" i="2"/>
  <c r="DB6" i="2"/>
  <c r="CX6" i="2"/>
  <c r="CW6" i="2"/>
  <c r="CU6" i="2"/>
  <c r="CQ6" i="2"/>
  <c r="CP6" i="2"/>
  <c r="CJ6" i="2"/>
  <c r="CI6" i="2"/>
  <c r="CG6" i="2"/>
  <c r="CC6" i="2"/>
  <c r="CB6" i="2"/>
  <c r="BZ6" i="2"/>
  <c r="BV6" i="2"/>
  <c r="BU6" i="2"/>
  <c r="BS6" i="2"/>
  <c r="BO6" i="2"/>
  <c r="BN6" i="2"/>
  <c r="BL6" i="2"/>
  <c r="BH6" i="2"/>
  <c r="BG6" i="2"/>
  <c r="EJ5" i="2"/>
  <c r="EI5" i="2"/>
  <c r="EH5" i="2"/>
  <c r="EG5" i="2"/>
  <c r="EF5" i="2"/>
  <c r="EE5" i="2"/>
  <c r="ED5" i="2"/>
  <c r="EC5" i="2"/>
  <c r="EB5" i="2"/>
  <c r="EA5" i="2"/>
  <c r="DZ5" i="2"/>
  <c r="DY5" i="2"/>
  <c r="DX5" i="2"/>
  <c r="DW5" i="2"/>
  <c r="DV5" i="2"/>
  <c r="DU5" i="2"/>
  <c r="DT5" i="2"/>
  <c r="DS5" i="2"/>
  <c r="DR5" i="2"/>
  <c r="DQ5" i="2"/>
  <c r="DP5" i="2"/>
  <c r="DO5" i="2"/>
  <c r="DN5" i="2"/>
  <c r="DM5" i="2"/>
  <c r="DL5" i="2"/>
  <c r="DK5" i="2"/>
  <c r="DJ5" i="2"/>
  <c r="DI5" i="2"/>
  <c r="DH5" i="2"/>
  <c r="DG5" i="2"/>
  <c r="DF5" i="2"/>
  <c r="DE5" i="2"/>
  <c r="DD5" i="2"/>
  <c r="DC5" i="2"/>
  <c r="DB5" i="2"/>
  <c r="DA5" i="2"/>
  <c r="CZ5" i="2"/>
  <c r="CY5" i="2"/>
  <c r="CX5" i="2"/>
  <c r="CW5" i="2"/>
  <c r="CV5" i="2"/>
  <c r="CU5" i="2"/>
  <c r="CT5" i="2"/>
  <c r="CS5" i="2"/>
  <c r="CR5" i="2"/>
  <c r="CQ5" i="2"/>
  <c r="CP5" i="2"/>
  <c r="CO5" i="2"/>
  <c r="CN5" i="2"/>
  <c r="CM5" i="2"/>
  <c r="CL5" i="2"/>
  <c r="CK5" i="2"/>
  <c r="CJ5" i="2"/>
  <c r="CI5" i="2"/>
  <c r="CH5" i="2"/>
  <c r="CG5" i="2"/>
  <c r="CF5" i="2"/>
  <c r="CE5" i="2"/>
  <c r="CD5" i="2"/>
  <c r="CC5" i="2"/>
  <c r="CB5" i="2"/>
  <c r="CA5" i="2"/>
  <c r="BZ5" i="2"/>
  <c r="BY5" i="2"/>
  <c r="BX5" i="2"/>
  <c r="BW5" i="2"/>
  <c r="BV5" i="2"/>
  <c r="BU5" i="2"/>
  <c r="BT5" i="2"/>
  <c r="BS5" i="2"/>
  <c r="BR5" i="2"/>
  <c r="BQ5" i="2"/>
  <c r="BP5" i="2"/>
  <c r="BO5" i="2"/>
  <c r="BN5" i="2"/>
  <c r="BM5" i="2"/>
  <c r="BL5" i="2"/>
  <c r="BK5" i="2"/>
  <c r="BJ5" i="2"/>
  <c r="BI5" i="2"/>
  <c r="BH5" i="2"/>
  <c r="BG5" i="2"/>
  <c r="BF5" i="2"/>
  <c r="BE5" i="2"/>
  <c r="BD5" i="2"/>
  <c r="BC5" i="2"/>
  <c r="BB5" i="2"/>
  <c r="BA5" i="2"/>
  <c r="AZ5" i="2"/>
  <c r="AY5" i="2"/>
  <c r="AX5" i="2"/>
  <c r="AW5" i="2"/>
  <c r="AV5" i="2"/>
  <c r="AU5" i="2"/>
  <c r="AT5" i="2"/>
  <c r="AS5" i="2"/>
  <c r="AR5" i="2"/>
  <c r="AQ5" i="2"/>
  <c r="AP5" i="2"/>
  <c r="AO5"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EQ131" i="1"/>
  <c r="EP131" i="1"/>
  <c r="EO131" i="1"/>
  <c r="EN131" i="1"/>
  <c r="EM131" i="1"/>
  <c r="EL131" i="1"/>
  <c r="EG131" i="1"/>
  <c r="EF131" i="1"/>
  <c r="EC131" i="1"/>
  <c r="DZ131" i="1"/>
  <c r="DY131" i="1"/>
  <c r="DS131" i="1"/>
  <c r="DR131" i="1"/>
  <c r="DL131" i="1"/>
  <c r="DK131" i="1"/>
  <c r="DE131" i="1"/>
  <c r="DD131" i="1"/>
  <c r="CX131" i="1"/>
  <c r="CW131" i="1"/>
  <c r="CQ131" i="1"/>
  <c r="CP131" i="1"/>
  <c r="CJ131" i="1"/>
  <c r="CI131" i="1"/>
  <c r="CC131" i="1"/>
  <c r="CB131" i="1"/>
  <c r="BV131" i="1"/>
  <c r="BU131" i="1"/>
  <c r="BO131" i="1"/>
  <c r="BN131" i="1"/>
  <c r="BH131" i="1"/>
  <c r="BG131" i="1"/>
  <c r="EQ130" i="1"/>
  <c r="EP130" i="1"/>
  <c r="EO130" i="1"/>
  <c r="EN130" i="1"/>
  <c r="EM130" i="1"/>
  <c r="EL130" i="1"/>
  <c r="EG130" i="1"/>
  <c r="EF130" i="1"/>
  <c r="EC130" i="1"/>
  <c r="DZ130" i="1"/>
  <c r="DY130" i="1"/>
  <c r="DW130" i="1"/>
  <c r="DV130" i="1"/>
  <c r="DS130" i="1"/>
  <c r="DR130" i="1"/>
  <c r="DP130" i="1"/>
  <c r="DO130" i="1"/>
  <c r="DL130" i="1"/>
  <c r="DK130" i="1"/>
  <c r="DI130" i="1"/>
  <c r="DH130" i="1"/>
  <c r="DE130" i="1"/>
  <c r="DD130" i="1"/>
  <c r="DB130" i="1"/>
  <c r="DA130" i="1"/>
  <c r="CX130" i="1"/>
  <c r="CW130" i="1"/>
  <c r="CU130" i="1"/>
  <c r="CT130" i="1"/>
  <c r="CQ130" i="1"/>
  <c r="CP130" i="1"/>
  <c r="CJ130" i="1"/>
  <c r="CI130" i="1"/>
  <c r="CG130" i="1"/>
  <c r="CC130" i="1"/>
  <c r="CB130" i="1"/>
  <c r="BZ130" i="1"/>
  <c r="BV130" i="1"/>
  <c r="BU130" i="1"/>
  <c r="BS130" i="1"/>
  <c r="BO130" i="1"/>
  <c r="BN130" i="1"/>
  <c r="BL130" i="1"/>
  <c r="BH130" i="1"/>
  <c r="BG130" i="1"/>
  <c r="EQ129" i="1"/>
  <c r="EP129" i="1"/>
  <c r="EO129" i="1"/>
  <c r="EN129" i="1"/>
  <c r="EM129" i="1"/>
  <c r="EL129" i="1"/>
  <c r="EG129" i="1"/>
  <c r="EF129" i="1"/>
  <c r="EC129" i="1"/>
  <c r="DZ129" i="1"/>
  <c r="DY129" i="1"/>
  <c r="DW129" i="1"/>
  <c r="DV129" i="1"/>
  <c r="DS129" i="1"/>
  <c r="DR129" i="1"/>
  <c r="DP129" i="1"/>
  <c r="DO129" i="1"/>
  <c r="DL129" i="1"/>
  <c r="DK129" i="1"/>
  <c r="DI129" i="1"/>
  <c r="DH129" i="1"/>
  <c r="DE129" i="1"/>
  <c r="DD129" i="1"/>
  <c r="DB129" i="1"/>
  <c r="DA129" i="1"/>
  <c r="CX129" i="1"/>
  <c r="CW129" i="1"/>
  <c r="CU129" i="1"/>
  <c r="CT129" i="1"/>
  <c r="CQ129" i="1"/>
  <c r="CP129" i="1"/>
  <c r="CJ129" i="1"/>
  <c r="CI129" i="1"/>
  <c r="CG129" i="1"/>
  <c r="CC129" i="1"/>
  <c r="CB129" i="1"/>
  <c r="BZ129" i="1"/>
  <c r="BV129" i="1"/>
  <c r="BU129" i="1"/>
  <c r="BS129" i="1"/>
  <c r="BO129" i="1"/>
  <c r="BN129" i="1"/>
  <c r="BL129" i="1"/>
  <c r="BH129" i="1"/>
  <c r="BG129" i="1"/>
  <c r="EQ128" i="1"/>
  <c r="EP128" i="1"/>
  <c r="EO128" i="1"/>
  <c r="EN128" i="1"/>
  <c r="EM128" i="1"/>
  <c r="EL128" i="1"/>
  <c r="EG128" i="1"/>
  <c r="EF128" i="1"/>
  <c r="EC128" i="1"/>
  <c r="DZ128" i="1"/>
  <c r="DY128" i="1"/>
  <c r="DW128" i="1"/>
  <c r="DV128" i="1"/>
  <c r="DS128" i="1"/>
  <c r="DR128" i="1"/>
  <c r="DP128" i="1"/>
  <c r="DO128" i="1"/>
  <c r="DL128" i="1"/>
  <c r="DK128" i="1"/>
  <c r="DI128" i="1"/>
  <c r="DH128" i="1"/>
  <c r="DE128" i="1"/>
  <c r="DD128" i="1"/>
  <c r="DB128" i="1"/>
  <c r="DA128" i="1"/>
  <c r="CX128" i="1"/>
  <c r="CW128" i="1"/>
  <c r="CU128" i="1"/>
  <c r="CT128" i="1"/>
  <c r="CQ128" i="1"/>
  <c r="CP128" i="1"/>
  <c r="CJ128" i="1"/>
  <c r="CI128" i="1"/>
  <c r="CG128" i="1"/>
  <c r="CC128" i="1"/>
  <c r="CB128" i="1"/>
  <c r="BZ128" i="1"/>
  <c r="BV128" i="1"/>
  <c r="BU128" i="1"/>
  <c r="BS128" i="1"/>
  <c r="BO128" i="1"/>
  <c r="BN128" i="1"/>
  <c r="BL128" i="1"/>
  <c r="BH128" i="1"/>
  <c r="BG128" i="1"/>
  <c r="EQ127" i="1"/>
  <c r="EP127" i="1"/>
  <c r="EO127" i="1"/>
  <c r="EN127" i="1"/>
  <c r="EM127" i="1"/>
  <c r="EL127" i="1"/>
  <c r="EG127" i="1"/>
  <c r="EF127" i="1"/>
  <c r="DZ127" i="1"/>
  <c r="DY127" i="1"/>
  <c r="DS127" i="1"/>
  <c r="DR127" i="1"/>
  <c r="DL127" i="1"/>
  <c r="DK127" i="1"/>
  <c r="DE127" i="1"/>
  <c r="DD127" i="1"/>
  <c r="CX127" i="1"/>
  <c r="CW127" i="1"/>
  <c r="CQ127" i="1"/>
  <c r="CP127" i="1"/>
  <c r="CJ127" i="1"/>
  <c r="CI127" i="1"/>
  <c r="CC127" i="1"/>
  <c r="CB127" i="1"/>
  <c r="BV127" i="1"/>
  <c r="BU127" i="1"/>
  <c r="BO127" i="1"/>
  <c r="BN127" i="1"/>
  <c r="BH127" i="1"/>
  <c r="BG127" i="1"/>
  <c r="EQ126" i="1"/>
  <c r="EP126" i="1"/>
  <c r="EO126" i="1"/>
  <c r="EN126" i="1"/>
  <c r="EM126" i="1"/>
  <c r="EL126" i="1"/>
  <c r="EG126" i="1"/>
  <c r="EF126" i="1"/>
  <c r="EC126" i="1"/>
  <c r="DZ126" i="1"/>
  <c r="DY126" i="1"/>
  <c r="DW126" i="1"/>
  <c r="DV126" i="1"/>
  <c r="DS126" i="1"/>
  <c r="DR126" i="1"/>
  <c r="DP126" i="1"/>
  <c r="DO126" i="1"/>
  <c r="DL126" i="1"/>
  <c r="DK126" i="1"/>
  <c r="DE126" i="1"/>
  <c r="DD126" i="1"/>
  <c r="DB126" i="1"/>
  <c r="DA126" i="1"/>
  <c r="CX126" i="1"/>
  <c r="CW126" i="1"/>
  <c r="CU126" i="1"/>
  <c r="CT126" i="1"/>
  <c r="CQ126" i="1"/>
  <c r="CP126" i="1"/>
  <c r="CJ126" i="1"/>
  <c r="CI126" i="1"/>
  <c r="CG126" i="1"/>
  <c r="CF126" i="1"/>
  <c r="CC126" i="1"/>
  <c r="CB126" i="1"/>
  <c r="BZ126" i="1"/>
  <c r="BY126" i="1"/>
  <c r="BV126" i="1"/>
  <c r="BU126" i="1"/>
  <c r="BO126" i="1"/>
  <c r="BN126" i="1"/>
  <c r="BL126" i="1"/>
  <c r="BH126" i="1"/>
  <c r="BG126" i="1"/>
  <c r="EQ125" i="1"/>
  <c r="EP125" i="1"/>
  <c r="EO125" i="1"/>
  <c r="EN125" i="1"/>
  <c r="EM125" i="1"/>
  <c r="EL125" i="1"/>
  <c r="EG125" i="1"/>
  <c r="EF125" i="1"/>
  <c r="EC125" i="1"/>
  <c r="DZ125" i="1"/>
  <c r="DY125" i="1"/>
  <c r="DW125" i="1"/>
  <c r="DV125" i="1"/>
  <c r="DS125" i="1"/>
  <c r="DR125" i="1"/>
  <c r="DP125" i="1"/>
  <c r="DO125" i="1"/>
  <c r="DL125" i="1"/>
  <c r="DK125" i="1"/>
  <c r="DE125" i="1"/>
  <c r="DD125" i="1"/>
  <c r="DB125" i="1"/>
  <c r="DA125" i="1"/>
  <c r="CX125" i="1"/>
  <c r="CW125" i="1"/>
  <c r="CU125" i="1"/>
  <c r="CT125" i="1"/>
  <c r="CQ125" i="1"/>
  <c r="CP125" i="1"/>
  <c r="CJ125" i="1"/>
  <c r="CI125" i="1"/>
  <c r="CG125" i="1"/>
  <c r="CF125" i="1"/>
  <c r="CC125" i="1"/>
  <c r="CB125" i="1"/>
  <c r="BZ125" i="1"/>
  <c r="BY125" i="1"/>
  <c r="BV125" i="1"/>
  <c r="BU125" i="1"/>
  <c r="BO125" i="1"/>
  <c r="BN125" i="1"/>
  <c r="BL125" i="1"/>
  <c r="BH125" i="1"/>
  <c r="BG125" i="1"/>
  <c r="EQ124" i="1"/>
  <c r="EP124" i="1"/>
  <c r="EO124" i="1"/>
  <c r="EN124" i="1"/>
  <c r="EM124" i="1"/>
  <c r="EL124" i="1"/>
  <c r="EG124" i="1"/>
  <c r="EF124" i="1"/>
  <c r="EC124" i="1"/>
  <c r="DZ124" i="1"/>
  <c r="DY124" i="1"/>
  <c r="DW124" i="1"/>
  <c r="DV124" i="1"/>
  <c r="DS124" i="1"/>
  <c r="DR124" i="1"/>
  <c r="DP124" i="1"/>
  <c r="DO124" i="1"/>
  <c r="DL124" i="1"/>
  <c r="DK124" i="1"/>
  <c r="DE124" i="1"/>
  <c r="DD124" i="1"/>
  <c r="DB124" i="1"/>
  <c r="DA124" i="1"/>
  <c r="CX124" i="1"/>
  <c r="CW124" i="1"/>
  <c r="CU124" i="1"/>
  <c r="CT124" i="1"/>
  <c r="CQ124" i="1"/>
  <c r="CP124" i="1"/>
  <c r="CJ124" i="1"/>
  <c r="CI124" i="1"/>
  <c r="CG124" i="1"/>
  <c r="CF124" i="1"/>
  <c r="CC124" i="1"/>
  <c r="CB124" i="1"/>
  <c r="BZ124" i="1"/>
  <c r="BY124" i="1"/>
  <c r="BV124" i="1"/>
  <c r="BU124" i="1"/>
  <c r="BO124" i="1"/>
  <c r="BN124" i="1"/>
  <c r="BH124" i="1"/>
  <c r="BG124" i="1"/>
  <c r="EQ123" i="1"/>
  <c r="EP123" i="1"/>
  <c r="EO123" i="1"/>
  <c r="EN123" i="1"/>
  <c r="EM123" i="1"/>
  <c r="EL123" i="1"/>
  <c r="EG123" i="1"/>
  <c r="EF123" i="1"/>
  <c r="EC123" i="1"/>
  <c r="DZ123" i="1"/>
  <c r="DY123" i="1"/>
  <c r="DW123" i="1"/>
  <c r="DV123" i="1"/>
  <c r="DS123" i="1"/>
  <c r="DR123" i="1"/>
  <c r="DP123" i="1"/>
  <c r="DO123" i="1"/>
  <c r="DL123" i="1"/>
  <c r="DK123" i="1"/>
  <c r="DE123" i="1"/>
  <c r="DD123" i="1"/>
  <c r="DB123" i="1"/>
  <c r="DA123" i="1"/>
  <c r="CX123" i="1"/>
  <c r="CW123" i="1"/>
  <c r="CU123" i="1"/>
  <c r="CT123" i="1"/>
  <c r="CQ123" i="1"/>
  <c r="CP123" i="1"/>
  <c r="CJ123" i="1"/>
  <c r="CI123" i="1"/>
  <c r="CG123" i="1"/>
  <c r="CF123" i="1"/>
  <c r="CC123" i="1"/>
  <c r="CB123" i="1"/>
  <c r="BZ123" i="1"/>
  <c r="BY123" i="1"/>
  <c r="BV123" i="1"/>
  <c r="BU123" i="1"/>
  <c r="BO123" i="1"/>
  <c r="BN123" i="1"/>
  <c r="BH123" i="1"/>
  <c r="BG123" i="1"/>
  <c r="EQ122" i="1"/>
  <c r="EP122" i="1"/>
  <c r="EO122" i="1"/>
  <c r="EN122" i="1"/>
  <c r="EM122" i="1"/>
  <c r="EL122" i="1"/>
  <c r="EG122" i="1"/>
  <c r="EF122" i="1"/>
  <c r="EC122" i="1"/>
  <c r="DZ122" i="1"/>
  <c r="DY122" i="1"/>
  <c r="DW122" i="1"/>
  <c r="DV122" i="1"/>
  <c r="DS122" i="1"/>
  <c r="DR122" i="1"/>
  <c r="DP122" i="1"/>
  <c r="DO122" i="1"/>
  <c r="DL122" i="1"/>
  <c r="DK122" i="1"/>
  <c r="DE122" i="1"/>
  <c r="DD122" i="1"/>
  <c r="DB122" i="1"/>
  <c r="DA122" i="1"/>
  <c r="CX122" i="1"/>
  <c r="CW122" i="1"/>
  <c r="CU122" i="1"/>
  <c r="CT122" i="1"/>
  <c r="CQ122" i="1"/>
  <c r="CP122" i="1"/>
  <c r="CJ122" i="1"/>
  <c r="CI122" i="1"/>
  <c r="CG122" i="1"/>
  <c r="CF122" i="1"/>
  <c r="CC122" i="1"/>
  <c r="CB122" i="1"/>
  <c r="BZ122" i="1"/>
  <c r="BY122" i="1"/>
  <c r="BV122" i="1"/>
  <c r="BU122" i="1"/>
  <c r="BO122" i="1"/>
  <c r="BN122" i="1"/>
  <c r="BL122" i="1"/>
  <c r="BH122" i="1"/>
  <c r="BG122" i="1"/>
  <c r="EQ121" i="1"/>
  <c r="EP121" i="1"/>
  <c r="EO121" i="1"/>
  <c r="EN121" i="1"/>
  <c r="EM121" i="1"/>
  <c r="EL121" i="1"/>
  <c r="EG121" i="1"/>
  <c r="EF121" i="1"/>
  <c r="EC121" i="1"/>
  <c r="DZ121" i="1"/>
  <c r="DY121" i="1"/>
  <c r="DW121" i="1"/>
  <c r="DV121" i="1"/>
  <c r="DS121" i="1"/>
  <c r="DR121" i="1"/>
  <c r="DP121" i="1"/>
  <c r="DO121" i="1"/>
  <c r="DL121" i="1"/>
  <c r="DK121" i="1"/>
  <c r="DE121" i="1"/>
  <c r="DD121" i="1"/>
  <c r="DB121" i="1"/>
  <c r="DA121" i="1"/>
  <c r="CX121" i="1"/>
  <c r="CW121" i="1"/>
  <c r="CU121" i="1"/>
  <c r="CT121" i="1"/>
  <c r="CQ121" i="1"/>
  <c r="CP121" i="1"/>
  <c r="CJ121" i="1"/>
  <c r="CI121" i="1"/>
  <c r="CG121" i="1"/>
  <c r="CF121" i="1"/>
  <c r="CC121" i="1"/>
  <c r="CB121" i="1"/>
  <c r="BZ121" i="1"/>
  <c r="BY121" i="1"/>
  <c r="BV121" i="1"/>
  <c r="BU121" i="1"/>
  <c r="BO121" i="1"/>
  <c r="BN121" i="1"/>
  <c r="BL121" i="1"/>
  <c r="BH121" i="1"/>
  <c r="BG121" i="1"/>
  <c r="EQ120" i="1"/>
  <c r="EP120" i="1"/>
  <c r="EO120" i="1"/>
  <c r="EN120" i="1"/>
  <c r="EM120" i="1"/>
  <c r="EL120" i="1"/>
  <c r="EG120" i="1"/>
  <c r="EF120" i="1"/>
  <c r="EC120" i="1"/>
  <c r="DZ120" i="1"/>
  <c r="DY120" i="1"/>
  <c r="DW120" i="1"/>
  <c r="DV120" i="1"/>
  <c r="DS120" i="1"/>
  <c r="DR120" i="1"/>
  <c r="DP120" i="1"/>
  <c r="DO120" i="1"/>
  <c r="DL120" i="1"/>
  <c r="DK120" i="1"/>
  <c r="DE120" i="1"/>
  <c r="DD120" i="1"/>
  <c r="DB120" i="1"/>
  <c r="DA120" i="1"/>
  <c r="CX120" i="1"/>
  <c r="CW120" i="1"/>
  <c r="CU120" i="1"/>
  <c r="CT120" i="1"/>
  <c r="CQ120" i="1"/>
  <c r="CP120" i="1"/>
  <c r="CJ120" i="1"/>
  <c r="CI120" i="1"/>
  <c r="CG120" i="1"/>
  <c r="CF120" i="1"/>
  <c r="CC120" i="1"/>
  <c r="CB120" i="1"/>
  <c r="BZ120" i="1"/>
  <c r="BY120" i="1"/>
  <c r="BV120" i="1"/>
  <c r="BU120" i="1"/>
  <c r="BO120" i="1"/>
  <c r="BN120" i="1"/>
  <c r="BL120" i="1"/>
  <c r="BH120" i="1"/>
  <c r="BG120" i="1"/>
  <c r="EQ119" i="1"/>
  <c r="EP119" i="1"/>
  <c r="EO119" i="1"/>
  <c r="EN119" i="1"/>
  <c r="EM119" i="1"/>
  <c r="EL119" i="1"/>
  <c r="EG119" i="1"/>
  <c r="EF119" i="1"/>
  <c r="EC119" i="1"/>
  <c r="DZ119" i="1"/>
  <c r="DY119" i="1"/>
  <c r="DW119" i="1"/>
  <c r="DV119" i="1"/>
  <c r="DS119" i="1"/>
  <c r="DR119" i="1"/>
  <c r="DP119" i="1"/>
  <c r="DO119" i="1"/>
  <c r="DL119" i="1"/>
  <c r="DK119" i="1"/>
  <c r="DE119" i="1"/>
  <c r="DD119" i="1"/>
  <c r="DB119" i="1"/>
  <c r="DA119" i="1"/>
  <c r="CX119" i="1"/>
  <c r="CW119" i="1"/>
  <c r="CU119" i="1"/>
  <c r="CT119" i="1"/>
  <c r="CQ119" i="1"/>
  <c r="CP119" i="1"/>
  <c r="CJ119" i="1"/>
  <c r="CI119" i="1"/>
  <c r="CG119" i="1"/>
  <c r="CF119" i="1"/>
  <c r="CC119" i="1"/>
  <c r="CB119" i="1"/>
  <c r="BZ119" i="1"/>
  <c r="BY119" i="1"/>
  <c r="BV119" i="1"/>
  <c r="BU119" i="1"/>
  <c r="BO119" i="1"/>
  <c r="BN119" i="1"/>
  <c r="BL119" i="1"/>
  <c r="BH119" i="1"/>
  <c r="BG119" i="1"/>
  <c r="EQ118" i="1"/>
  <c r="EP118" i="1"/>
  <c r="EO118" i="1"/>
  <c r="EN118" i="1"/>
  <c r="EM118" i="1"/>
  <c r="EL118" i="1"/>
  <c r="EG118" i="1"/>
  <c r="EF118" i="1"/>
  <c r="EC118" i="1"/>
  <c r="DZ118" i="1"/>
  <c r="DY118" i="1"/>
  <c r="DW118" i="1"/>
  <c r="DV118" i="1"/>
  <c r="DS118" i="1"/>
  <c r="DR118" i="1"/>
  <c r="DP118" i="1"/>
  <c r="DO118" i="1"/>
  <c r="DL118" i="1"/>
  <c r="DK118" i="1"/>
  <c r="DE118" i="1"/>
  <c r="DD118" i="1"/>
  <c r="DB118" i="1"/>
  <c r="DA118" i="1"/>
  <c r="CX118" i="1"/>
  <c r="CW118" i="1"/>
  <c r="CU118" i="1"/>
  <c r="CT118" i="1"/>
  <c r="CQ118" i="1"/>
  <c r="CP118" i="1"/>
  <c r="CJ118" i="1"/>
  <c r="CI118" i="1"/>
  <c r="CG118" i="1"/>
  <c r="CF118" i="1"/>
  <c r="CC118" i="1"/>
  <c r="CB118" i="1"/>
  <c r="BZ118" i="1"/>
  <c r="BY118" i="1"/>
  <c r="BV118" i="1"/>
  <c r="BU118" i="1"/>
  <c r="BO118" i="1"/>
  <c r="BN118" i="1"/>
  <c r="BL118" i="1"/>
  <c r="BH118" i="1"/>
  <c r="BG118" i="1"/>
  <c r="EQ117" i="1"/>
  <c r="EP117" i="1"/>
  <c r="EO117" i="1"/>
  <c r="EN117" i="1"/>
  <c r="EM117" i="1"/>
  <c r="EL117" i="1"/>
  <c r="EG117" i="1"/>
  <c r="EF117" i="1"/>
  <c r="EC117" i="1"/>
  <c r="DZ117" i="1"/>
  <c r="DY117" i="1"/>
  <c r="DW117" i="1"/>
  <c r="DV117" i="1"/>
  <c r="DS117" i="1"/>
  <c r="DR117" i="1"/>
  <c r="DP117" i="1"/>
  <c r="DO117" i="1"/>
  <c r="DL117" i="1"/>
  <c r="DK117" i="1"/>
  <c r="DE117" i="1"/>
  <c r="DD117" i="1"/>
  <c r="DB117" i="1"/>
  <c r="DA117" i="1"/>
  <c r="CX117" i="1"/>
  <c r="CW117" i="1"/>
  <c r="CU117" i="1"/>
  <c r="CT117" i="1"/>
  <c r="CQ117" i="1"/>
  <c r="CP117" i="1"/>
  <c r="CN117" i="1"/>
  <c r="CJ117" i="1"/>
  <c r="CI117" i="1"/>
  <c r="CG117" i="1"/>
  <c r="CF117" i="1"/>
  <c r="CC117" i="1"/>
  <c r="CB117" i="1"/>
  <c r="BZ117" i="1"/>
  <c r="BY117" i="1"/>
  <c r="BV117" i="1"/>
  <c r="BU117" i="1"/>
  <c r="BO117" i="1"/>
  <c r="BN117" i="1"/>
  <c r="BH117" i="1"/>
  <c r="BG117" i="1"/>
  <c r="EQ116" i="1"/>
  <c r="EP116" i="1"/>
  <c r="EO116" i="1"/>
  <c r="EN116" i="1"/>
  <c r="EM116" i="1"/>
  <c r="EL116" i="1"/>
  <c r="EG116" i="1"/>
  <c r="EF116" i="1"/>
  <c r="EC116" i="1"/>
  <c r="DZ116" i="1"/>
  <c r="DY116" i="1"/>
  <c r="DW116" i="1"/>
  <c r="DV116" i="1"/>
  <c r="DS116" i="1"/>
  <c r="DR116" i="1"/>
  <c r="DP116" i="1"/>
  <c r="DO116" i="1"/>
  <c r="DL116" i="1"/>
  <c r="DK116" i="1"/>
  <c r="DE116" i="1"/>
  <c r="DD116" i="1"/>
  <c r="DB116" i="1"/>
  <c r="DA116" i="1"/>
  <c r="CX116" i="1"/>
  <c r="CW116" i="1"/>
  <c r="CU116" i="1"/>
  <c r="CT116" i="1"/>
  <c r="CQ116" i="1"/>
  <c r="CP116" i="1"/>
  <c r="CN116" i="1"/>
  <c r="CJ116" i="1"/>
  <c r="CI116" i="1"/>
  <c r="CG116" i="1"/>
  <c r="CF116" i="1"/>
  <c r="CC116" i="1"/>
  <c r="CB116" i="1"/>
  <c r="BZ116" i="1"/>
  <c r="BY116" i="1"/>
  <c r="BV116" i="1"/>
  <c r="BU116" i="1"/>
  <c r="BO116" i="1"/>
  <c r="BN116" i="1"/>
  <c r="BH116" i="1"/>
  <c r="BG116" i="1"/>
  <c r="EQ115" i="1"/>
  <c r="EP115" i="1"/>
  <c r="EO115" i="1"/>
  <c r="EN115" i="1"/>
  <c r="EM115" i="1"/>
  <c r="EL115" i="1"/>
  <c r="EG115" i="1"/>
  <c r="EF115" i="1"/>
  <c r="EC115" i="1"/>
  <c r="DZ115" i="1"/>
  <c r="DY115" i="1"/>
  <c r="DW115" i="1"/>
  <c r="DV115" i="1"/>
  <c r="DS115" i="1"/>
  <c r="DR115" i="1"/>
  <c r="DP115" i="1"/>
  <c r="DO115" i="1"/>
  <c r="DL115" i="1"/>
  <c r="DK115" i="1"/>
  <c r="DE115" i="1"/>
  <c r="DD115" i="1"/>
  <c r="DB115" i="1"/>
  <c r="DA115" i="1"/>
  <c r="CX115" i="1"/>
  <c r="CW115" i="1"/>
  <c r="CU115" i="1"/>
  <c r="CT115" i="1"/>
  <c r="CQ115" i="1"/>
  <c r="CP115" i="1"/>
  <c r="CJ115" i="1"/>
  <c r="CI115" i="1"/>
  <c r="CG115" i="1"/>
  <c r="CF115" i="1"/>
  <c r="CC115" i="1"/>
  <c r="CB115" i="1"/>
  <c r="BZ115" i="1"/>
  <c r="BY115" i="1"/>
  <c r="BV115" i="1"/>
  <c r="BU115" i="1"/>
  <c r="BO115" i="1"/>
  <c r="BN115" i="1"/>
  <c r="BL115" i="1"/>
  <c r="BH115" i="1"/>
  <c r="BG115" i="1"/>
  <c r="EQ114" i="1"/>
  <c r="EP114" i="1"/>
  <c r="EO114" i="1"/>
  <c r="EN114" i="1"/>
  <c r="EM114" i="1"/>
  <c r="EL114" i="1"/>
  <c r="EG114" i="1"/>
  <c r="EF114" i="1"/>
  <c r="EC114" i="1"/>
  <c r="DZ114" i="1"/>
  <c r="DY114" i="1"/>
  <c r="DW114" i="1"/>
  <c r="DV114" i="1"/>
  <c r="DS114" i="1"/>
  <c r="DR114" i="1"/>
  <c r="DP114" i="1"/>
  <c r="DO114" i="1"/>
  <c r="DL114" i="1"/>
  <c r="DK114" i="1"/>
  <c r="DE114" i="1"/>
  <c r="DD114" i="1"/>
  <c r="DB114" i="1"/>
  <c r="DA114" i="1"/>
  <c r="CX114" i="1"/>
  <c r="CW114" i="1"/>
  <c r="CU114" i="1"/>
  <c r="CT114" i="1"/>
  <c r="CQ114" i="1"/>
  <c r="CP114" i="1"/>
  <c r="CJ114" i="1"/>
  <c r="CI114" i="1"/>
  <c r="CG114" i="1"/>
  <c r="CF114" i="1"/>
  <c r="CC114" i="1"/>
  <c r="CB114" i="1"/>
  <c r="BZ114" i="1"/>
  <c r="BY114" i="1"/>
  <c r="BV114" i="1"/>
  <c r="BU114" i="1"/>
  <c r="BO114" i="1"/>
  <c r="BN114" i="1"/>
  <c r="BL114" i="1"/>
  <c r="BH114" i="1"/>
  <c r="BG114" i="1"/>
  <c r="EQ113" i="1"/>
  <c r="EP113" i="1"/>
  <c r="EO113" i="1"/>
  <c r="EN113" i="1"/>
  <c r="EM113" i="1"/>
  <c r="EL113" i="1"/>
  <c r="EG113" i="1"/>
  <c r="EF113" i="1"/>
  <c r="EC113" i="1"/>
  <c r="DZ113" i="1"/>
  <c r="DY113" i="1"/>
  <c r="DW113" i="1"/>
  <c r="DV113" i="1"/>
  <c r="DS113" i="1"/>
  <c r="DR113" i="1"/>
  <c r="DP113" i="1"/>
  <c r="DO113" i="1"/>
  <c r="DL113" i="1"/>
  <c r="DK113" i="1"/>
  <c r="DE113" i="1"/>
  <c r="DD113" i="1"/>
  <c r="DB113" i="1"/>
  <c r="DA113" i="1"/>
  <c r="CX113" i="1"/>
  <c r="CW113" i="1"/>
  <c r="CU113" i="1"/>
  <c r="CT113" i="1"/>
  <c r="CQ113" i="1"/>
  <c r="CP113" i="1"/>
  <c r="CJ113" i="1"/>
  <c r="CI113" i="1"/>
  <c r="CG113" i="1"/>
  <c r="CF113" i="1"/>
  <c r="CC113" i="1"/>
  <c r="CB113" i="1"/>
  <c r="BZ113" i="1"/>
  <c r="BY113" i="1"/>
  <c r="BV113" i="1"/>
  <c r="BU113" i="1"/>
  <c r="BO113" i="1"/>
  <c r="BN113" i="1"/>
  <c r="BL113" i="1"/>
  <c r="BH113" i="1"/>
  <c r="BG113" i="1"/>
  <c r="EQ112" i="1"/>
  <c r="EP112" i="1"/>
  <c r="EO112" i="1"/>
  <c r="EN112" i="1"/>
  <c r="EM112" i="1"/>
  <c r="EL112" i="1"/>
  <c r="EG112" i="1"/>
  <c r="EF112" i="1"/>
  <c r="EC112" i="1"/>
  <c r="DZ112" i="1"/>
  <c r="DY112" i="1"/>
  <c r="DW112" i="1"/>
  <c r="DV112" i="1"/>
  <c r="DS112" i="1"/>
  <c r="DR112" i="1"/>
  <c r="DP112" i="1"/>
  <c r="DO112" i="1"/>
  <c r="DL112" i="1"/>
  <c r="DK112" i="1"/>
  <c r="DE112" i="1"/>
  <c r="DD112" i="1"/>
  <c r="DB112" i="1"/>
  <c r="DA112" i="1"/>
  <c r="CX112" i="1"/>
  <c r="CW112" i="1"/>
  <c r="CU112" i="1"/>
  <c r="CT112" i="1"/>
  <c r="CQ112" i="1"/>
  <c r="CP112" i="1"/>
  <c r="CJ112" i="1"/>
  <c r="CI112" i="1"/>
  <c r="CG112" i="1"/>
  <c r="CF112" i="1"/>
  <c r="CC112" i="1"/>
  <c r="CB112" i="1"/>
  <c r="BZ112" i="1"/>
  <c r="BY112" i="1"/>
  <c r="BV112" i="1"/>
  <c r="BU112" i="1"/>
  <c r="BO112" i="1"/>
  <c r="BN112" i="1"/>
  <c r="BL112" i="1"/>
  <c r="BH112" i="1"/>
  <c r="BG112" i="1"/>
  <c r="EQ111" i="1"/>
  <c r="EP111" i="1"/>
  <c r="EO111" i="1"/>
  <c r="EN111" i="1"/>
  <c r="EM111" i="1"/>
  <c r="EL111" i="1"/>
  <c r="EG111" i="1"/>
  <c r="EF111" i="1"/>
  <c r="EC111" i="1"/>
  <c r="DZ111" i="1"/>
  <c r="DY111" i="1"/>
  <c r="DW111" i="1"/>
  <c r="DS111" i="1"/>
  <c r="DR111" i="1"/>
  <c r="DP111" i="1"/>
  <c r="DL111" i="1"/>
  <c r="DK111" i="1"/>
  <c r="DI111" i="1"/>
  <c r="DE111" i="1"/>
  <c r="DD111" i="1"/>
  <c r="DB111" i="1"/>
  <c r="CX111" i="1"/>
  <c r="CW111" i="1"/>
  <c r="CU111" i="1"/>
  <c r="CQ111" i="1"/>
  <c r="CP111" i="1"/>
  <c r="CN111" i="1"/>
  <c r="CJ111" i="1"/>
  <c r="CI111" i="1"/>
  <c r="CG111" i="1"/>
  <c r="CC111" i="1"/>
  <c r="CB111" i="1"/>
  <c r="BZ111" i="1"/>
  <c r="BV111" i="1"/>
  <c r="BU111" i="1"/>
  <c r="BS111" i="1"/>
  <c r="BO111" i="1"/>
  <c r="BN111" i="1"/>
  <c r="BL111" i="1"/>
  <c r="BH111" i="1"/>
  <c r="BG111" i="1"/>
  <c r="EQ110" i="1"/>
  <c r="EP110" i="1"/>
  <c r="EO110" i="1"/>
  <c r="EN110" i="1"/>
  <c r="EM110" i="1"/>
  <c r="EL110" i="1"/>
  <c r="EG110" i="1"/>
  <c r="EF110" i="1"/>
  <c r="EC110" i="1"/>
  <c r="DZ110" i="1"/>
  <c r="DY110" i="1"/>
  <c r="DW110" i="1"/>
  <c r="DS110" i="1"/>
  <c r="DR110" i="1"/>
  <c r="DP110" i="1"/>
  <c r="DL110" i="1"/>
  <c r="DK110" i="1"/>
  <c r="DI110" i="1"/>
  <c r="DE110" i="1"/>
  <c r="DD110" i="1"/>
  <c r="DB110" i="1"/>
  <c r="CX110" i="1"/>
  <c r="CW110" i="1"/>
  <c r="CU110" i="1"/>
  <c r="CQ110" i="1"/>
  <c r="CP110" i="1"/>
  <c r="CN110" i="1"/>
  <c r="CJ110" i="1"/>
  <c r="CI110" i="1"/>
  <c r="CG110" i="1"/>
  <c r="CC110" i="1"/>
  <c r="CB110" i="1"/>
  <c r="BZ110" i="1"/>
  <c r="BV110" i="1"/>
  <c r="BU110" i="1"/>
  <c r="BS110" i="1"/>
  <c r="BO110" i="1"/>
  <c r="BN110" i="1"/>
  <c r="BL110" i="1"/>
  <c r="BH110" i="1"/>
  <c r="BG110" i="1"/>
  <c r="EQ109" i="1"/>
  <c r="EP109" i="1"/>
  <c r="EO109" i="1"/>
  <c r="EN109" i="1"/>
  <c r="EM109" i="1"/>
  <c r="EL109" i="1"/>
  <c r="EG109" i="1"/>
  <c r="EF109" i="1"/>
  <c r="EC109" i="1"/>
  <c r="DZ109" i="1"/>
  <c r="DY109" i="1"/>
  <c r="DS109" i="1"/>
  <c r="DR109" i="1"/>
  <c r="DL109" i="1"/>
  <c r="DK109" i="1"/>
  <c r="DE109" i="1"/>
  <c r="DD109" i="1"/>
  <c r="CX109" i="1"/>
  <c r="CW109" i="1"/>
  <c r="CQ109" i="1"/>
  <c r="CP109" i="1"/>
  <c r="CJ109" i="1"/>
  <c r="CI109" i="1"/>
  <c r="CC109" i="1"/>
  <c r="CB109" i="1"/>
  <c r="BV109" i="1"/>
  <c r="BU109" i="1"/>
  <c r="BO109" i="1"/>
  <c r="BN109" i="1"/>
  <c r="BH109" i="1"/>
  <c r="BG109" i="1"/>
  <c r="EQ108" i="1"/>
  <c r="EP108" i="1"/>
  <c r="EO108" i="1"/>
  <c r="EN108" i="1"/>
  <c r="EM108" i="1"/>
  <c r="EL108" i="1"/>
  <c r="EG108" i="1"/>
  <c r="EF108" i="1"/>
  <c r="DZ108" i="1"/>
  <c r="DY108" i="1"/>
  <c r="DW108" i="1"/>
  <c r="DS108" i="1"/>
  <c r="DR108" i="1"/>
  <c r="DP108" i="1"/>
  <c r="DL108" i="1"/>
  <c r="DK108" i="1"/>
  <c r="DI108" i="1"/>
  <c r="DE108" i="1"/>
  <c r="DD108" i="1"/>
  <c r="DB108" i="1"/>
  <c r="CX108" i="1"/>
  <c r="CW108" i="1"/>
  <c r="CU108" i="1"/>
  <c r="CQ108" i="1"/>
  <c r="CP108" i="1"/>
  <c r="CJ108" i="1"/>
  <c r="CI108" i="1"/>
  <c r="CG108" i="1"/>
  <c r="CC108" i="1"/>
  <c r="CB108" i="1"/>
  <c r="BZ108" i="1"/>
  <c r="BV108" i="1"/>
  <c r="BU108" i="1"/>
  <c r="BS108" i="1"/>
  <c r="BO108" i="1"/>
  <c r="BN108" i="1"/>
  <c r="BL108" i="1"/>
  <c r="BH108" i="1"/>
  <c r="BG108" i="1"/>
  <c r="EQ107" i="1"/>
  <c r="EP107" i="1"/>
  <c r="EO107" i="1"/>
  <c r="EN107" i="1"/>
  <c r="EM107" i="1"/>
  <c r="EL107" i="1"/>
  <c r="EG107" i="1"/>
  <c r="EF107" i="1"/>
  <c r="EC107" i="1"/>
  <c r="DZ107" i="1"/>
  <c r="DY107" i="1"/>
  <c r="DW107" i="1"/>
  <c r="DS107" i="1"/>
  <c r="DR107" i="1"/>
  <c r="DP107" i="1"/>
  <c r="DL107" i="1"/>
  <c r="DK107" i="1"/>
  <c r="DI107" i="1"/>
  <c r="DE107" i="1"/>
  <c r="DD107" i="1"/>
  <c r="DB107" i="1"/>
  <c r="CX107" i="1"/>
  <c r="CW107" i="1"/>
  <c r="CU107" i="1"/>
  <c r="CQ107" i="1"/>
  <c r="CP107" i="1"/>
  <c r="CJ107" i="1"/>
  <c r="CI107" i="1"/>
  <c r="CG107" i="1"/>
  <c r="CC107" i="1"/>
  <c r="CB107" i="1"/>
  <c r="BZ107" i="1"/>
  <c r="BV107" i="1"/>
  <c r="BU107" i="1"/>
  <c r="BS107" i="1"/>
  <c r="BO107" i="1"/>
  <c r="BN107" i="1"/>
  <c r="BL107" i="1"/>
  <c r="BH107" i="1"/>
  <c r="BG107" i="1"/>
  <c r="EQ106" i="1"/>
  <c r="EP106" i="1"/>
  <c r="EO106" i="1"/>
  <c r="EN106" i="1"/>
  <c r="EM106" i="1"/>
  <c r="EL106" i="1"/>
  <c r="EG106" i="1"/>
  <c r="EF106" i="1"/>
  <c r="EC106" i="1"/>
  <c r="DZ106" i="1"/>
  <c r="DY106" i="1"/>
  <c r="DW106" i="1"/>
  <c r="DS106" i="1"/>
  <c r="DR106" i="1"/>
  <c r="DP106" i="1"/>
  <c r="DL106" i="1"/>
  <c r="DK106" i="1"/>
  <c r="DI106" i="1"/>
  <c r="DE106" i="1"/>
  <c r="DD106" i="1"/>
  <c r="DB106" i="1"/>
  <c r="CX106" i="1"/>
  <c r="CW106" i="1"/>
  <c r="CU106" i="1"/>
  <c r="CQ106" i="1"/>
  <c r="CP106" i="1"/>
  <c r="CJ106" i="1"/>
  <c r="CI106" i="1"/>
  <c r="CG106" i="1"/>
  <c r="CC106" i="1"/>
  <c r="CB106" i="1"/>
  <c r="BZ106" i="1"/>
  <c r="BV106" i="1"/>
  <c r="BU106" i="1"/>
  <c r="BS106" i="1"/>
  <c r="BO106" i="1"/>
  <c r="BN106" i="1"/>
  <c r="BL106" i="1"/>
  <c r="BH106" i="1"/>
  <c r="BG106" i="1"/>
  <c r="EQ105" i="1"/>
  <c r="EP105" i="1"/>
  <c r="EO105" i="1"/>
  <c r="EN105" i="1"/>
  <c r="EM105" i="1"/>
  <c r="EL105" i="1"/>
  <c r="EG105" i="1"/>
  <c r="EF105" i="1"/>
  <c r="EC105" i="1"/>
  <c r="DZ105" i="1"/>
  <c r="DY105" i="1"/>
  <c r="DW105" i="1"/>
  <c r="DV105" i="1"/>
  <c r="DS105" i="1"/>
  <c r="DR105" i="1"/>
  <c r="DP105" i="1"/>
  <c r="DO105" i="1"/>
  <c r="DL105" i="1"/>
  <c r="DK105" i="1"/>
  <c r="DE105" i="1"/>
  <c r="DD105" i="1"/>
  <c r="DB105" i="1"/>
  <c r="DA105" i="1"/>
  <c r="CX105" i="1"/>
  <c r="CW105" i="1"/>
  <c r="CU105" i="1"/>
  <c r="CT105" i="1"/>
  <c r="CQ105" i="1"/>
  <c r="CP105" i="1"/>
  <c r="CJ105" i="1"/>
  <c r="CI105" i="1"/>
  <c r="CG105" i="1"/>
  <c r="CF105" i="1"/>
  <c r="CC105" i="1"/>
  <c r="CB105" i="1"/>
  <c r="BZ105" i="1"/>
  <c r="BY105" i="1"/>
  <c r="BV105" i="1"/>
  <c r="BU105" i="1"/>
  <c r="BO105" i="1"/>
  <c r="BN105" i="1"/>
  <c r="BH105" i="1"/>
  <c r="BG105" i="1"/>
  <c r="EQ104" i="1"/>
  <c r="EP104" i="1"/>
  <c r="EO104" i="1"/>
  <c r="EN104" i="1"/>
  <c r="EM104" i="1"/>
  <c r="EL104" i="1"/>
  <c r="EG104" i="1"/>
  <c r="EF104" i="1"/>
  <c r="EC104" i="1"/>
  <c r="DZ104" i="1"/>
  <c r="DY104" i="1"/>
  <c r="DW104" i="1"/>
  <c r="DS104" i="1"/>
  <c r="DR104" i="1"/>
  <c r="DP104" i="1"/>
  <c r="DL104" i="1"/>
  <c r="DK104" i="1"/>
  <c r="DI104" i="1"/>
  <c r="DE104" i="1"/>
  <c r="DD104" i="1"/>
  <c r="DB104" i="1"/>
  <c r="CX104" i="1"/>
  <c r="CW104" i="1"/>
  <c r="CU104" i="1"/>
  <c r="CQ104" i="1"/>
  <c r="CP104" i="1"/>
  <c r="CJ104" i="1"/>
  <c r="CI104" i="1"/>
  <c r="CG104" i="1"/>
  <c r="CC104" i="1"/>
  <c r="CB104" i="1"/>
  <c r="BZ104" i="1"/>
  <c r="BV104" i="1"/>
  <c r="BU104" i="1"/>
  <c r="BS104" i="1"/>
  <c r="BO104" i="1"/>
  <c r="BN104" i="1"/>
  <c r="BH104" i="1"/>
  <c r="BG104" i="1"/>
  <c r="EQ103" i="1"/>
  <c r="EP103" i="1"/>
  <c r="EO103" i="1"/>
  <c r="EN103" i="1"/>
  <c r="EM103" i="1"/>
  <c r="EL103" i="1"/>
  <c r="EG103" i="1"/>
  <c r="EF103" i="1"/>
  <c r="EC103" i="1"/>
  <c r="DZ103" i="1"/>
  <c r="DY103" i="1"/>
  <c r="DW103" i="1"/>
  <c r="DS103" i="1"/>
  <c r="DR103" i="1"/>
  <c r="DP103" i="1"/>
  <c r="DL103" i="1"/>
  <c r="DK103" i="1"/>
  <c r="DI103" i="1"/>
  <c r="DE103" i="1"/>
  <c r="DD103" i="1"/>
  <c r="DB103" i="1"/>
  <c r="CX103" i="1"/>
  <c r="CW103" i="1"/>
  <c r="CU103" i="1"/>
  <c r="CQ103" i="1"/>
  <c r="CP103" i="1"/>
  <c r="CJ103" i="1"/>
  <c r="CI103" i="1"/>
  <c r="CG103" i="1"/>
  <c r="CC103" i="1"/>
  <c r="CB103" i="1"/>
  <c r="BZ103" i="1"/>
  <c r="BV103" i="1"/>
  <c r="BU103" i="1"/>
  <c r="BS103" i="1"/>
  <c r="BO103" i="1"/>
  <c r="BN103" i="1"/>
  <c r="BH103" i="1"/>
  <c r="BG103" i="1"/>
  <c r="EQ102" i="1"/>
  <c r="EP102" i="1"/>
  <c r="EO102" i="1"/>
  <c r="EN102" i="1"/>
  <c r="EM102" i="1"/>
  <c r="EL102" i="1"/>
  <c r="EG102" i="1"/>
  <c r="EF102" i="1"/>
  <c r="EC102" i="1"/>
  <c r="DZ102" i="1"/>
  <c r="DY102" i="1"/>
  <c r="DW102" i="1"/>
  <c r="DV102" i="1"/>
  <c r="DS102" i="1"/>
  <c r="DR102" i="1"/>
  <c r="DL102" i="1"/>
  <c r="DK102" i="1"/>
  <c r="DI102" i="1"/>
  <c r="DH102" i="1"/>
  <c r="DE102" i="1"/>
  <c r="DD102" i="1"/>
  <c r="CX102" i="1"/>
  <c r="CW102" i="1"/>
  <c r="CU102" i="1"/>
  <c r="CT102" i="1"/>
  <c r="CQ102" i="1"/>
  <c r="CP102" i="1"/>
  <c r="CJ102" i="1"/>
  <c r="CI102" i="1"/>
  <c r="CG102" i="1"/>
  <c r="CF102" i="1"/>
  <c r="CC102" i="1"/>
  <c r="CB102" i="1"/>
  <c r="BV102" i="1"/>
  <c r="BU102" i="1"/>
  <c r="BS102" i="1"/>
  <c r="BR102" i="1"/>
  <c r="BO102" i="1"/>
  <c r="BN102" i="1"/>
  <c r="BH102" i="1"/>
  <c r="BG102" i="1"/>
  <c r="EQ101" i="1"/>
  <c r="EP101" i="1"/>
  <c r="EO101" i="1"/>
  <c r="EN101" i="1"/>
  <c r="EM101" i="1"/>
  <c r="EL101" i="1"/>
  <c r="EG101" i="1"/>
  <c r="EF101" i="1"/>
  <c r="EC101" i="1"/>
  <c r="DZ101" i="1"/>
  <c r="DY101" i="1"/>
  <c r="DW101" i="1"/>
  <c r="DS101" i="1"/>
  <c r="DR101" i="1"/>
  <c r="DP101" i="1"/>
  <c r="DL101" i="1"/>
  <c r="DK101" i="1"/>
  <c r="DI101" i="1"/>
  <c r="DE101" i="1"/>
  <c r="DD101" i="1"/>
  <c r="DB101" i="1"/>
  <c r="CX101" i="1"/>
  <c r="CW101" i="1"/>
  <c r="CU101" i="1"/>
  <c r="CQ101" i="1"/>
  <c r="CP101" i="1"/>
  <c r="CJ101" i="1"/>
  <c r="CI101" i="1"/>
  <c r="CG101" i="1"/>
  <c r="CC101" i="1"/>
  <c r="CB101" i="1"/>
  <c r="BZ101" i="1"/>
  <c r="BV101" i="1"/>
  <c r="BU101" i="1"/>
  <c r="BS101" i="1"/>
  <c r="BO101" i="1"/>
  <c r="BN101" i="1"/>
  <c r="BL101" i="1"/>
  <c r="BH101" i="1"/>
  <c r="BG101" i="1"/>
  <c r="EQ100" i="1"/>
  <c r="EP100" i="1"/>
  <c r="EO100" i="1"/>
  <c r="EN100" i="1"/>
  <c r="EM100" i="1"/>
  <c r="EL100" i="1"/>
  <c r="EG100" i="1"/>
  <c r="EF100" i="1"/>
  <c r="EC100" i="1"/>
  <c r="DZ100" i="1"/>
  <c r="DY100" i="1"/>
  <c r="DW100" i="1"/>
  <c r="DV100" i="1"/>
  <c r="DS100" i="1"/>
  <c r="DR100" i="1"/>
  <c r="DL100" i="1"/>
  <c r="DK100" i="1"/>
  <c r="DI100" i="1"/>
  <c r="DH100" i="1"/>
  <c r="DE100" i="1"/>
  <c r="DD100" i="1"/>
  <c r="CX100" i="1"/>
  <c r="CW100" i="1"/>
  <c r="CU100" i="1"/>
  <c r="CT100" i="1"/>
  <c r="CQ100" i="1"/>
  <c r="CP100" i="1"/>
  <c r="CJ100" i="1"/>
  <c r="CI100" i="1"/>
  <c r="CG100" i="1"/>
  <c r="CF100" i="1"/>
  <c r="CC100" i="1"/>
  <c r="CB100" i="1"/>
  <c r="BV100" i="1"/>
  <c r="BU100" i="1"/>
  <c r="BS100" i="1"/>
  <c r="BR100" i="1"/>
  <c r="BO100" i="1"/>
  <c r="BN100" i="1"/>
  <c r="BH100" i="1"/>
  <c r="BG100" i="1"/>
  <c r="EQ99" i="1"/>
  <c r="EP99" i="1"/>
  <c r="EO99" i="1"/>
  <c r="EN99" i="1"/>
  <c r="EM99" i="1"/>
  <c r="EL99" i="1"/>
  <c r="EG99" i="1"/>
  <c r="EF99" i="1"/>
  <c r="EC99" i="1"/>
  <c r="DZ99" i="1"/>
  <c r="DY99" i="1"/>
  <c r="DW99" i="1"/>
  <c r="DV99" i="1"/>
  <c r="DS99" i="1"/>
  <c r="DR99" i="1"/>
  <c r="DL99" i="1"/>
  <c r="DK99" i="1"/>
  <c r="DI99" i="1"/>
  <c r="DH99" i="1"/>
  <c r="DE99" i="1"/>
  <c r="DD99" i="1"/>
  <c r="CX99" i="1"/>
  <c r="CW99" i="1"/>
  <c r="CU99" i="1"/>
  <c r="CT99" i="1"/>
  <c r="CQ99" i="1"/>
  <c r="CP99" i="1"/>
  <c r="CJ99" i="1"/>
  <c r="CI99" i="1"/>
  <c r="CG99" i="1"/>
  <c r="CF99" i="1"/>
  <c r="CC99" i="1"/>
  <c r="CB99" i="1"/>
  <c r="BV99" i="1"/>
  <c r="BU99" i="1"/>
  <c r="BS99" i="1"/>
  <c r="BR99" i="1"/>
  <c r="BO99" i="1"/>
  <c r="BN99" i="1"/>
  <c r="BH99" i="1"/>
  <c r="BG99" i="1"/>
  <c r="EQ98" i="1"/>
  <c r="EP98" i="1"/>
  <c r="EO98" i="1"/>
  <c r="EN98" i="1"/>
  <c r="EM98" i="1"/>
  <c r="EL98" i="1"/>
  <c r="EG98" i="1"/>
  <c r="EF98" i="1"/>
  <c r="EC98" i="1"/>
  <c r="DZ98" i="1"/>
  <c r="DY98" i="1"/>
  <c r="DW98" i="1"/>
  <c r="DV98" i="1"/>
  <c r="DS98" i="1"/>
  <c r="DR98" i="1"/>
  <c r="DL98" i="1"/>
  <c r="DK98" i="1"/>
  <c r="DI98" i="1"/>
  <c r="DH98" i="1"/>
  <c r="DE98" i="1"/>
  <c r="DD98" i="1"/>
  <c r="CX98" i="1"/>
  <c r="CW98" i="1"/>
  <c r="CU98" i="1"/>
  <c r="CT98" i="1"/>
  <c r="CQ98" i="1"/>
  <c r="CP98" i="1"/>
  <c r="CJ98" i="1"/>
  <c r="CI98" i="1"/>
  <c r="CG98" i="1"/>
  <c r="CF98" i="1"/>
  <c r="CC98" i="1"/>
  <c r="CB98" i="1"/>
  <c r="BV98" i="1"/>
  <c r="BU98" i="1"/>
  <c r="BS98" i="1"/>
  <c r="BO98" i="1"/>
  <c r="BN98" i="1"/>
  <c r="BH98" i="1"/>
  <c r="BG98" i="1"/>
  <c r="EQ97" i="1"/>
  <c r="EP97" i="1"/>
  <c r="EO97" i="1"/>
  <c r="EN97" i="1"/>
  <c r="EM97" i="1"/>
  <c r="EL97" i="1"/>
  <c r="EG97" i="1"/>
  <c r="EF97" i="1"/>
  <c r="EC97" i="1"/>
  <c r="DZ97" i="1"/>
  <c r="DY97" i="1"/>
  <c r="DW97" i="1"/>
  <c r="DV97" i="1"/>
  <c r="DS97" i="1"/>
  <c r="DR97" i="1"/>
  <c r="DP97" i="1"/>
  <c r="DO97" i="1"/>
  <c r="DL97" i="1"/>
  <c r="DK97" i="1"/>
  <c r="DE97" i="1"/>
  <c r="DD97" i="1"/>
  <c r="DB97" i="1"/>
  <c r="DA97" i="1"/>
  <c r="CX97" i="1"/>
  <c r="CW97" i="1"/>
  <c r="CU97" i="1"/>
  <c r="CT97" i="1"/>
  <c r="CQ97" i="1"/>
  <c r="CP97" i="1"/>
  <c r="CJ97" i="1"/>
  <c r="CI97" i="1"/>
  <c r="CG97" i="1"/>
  <c r="CF97" i="1"/>
  <c r="CC97" i="1"/>
  <c r="CB97" i="1"/>
  <c r="BZ97" i="1"/>
  <c r="BY97" i="1"/>
  <c r="BV97" i="1"/>
  <c r="BU97" i="1"/>
  <c r="BO97" i="1"/>
  <c r="BN97" i="1"/>
  <c r="BL97" i="1"/>
  <c r="BH97" i="1"/>
  <c r="BG97" i="1"/>
  <c r="EQ96" i="1"/>
  <c r="EP96" i="1"/>
  <c r="EO96" i="1"/>
  <c r="EN96" i="1"/>
  <c r="EM96" i="1"/>
  <c r="EL96" i="1"/>
  <c r="EG96" i="1"/>
  <c r="EF96" i="1"/>
  <c r="DZ96" i="1"/>
  <c r="DY96" i="1"/>
  <c r="DW96" i="1"/>
  <c r="DS96" i="1"/>
  <c r="DR96" i="1"/>
  <c r="DP96" i="1"/>
  <c r="DL96" i="1"/>
  <c r="DK96" i="1"/>
  <c r="DI96" i="1"/>
  <c r="DE96" i="1"/>
  <c r="DD96" i="1"/>
  <c r="DB96" i="1"/>
  <c r="CX96" i="1"/>
  <c r="CW96" i="1"/>
  <c r="CU96" i="1"/>
  <c r="CQ96" i="1"/>
  <c r="CP96" i="1"/>
  <c r="CJ96" i="1"/>
  <c r="CI96" i="1"/>
  <c r="CG96" i="1"/>
  <c r="CC96" i="1"/>
  <c r="CB96" i="1"/>
  <c r="BZ96" i="1"/>
  <c r="BV96" i="1"/>
  <c r="BU96" i="1"/>
  <c r="BO96" i="1"/>
  <c r="BN96" i="1"/>
  <c r="BL96" i="1"/>
  <c r="BH96" i="1"/>
  <c r="BG96" i="1"/>
  <c r="EQ95" i="1"/>
  <c r="EP95" i="1"/>
  <c r="EO95" i="1"/>
  <c r="EN95" i="1"/>
  <c r="EM95" i="1"/>
  <c r="EL95" i="1"/>
  <c r="EG95" i="1"/>
  <c r="EF95" i="1"/>
  <c r="EC95" i="1"/>
  <c r="DZ95" i="1"/>
  <c r="DY95" i="1"/>
  <c r="DW95" i="1"/>
  <c r="DV95" i="1"/>
  <c r="DS95" i="1"/>
  <c r="DR95" i="1"/>
  <c r="DP95" i="1"/>
  <c r="DO95" i="1"/>
  <c r="DL95" i="1"/>
  <c r="DK95" i="1"/>
  <c r="DE95" i="1"/>
  <c r="DD95" i="1"/>
  <c r="DB95" i="1"/>
  <c r="DA95" i="1"/>
  <c r="CX95" i="1"/>
  <c r="CW95" i="1"/>
  <c r="CU95" i="1"/>
  <c r="CT95" i="1"/>
  <c r="CQ95" i="1"/>
  <c r="CP95" i="1"/>
  <c r="CJ95" i="1"/>
  <c r="CI95" i="1"/>
  <c r="CG95" i="1"/>
  <c r="CF95" i="1"/>
  <c r="CC95" i="1"/>
  <c r="CB95" i="1"/>
  <c r="BZ95" i="1"/>
  <c r="BY95" i="1"/>
  <c r="BV95" i="1"/>
  <c r="BU95" i="1"/>
  <c r="BO95" i="1"/>
  <c r="BN95" i="1"/>
  <c r="BH95" i="1"/>
  <c r="BG95" i="1"/>
  <c r="EQ94" i="1"/>
  <c r="EP94" i="1"/>
  <c r="EO94" i="1"/>
  <c r="EN94" i="1"/>
  <c r="EM94" i="1"/>
  <c r="EL94" i="1"/>
  <c r="EG94" i="1"/>
  <c r="EF94" i="1"/>
  <c r="EC94" i="1"/>
  <c r="DZ94" i="1"/>
  <c r="DY94" i="1"/>
  <c r="DW94" i="1"/>
  <c r="DV94" i="1"/>
  <c r="DS94" i="1"/>
  <c r="DR94" i="1"/>
  <c r="DP94" i="1"/>
  <c r="DO94" i="1"/>
  <c r="DL94" i="1"/>
  <c r="DK94" i="1"/>
  <c r="DE94" i="1"/>
  <c r="DD94" i="1"/>
  <c r="DB94" i="1"/>
  <c r="DA94" i="1"/>
  <c r="CX94" i="1"/>
  <c r="CW94" i="1"/>
  <c r="CU94" i="1"/>
  <c r="CT94" i="1"/>
  <c r="CQ94" i="1"/>
  <c r="CP94" i="1"/>
  <c r="CJ94" i="1"/>
  <c r="CI94" i="1"/>
  <c r="CG94" i="1"/>
  <c r="CF94" i="1"/>
  <c r="CC94" i="1"/>
  <c r="CB94" i="1"/>
  <c r="BZ94" i="1"/>
  <c r="BY94" i="1"/>
  <c r="BV94" i="1"/>
  <c r="BU94" i="1"/>
  <c r="BO94" i="1"/>
  <c r="BN94" i="1"/>
  <c r="BH94" i="1"/>
  <c r="BG94" i="1"/>
  <c r="EQ93" i="1"/>
  <c r="EP93" i="1"/>
  <c r="EO93" i="1"/>
  <c r="EN93" i="1"/>
  <c r="EM93" i="1"/>
  <c r="EL93" i="1"/>
  <c r="EG93" i="1"/>
  <c r="EF93" i="1"/>
  <c r="EC93" i="1"/>
  <c r="DZ93" i="1"/>
  <c r="DY93" i="1"/>
  <c r="DW93" i="1"/>
  <c r="DV93" i="1"/>
  <c r="DS93" i="1"/>
  <c r="DR93" i="1"/>
  <c r="DP93" i="1"/>
  <c r="DO93" i="1"/>
  <c r="DL93" i="1"/>
  <c r="DK93" i="1"/>
  <c r="DE93" i="1"/>
  <c r="DD93" i="1"/>
  <c r="DB93" i="1"/>
  <c r="DA93" i="1"/>
  <c r="CX93" i="1"/>
  <c r="CW93" i="1"/>
  <c r="CU93" i="1"/>
  <c r="CT93" i="1"/>
  <c r="CQ93" i="1"/>
  <c r="CP93" i="1"/>
  <c r="CJ93" i="1"/>
  <c r="CI93" i="1"/>
  <c r="CG93" i="1"/>
  <c r="CF93" i="1"/>
  <c r="CC93" i="1"/>
  <c r="CB93" i="1"/>
  <c r="BZ93" i="1"/>
  <c r="BY93" i="1"/>
  <c r="BV93" i="1"/>
  <c r="BU93" i="1"/>
  <c r="BO93" i="1"/>
  <c r="BN93" i="1"/>
  <c r="BH93" i="1"/>
  <c r="BG93" i="1"/>
  <c r="EQ92" i="1"/>
  <c r="EP92" i="1"/>
  <c r="EO92" i="1"/>
  <c r="EN92" i="1"/>
  <c r="EM92" i="1"/>
  <c r="EL92" i="1"/>
  <c r="EG92" i="1"/>
  <c r="EF92" i="1"/>
  <c r="DZ92" i="1"/>
  <c r="DY92" i="1"/>
  <c r="DS92" i="1"/>
  <c r="DR92" i="1"/>
  <c r="DL92" i="1"/>
  <c r="DK92" i="1"/>
  <c r="DE92" i="1"/>
  <c r="DD92" i="1"/>
  <c r="CX92" i="1"/>
  <c r="CW92" i="1"/>
  <c r="CQ92" i="1"/>
  <c r="CP92" i="1"/>
  <c r="CJ92" i="1"/>
  <c r="CI92" i="1"/>
  <c r="CC92" i="1"/>
  <c r="CB92" i="1"/>
  <c r="BV92" i="1"/>
  <c r="BU92" i="1"/>
  <c r="BO92" i="1"/>
  <c r="BN92" i="1"/>
  <c r="BH92" i="1"/>
  <c r="BG92" i="1"/>
  <c r="EQ91" i="1"/>
  <c r="EP91" i="1"/>
  <c r="EO91" i="1"/>
  <c r="EN91" i="1"/>
  <c r="EM91" i="1"/>
  <c r="EL91" i="1"/>
  <c r="EG91" i="1"/>
  <c r="EF91" i="1"/>
  <c r="EC91" i="1"/>
  <c r="DZ91" i="1"/>
  <c r="DY91" i="1"/>
  <c r="DW91" i="1"/>
  <c r="DV91" i="1"/>
  <c r="DS91" i="1"/>
  <c r="DR91" i="1"/>
  <c r="DP91" i="1"/>
  <c r="DO91" i="1"/>
  <c r="DL91" i="1"/>
  <c r="DK91" i="1"/>
  <c r="DE91" i="1"/>
  <c r="DD91" i="1"/>
  <c r="DB91" i="1"/>
  <c r="DA91" i="1"/>
  <c r="CX91" i="1"/>
  <c r="CW91" i="1"/>
  <c r="CU91" i="1"/>
  <c r="CT91" i="1"/>
  <c r="CQ91" i="1"/>
  <c r="CP91" i="1"/>
  <c r="CJ91" i="1"/>
  <c r="CI91" i="1"/>
  <c r="CG91" i="1"/>
  <c r="CF91" i="1"/>
  <c r="CC91" i="1"/>
  <c r="CB91" i="1"/>
  <c r="BZ91" i="1"/>
  <c r="BY91" i="1"/>
  <c r="BV91" i="1"/>
  <c r="BU91" i="1"/>
  <c r="BO91" i="1"/>
  <c r="BN91" i="1"/>
  <c r="BH91" i="1"/>
  <c r="BG91" i="1"/>
  <c r="EQ90" i="1"/>
  <c r="EP90" i="1"/>
  <c r="EO90" i="1"/>
  <c r="EN90" i="1"/>
  <c r="EM90" i="1"/>
  <c r="EL90" i="1"/>
  <c r="EG90" i="1"/>
  <c r="EF90" i="1"/>
  <c r="EC90" i="1"/>
  <c r="DZ90" i="1"/>
  <c r="DY90" i="1"/>
  <c r="DW90" i="1"/>
  <c r="DV90" i="1"/>
  <c r="DS90" i="1"/>
  <c r="DR90" i="1"/>
  <c r="DP90" i="1"/>
  <c r="DO90" i="1"/>
  <c r="DL90" i="1"/>
  <c r="DK90" i="1"/>
  <c r="DE90" i="1"/>
  <c r="DD90" i="1"/>
  <c r="DB90" i="1"/>
  <c r="DA90" i="1"/>
  <c r="CX90" i="1"/>
  <c r="CW90" i="1"/>
  <c r="CU90" i="1"/>
  <c r="CT90" i="1"/>
  <c r="CQ90" i="1"/>
  <c r="CP90" i="1"/>
  <c r="CJ90" i="1"/>
  <c r="CI90" i="1"/>
  <c r="CG90" i="1"/>
  <c r="CF90" i="1"/>
  <c r="CC90" i="1"/>
  <c r="CB90" i="1"/>
  <c r="BZ90" i="1"/>
  <c r="BY90" i="1"/>
  <c r="BV90" i="1"/>
  <c r="BU90" i="1"/>
  <c r="BO90" i="1"/>
  <c r="BN90" i="1"/>
  <c r="BH90" i="1"/>
  <c r="BG90" i="1"/>
  <c r="EQ89" i="1"/>
  <c r="EP89" i="1"/>
  <c r="EO89" i="1"/>
  <c r="EN89" i="1"/>
  <c r="EM89" i="1"/>
  <c r="EL89" i="1"/>
  <c r="EG89" i="1"/>
  <c r="EF89" i="1"/>
  <c r="EC89" i="1"/>
  <c r="DZ89" i="1"/>
  <c r="DY89" i="1"/>
  <c r="DS89" i="1"/>
  <c r="DR89" i="1"/>
  <c r="DL89" i="1"/>
  <c r="DK89" i="1"/>
  <c r="DE89" i="1"/>
  <c r="DD89" i="1"/>
  <c r="CX89" i="1"/>
  <c r="CW89" i="1"/>
  <c r="CQ89" i="1"/>
  <c r="CP89" i="1"/>
  <c r="CJ89" i="1"/>
  <c r="CI89" i="1"/>
  <c r="CC89" i="1"/>
  <c r="CB89" i="1"/>
  <c r="BV89" i="1"/>
  <c r="BU89" i="1"/>
  <c r="BO89" i="1"/>
  <c r="BN89" i="1"/>
  <c r="BH89" i="1"/>
  <c r="BG89" i="1"/>
  <c r="EQ88" i="1"/>
  <c r="EP88" i="1"/>
  <c r="EO88" i="1"/>
  <c r="EN88" i="1"/>
  <c r="EM88" i="1"/>
  <c r="EL88" i="1"/>
  <c r="EG88" i="1"/>
  <c r="EF88" i="1"/>
  <c r="EC88" i="1"/>
  <c r="DZ88" i="1"/>
  <c r="DY88" i="1"/>
  <c r="DW88" i="1"/>
  <c r="DS88" i="1"/>
  <c r="DR88" i="1"/>
  <c r="DP88" i="1"/>
  <c r="DL88" i="1"/>
  <c r="DK88" i="1"/>
  <c r="DI88" i="1"/>
  <c r="DE88" i="1"/>
  <c r="DD88" i="1"/>
  <c r="DB88" i="1"/>
  <c r="CX88" i="1"/>
  <c r="CW88" i="1"/>
  <c r="CU88" i="1"/>
  <c r="CQ88" i="1"/>
  <c r="CP88" i="1"/>
  <c r="CN88" i="1"/>
  <c r="CJ88" i="1"/>
  <c r="CI88" i="1"/>
  <c r="CG88" i="1"/>
  <c r="CC88" i="1"/>
  <c r="CB88" i="1"/>
  <c r="BZ88" i="1"/>
  <c r="BV88" i="1"/>
  <c r="BU88" i="1"/>
  <c r="BS88" i="1"/>
  <c r="BO88" i="1"/>
  <c r="BN88" i="1"/>
  <c r="BL88" i="1"/>
  <c r="BH88" i="1"/>
  <c r="BG88" i="1"/>
  <c r="EQ87" i="1"/>
  <c r="EP87" i="1"/>
  <c r="EO87" i="1"/>
  <c r="EN87" i="1"/>
  <c r="EM87" i="1"/>
  <c r="EL87" i="1"/>
  <c r="EG87" i="1"/>
  <c r="EF87" i="1"/>
  <c r="EC87" i="1"/>
  <c r="DZ87" i="1"/>
  <c r="DY87" i="1"/>
  <c r="DW87" i="1"/>
  <c r="DS87" i="1"/>
  <c r="DR87" i="1"/>
  <c r="DP87" i="1"/>
  <c r="DL87" i="1"/>
  <c r="DK87" i="1"/>
  <c r="DI87" i="1"/>
  <c r="DE87" i="1"/>
  <c r="DD87" i="1"/>
  <c r="DB87" i="1"/>
  <c r="CX87" i="1"/>
  <c r="CW87" i="1"/>
  <c r="CU87" i="1"/>
  <c r="CQ87" i="1"/>
  <c r="CP87" i="1"/>
  <c r="CN87" i="1"/>
  <c r="CJ87" i="1"/>
  <c r="CI87" i="1"/>
  <c r="CG87" i="1"/>
  <c r="CC87" i="1"/>
  <c r="CB87" i="1"/>
  <c r="BZ87" i="1"/>
  <c r="BV87" i="1"/>
  <c r="BU87" i="1"/>
  <c r="BS87" i="1"/>
  <c r="BO87" i="1"/>
  <c r="BN87" i="1"/>
  <c r="BL87" i="1"/>
  <c r="BH87" i="1"/>
  <c r="BG87" i="1"/>
  <c r="EQ86" i="1"/>
  <c r="EP86" i="1"/>
  <c r="EO86" i="1"/>
  <c r="EN86" i="1"/>
  <c r="EM86" i="1"/>
  <c r="EL86" i="1"/>
  <c r="EG86" i="1"/>
  <c r="EF86" i="1"/>
  <c r="EC86" i="1"/>
  <c r="DZ86" i="1"/>
  <c r="DY86" i="1"/>
  <c r="DW86" i="1"/>
  <c r="DS86" i="1"/>
  <c r="DR86" i="1"/>
  <c r="DP86" i="1"/>
  <c r="DL86" i="1"/>
  <c r="DK86" i="1"/>
  <c r="DI86" i="1"/>
  <c r="DE86" i="1"/>
  <c r="DD86" i="1"/>
  <c r="DB86" i="1"/>
  <c r="CX86" i="1"/>
  <c r="CW86" i="1"/>
  <c r="CU86" i="1"/>
  <c r="CQ86" i="1"/>
  <c r="CP86" i="1"/>
  <c r="CN86" i="1"/>
  <c r="CJ86" i="1"/>
  <c r="CI86" i="1"/>
  <c r="CG86" i="1"/>
  <c r="CC86" i="1"/>
  <c r="CB86" i="1"/>
  <c r="BZ86" i="1"/>
  <c r="BV86" i="1"/>
  <c r="BU86" i="1"/>
  <c r="BS86" i="1"/>
  <c r="BO86" i="1"/>
  <c r="BN86" i="1"/>
  <c r="BL86" i="1"/>
  <c r="BH86" i="1"/>
  <c r="BG86" i="1"/>
  <c r="EQ85" i="1"/>
  <c r="EP85" i="1"/>
  <c r="EO85" i="1"/>
  <c r="EN85" i="1"/>
  <c r="EM85" i="1"/>
  <c r="EL85" i="1"/>
  <c r="EG85" i="1"/>
  <c r="EF85" i="1"/>
  <c r="EC85" i="1"/>
  <c r="DZ85" i="1"/>
  <c r="DY85" i="1"/>
  <c r="DW85" i="1"/>
  <c r="DS85" i="1"/>
  <c r="DR85" i="1"/>
  <c r="DP85" i="1"/>
  <c r="DL85" i="1"/>
  <c r="DK85" i="1"/>
  <c r="DI85" i="1"/>
  <c r="DE85" i="1"/>
  <c r="DD85" i="1"/>
  <c r="DB85" i="1"/>
  <c r="CX85" i="1"/>
  <c r="CW85" i="1"/>
  <c r="CU85" i="1"/>
  <c r="CQ85" i="1"/>
  <c r="CP85" i="1"/>
  <c r="CN85" i="1"/>
  <c r="CJ85" i="1"/>
  <c r="CI85" i="1"/>
  <c r="CG85" i="1"/>
  <c r="CC85" i="1"/>
  <c r="CB85" i="1"/>
  <c r="BZ85" i="1"/>
  <c r="BV85" i="1"/>
  <c r="BU85" i="1"/>
  <c r="BS85" i="1"/>
  <c r="BO85" i="1"/>
  <c r="BN85" i="1"/>
  <c r="BL85" i="1"/>
  <c r="BH85" i="1"/>
  <c r="BG85" i="1"/>
  <c r="EQ84" i="1"/>
  <c r="EP84" i="1"/>
  <c r="EO84" i="1"/>
  <c r="EN84" i="1"/>
  <c r="EM84" i="1"/>
  <c r="EL84" i="1"/>
  <c r="EG84" i="1"/>
  <c r="EF84" i="1"/>
  <c r="EC84" i="1"/>
  <c r="DZ84" i="1"/>
  <c r="DY84" i="1"/>
  <c r="DW84" i="1"/>
  <c r="DS84" i="1"/>
  <c r="DR84" i="1"/>
  <c r="DP84" i="1"/>
  <c r="DL84" i="1"/>
  <c r="DK84" i="1"/>
  <c r="DI84" i="1"/>
  <c r="DE84" i="1"/>
  <c r="DD84" i="1"/>
  <c r="DB84" i="1"/>
  <c r="CX84" i="1"/>
  <c r="CW84" i="1"/>
  <c r="CU84" i="1"/>
  <c r="CQ84" i="1"/>
  <c r="CP84" i="1"/>
  <c r="CN84" i="1"/>
  <c r="CJ84" i="1"/>
  <c r="CI84" i="1"/>
  <c r="CG84" i="1"/>
  <c r="CC84" i="1"/>
  <c r="CB84" i="1"/>
  <c r="BZ84" i="1"/>
  <c r="BV84" i="1"/>
  <c r="BU84" i="1"/>
  <c r="BS84" i="1"/>
  <c r="BO84" i="1"/>
  <c r="BN84" i="1"/>
  <c r="BL84" i="1"/>
  <c r="BH84" i="1"/>
  <c r="BG84" i="1"/>
  <c r="EQ83" i="1"/>
  <c r="EP83" i="1"/>
  <c r="EO83" i="1"/>
  <c r="EN83" i="1"/>
  <c r="EM83" i="1"/>
  <c r="EL83" i="1"/>
  <c r="EG83" i="1"/>
  <c r="EF83" i="1"/>
  <c r="EC83" i="1"/>
  <c r="DZ83" i="1"/>
  <c r="DY83" i="1"/>
  <c r="DW83" i="1"/>
  <c r="DS83" i="1"/>
  <c r="DR83" i="1"/>
  <c r="DP83" i="1"/>
  <c r="DL83" i="1"/>
  <c r="DK83" i="1"/>
  <c r="DI83" i="1"/>
  <c r="DE83" i="1"/>
  <c r="DD83" i="1"/>
  <c r="DB83" i="1"/>
  <c r="CX83" i="1"/>
  <c r="CW83" i="1"/>
  <c r="CU83" i="1"/>
  <c r="CQ83" i="1"/>
  <c r="CP83" i="1"/>
  <c r="CN83" i="1"/>
  <c r="CJ83" i="1"/>
  <c r="CI83" i="1"/>
  <c r="CG83" i="1"/>
  <c r="CC83" i="1"/>
  <c r="CB83" i="1"/>
  <c r="BZ83" i="1"/>
  <c r="BV83" i="1"/>
  <c r="BU83" i="1"/>
  <c r="BS83" i="1"/>
  <c r="BO83" i="1"/>
  <c r="BN83" i="1"/>
  <c r="BL83" i="1"/>
  <c r="BH83" i="1"/>
  <c r="BG83" i="1"/>
  <c r="EQ82" i="1"/>
  <c r="EP82" i="1"/>
  <c r="EO82" i="1"/>
  <c r="EN82" i="1"/>
  <c r="EM82" i="1"/>
  <c r="EL82" i="1"/>
  <c r="EG82" i="1"/>
  <c r="EF82" i="1"/>
  <c r="EC82" i="1"/>
  <c r="DZ82" i="1"/>
  <c r="DY82" i="1"/>
  <c r="DW82" i="1"/>
  <c r="DS82" i="1"/>
  <c r="DR82" i="1"/>
  <c r="DP82" i="1"/>
  <c r="DL82" i="1"/>
  <c r="DK82" i="1"/>
  <c r="DI82" i="1"/>
  <c r="DE82" i="1"/>
  <c r="DD82" i="1"/>
  <c r="DB82" i="1"/>
  <c r="CX82" i="1"/>
  <c r="CW82" i="1"/>
  <c r="CU82" i="1"/>
  <c r="CQ82" i="1"/>
  <c r="CP82" i="1"/>
  <c r="CN82" i="1"/>
  <c r="CJ82" i="1"/>
  <c r="CI82" i="1"/>
  <c r="CG82" i="1"/>
  <c r="CC82" i="1"/>
  <c r="CB82" i="1"/>
  <c r="BZ82" i="1"/>
  <c r="BV82" i="1"/>
  <c r="BU82" i="1"/>
  <c r="BS82" i="1"/>
  <c r="BO82" i="1"/>
  <c r="BN82" i="1"/>
  <c r="BL82" i="1"/>
  <c r="BH82" i="1"/>
  <c r="BG82" i="1"/>
  <c r="EQ81" i="1"/>
  <c r="EP81" i="1"/>
  <c r="EO81" i="1"/>
  <c r="EN81" i="1"/>
  <c r="EM81" i="1"/>
  <c r="EL81" i="1"/>
  <c r="EG81" i="1"/>
  <c r="EF81" i="1"/>
  <c r="EC81" i="1"/>
  <c r="DZ81" i="1"/>
  <c r="DY81" i="1"/>
  <c r="DW81" i="1"/>
  <c r="DS81" i="1"/>
  <c r="DR81" i="1"/>
  <c r="DP81" i="1"/>
  <c r="DL81" i="1"/>
  <c r="DK81" i="1"/>
  <c r="DI81" i="1"/>
  <c r="DE81" i="1"/>
  <c r="DD81" i="1"/>
  <c r="DB81" i="1"/>
  <c r="CX81" i="1"/>
  <c r="CW81" i="1"/>
  <c r="CU81" i="1"/>
  <c r="CQ81" i="1"/>
  <c r="CP81" i="1"/>
  <c r="CN81" i="1"/>
  <c r="CJ81" i="1"/>
  <c r="CI81" i="1"/>
  <c r="CG81" i="1"/>
  <c r="CC81" i="1"/>
  <c r="CB81" i="1"/>
  <c r="BZ81" i="1"/>
  <c r="BV81" i="1"/>
  <c r="BU81" i="1"/>
  <c r="BS81" i="1"/>
  <c r="BO81" i="1"/>
  <c r="BN81" i="1"/>
  <c r="BL81" i="1"/>
  <c r="BH81" i="1"/>
  <c r="BG81" i="1"/>
  <c r="EQ80" i="1"/>
  <c r="EP80" i="1"/>
  <c r="EO80" i="1"/>
  <c r="EN80" i="1"/>
  <c r="EM80" i="1"/>
  <c r="EL80" i="1"/>
  <c r="EG80" i="1"/>
  <c r="EF80" i="1"/>
  <c r="EC80" i="1"/>
  <c r="DZ80" i="1"/>
  <c r="DY80" i="1"/>
  <c r="DW80" i="1"/>
  <c r="DS80" i="1"/>
  <c r="DR80" i="1"/>
  <c r="DP80" i="1"/>
  <c r="DL80" i="1"/>
  <c r="DK80" i="1"/>
  <c r="DI80" i="1"/>
  <c r="DE80" i="1"/>
  <c r="DD80" i="1"/>
  <c r="DB80" i="1"/>
  <c r="CX80" i="1"/>
  <c r="CW80" i="1"/>
  <c r="CU80" i="1"/>
  <c r="CQ80" i="1"/>
  <c r="CP80" i="1"/>
  <c r="CN80" i="1"/>
  <c r="CJ80" i="1"/>
  <c r="CI80" i="1"/>
  <c r="CG80" i="1"/>
  <c r="CC80" i="1"/>
  <c r="CB80" i="1"/>
  <c r="BZ80" i="1"/>
  <c r="BV80" i="1"/>
  <c r="BU80" i="1"/>
  <c r="BS80" i="1"/>
  <c r="BO80" i="1"/>
  <c r="BN80" i="1"/>
  <c r="BL80" i="1"/>
  <c r="BH80" i="1"/>
  <c r="BG80" i="1"/>
  <c r="EQ79" i="1"/>
  <c r="EP79" i="1"/>
  <c r="EO79" i="1"/>
  <c r="EN79" i="1"/>
  <c r="EM79" i="1"/>
  <c r="EL79" i="1"/>
  <c r="EG79" i="1"/>
  <c r="EF79" i="1"/>
  <c r="EC79" i="1"/>
  <c r="DZ79" i="1"/>
  <c r="DY79" i="1"/>
  <c r="DW79" i="1"/>
  <c r="DS79" i="1"/>
  <c r="DR79" i="1"/>
  <c r="DP79" i="1"/>
  <c r="DL79" i="1"/>
  <c r="DK79" i="1"/>
  <c r="DI79" i="1"/>
  <c r="DE79" i="1"/>
  <c r="DD79" i="1"/>
  <c r="DB79" i="1"/>
  <c r="CX79" i="1"/>
  <c r="CW79" i="1"/>
  <c r="CU79" i="1"/>
  <c r="CQ79" i="1"/>
  <c r="CP79" i="1"/>
  <c r="CN79" i="1"/>
  <c r="CJ79" i="1"/>
  <c r="CI79" i="1"/>
  <c r="CG79" i="1"/>
  <c r="CC79" i="1"/>
  <c r="CB79" i="1"/>
  <c r="BZ79" i="1"/>
  <c r="BV79" i="1"/>
  <c r="BU79" i="1"/>
  <c r="BS79" i="1"/>
  <c r="BO79" i="1"/>
  <c r="BN79" i="1"/>
  <c r="BL79" i="1"/>
  <c r="BH79" i="1"/>
  <c r="BG79" i="1"/>
  <c r="EQ78" i="1"/>
  <c r="EP78" i="1"/>
  <c r="EO78" i="1"/>
  <c r="EN78" i="1"/>
  <c r="EM78" i="1"/>
  <c r="EL78" i="1"/>
  <c r="EG78" i="1"/>
  <c r="EF78" i="1"/>
  <c r="EC78" i="1"/>
  <c r="DZ78" i="1"/>
  <c r="DY78" i="1"/>
  <c r="DW78" i="1"/>
  <c r="DS78" i="1"/>
  <c r="DR78" i="1"/>
  <c r="DP78" i="1"/>
  <c r="DL78" i="1"/>
  <c r="DK78" i="1"/>
  <c r="DI78" i="1"/>
  <c r="DE78" i="1"/>
  <c r="DD78" i="1"/>
  <c r="DB78" i="1"/>
  <c r="CX78" i="1"/>
  <c r="CW78" i="1"/>
  <c r="CU78" i="1"/>
  <c r="CQ78" i="1"/>
  <c r="CP78" i="1"/>
  <c r="CN78" i="1"/>
  <c r="CJ78" i="1"/>
  <c r="CI78" i="1"/>
  <c r="CG78" i="1"/>
  <c r="CC78" i="1"/>
  <c r="CB78" i="1"/>
  <c r="BZ78" i="1"/>
  <c r="BV78" i="1"/>
  <c r="BU78" i="1"/>
  <c r="BS78" i="1"/>
  <c r="BO78" i="1"/>
  <c r="BN78" i="1"/>
  <c r="BL78" i="1"/>
  <c r="BH78" i="1"/>
  <c r="BG78" i="1"/>
  <c r="EQ77" i="1"/>
  <c r="EP77" i="1"/>
  <c r="EO77" i="1"/>
  <c r="EN77" i="1"/>
  <c r="EM77" i="1"/>
  <c r="EL77" i="1"/>
  <c r="EG77" i="1"/>
  <c r="EF77" i="1"/>
  <c r="EC77" i="1"/>
  <c r="DZ77" i="1"/>
  <c r="DY77" i="1"/>
  <c r="DW77" i="1"/>
  <c r="DS77" i="1"/>
  <c r="DR77" i="1"/>
  <c r="DP77" i="1"/>
  <c r="DL77" i="1"/>
  <c r="DK77" i="1"/>
  <c r="DI77" i="1"/>
  <c r="DE77" i="1"/>
  <c r="DD77" i="1"/>
  <c r="DB77" i="1"/>
  <c r="CX77" i="1"/>
  <c r="CW77" i="1"/>
  <c r="CU77" i="1"/>
  <c r="CQ77" i="1"/>
  <c r="CP77" i="1"/>
  <c r="CN77" i="1"/>
  <c r="CJ77" i="1"/>
  <c r="CI77" i="1"/>
  <c r="CG77" i="1"/>
  <c r="CC77" i="1"/>
  <c r="CB77" i="1"/>
  <c r="BZ77" i="1"/>
  <c r="BV77" i="1"/>
  <c r="BU77" i="1"/>
  <c r="BS77" i="1"/>
  <c r="BO77" i="1"/>
  <c r="BN77" i="1"/>
  <c r="BL77" i="1"/>
  <c r="BH77" i="1"/>
  <c r="BG77" i="1"/>
  <c r="EQ76" i="1"/>
  <c r="EP76" i="1"/>
  <c r="EO76" i="1"/>
  <c r="EN76" i="1"/>
  <c r="EM76" i="1"/>
  <c r="EL76" i="1"/>
  <c r="EG76" i="1"/>
  <c r="EF76" i="1"/>
  <c r="EC76" i="1"/>
  <c r="DZ76" i="1"/>
  <c r="DY76" i="1"/>
  <c r="DW76" i="1"/>
  <c r="DS76" i="1"/>
  <c r="DR76" i="1"/>
  <c r="DP76" i="1"/>
  <c r="DL76" i="1"/>
  <c r="DK76" i="1"/>
  <c r="DI76" i="1"/>
  <c r="DE76" i="1"/>
  <c r="DD76" i="1"/>
  <c r="DB76" i="1"/>
  <c r="CX76" i="1"/>
  <c r="CW76" i="1"/>
  <c r="CU76" i="1"/>
  <c r="CQ76" i="1"/>
  <c r="CP76" i="1"/>
  <c r="CN76" i="1"/>
  <c r="CJ76" i="1"/>
  <c r="CI76" i="1"/>
  <c r="CG76" i="1"/>
  <c r="CC76" i="1"/>
  <c r="CB76" i="1"/>
  <c r="BZ76" i="1"/>
  <c r="BV76" i="1"/>
  <c r="BU76" i="1"/>
  <c r="BS76" i="1"/>
  <c r="BO76" i="1"/>
  <c r="BN76" i="1"/>
  <c r="BL76" i="1"/>
  <c r="BH76" i="1"/>
  <c r="BG76" i="1"/>
  <c r="EQ75" i="1"/>
  <c r="EP75" i="1"/>
  <c r="EO75" i="1"/>
  <c r="EN75" i="1"/>
  <c r="EM75" i="1"/>
  <c r="EL75" i="1"/>
  <c r="EG75" i="1"/>
  <c r="EF75" i="1"/>
  <c r="EC75" i="1"/>
  <c r="DZ75" i="1"/>
  <c r="DY75" i="1"/>
  <c r="DW75" i="1"/>
  <c r="DS75" i="1"/>
  <c r="DR75" i="1"/>
  <c r="DP75" i="1"/>
  <c r="DL75" i="1"/>
  <c r="DK75" i="1"/>
  <c r="DI75" i="1"/>
  <c r="DE75" i="1"/>
  <c r="DD75" i="1"/>
  <c r="DB75" i="1"/>
  <c r="CX75" i="1"/>
  <c r="CW75" i="1"/>
  <c r="CU75" i="1"/>
  <c r="CQ75" i="1"/>
  <c r="CP75" i="1"/>
  <c r="CJ75" i="1"/>
  <c r="CI75" i="1"/>
  <c r="CG75" i="1"/>
  <c r="CC75" i="1"/>
  <c r="CB75" i="1"/>
  <c r="BZ75" i="1"/>
  <c r="BY75" i="1"/>
  <c r="BV75" i="1"/>
  <c r="BU75" i="1"/>
  <c r="BS75" i="1"/>
  <c r="BO75" i="1"/>
  <c r="BN75" i="1"/>
  <c r="BL75" i="1"/>
  <c r="BK75" i="1"/>
  <c r="BH75" i="1"/>
  <c r="BG75" i="1"/>
  <c r="EQ74" i="1"/>
  <c r="EP74" i="1"/>
  <c r="EO74" i="1"/>
  <c r="EN74" i="1"/>
  <c r="EM74" i="1"/>
  <c r="EL74" i="1"/>
  <c r="EG74" i="1"/>
  <c r="EF74" i="1"/>
  <c r="EC74" i="1"/>
  <c r="DZ74" i="1"/>
  <c r="DY74" i="1"/>
  <c r="DW74" i="1"/>
  <c r="DV74" i="1"/>
  <c r="DS74" i="1"/>
  <c r="DR74" i="1"/>
  <c r="DP74" i="1"/>
  <c r="DO74" i="1"/>
  <c r="DL74" i="1"/>
  <c r="DK74" i="1"/>
  <c r="DE74" i="1"/>
  <c r="DD74" i="1"/>
  <c r="DB74" i="1"/>
  <c r="DA74" i="1"/>
  <c r="CX74" i="1"/>
  <c r="CW74" i="1"/>
  <c r="CU74" i="1"/>
  <c r="CT74" i="1"/>
  <c r="CQ74" i="1"/>
  <c r="CP74" i="1"/>
  <c r="CJ74" i="1"/>
  <c r="CI74" i="1"/>
  <c r="CG74" i="1"/>
  <c r="CF74" i="1"/>
  <c r="CC74" i="1"/>
  <c r="CB74" i="1"/>
  <c r="BZ74" i="1"/>
  <c r="BY74" i="1"/>
  <c r="BV74" i="1"/>
  <c r="BU74" i="1"/>
  <c r="BO74" i="1"/>
  <c r="BN74" i="1"/>
  <c r="BL74" i="1"/>
  <c r="BH74" i="1"/>
  <c r="BG74" i="1"/>
  <c r="EQ73" i="1"/>
  <c r="EP73" i="1"/>
  <c r="EO73" i="1"/>
  <c r="EN73" i="1"/>
  <c r="EM73" i="1"/>
  <c r="EL73" i="1"/>
  <c r="EG73" i="1"/>
  <c r="EF73" i="1"/>
  <c r="EC73" i="1"/>
  <c r="DZ73" i="1"/>
  <c r="DY73" i="1"/>
  <c r="DW73" i="1"/>
  <c r="DV73" i="1"/>
  <c r="DS73" i="1"/>
  <c r="DR73" i="1"/>
  <c r="DP73" i="1"/>
  <c r="DO73" i="1"/>
  <c r="DL73" i="1"/>
  <c r="DK73" i="1"/>
  <c r="DE73" i="1"/>
  <c r="DD73" i="1"/>
  <c r="DB73" i="1"/>
  <c r="DA73" i="1"/>
  <c r="CX73" i="1"/>
  <c r="CW73" i="1"/>
  <c r="CU73" i="1"/>
  <c r="CT73" i="1"/>
  <c r="CQ73" i="1"/>
  <c r="CP73" i="1"/>
  <c r="CJ73" i="1"/>
  <c r="CI73" i="1"/>
  <c r="CG73" i="1"/>
  <c r="CF73" i="1"/>
  <c r="CC73" i="1"/>
  <c r="CB73" i="1"/>
  <c r="BZ73" i="1"/>
  <c r="BY73" i="1"/>
  <c r="BV73" i="1"/>
  <c r="BU73" i="1"/>
  <c r="BO73" i="1"/>
  <c r="BN73" i="1"/>
  <c r="BL73" i="1"/>
  <c r="BH73" i="1"/>
  <c r="BG73" i="1"/>
  <c r="EQ72" i="1"/>
  <c r="EP72" i="1"/>
  <c r="EO72" i="1"/>
  <c r="EN72" i="1"/>
  <c r="EM72" i="1"/>
  <c r="EL72" i="1"/>
  <c r="EG72" i="1"/>
  <c r="EF72" i="1"/>
  <c r="EC72" i="1"/>
  <c r="DZ72" i="1"/>
  <c r="DY72" i="1"/>
  <c r="DW72" i="1"/>
  <c r="DS72" i="1"/>
  <c r="DR72" i="1"/>
  <c r="DP72" i="1"/>
  <c r="DL72" i="1"/>
  <c r="DK72" i="1"/>
  <c r="DI72" i="1"/>
  <c r="DE72" i="1"/>
  <c r="DD72" i="1"/>
  <c r="DB72" i="1"/>
  <c r="CX72" i="1"/>
  <c r="CW72" i="1"/>
  <c r="CU72" i="1"/>
  <c r="CQ72" i="1"/>
  <c r="CP72" i="1"/>
  <c r="CJ72" i="1"/>
  <c r="CI72" i="1"/>
  <c r="CG72" i="1"/>
  <c r="CC72" i="1"/>
  <c r="CB72" i="1"/>
  <c r="BZ72" i="1"/>
  <c r="BY72" i="1"/>
  <c r="BV72" i="1"/>
  <c r="BU72" i="1"/>
  <c r="BS72" i="1"/>
  <c r="BO72" i="1"/>
  <c r="BN72" i="1"/>
  <c r="BL72" i="1"/>
  <c r="BK72" i="1"/>
  <c r="BH72" i="1"/>
  <c r="BG72" i="1"/>
  <c r="EQ71" i="1"/>
  <c r="EP71" i="1"/>
  <c r="EO71" i="1"/>
  <c r="EN71" i="1"/>
  <c r="EM71" i="1"/>
  <c r="EL71" i="1"/>
  <c r="EG71" i="1"/>
  <c r="EF71" i="1"/>
  <c r="EC71" i="1"/>
  <c r="DZ71" i="1"/>
  <c r="DY71" i="1"/>
  <c r="DW71" i="1"/>
  <c r="DS71" i="1"/>
  <c r="DR71" i="1"/>
  <c r="DP71" i="1"/>
  <c r="DL71" i="1"/>
  <c r="DK71" i="1"/>
  <c r="DI71" i="1"/>
  <c r="DE71" i="1"/>
  <c r="DD71" i="1"/>
  <c r="DB71" i="1"/>
  <c r="CX71" i="1"/>
  <c r="CW71" i="1"/>
  <c r="CU71" i="1"/>
  <c r="CQ71" i="1"/>
  <c r="CP71" i="1"/>
  <c r="CJ71" i="1"/>
  <c r="CI71" i="1"/>
  <c r="CG71" i="1"/>
  <c r="CC71" i="1"/>
  <c r="CB71" i="1"/>
  <c r="BZ71" i="1"/>
  <c r="BY71" i="1"/>
  <c r="BV71" i="1"/>
  <c r="BU71" i="1"/>
  <c r="BS71" i="1"/>
  <c r="BO71" i="1"/>
  <c r="BN71" i="1"/>
  <c r="BL71" i="1"/>
  <c r="BK71" i="1"/>
  <c r="BH71" i="1"/>
  <c r="BG71" i="1"/>
  <c r="EQ70" i="1"/>
  <c r="EP70" i="1"/>
  <c r="EO70" i="1"/>
  <c r="EN70" i="1"/>
  <c r="EM70" i="1"/>
  <c r="EL70" i="1"/>
  <c r="EG70" i="1"/>
  <c r="EF70" i="1"/>
  <c r="EC70" i="1"/>
  <c r="DZ70" i="1"/>
  <c r="DY70" i="1"/>
  <c r="DW70" i="1"/>
  <c r="DV70" i="1"/>
  <c r="DS70" i="1"/>
  <c r="DR70" i="1"/>
  <c r="DP70" i="1"/>
  <c r="DO70" i="1"/>
  <c r="DL70" i="1"/>
  <c r="DK70" i="1"/>
  <c r="DE70" i="1"/>
  <c r="DD70" i="1"/>
  <c r="DB70" i="1"/>
  <c r="DA70" i="1"/>
  <c r="CX70" i="1"/>
  <c r="CW70" i="1"/>
  <c r="CU70" i="1"/>
  <c r="CT70" i="1"/>
  <c r="CQ70" i="1"/>
  <c r="CP70" i="1"/>
  <c r="CJ70" i="1"/>
  <c r="CI70" i="1"/>
  <c r="CG70" i="1"/>
  <c r="CF70" i="1"/>
  <c r="CC70" i="1"/>
  <c r="CB70" i="1"/>
  <c r="BZ70" i="1"/>
  <c r="BY70" i="1"/>
  <c r="BV70" i="1"/>
  <c r="BU70" i="1"/>
  <c r="BO70" i="1"/>
  <c r="BN70" i="1"/>
  <c r="BL70" i="1"/>
  <c r="BH70" i="1"/>
  <c r="BG70" i="1"/>
  <c r="EQ69" i="1"/>
  <c r="EP69" i="1"/>
  <c r="EO69" i="1"/>
  <c r="EN69" i="1"/>
  <c r="EM69" i="1"/>
  <c r="EL69" i="1"/>
  <c r="EG69" i="1"/>
  <c r="EF69" i="1"/>
  <c r="EC69" i="1"/>
  <c r="DZ69" i="1"/>
  <c r="DY69" i="1"/>
  <c r="DW69" i="1"/>
  <c r="DV69" i="1"/>
  <c r="DS69" i="1"/>
  <c r="DR69" i="1"/>
  <c r="DP69" i="1"/>
  <c r="DO69" i="1"/>
  <c r="DL69" i="1"/>
  <c r="DK69" i="1"/>
  <c r="DE69" i="1"/>
  <c r="DD69" i="1"/>
  <c r="DB69" i="1"/>
  <c r="DA69" i="1"/>
  <c r="CX69" i="1"/>
  <c r="CW69" i="1"/>
  <c r="CU69" i="1"/>
  <c r="CT69" i="1"/>
  <c r="CQ69" i="1"/>
  <c r="CP69" i="1"/>
  <c r="CJ69" i="1"/>
  <c r="CI69" i="1"/>
  <c r="CG69" i="1"/>
  <c r="CF69" i="1"/>
  <c r="CC69" i="1"/>
  <c r="CB69" i="1"/>
  <c r="BZ69" i="1"/>
  <c r="BY69" i="1"/>
  <c r="BV69" i="1"/>
  <c r="BU69" i="1"/>
  <c r="BO69" i="1"/>
  <c r="BN69" i="1"/>
  <c r="BL69" i="1"/>
  <c r="BH69" i="1"/>
  <c r="BG69" i="1"/>
  <c r="EQ68" i="1"/>
  <c r="EP68" i="1"/>
  <c r="EO68" i="1"/>
  <c r="EN68" i="1"/>
  <c r="EM68" i="1"/>
  <c r="EL68" i="1"/>
  <c r="EG68" i="1"/>
  <c r="EF68" i="1"/>
  <c r="EC68" i="1"/>
  <c r="DZ68" i="1"/>
  <c r="DY68" i="1"/>
  <c r="DW68" i="1"/>
  <c r="DV68" i="1"/>
  <c r="DS68" i="1"/>
  <c r="DR68" i="1"/>
  <c r="DP68" i="1"/>
  <c r="DO68" i="1"/>
  <c r="DL68" i="1"/>
  <c r="DK68" i="1"/>
  <c r="DE68" i="1"/>
  <c r="DD68" i="1"/>
  <c r="DB68" i="1"/>
  <c r="DA68" i="1"/>
  <c r="CX68" i="1"/>
  <c r="CW68" i="1"/>
  <c r="CU68" i="1"/>
  <c r="CT68" i="1"/>
  <c r="CQ68" i="1"/>
  <c r="CP68" i="1"/>
  <c r="CJ68" i="1"/>
  <c r="CI68" i="1"/>
  <c r="CG68" i="1"/>
  <c r="CF68" i="1"/>
  <c r="CC68" i="1"/>
  <c r="CB68" i="1"/>
  <c r="BZ68" i="1"/>
  <c r="BY68" i="1"/>
  <c r="BV68" i="1"/>
  <c r="BU68" i="1"/>
  <c r="BO68" i="1"/>
  <c r="BN68" i="1"/>
  <c r="BL68" i="1"/>
  <c r="BH68" i="1"/>
  <c r="BG68" i="1"/>
  <c r="EQ67" i="1"/>
  <c r="EP67" i="1"/>
  <c r="EO67" i="1"/>
  <c r="EN67" i="1"/>
  <c r="EM67" i="1"/>
  <c r="EL67" i="1"/>
  <c r="EG67" i="1"/>
  <c r="EF67" i="1"/>
  <c r="EC67" i="1"/>
  <c r="DZ67" i="1"/>
  <c r="DY67" i="1"/>
  <c r="DW67" i="1"/>
  <c r="DS67" i="1"/>
  <c r="DR67" i="1"/>
  <c r="DP67" i="1"/>
  <c r="DL67" i="1"/>
  <c r="DK67" i="1"/>
  <c r="DI67" i="1"/>
  <c r="DE67" i="1"/>
  <c r="DD67" i="1"/>
  <c r="DB67" i="1"/>
  <c r="CX67" i="1"/>
  <c r="CW67" i="1"/>
  <c r="CU67" i="1"/>
  <c r="CQ67" i="1"/>
  <c r="CP67" i="1"/>
  <c r="CJ67" i="1"/>
  <c r="CI67" i="1"/>
  <c r="CG67" i="1"/>
  <c r="CC67" i="1"/>
  <c r="CB67" i="1"/>
  <c r="BZ67" i="1"/>
  <c r="BY67" i="1"/>
  <c r="BV67" i="1"/>
  <c r="BU67" i="1"/>
  <c r="BS67" i="1"/>
  <c r="BO67" i="1"/>
  <c r="BN67" i="1"/>
  <c r="BL67" i="1"/>
  <c r="BK67" i="1"/>
  <c r="BH67" i="1"/>
  <c r="BG67" i="1"/>
  <c r="EQ66" i="1"/>
  <c r="EP66" i="1"/>
  <c r="EO66" i="1"/>
  <c r="EN66" i="1"/>
  <c r="EM66" i="1"/>
  <c r="EL66" i="1"/>
  <c r="EG66" i="1"/>
  <c r="EF66" i="1"/>
  <c r="EC66" i="1"/>
  <c r="DZ66" i="1"/>
  <c r="DY66" i="1"/>
  <c r="DW66" i="1"/>
  <c r="DS66" i="1"/>
  <c r="DR66" i="1"/>
  <c r="DP66" i="1"/>
  <c r="DL66" i="1"/>
  <c r="DK66" i="1"/>
  <c r="DI66" i="1"/>
  <c r="DE66" i="1"/>
  <c r="DD66" i="1"/>
  <c r="DB66" i="1"/>
  <c r="CX66" i="1"/>
  <c r="CW66" i="1"/>
  <c r="CU66" i="1"/>
  <c r="CQ66" i="1"/>
  <c r="CP66" i="1"/>
  <c r="CJ66" i="1"/>
  <c r="CI66" i="1"/>
  <c r="CG66" i="1"/>
  <c r="CC66" i="1"/>
  <c r="CB66" i="1"/>
  <c r="BZ66" i="1"/>
  <c r="BY66" i="1"/>
  <c r="BV66" i="1"/>
  <c r="BU66" i="1"/>
  <c r="BS66" i="1"/>
  <c r="BO66" i="1"/>
  <c r="BN66" i="1"/>
  <c r="BL66" i="1"/>
  <c r="BK66" i="1"/>
  <c r="BH66" i="1"/>
  <c r="BG66" i="1"/>
  <c r="EQ65" i="1"/>
  <c r="EP65" i="1"/>
  <c r="EO65" i="1"/>
  <c r="EN65" i="1"/>
  <c r="EM65" i="1"/>
  <c r="EL65" i="1"/>
  <c r="EG65" i="1"/>
  <c r="EF65" i="1"/>
  <c r="EC65" i="1"/>
  <c r="DZ65" i="1"/>
  <c r="DY65" i="1"/>
  <c r="DW65" i="1"/>
  <c r="DV65" i="1"/>
  <c r="DS65" i="1"/>
  <c r="DR65" i="1"/>
  <c r="DP65" i="1"/>
  <c r="DO65" i="1"/>
  <c r="DL65" i="1"/>
  <c r="DK65" i="1"/>
  <c r="DE65" i="1"/>
  <c r="DD65" i="1"/>
  <c r="DB65" i="1"/>
  <c r="DA65" i="1"/>
  <c r="CX65" i="1"/>
  <c r="CW65" i="1"/>
  <c r="CU65" i="1"/>
  <c r="CT65" i="1"/>
  <c r="CQ65" i="1"/>
  <c r="CP65" i="1"/>
  <c r="CJ65" i="1"/>
  <c r="CI65" i="1"/>
  <c r="CG65" i="1"/>
  <c r="CF65" i="1"/>
  <c r="CC65" i="1"/>
  <c r="CB65" i="1"/>
  <c r="BZ65" i="1"/>
  <c r="BY65" i="1"/>
  <c r="BV65" i="1"/>
  <c r="BU65" i="1"/>
  <c r="BO65" i="1"/>
  <c r="BN65" i="1"/>
  <c r="BL65" i="1"/>
  <c r="BH65" i="1"/>
  <c r="BG65" i="1"/>
  <c r="EQ64" i="1"/>
  <c r="EP64" i="1"/>
  <c r="EO64" i="1"/>
  <c r="EN64" i="1"/>
  <c r="EM64" i="1"/>
  <c r="EL64" i="1"/>
  <c r="EG64" i="1"/>
  <c r="EF64" i="1"/>
  <c r="EC64" i="1"/>
  <c r="DZ64" i="1"/>
  <c r="DY64" i="1"/>
  <c r="DW64" i="1"/>
  <c r="DV64" i="1"/>
  <c r="DS64" i="1"/>
  <c r="DR64" i="1"/>
  <c r="DP64" i="1"/>
  <c r="DO64" i="1"/>
  <c r="DL64" i="1"/>
  <c r="DK64" i="1"/>
  <c r="DE64" i="1"/>
  <c r="DD64" i="1"/>
  <c r="DB64" i="1"/>
  <c r="DA64" i="1"/>
  <c r="CX64" i="1"/>
  <c r="CW64" i="1"/>
  <c r="CU64" i="1"/>
  <c r="CT64" i="1"/>
  <c r="CQ64" i="1"/>
  <c r="CP64" i="1"/>
  <c r="CJ64" i="1"/>
  <c r="CI64" i="1"/>
  <c r="CG64" i="1"/>
  <c r="CF64" i="1"/>
  <c r="CC64" i="1"/>
  <c r="CB64" i="1"/>
  <c r="BZ64" i="1"/>
  <c r="BY64" i="1"/>
  <c r="BV64" i="1"/>
  <c r="BU64" i="1"/>
  <c r="BO64" i="1"/>
  <c r="BN64" i="1"/>
  <c r="BL64" i="1"/>
  <c r="BH64" i="1"/>
  <c r="BG64" i="1"/>
  <c r="EQ63" i="1"/>
  <c r="EP63" i="1"/>
  <c r="EO63" i="1"/>
  <c r="EN63" i="1"/>
  <c r="EM63" i="1"/>
  <c r="EL63" i="1"/>
  <c r="EG63" i="1"/>
  <c r="EF63" i="1"/>
  <c r="EC63" i="1"/>
  <c r="DZ63" i="1"/>
  <c r="DY63" i="1"/>
  <c r="DW63" i="1"/>
  <c r="DV63" i="1"/>
  <c r="DS63" i="1"/>
  <c r="DR63" i="1"/>
  <c r="DP63" i="1"/>
  <c r="DO63" i="1"/>
  <c r="DL63" i="1"/>
  <c r="DK63" i="1"/>
  <c r="DE63" i="1"/>
  <c r="DD63" i="1"/>
  <c r="DB63" i="1"/>
  <c r="DA63" i="1"/>
  <c r="CX63" i="1"/>
  <c r="CW63" i="1"/>
  <c r="CU63" i="1"/>
  <c r="CT63" i="1"/>
  <c r="CQ63" i="1"/>
  <c r="CP63" i="1"/>
  <c r="CJ63" i="1"/>
  <c r="CI63" i="1"/>
  <c r="CG63" i="1"/>
  <c r="CF63" i="1"/>
  <c r="CC63" i="1"/>
  <c r="CB63" i="1"/>
  <c r="BZ63" i="1"/>
  <c r="BY63" i="1"/>
  <c r="BV63" i="1"/>
  <c r="BU63" i="1"/>
  <c r="BO63" i="1"/>
  <c r="BN63" i="1"/>
  <c r="BL63" i="1"/>
  <c r="BH63" i="1"/>
  <c r="BG63" i="1"/>
  <c r="EQ62" i="1"/>
  <c r="EP62" i="1"/>
  <c r="EO62" i="1"/>
  <c r="EN62" i="1"/>
  <c r="EM62" i="1"/>
  <c r="EL62" i="1"/>
  <c r="EG62" i="1"/>
  <c r="EF62" i="1"/>
  <c r="EC62" i="1"/>
  <c r="DZ62" i="1"/>
  <c r="DY62" i="1"/>
  <c r="DW62" i="1"/>
  <c r="DV62" i="1"/>
  <c r="DS62" i="1"/>
  <c r="DR62" i="1"/>
  <c r="DP62" i="1"/>
  <c r="DO62" i="1"/>
  <c r="DL62" i="1"/>
  <c r="DK62" i="1"/>
  <c r="DE62" i="1"/>
  <c r="DD62" i="1"/>
  <c r="DB62" i="1"/>
  <c r="DA62" i="1"/>
  <c r="CX62" i="1"/>
  <c r="CW62" i="1"/>
  <c r="CU62" i="1"/>
  <c r="CT62" i="1"/>
  <c r="CQ62" i="1"/>
  <c r="CP62" i="1"/>
  <c r="CJ62" i="1"/>
  <c r="CI62" i="1"/>
  <c r="CG62" i="1"/>
  <c r="CF62" i="1"/>
  <c r="CC62" i="1"/>
  <c r="CB62" i="1"/>
  <c r="BZ62" i="1"/>
  <c r="BY62" i="1"/>
  <c r="BV62" i="1"/>
  <c r="BU62" i="1"/>
  <c r="BO62" i="1"/>
  <c r="BN62" i="1"/>
  <c r="BL62" i="1"/>
  <c r="BH62" i="1"/>
  <c r="BG62" i="1"/>
  <c r="EQ61" i="1"/>
  <c r="EP61" i="1"/>
  <c r="EO61" i="1"/>
  <c r="EN61" i="1"/>
  <c r="EM61" i="1"/>
  <c r="EL61" i="1"/>
  <c r="EG61" i="1"/>
  <c r="EF61" i="1"/>
  <c r="EC61" i="1"/>
  <c r="DZ61" i="1"/>
  <c r="DY61" i="1"/>
  <c r="DW61" i="1"/>
  <c r="DV61" i="1"/>
  <c r="DS61" i="1"/>
  <c r="DR61" i="1"/>
  <c r="DP61" i="1"/>
  <c r="DO61" i="1"/>
  <c r="DL61" i="1"/>
  <c r="DK61" i="1"/>
  <c r="DE61" i="1"/>
  <c r="DD61" i="1"/>
  <c r="DB61" i="1"/>
  <c r="DA61" i="1"/>
  <c r="CX61" i="1"/>
  <c r="CW61" i="1"/>
  <c r="CU61" i="1"/>
  <c r="CT61" i="1"/>
  <c r="CQ61" i="1"/>
  <c r="CP61" i="1"/>
  <c r="CJ61" i="1"/>
  <c r="CI61" i="1"/>
  <c r="CG61" i="1"/>
  <c r="CF61" i="1"/>
  <c r="CC61" i="1"/>
  <c r="CB61" i="1"/>
  <c r="BZ61" i="1"/>
  <c r="BY61" i="1"/>
  <c r="BV61" i="1"/>
  <c r="BU61" i="1"/>
  <c r="BO61" i="1"/>
  <c r="BN61" i="1"/>
  <c r="BL61" i="1"/>
  <c r="BH61" i="1"/>
  <c r="BG61" i="1"/>
  <c r="EQ60" i="1"/>
  <c r="EP60" i="1"/>
  <c r="EO60" i="1"/>
  <c r="EN60" i="1"/>
  <c r="EM60" i="1"/>
  <c r="EL60" i="1"/>
  <c r="EG60" i="1"/>
  <c r="EF60" i="1"/>
  <c r="EC60" i="1"/>
  <c r="DZ60" i="1"/>
  <c r="DY60" i="1"/>
  <c r="DW60" i="1"/>
  <c r="DV60" i="1"/>
  <c r="DS60" i="1"/>
  <c r="DR60" i="1"/>
  <c r="DP60" i="1"/>
  <c r="DO60" i="1"/>
  <c r="DL60" i="1"/>
  <c r="DK60" i="1"/>
  <c r="DE60" i="1"/>
  <c r="DD60" i="1"/>
  <c r="DB60" i="1"/>
  <c r="DA60" i="1"/>
  <c r="CX60" i="1"/>
  <c r="CW60" i="1"/>
  <c r="CU60" i="1"/>
  <c r="CT60" i="1"/>
  <c r="CQ60" i="1"/>
  <c r="CP60" i="1"/>
  <c r="CJ60" i="1"/>
  <c r="CI60" i="1"/>
  <c r="CG60" i="1"/>
  <c r="CF60" i="1"/>
  <c r="CC60" i="1"/>
  <c r="CB60" i="1"/>
  <c r="BZ60" i="1"/>
  <c r="BY60" i="1"/>
  <c r="BV60" i="1"/>
  <c r="BU60" i="1"/>
  <c r="BO60" i="1"/>
  <c r="BN60" i="1"/>
  <c r="BL60" i="1"/>
  <c r="BH60" i="1"/>
  <c r="BG60" i="1"/>
  <c r="EQ59" i="1"/>
  <c r="EP59" i="1"/>
  <c r="EO59" i="1"/>
  <c r="EN59" i="1"/>
  <c r="EM59" i="1"/>
  <c r="EL59" i="1"/>
  <c r="EG59" i="1"/>
  <c r="EF59" i="1"/>
  <c r="EC59" i="1"/>
  <c r="DZ59" i="1"/>
  <c r="DY59" i="1"/>
  <c r="DW59" i="1"/>
  <c r="DV59" i="1"/>
  <c r="DS59" i="1"/>
  <c r="DR59" i="1"/>
  <c r="DP59" i="1"/>
  <c r="DO59" i="1"/>
  <c r="DL59" i="1"/>
  <c r="DK59" i="1"/>
  <c r="DE59" i="1"/>
  <c r="DD59" i="1"/>
  <c r="DB59" i="1"/>
  <c r="DA59" i="1"/>
  <c r="CX59" i="1"/>
  <c r="CW59" i="1"/>
  <c r="CU59" i="1"/>
  <c r="CT59" i="1"/>
  <c r="CQ59" i="1"/>
  <c r="CP59" i="1"/>
  <c r="CJ59" i="1"/>
  <c r="CI59" i="1"/>
  <c r="CG59" i="1"/>
  <c r="CF59" i="1"/>
  <c r="CC59" i="1"/>
  <c r="CB59" i="1"/>
  <c r="BZ59" i="1"/>
  <c r="BY59" i="1"/>
  <c r="BV59" i="1"/>
  <c r="BU59" i="1"/>
  <c r="BO59" i="1"/>
  <c r="BN59" i="1"/>
  <c r="BL59" i="1"/>
  <c r="BH59" i="1"/>
  <c r="BG59" i="1"/>
  <c r="EQ58" i="1"/>
  <c r="EP58" i="1"/>
  <c r="EO58" i="1"/>
  <c r="EN58" i="1"/>
  <c r="EM58" i="1"/>
  <c r="EL58" i="1"/>
  <c r="EG58" i="1"/>
  <c r="EF58" i="1"/>
  <c r="DZ58" i="1"/>
  <c r="DY58" i="1"/>
  <c r="DW58" i="1"/>
  <c r="DS58" i="1"/>
  <c r="DR58" i="1"/>
  <c r="DP58" i="1"/>
  <c r="DL58" i="1"/>
  <c r="DK58" i="1"/>
  <c r="DI58" i="1"/>
  <c r="DE58" i="1"/>
  <c r="DD58" i="1"/>
  <c r="DB58" i="1"/>
  <c r="CX58" i="1"/>
  <c r="CW58" i="1"/>
  <c r="CU58" i="1"/>
  <c r="CQ58" i="1"/>
  <c r="CP58" i="1"/>
  <c r="CJ58" i="1"/>
  <c r="CI58" i="1"/>
  <c r="CC58" i="1"/>
  <c r="CB58" i="1"/>
  <c r="BZ58" i="1"/>
  <c r="BV58" i="1"/>
  <c r="BU58" i="1"/>
  <c r="BO58" i="1"/>
  <c r="BN58" i="1"/>
  <c r="BL58" i="1"/>
  <c r="BH58" i="1"/>
  <c r="BG58" i="1"/>
  <c r="EQ57" i="1"/>
  <c r="EP57" i="1"/>
  <c r="EO57" i="1"/>
  <c r="EN57" i="1"/>
  <c r="EM57" i="1"/>
  <c r="EL57" i="1"/>
  <c r="EG57" i="1"/>
  <c r="EF57" i="1"/>
  <c r="EC57" i="1"/>
  <c r="DZ57" i="1"/>
  <c r="DY57" i="1"/>
  <c r="DW57" i="1"/>
  <c r="DV57" i="1"/>
  <c r="DS57" i="1"/>
  <c r="DR57" i="1"/>
  <c r="DP57" i="1"/>
  <c r="DO57" i="1"/>
  <c r="DL57" i="1"/>
  <c r="DK57" i="1"/>
  <c r="DE57" i="1"/>
  <c r="DD57" i="1"/>
  <c r="DB57" i="1"/>
  <c r="DA57" i="1"/>
  <c r="CX57" i="1"/>
  <c r="CW57" i="1"/>
  <c r="CU57" i="1"/>
  <c r="CT57" i="1"/>
  <c r="CQ57" i="1"/>
  <c r="CP57" i="1"/>
  <c r="CJ57" i="1"/>
  <c r="CI57" i="1"/>
  <c r="CF57" i="1"/>
  <c r="CC57" i="1"/>
  <c r="CB57" i="1"/>
  <c r="BZ57" i="1"/>
  <c r="BY57" i="1"/>
  <c r="BV57" i="1"/>
  <c r="BU57" i="1"/>
  <c r="BO57" i="1"/>
  <c r="BN57" i="1"/>
  <c r="BL57" i="1"/>
  <c r="BH57" i="1"/>
  <c r="BG57" i="1"/>
  <c r="EQ56" i="1"/>
  <c r="EP56" i="1"/>
  <c r="EO56" i="1"/>
  <c r="EN56" i="1"/>
  <c r="EM56" i="1"/>
  <c r="EL56" i="1"/>
  <c r="EG56" i="1"/>
  <c r="EF56" i="1"/>
  <c r="EC56" i="1"/>
  <c r="DZ56" i="1"/>
  <c r="DY56" i="1"/>
  <c r="DW56" i="1"/>
  <c r="DV56" i="1"/>
  <c r="DS56" i="1"/>
  <c r="DR56" i="1"/>
  <c r="DP56" i="1"/>
  <c r="DO56" i="1"/>
  <c r="DL56" i="1"/>
  <c r="DK56" i="1"/>
  <c r="DE56" i="1"/>
  <c r="DD56" i="1"/>
  <c r="DB56" i="1"/>
  <c r="DA56" i="1"/>
  <c r="CX56" i="1"/>
  <c r="CW56" i="1"/>
  <c r="CU56" i="1"/>
  <c r="CT56" i="1"/>
  <c r="CQ56" i="1"/>
  <c r="CP56" i="1"/>
  <c r="CJ56" i="1"/>
  <c r="CI56" i="1"/>
  <c r="CF56" i="1"/>
  <c r="CC56" i="1"/>
  <c r="CB56" i="1"/>
  <c r="BZ56" i="1"/>
  <c r="BY56" i="1"/>
  <c r="BV56" i="1"/>
  <c r="BU56" i="1"/>
  <c r="BO56" i="1"/>
  <c r="BN56" i="1"/>
  <c r="BL56" i="1"/>
  <c r="BH56" i="1"/>
  <c r="BG56" i="1"/>
  <c r="EQ55" i="1"/>
  <c r="EP55" i="1"/>
  <c r="EO55" i="1"/>
  <c r="EN55" i="1"/>
  <c r="EM55" i="1"/>
  <c r="EL55" i="1"/>
  <c r="EG55" i="1"/>
  <c r="EF55" i="1"/>
  <c r="EC55" i="1"/>
  <c r="DZ55" i="1"/>
  <c r="DY55" i="1"/>
  <c r="DW55" i="1"/>
  <c r="DV55" i="1"/>
  <c r="DS55" i="1"/>
  <c r="DR55" i="1"/>
  <c r="DP55" i="1"/>
  <c r="DO55" i="1"/>
  <c r="DL55" i="1"/>
  <c r="DK55" i="1"/>
  <c r="DE55" i="1"/>
  <c r="DD55" i="1"/>
  <c r="DB55" i="1"/>
  <c r="DA55" i="1"/>
  <c r="CX55" i="1"/>
  <c r="CW55" i="1"/>
  <c r="CU55" i="1"/>
  <c r="CT55" i="1"/>
  <c r="CQ55" i="1"/>
  <c r="CP55" i="1"/>
  <c r="CJ55" i="1"/>
  <c r="CI55" i="1"/>
  <c r="CF55" i="1"/>
  <c r="CC55" i="1"/>
  <c r="CB55" i="1"/>
  <c r="BZ55" i="1"/>
  <c r="BY55" i="1"/>
  <c r="BV55" i="1"/>
  <c r="BU55" i="1"/>
  <c r="BO55" i="1"/>
  <c r="BN55" i="1"/>
  <c r="BL55" i="1"/>
  <c r="BH55" i="1"/>
  <c r="BG55" i="1"/>
  <c r="EQ54" i="1"/>
  <c r="EP54" i="1"/>
  <c r="EO54" i="1"/>
  <c r="EN54" i="1"/>
  <c r="EM54" i="1"/>
  <c r="EL54" i="1"/>
  <c r="EG54" i="1"/>
  <c r="EF54" i="1"/>
  <c r="EC54" i="1"/>
  <c r="DZ54" i="1"/>
  <c r="DY54" i="1"/>
  <c r="DW54" i="1"/>
  <c r="DV54" i="1"/>
  <c r="DS54" i="1"/>
  <c r="DR54" i="1"/>
  <c r="DP54" i="1"/>
  <c r="DO54" i="1"/>
  <c r="DL54" i="1"/>
  <c r="DK54" i="1"/>
  <c r="DE54" i="1"/>
  <c r="DD54" i="1"/>
  <c r="DB54" i="1"/>
  <c r="DA54" i="1"/>
  <c r="CX54" i="1"/>
  <c r="CW54" i="1"/>
  <c r="CU54" i="1"/>
  <c r="CT54" i="1"/>
  <c r="CQ54" i="1"/>
  <c r="CP54" i="1"/>
  <c r="CJ54" i="1"/>
  <c r="CI54" i="1"/>
  <c r="CG54" i="1"/>
  <c r="CF54" i="1"/>
  <c r="CC54" i="1"/>
  <c r="CB54" i="1"/>
  <c r="BZ54" i="1"/>
  <c r="BY54" i="1"/>
  <c r="BV54" i="1"/>
  <c r="BU54" i="1"/>
  <c r="BO54" i="1"/>
  <c r="BN54" i="1"/>
  <c r="BL54" i="1"/>
  <c r="BH54" i="1"/>
  <c r="BG54" i="1"/>
  <c r="EQ53" i="1"/>
  <c r="EP53" i="1"/>
  <c r="EO53" i="1"/>
  <c r="EN53" i="1"/>
  <c r="EM53" i="1"/>
  <c r="EL53" i="1"/>
  <c r="EG53" i="1"/>
  <c r="EF53" i="1"/>
  <c r="EC53" i="1"/>
  <c r="DZ53" i="1"/>
  <c r="DY53" i="1"/>
  <c r="DW53" i="1"/>
  <c r="DS53" i="1"/>
  <c r="DR53" i="1"/>
  <c r="DP53" i="1"/>
  <c r="DL53" i="1"/>
  <c r="DK53" i="1"/>
  <c r="DI53" i="1"/>
  <c r="DE53" i="1"/>
  <c r="DD53" i="1"/>
  <c r="DB53" i="1"/>
  <c r="DA53" i="1"/>
  <c r="CX53" i="1"/>
  <c r="CW53" i="1"/>
  <c r="CU53" i="1"/>
  <c r="CQ53" i="1"/>
  <c r="CP53" i="1"/>
  <c r="CJ53" i="1"/>
  <c r="CI53" i="1"/>
  <c r="CC53" i="1"/>
  <c r="CB53" i="1"/>
  <c r="BZ53" i="1"/>
  <c r="BV53" i="1"/>
  <c r="BU53" i="1"/>
  <c r="BO53" i="1"/>
  <c r="BN53" i="1"/>
  <c r="BL53" i="1"/>
  <c r="BH53" i="1"/>
  <c r="BG53" i="1"/>
  <c r="EQ52" i="1"/>
  <c r="EP52" i="1"/>
  <c r="EO52" i="1"/>
  <c r="EN52" i="1"/>
  <c r="EM52" i="1"/>
  <c r="EL52" i="1"/>
  <c r="EG52" i="1"/>
  <c r="EF52" i="1"/>
  <c r="EC52" i="1"/>
  <c r="DZ52" i="1"/>
  <c r="DY52" i="1"/>
  <c r="DW52" i="1"/>
  <c r="DV52" i="1"/>
  <c r="DS52" i="1"/>
  <c r="DR52" i="1"/>
  <c r="DP52" i="1"/>
  <c r="DO52" i="1"/>
  <c r="DL52" i="1"/>
  <c r="DK52" i="1"/>
  <c r="DE52" i="1"/>
  <c r="DD52" i="1"/>
  <c r="DB52" i="1"/>
  <c r="DA52" i="1"/>
  <c r="CX52" i="1"/>
  <c r="CW52" i="1"/>
  <c r="CU52" i="1"/>
  <c r="CT52" i="1"/>
  <c r="CQ52" i="1"/>
  <c r="CP52" i="1"/>
  <c r="CJ52" i="1"/>
  <c r="CI52" i="1"/>
  <c r="CF52" i="1"/>
  <c r="CC52" i="1"/>
  <c r="CB52" i="1"/>
  <c r="BZ52" i="1"/>
  <c r="BY52" i="1"/>
  <c r="BV52" i="1"/>
  <c r="BU52" i="1"/>
  <c r="BO52" i="1"/>
  <c r="BN52" i="1"/>
  <c r="BL52" i="1"/>
  <c r="BH52" i="1"/>
  <c r="BG52" i="1"/>
  <c r="EQ51" i="1"/>
  <c r="EP51" i="1"/>
  <c r="EO51" i="1"/>
  <c r="EN51" i="1"/>
  <c r="EM51" i="1"/>
  <c r="EL51" i="1"/>
  <c r="EG51" i="1"/>
  <c r="EF51" i="1"/>
  <c r="EC51" i="1"/>
  <c r="DZ51" i="1"/>
  <c r="DY51" i="1"/>
  <c r="DW51" i="1"/>
  <c r="DV51" i="1"/>
  <c r="DS51" i="1"/>
  <c r="DR51" i="1"/>
  <c r="DP51" i="1"/>
  <c r="DO51" i="1"/>
  <c r="DL51" i="1"/>
  <c r="DK51" i="1"/>
  <c r="DE51" i="1"/>
  <c r="DD51" i="1"/>
  <c r="DB51" i="1"/>
  <c r="DA51" i="1"/>
  <c r="CX51" i="1"/>
  <c r="CW51" i="1"/>
  <c r="CU51" i="1"/>
  <c r="CT51" i="1"/>
  <c r="CQ51" i="1"/>
  <c r="CP51" i="1"/>
  <c r="CJ51" i="1"/>
  <c r="CI51" i="1"/>
  <c r="CF51" i="1"/>
  <c r="CC51" i="1"/>
  <c r="CB51" i="1"/>
  <c r="BZ51" i="1"/>
  <c r="BY51" i="1"/>
  <c r="BV51" i="1"/>
  <c r="BU51" i="1"/>
  <c r="BO51" i="1"/>
  <c r="BN51" i="1"/>
  <c r="BL51" i="1"/>
  <c r="BH51" i="1"/>
  <c r="BG51" i="1"/>
  <c r="EQ50" i="1"/>
  <c r="EP50" i="1"/>
  <c r="EO50" i="1"/>
  <c r="EN50" i="1"/>
  <c r="EM50" i="1"/>
  <c r="EL50" i="1"/>
  <c r="EG50" i="1"/>
  <c r="EF50" i="1"/>
  <c r="EC50" i="1"/>
  <c r="DZ50" i="1"/>
  <c r="DY50" i="1"/>
  <c r="DW50" i="1"/>
  <c r="DV50" i="1"/>
  <c r="DS50" i="1"/>
  <c r="DR50" i="1"/>
  <c r="DP50" i="1"/>
  <c r="DO50" i="1"/>
  <c r="DL50" i="1"/>
  <c r="DK50" i="1"/>
  <c r="DE50" i="1"/>
  <c r="DD50" i="1"/>
  <c r="DB50" i="1"/>
  <c r="DA50" i="1"/>
  <c r="CX50" i="1"/>
  <c r="CW50" i="1"/>
  <c r="CU50" i="1"/>
  <c r="CT50" i="1"/>
  <c r="CQ50" i="1"/>
  <c r="CP50" i="1"/>
  <c r="CJ50" i="1"/>
  <c r="CI50" i="1"/>
  <c r="CF50" i="1"/>
  <c r="CC50" i="1"/>
  <c r="CB50" i="1"/>
  <c r="BZ50" i="1"/>
  <c r="BY50" i="1"/>
  <c r="BV50" i="1"/>
  <c r="BU50" i="1"/>
  <c r="BO50" i="1"/>
  <c r="BN50" i="1"/>
  <c r="BL50" i="1"/>
  <c r="BH50" i="1"/>
  <c r="BG50" i="1"/>
  <c r="EQ49" i="1"/>
  <c r="EP49" i="1"/>
  <c r="EO49" i="1"/>
  <c r="EN49" i="1"/>
  <c r="EM49" i="1"/>
  <c r="EL49" i="1"/>
  <c r="EG49" i="1"/>
  <c r="EF49" i="1"/>
  <c r="EC49" i="1"/>
  <c r="DZ49" i="1"/>
  <c r="DY49" i="1"/>
  <c r="DW49" i="1"/>
  <c r="DS49" i="1"/>
  <c r="DR49" i="1"/>
  <c r="DP49" i="1"/>
  <c r="DL49" i="1"/>
  <c r="DK49" i="1"/>
  <c r="DI49" i="1"/>
  <c r="DE49" i="1"/>
  <c r="DD49" i="1"/>
  <c r="DB49" i="1"/>
  <c r="CX49" i="1"/>
  <c r="CW49" i="1"/>
  <c r="CU49" i="1"/>
  <c r="CQ49" i="1"/>
  <c r="CP49" i="1"/>
  <c r="CJ49" i="1"/>
  <c r="CI49" i="1"/>
  <c r="CC49" i="1"/>
  <c r="CB49" i="1"/>
  <c r="BZ49" i="1"/>
  <c r="BV49" i="1"/>
  <c r="BU49" i="1"/>
  <c r="BO49" i="1"/>
  <c r="BN49" i="1"/>
  <c r="BL49" i="1"/>
  <c r="BH49" i="1"/>
  <c r="BG49" i="1"/>
  <c r="EQ48" i="1"/>
  <c r="EP48" i="1"/>
  <c r="EO48" i="1"/>
  <c r="EN48" i="1"/>
  <c r="EM48" i="1"/>
  <c r="EL48" i="1"/>
  <c r="EG48" i="1"/>
  <c r="EF48" i="1"/>
  <c r="EC48" i="1"/>
  <c r="DZ48" i="1"/>
  <c r="DY48" i="1"/>
  <c r="DW48" i="1"/>
  <c r="DV48" i="1"/>
  <c r="DS48" i="1"/>
  <c r="DR48" i="1"/>
  <c r="DP48" i="1"/>
  <c r="DO48" i="1"/>
  <c r="DL48" i="1"/>
  <c r="DK48" i="1"/>
  <c r="DI48" i="1"/>
  <c r="DH48" i="1"/>
  <c r="DE48" i="1"/>
  <c r="DD48" i="1"/>
  <c r="DB48" i="1"/>
  <c r="DA48" i="1"/>
  <c r="CX48" i="1"/>
  <c r="CW48" i="1"/>
  <c r="CU48" i="1"/>
  <c r="CQ48" i="1"/>
  <c r="CP48" i="1"/>
  <c r="CJ48" i="1"/>
  <c r="CI48" i="1"/>
  <c r="CC48" i="1"/>
  <c r="CB48" i="1"/>
  <c r="BZ48" i="1"/>
  <c r="BV48" i="1"/>
  <c r="BU48" i="1"/>
  <c r="BO48" i="1"/>
  <c r="BN48" i="1"/>
  <c r="BL48" i="1"/>
  <c r="BH48" i="1"/>
  <c r="BG48" i="1"/>
  <c r="EQ47" i="1"/>
  <c r="EP47" i="1"/>
  <c r="EO47" i="1"/>
  <c r="EN47" i="1"/>
  <c r="EM47" i="1"/>
  <c r="EL47" i="1"/>
  <c r="EG47" i="1"/>
  <c r="EF47" i="1"/>
  <c r="EC47" i="1"/>
  <c r="DZ47" i="1"/>
  <c r="DY47" i="1"/>
  <c r="DS47" i="1"/>
  <c r="DR47" i="1"/>
  <c r="DL47" i="1"/>
  <c r="DK47" i="1"/>
  <c r="DE47" i="1"/>
  <c r="DD47" i="1"/>
  <c r="CX47" i="1"/>
  <c r="CW47" i="1"/>
  <c r="CQ47" i="1"/>
  <c r="CP47" i="1"/>
  <c r="CJ47" i="1"/>
  <c r="CI47" i="1"/>
  <c r="CC47" i="1"/>
  <c r="CB47" i="1"/>
  <c r="BV47" i="1"/>
  <c r="BU47" i="1"/>
  <c r="BO47" i="1"/>
  <c r="BN47" i="1"/>
  <c r="BH47" i="1"/>
  <c r="BG47" i="1"/>
  <c r="EQ46" i="1"/>
  <c r="EP46" i="1"/>
  <c r="EO46" i="1"/>
  <c r="EN46" i="1"/>
  <c r="EM46" i="1"/>
  <c r="EL46" i="1"/>
  <c r="EG46" i="1"/>
  <c r="EF46" i="1"/>
  <c r="EC46" i="1"/>
  <c r="DZ46" i="1"/>
  <c r="DY46" i="1"/>
  <c r="DW46" i="1"/>
  <c r="DV46" i="1"/>
  <c r="DS46" i="1"/>
  <c r="DR46" i="1"/>
  <c r="DP46" i="1"/>
  <c r="DO46" i="1"/>
  <c r="DL46" i="1"/>
  <c r="DK46" i="1"/>
  <c r="DI46" i="1"/>
  <c r="DH46" i="1"/>
  <c r="DE46" i="1"/>
  <c r="DD46" i="1"/>
  <c r="DB46" i="1"/>
  <c r="DA46" i="1"/>
  <c r="CX46" i="1"/>
  <c r="CW46" i="1"/>
  <c r="CU46" i="1"/>
  <c r="CQ46" i="1"/>
  <c r="CP46" i="1"/>
  <c r="CJ46" i="1"/>
  <c r="CI46" i="1"/>
  <c r="CC46" i="1"/>
  <c r="CB46" i="1"/>
  <c r="BZ46" i="1"/>
  <c r="BV46" i="1"/>
  <c r="BU46" i="1"/>
  <c r="BO46" i="1"/>
  <c r="BN46" i="1"/>
  <c r="BL46" i="1"/>
  <c r="BH46" i="1"/>
  <c r="BG46" i="1"/>
  <c r="EQ45" i="1"/>
  <c r="EP45" i="1"/>
  <c r="EO45" i="1"/>
  <c r="EN45" i="1"/>
  <c r="EM45" i="1"/>
  <c r="EL45" i="1"/>
  <c r="EG45" i="1"/>
  <c r="EF45" i="1"/>
  <c r="EC45" i="1"/>
  <c r="DZ45" i="1"/>
  <c r="DY45" i="1"/>
  <c r="DS45" i="1"/>
  <c r="DR45" i="1"/>
  <c r="DL45" i="1"/>
  <c r="DK45" i="1"/>
  <c r="DE45" i="1"/>
  <c r="DD45" i="1"/>
  <c r="CX45" i="1"/>
  <c r="CW45" i="1"/>
  <c r="CQ45" i="1"/>
  <c r="CP45" i="1"/>
  <c r="CJ45" i="1"/>
  <c r="CI45" i="1"/>
  <c r="CC45" i="1"/>
  <c r="CB45" i="1"/>
  <c r="BV45" i="1"/>
  <c r="BU45" i="1"/>
  <c r="BO45" i="1"/>
  <c r="BN45" i="1"/>
  <c r="BH45" i="1"/>
  <c r="BG45" i="1"/>
  <c r="EQ44" i="1"/>
  <c r="EP44" i="1"/>
  <c r="EO44" i="1"/>
  <c r="EN44" i="1"/>
  <c r="EM44" i="1"/>
  <c r="EL44" i="1"/>
  <c r="EG44" i="1"/>
  <c r="EF44" i="1"/>
  <c r="EC44" i="1"/>
  <c r="DZ44" i="1"/>
  <c r="DY44" i="1"/>
  <c r="DW44" i="1"/>
  <c r="DV44" i="1"/>
  <c r="DS44" i="1"/>
  <c r="DR44" i="1"/>
  <c r="DP44" i="1"/>
  <c r="DO44" i="1"/>
  <c r="DL44" i="1"/>
  <c r="DK44" i="1"/>
  <c r="DI44" i="1"/>
  <c r="DE44" i="1"/>
  <c r="DD44" i="1"/>
  <c r="DB44" i="1"/>
  <c r="DA44" i="1"/>
  <c r="CX44" i="1"/>
  <c r="CW44" i="1"/>
  <c r="CU44" i="1"/>
  <c r="CQ44" i="1"/>
  <c r="CP44" i="1"/>
  <c r="CJ44" i="1"/>
  <c r="CI44" i="1"/>
  <c r="CC44" i="1"/>
  <c r="CB44" i="1"/>
  <c r="BZ44" i="1"/>
  <c r="BV44" i="1"/>
  <c r="BU44" i="1"/>
  <c r="BO44" i="1"/>
  <c r="BN44" i="1"/>
  <c r="BL44" i="1"/>
  <c r="BH44" i="1"/>
  <c r="BG44" i="1"/>
  <c r="EQ43" i="1"/>
  <c r="EP43" i="1"/>
  <c r="EO43" i="1"/>
  <c r="EN43" i="1"/>
  <c r="EM43" i="1"/>
  <c r="EL43" i="1"/>
  <c r="EG43" i="1"/>
  <c r="EF43" i="1"/>
  <c r="EC43" i="1"/>
  <c r="DZ43" i="1"/>
  <c r="DY43" i="1"/>
  <c r="DS43" i="1"/>
  <c r="DR43" i="1"/>
  <c r="DL43" i="1"/>
  <c r="DK43" i="1"/>
  <c r="DE43" i="1"/>
  <c r="DD43" i="1"/>
  <c r="CX43" i="1"/>
  <c r="CW43" i="1"/>
  <c r="CQ43" i="1"/>
  <c r="CP43" i="1"/>
  <c r="CJ43" i="1"/>
  <c r="CI43" i="1"/>
  <c r="CC43" i="1"/>
  <c r="CB43" i="1"/>
  <c r="BV43" i="1"/>
  <c r="BU43" i="1"/>
  <c r="BO43" i="1"/>
  <c r="BN43" i="1"/>
  <c r="BH43" i="1"/>
  <c r="BG43" i="1"/>
  <c r="EQ42" i="1"/>
  <c r="EP42" i="1"/>
  <c r="EO42" i="1"/>
  <c r="EN42" i="1"/>
  <c r="EM42" i="1"/>
  <c r="EL42" i="1"/>
  <c r="EG42" i="1"/>
  <c r="EF42" i="1"/>
  <c r="EC42" i="1"/>
  <c r="DZ42" i="1"/>
  <c r="DY42" i="1"/>
  <c r="DW42" i="1"/>
  <c r="DV42" i="1"/>
  <c r="DS42" i="1"/>
  <c r="DR42" i="1"/>
  <c r="DP42" i="1"/>
  <c r="DO42" i="1"/>
  <c r="DL42" i="1"/>
  <c r="DK42" i="1"/>
  <c r="DE42" i="1"/>
  <c r="DD42" i="1"/>
  <c r="DB42" i="1"/>
  <c r="DA42" i="1"/>
  <c r="CX42" i="1"/>
  <c r="CW42" i="1"/>
  <c r="CU42" i="1"/>
  <c r="CT42" i="1"/>
  <c r="CQ42" i="1"/>
  <c r="CP42" i="1"/>
  <c r="CJ42" i="1"/>
  <c r="CI42" i="1"/>
  <c r="CG42" i="1"/>
  <c r="CF42" i="1"/>
  <c r="CC42" i="1"/>
  <c r="CB42" i="1"/>
  <c r="BZ42" i="1"/>
  <c r="BY42" i="1"/>
  <c r="BV42" i="1"/>
  <c r="BU42" i="1"/>
  <c r="BO42" i="1"/>
  <c r="BN42" i="1"/>
  <c r="BH42" i="1"/>
  <c r="BG42" i="1"/>
  <c r="EQ41" i="1"/>
  <c r="EP41" i="1"/>
  <c r="EO41" i="1"/>
  <c r="EN41" i="1"/>
  <c r="EM41" i="1"/>
  <c r="EL41" i="1"/>
  <c r="EG41" i="1"/>
  <c r="EF41" i="1"/>
  <c r="EC41" i="1"/>
  <c r="DZ41" i="1"/>
  <c r="DY41" i="1"/>
  <c r="DS41" i="1"/>
  <c r="DR41" i="1"/>
  <c r="DL41" i="1"/>
  <c r="DK41" i="1"/>
  <c r="DE41" i="1"/>
  <c r="DD41" i="1"/>
  <c r="CX41" i="1"/>
  <c r="CW41" i="1"/>
  <c r="CQ41" i="1"/>
  <c r="CP41" i="1"/>
  <c r="CN41" i="1"/>
  <c r="CJ41" i="1"/>
  <c r="CI41" i="1"/>
  <c r="CC41" i="1"/>
  <c r="CB41" i="1"/>
  <c r="BV41" i="1"/>
  <c r="BU41" i="1"/>
  <c r="BO41" i="1"/>
  <c r="BN41" i="1"/>
  <c r="BH41" i="1"/>
  <c r="BG41" i="1"/>
  <c r="EQ40" i="1"/>
  <c r="EP40" i="1"/>
  <c r="EO40" i="1"/>
  <c r="EN40" i="1"/>
  <c r="EM40" i="1"/>
  <c r="EL40" i="1"/>
  <c r="EG40" i="1"/>
  <c r="EF40" i="1"/>
  <c r="EC40" i="1"/>
  <c r="DZ40" i="1"/>
  <c r="DY40" i="1"/>
  <c r="DS40" i="1"/>
  <c r="DR40" i="1"/>
  <c r="DL40" i="1"/>
  <c r="DK40" i="1"/>
  <c r="DE40" i="1"/>
  <c r="DD40" i="1"/>
  <c r="CX40" i="1"/>
  <c r="CW40" i="1"/>
  <c r="CQ40" i="1"/>
  <c r="CP40" i="1"/>
  <c r="CN40" i="1"/>
  <c r="CJ40" i="1"/>
  <c r="CI40" i="1"/>
  <c r="CC40" i="1"/>
  <c r="CB40" i="1"/>
  <c r="BV40" i="1"/>
  <c r="BU40" i="1"/>
  <c r="BO40" i="1"/>
  <c r="BN40" i="1"/>
  <c r="BH40" i="1"/>
  <c r="BG40" i="1"/>
  <c r="EQ39" i="1"/>
  <c r="EP39" i="1"/>
  <c r="EO39" i="1"/>
  <c r="EN39" i="1"/>
  <c r="EM39" i="1"/>
  <c r="EL39" i="1"/>
  <c r="EG39" i="1"/>
  <c r="EF39" i="1"/>
  <c r="EC39" i="1"/>
  <c r="DZ39" i="1"/>
  <c r="DY39" i="1"/>
  <c r="DW39" i="1"/>
  <c r="DV39" i="1"/>
  <c r="DS39" i="1"/>
  <c r="DR39" i="1"/>
  <c r="DP39" i="1"/>
  <c r="DO39" i="1"/>
  <c r="DL39" i="1"/>
  <c r="DK39" i="1"/>
  <c r="DI39" i="1"/>
  <c r="DH39" i="1"/>
  <c r="DE39" i="1"/>
  <c r="DD39" i="1"/>
  <c r="DB39" i="1"/>
  <c r="DA39" i="1"/>
  <c r="CX39" i="1"/>
  <c r="CW39" i="1"/>
  <c r="CU39" i="1"/>
  <c r="CT39" i="1"/>
  <c r="CQ39" i="1"/>
  <c r="CP39" i="1"/>
  <c r="CJ39" i="1"/>
  <c r="CI39" i="1"/>
  <c r="CG39" i="1"/>
  <c r="CC39" i="1"/>
  <c r="CB39" i="1"/>
  <c r="BZ39" i="1"/>
  <c r="BV39" i="1"/>
  <c r="BU39" i="1"/>
  <c r="BO39" i="1"/>
  <c r="BN39" i="1"/>
  <c r="BH39" i="1"/>
  <c r="BG39" i="1"/>
  <c r="EQ38" i="1"/>
  <c r="EP38" i="1"/>
  <c r="EO38" i="1"/>
  <c r="EN38" i="1"/>
  <c r="EM38" i="1"/>
  <c r="EL38" i="1"/>
  <c r="EG38" i="1"/>
  <c r="EF38" i="1"/>
  <c r="EC38" i="1"/>
  <c r="DZ38" i="1"/>
  <c r="DY38" i="1"/>
  <c r="DW38" i="1"/>
  <c r="DV38" i="1"/>
  <c r="DS38" i="1"/>
  <c r="DR38" i="1"/>
  <c r="DP38" i="1"/>
  <c r="DO38" i="1"/>
  <c r="DL38" i="1"/>
  <c r="DK38" i="1"/>
  <c r="DI38" i="1"/>
  <c r="DH38" i="1"/>
  <c r="DE38" i="1"/>
  <c r="DD38" i="1"/>
  <c r="DB38" i="1"/>
  <c r="DA38" i="1"/>
  <c r="CX38" i="1"/>
  <c r="CW38" i="1"/>
  <c r="CU38" i="1"/>
  <c r="CT38" i="1"/>
  <c r="CQ38" i="1"/>
  <c r="CP38" i="1"/>
  <c r="CJ38" i="1"/>
  <c r="CI38" i="1"/>
  <c r="CG38" i="1"/>
  <c r="CC38" i="1"/>
  <c r="CB38" i="1"/>
  <c r="BZ38" i="1"/>
  <c r="BV38" i="1"/>
  <c r="BU38" i="1"/>
  <c r="BO38" i="1"/>
  <c r="BN38" i="1"/>
  <c r="BH38" i="1"/>
  <c r="BG38" i="1"/>
  <c r="EQ37" i="1"/>
  <c r="EP37" i="1"/>
  <c r="EO37" i="1"/>
  <c r="EN37" i="1"/>
  <c r="EM37" i="1"/>
  <c r="EL37" i="1"/>
  <c r="EG37" i="1"/>
  <c r="EF37" i="1"/>
  <c r="EC37" i="1"/>
  <c r="DZ37" i="1"/>
  <c r="DY37" i="1"/>
  <c r="DW37" i="1"/>
  <c r="DV37" i="1"/>
  <c r="DS37" i="1"/>
  <c r="DR37" i="1"/>
  <c r="DP37" i="1"/>
  <c r="DO37" i="1"/>
  <c r="DL37" i="1"/>
  <c r="DK37" i="1"/>
  <c r="DI37" i="1"/>
  <c r="DH37" i="1"/>
  <c r="DE37" i="1"/>
  <c r="DD37" i="1"/>
  <c r="DB37" i="1"/>
  <c r="DA37" i="1"/>
  <c r="CX37" i="1"/>
  <c r="CW37" i="1"/>
  <c r="CU37" i="1"/>
  <c r="CT37" i="1"/>
  <c r="CQ37" i="1"/>
  <c r="CP37" i="1"/>
  <c r="CM37" i="1"/>
  <c r="CJ37" i="1"/>
  <c r="CI37" i="1"/>
  <c r="CG37" i="1"/>
  <c r="CF37" i="1"/>
  <c r="CC37" i="1"/>
  <c r="CB37" i="1"/>
  <c r="BZ37" i="1"/>
  <c r="BV37" i="1"/>
  <c r="BU37" i="1"/>
  <c r="BO37" i="1"/>
  <c r="BN37" i="1"/>
  <c r="BH37" i="1"/>
  <c r="BG37" i="1"/>
  <c r="EQ36" i="1"/>
  <c r="EP36" i="1"/>
  <c r="EO36" i="1"/>
  <c r="EN36" i="1"/>
  <c r="EM36" i="1"/>
  <c r="EL36" i="1"/>
  <c r="EG36" i="1"/>
  <c r="EF36" i="1"/>
  <c r="EC36" i="1"/>
  <c r="DZ36" i="1"/>
  <c r="DY36" i="1"/>
  <c r="DW36" i="1"/>
  <c r="DV36" i="1"/>
  <c r="DS36" i="1"/>
  <c r="DR36" i="1"/>
  <c r="DP36" i="1"/>
  <c r="DO36" i="1"/>
  <c r="DL36" i="1"/>
  <c r="DK36" i="1"/>
  <c r="DI36" i="1"/>
  <c r="DH36" i="1"/>
  <c r="DE36" i="1"/>
  <c r="DD36" i="1"/>
  <c r="DB36" i="1"/>
  <c r="DA36" i="1"/>
  <c r="CX36" i="1"/>
  <c r="CW36" i="1"/>
  <c r="CU36" i="1"/>
  <c r="CT36" i="1"/>
  <c r="CQ36" i="1"/>
  <c r="CP36" i="1"/>
  <c r="CM36" i="1"/>
  <c r="CJ36" i="1"/>
  <c r="CI36" i="1"/>
  <c r="CG36" i="1"/>
  <c r="CF36" i="1"/>
  <c r="CC36" i="1"/>
  <c r="CB36" i="1"/>
  <c r="BZ36" i="1"/>
  <c r="BV36" i="1"/>
  <c r="BU36" i="1"/>
  <c r="BO36" i="1"/>
  <c r="BN36" i="1"/>
  <c r="BH36" i="1"/>
  <c r="BG36" i="1"/>
  <c r="EQ35" i="1"/>
  <c r="EP35" i="1"/>
  <c r="EO35" i="1"/>
  <c r="EN35" i="1"/>
  <c r="EM35" i="1"/>
  <c r="EL35" i="1"/>
  <c r="EG35" i="1"/>
  <c r="EF35" i="1"/>
  <c r="EC35" i="1"/>
  <c r="DZ35" i="1"/>
  <c r="DY35" i="1"/>
  <c r="DW35" i="1"/>
  <c r="DV35" i="1"/>
  <c r="DS35" i="1"/>
  <c r="DR35" i="1"/>
  <c r="DP35" i="1"/>
  <c r="DO35" i="1"/>
  <c r="DL35" i="1"/>
  <c r="DK35" i="1"/>
  <c r="DI35" i="1"/>
  <c r="DH35" i="1"/>
  <c r="DE35" i="1"/>
  <c r="DD35" i="1"/>
  <c r="DB35" i="1"/>
  <c r="DA35" i="1"/>
  <c r="CX35" i="1"/>
  <c r="CW35" i="1"/>
  <c r="CU35" i="1"/>
  <c r="CT35" i="1"/>
  <c r="CQ35" i="1"/>
  <c r="CP35" i="1"/>
  <c r="CM35" i="1"/>
  <c r="CJ35" i="1"/>
  <c r="CI35" i="1"/>
  <c r="CG35" i="1"/>
  <c r="CF35" i="1"/>
  <c r="CC35" i="1"/>
  <c r="CB35" i="1"/>
  <c r="BZ35" i="1"/>
  <c r="BV35" i="1"/>
  <c r="BU35" i="1"/>
  <c r="BO35" i="1"/>
  <c r="BN35" i="1"/>
  <c r="BH35" i="1"/>
  <c r="BG35" i="1"/>
  <c r="EQ34" i="1"/>
  <c r="EP34" i="1"/>
  <c r="EO34" i="1"/>
  <c r="EN34" i="1"/>
  <c r="EM34" i="1"/>
  <c r="EL34" i="1"/>
  <c r="EG34" i="1"/>
  <c r="EF34" i="1"/>
  <c r="EC34" i="1"/>
  <c r="DZ34" i="1"/>
  <c r="DY34" i="1"/>
  <c r="DW34" i="1"/>
  <c r="DV34" i="1"/>
  <c r="DS34" i="1"/>
  <c r="DR34" i="1"/>
  <c r="DP34" i="1"/>
  <c r="DO34" i="1"/>
  <c r="DL34" i="1"/>
  <c r="DK34" i="1"/>
  <c r="DE34" i="1"/>
  <c r="DD34" i="1"/>
  <c r="DB34" i="1"/>
  <c r="DA34" i="1"/>
  <c r="CX34" i="1"/>
  <c r="CW34" i="1"/>
  <c r="CU34" i="1"/>
  <c r="CT34" i="1"/>
  <c r="CQ34" i="1"/>
  <c r="CP34" i="1"/>
  <c r="CJ34" i="1"/>
  <c r="CI34" i="1"/>
  <c r="CG34" i="1"/>
  <c r="CF34" i="1"/>
  <c r="CC34" i="1"/>
  <c r="CB34" i="1"/>
  <c r="BZ34" i="1"/>
  <c r="BV34" i="1"/>
  <c r="BU34" i="1"/>
  <c r="BO34" i="1"/>
  <c r="BN34" i="1"/>
  <c r="BH34" i="1"/>
  <c r="BG34" i="1"/>
  <c r="EQ33" i="1"/>
  <c r="EP33" i="1"/>
  <c r="EO33" i="1"/>
  <c r="EN33" i="1"/>
  <c r="EM33" i="1"/>
  <c r="EL33" i="1"/>
  <c r="EG33" i="1"/>
  <c r="EF33" i="1"/>
  <c r="EC33" i="1"/>
  <c r="DZ33" i="1"/>
  <c r="DY33" i="1"/>
  <c r="DW33" i="1"/>
  <c r="DV33" i="1"/>
  <c r="DS33" i="1"/>
  <c r="DR33" i="1"/>
  <c r="DP33" i="1"/>
  <c r="DO33" i="1"/>
  <c r="DL33" i="1"/>
  <c r="DK33" i="1"/>
  <c r="DE33" i="1"/>
  <c r="DD33" i="1"/>
  <c r="DB33" i="1"/>
  <c r="DA33" i="1"/>
  <c r="CX33" i="1"/>
  <c r="CW33" i="1"/>
  <c r="CU33" i="1"/>
  <c r="CT33" i="1"/>
  <c r="CQ33" i="1"/>
  <c r="CP33" i="1"/>
  <c r="CJ33" i="1"/>
  <c r="CI33" i="1"/>
  <c r="CG33" i="1"/>
  <c r="CF33" i="1"/>
  <c r="CC33" i="1"/>
  <c r="CB33" i="1"/>
  <c r="BZ33" i="1"/>
  <c r="BV33" i="1"/>
  <c r="BU33" i="1"/>
  <c r="BO33" i="1"/>
  <c r="BN33" i="1"/>
  <c r="BH33" i="1"/>
  <c r="BG33" i="1"/>
  <c r="EQ32" i="1"/>
  <c r="EP32" i="1"/>
  <c r="EO32" i="1"/>
  <c r="EN32" i="1"/>
  <c r="EM32" i="1"/>
  <c r="EL32" i="1"/>
  <c r="EG32" i="1"/>
  <c r="EF32" i="1"/>
  <c r="EC32" i="1"/>
  <c r="DZ32" i="1"/>
  <c r="DY32" i="1"/>
  <c r="DW32" i="1"/>
  <c r="DV32" i="1"/>
  <c r="DS32" i="1"/>
  <c r="DR32" i="1"/>
  <c r="DP32" i="1"/>
  <c r="DO32" i="1"/>
  <c r="DL32" i="1"/>
  <c r="DK32" i="1"/>
  <c r="DI32" i="1"/>
  <c r="DH32" i="1"/>
  <c r="DE32" i="1"/>
  <c r="DD32" i="1"/>
  <c r="DB32" i="1"/>
  <c r="DA32" i="1"/>
  <c r="CX32" i="1"/>
  <c r="CW32" i="1"/>
  <c r="CU32" i="1"/>
  <c r="CT32" i="1"/>
  <c r="CQ32" i="1"/>
  <c r="CP32" i="1"/>
  <c r="CM32" i="1"/>
  <c r="CJ32" i="1"/>
  <c r="CI32" i="1"/>
  <c r="CG32" i="1"/>
  <c r="CF32" i="1"/>
  <c r="CC32" i="1"/>
  <c r="CB32" i="1"/>
  <c r="BZ32" i="1"/>
  <c r="BV32" i="1"/>
  <c r="BU32" i="1"/>
  <c r="BO32" i="1"/>
  <c r="BN32" i="1"/>
  <c r="BH32" i="1"/>
  <c r="BG32" i="1"/>
  <c r="EQ31" i="1"/>
  <c r="EP31" i="1"/>
  <c r="EO31" i="1"/>
  <c r="EN31" i="1"/>
  <c r="EM31" i="1"/>
  <c r="EL31" i="1"/>
  <c r="EG31" i="1"/>
  <c r="EF31" i="1"/>
  <c r="EC31" i="1"/>
  <c r="DZ31" i="1"/>
  <c r="DY31" i="1"/>
  <c r="DW31" i="1"/>
  <c r="DV31" i="1"/>
  <c r="DS31" i="1"/>
  <c r="DR31" i="1"/>
  <c r="DP31" i="1"/>
  <c r="DO31" i="1"/>
  <c r="DL31" i="1"/>
  <c r="DK31" i="1"/>
  <c r="DI31" i="1"/>
  <c r="DH31" i="1"/>
  <c r="DE31" i="1"/>
  <c r="DD31" i="1"/>
  <c r="DB31" i="1"/>
  <c r="DA31" i="1"/>
  <c r="CX31" i="1"/>
  <c r="CW31" i="1"/>
  <c r="CU31" i="1"/>
  <c r="CT31" i="1"/>
  <c r="CQ31" i="1"/>
  <c r="CP31" i="1"/>
  <c r="CM31" i="1"/>
  <c r="CJ31" i="1"/>
  <c r="CI31" i="1"/>
  <c r="CG31" i="1"/>
  <c r="CF31" i="1"/>
  <c r="CC31" i="1"/>
  <c r="CB31" i="1"/>
  <c r="BZ31" i="1"/>
  <c r="BV31" i="1"/>
  <c r="BU31" i="1"/>
  <c r="BO31" i="1"/>
  <c r="BN31" i="1"/>
  <c r="BH31" i="1"/>
  <c r="BG31" i="1"/>
  <c r="EQ30" i="1"/>
  <c r="EP30" i="1"/>
  <c r="EO30" i="1"/>
  <c r="EN30" i="1"/>
  <c r="EM30" i="1"/>
  <c r="EL30" i="1"/>
  <c r="EG30" i="1"/>
  <c r="EF30" i="1"/>
  <c r="EC30" i="1"/>
  <c r="DZ30" i="1"/>
  <c r="DY30" i="1"/>
  <c r="DW30" i="1"/>
  <c r="DV30" i="1"/>
  <c r="DS30" i="1"/>
  <c r="DR30" i="1"/>
  <c r="DP30" i="1"/>
  <c r="DO30" i="1"/>
  <c r="DL30" i="1"/>
  <c r="DK30" i="1"/>
  <c r="DI30" i="1"/>
  <c r="DH30" i="1"/>
  <c r="DE30" i="1"/>
  <c r="DD30" i="1"/>
  <c r="DB30" i="1"/>
  <c r="DA30" i="1"/>
  <c r="CX30" i="1"/>
  <c r="CW30" i="1"/>
  <c r="CU30" i="1"/>
  <c r="CT30" i="1"/>
  <c r="CQ30" i="1"/>
  <c r="CP30" i="1"/>
  <c r="CM30" i="1"/>
  <c r="CJ30" i="1"/>
  <c r="CI30" i="1"/>
  <c r="CG30" i="1"/>
  <c r="CF30" i="1"/>
  <c r="CC30" i="1"/>
  <c r="CB30" i="1"/>
  <c r="BZ30" i="1"/>
  <c r="BV30" i="1"/>
  <c r="BU30" i="1"/>
  <c r="BO30" i="1"/>
  <c r="BN30" i="1"/>
  <c r="BH30" i="1"/>
  <c r="BG30" i="1"/>
  <c r="EQ29" i="1"/>
  <c r="EP29" i="1"/>
  <c r="EO29" i="1"/>
  <c r="EN29" i="1"/>
  <c r="EM29" i="1"/>
  <c r="EL29" i="1"/>
  <c r="EG29" i="1"/>
  <c r="EF29" i="1"/>
  <c r="EC29" i="1"/>
  <c r="DZ29" i="1"/>
  <c r="DY29" i="1"/>
  <c r="DW29" i="1"/>
  <c r="DV29" i="1"/>
  <c r="DS29" i="1"/>
  <c r="DR29" i="1"/>
  <c r="DP29" i="1"/>
  <c r="DO29" i="1"/>
  <c r="DL29" i="1"/>
  <c r="DK29" i="1"/>
  <c r="DI29" i="1"/>
  <c r="DH29" i="1"/>
  <c r="DE29" i="1"/>
  <c r="DD29" i="1"/>
  <c r="DB29" i="1"/>
  <c r="DA29" i="1"/>
  <c r="CX29" i="1"/>
  <c r="CW29" i="1"/>
  <c r="CU29" i="1"/>
  <c r="CT29" i="1"/>
  <c r="CQ29" i="1"/>
  <c r="CP29" i="1"/>
  <c r="CM29" i="1"/>
  <c r="CJ29" i="1"/>
  <c r="CI29" i="1"/>
  <c r="CG29" i="1"/>
  <c r="CF29" i="1"/>
  <c r="CC29" i="1"/>
  <c r="CB29" i="1"/>
  <c r="BZ29" i="1"/>
  <c r="BV29" i="1"/>
  <c r="BU29" i="1"/>
  <c r="BO29" i="1"/>
  <c r="BN29" i="1"/>
  <c r="BH29" i="1"/>
  <c r="BG29" i="1"/>
  <c r="EQ28" i="1"/>
  <c r="EP28" i="1"/>
  <c r="EO28" i="1"/>
  <c r="EN28" i="1"/>
  <c r="EM28" i="1"/>
  <c r="EL28" i="1"/>
  <c r="EG28" i="1"/>
  <c r="EF28" i="1"/>
  <c r="EC28" i="1"/>
  <c r="DZ28" i="1"/>
  <c r="DY28" i="1"/>
  <c r="DW28" i="1"/>
  <c r="DV28" i="1"/>
  <c r="DS28" i="1"/>
  <c r="DR28" i="1"/>
  <c r="DP28" i="1"/>
  <c r="DO28" i="1"/>
  <c r="DL28" i="1"/>
  <c r="DK28" i="1"/>
  <c r="DI28" i="1"/>
  <c r="DH28" i="1"/>
  <c r="DE28" i="1"/>
  <c r="DD28" i="1"/>
  <c r="DB28" i="1"/>
  <c r="DA28" i="1"/>
  <c r="CX28" i="1"/>
  <c r="CW28" i="1"/>
  <c r="CU28" i="1"/>
  <c r="CT28" i="1"/>
  <c r="CQ28" i="1"/>
  <c r="CP28" i="1"/>
  <c r="CM28" i="1"/>
  <c r="CJ28" i="1"/>
  <c r="CI28" i="1"/>
  <c r="CG28" i="1"/>
  <c r="CF28" i="1"/>
  <c r="CC28" i="1"/>
  <c r="CB28" i="1"/>
  <c r="BZ28" i="1"/>
  <c r="BV28" i="1"/>
  <c r="BU28" i="1"/>
  <c r="BO28" i="1"/>
  <c r="BN28" i="1"/>
  <c r="BH28" i="1"/>
  <c r="BG28" i="1"/>
  <c r="EQ27" i="1"/>
  <c r="EP27" i="1"/>
  <c r="EO27" i="1"/>
  <c r="EN27" i="1"/>
  <c r="EM27" i="1"/>
  <c r="EL27" i="1"/>
  <c r="EG27" i="1"/>
  <c r="EF27" i="1"/>
  <c r="EC27" i="1"/>
  <c r="DZ27" i="1"/>
  <c r="DY27" i="1"/>
  <c r="DW27" i="1"/>
  <c r="DV27" i="1"/>
  <c r="DS27" i="1"/>
  <c r="DR27" i="1"/>
  <c r="DP27" i="1"/>
  <c r="DO27" i="1"/>
  <c r="DL27" i="1"/>
  <c r="DK27" i="1"/>
  <c r="DI27" i="1"/>
  <c r="DH27" i="1"/>
  <c r="DE27" i="1"/>
  <c r="DD27" i="1"/>
  <c r="DB27" i="1"/>
  <c r="DA27" i="1"/>
  <c r="CX27" i="1"/>
  <c r="CW27" i="1"/>
  <c r="CU27" i="1"/>
  <c r="CT27" i="1"/>
  <c r="CQ27" i="1"/>
  <c r="CP27" i="1"/>
  <c r="CM27" i="1"/>
  <c r="CJ27" i="1"/>
  <c r="CI27" i="1"/>
  <c r="CG27" i="1"/>
  <c r="CF27" i="1"/>
  <c r="CC27" i="1"/>
  <c r="CB27" i="1"/>
  <c r="BZ27" i="1"/>
  <c r="BV27" i="1"/>
  <c r="BU27" i="1"/>
  <c r="BO27" i="1"/>
  <c r="BN27" i="1"/>
  <c r="BH27" i="1"/>
  <c r="BG27" i="1"/>
  <c r="EQ26" i="1"/>
  <c r="EP26" i="1"/>
  <c r="EO26" i="1"/>
  <c r="EN26" i="1"/>
  <c r="EM26" i="1"/>
  <c r="EL26" i="1"/>
  <c r="EG26" i="1"/>
  <c r="EF26" i="1"/>
  <c r="EC26" i="1"/>
  <c r="DZ26" i="1"/>
  <c r="DY26" i="1"/>
  <c r="DW26" i="1"/>
  <c r="DV26" i="1"/>
  <c r="DS26" i="1"/>
  <c r="DR26" i="1"/>
  <c r="DP26" i="1"/>
  <c r="DO26" i="1"/>
  <c r="DL26" i="1"/>
  <c r="DK26" i="1"/>
  <c r="DI26" i="1"/>
  <c r="DH26" i="1"/>
  <c r="DE26" i="1"/>
  <c r="DD26" i="1"/>
  <c r="DB26" i="1"/>
  <c r="DA26" i="1"/>
  <c r="CX26" i="1"/>
  <c r="CW26" i="1"/>
  <c r="CU26" i="1"/>
  <c r="CT26" i="1"/>
  <c r="CQ26" i="1"/>
  <c r="CP26" i="1"/>
  <c r="CJ26" i="1"/>
  <c r="CI26" i="1"/>
  <c r="CG26" i="1"/>
  <c r="CC26" i="1"/>
  <c r="CB26" i="1"/>
  <c r="BZ26" i="1"/>
  <c r="BV26" i="1"/>
  <c r="BU26" i="1"/>
  <c r="BO26" i="1"/>
  <c r="BN26" i="1"/>
  <c r="BH26" i="1"/>
  <c r="BG26" i="1"/>
  <c r="EQ25" i="1"/>
  <c r="EP25" i="1"/>
  <c r="EO25" i="1"/>
  <c r="EN25" i="1"/>
  <c r="EM25" i="1"/>
  <c r="EL25" i="1"/>
  <c r="EG25" i="1"/>
  <c r="EF25" i="1"/>
  <c r="EC25" i="1"/>
  <c r="DZ25" i="1"/>
  <c r="DY25" i="1"/>
  <c r="DW25" i="1"/>
  <c r="DV25" i="1"/>
  <c r="DS25" i="1"/>
  <c r="DR25" i="1"/>
  <c r="DP25" i="1"/>
  <c r="DO25" i="1"/>
  <c r="DL25" i="1"/>
  <c r="DK25" i="1"/>
  <c r="DI25" i="1"/>
  <c r="DH25" i="1"/>
  <c r="DE25" i="1"/>
  <c r="DD25" i="1"/>
  <c r="DB25" i="1"/>
  <c r="DA25" i="1"/>
  <c r="CX25" i="1"/>
  <c r="CW25" i="1"/>
  <c r="CU25" i="1"/>
  <c r="CT25" i="1"/>
  <c r="CQ25" i="1"/>
  <c r="CP25" i="1"/>
  <c r="CM25" i="1"/>
  <c r="CJ25" i="1"/>
  <c r="CI25" i="1"/>
  <c r="CG25" i="1"/>
  <c r="CF25" i="1"/>
  <c r="CC25" i="1"/>
  <c r="CB25" i="1"/>
  <c r="BZ25" i="1"/>
  <c r="BV25" i="1"/>
  <c r="BU25" i="1"/>
  <c r="BO25" i="1"/>
  <c r="BN25" i="1"/>
  <c r="BH25" i="1"/>
  <c r="BG25" i="1"/>
  <c r="EQ24" i="1"/>
  <c r="EP24" i="1"/>
  <c r="EO24" i="1"/>
  <c r="EN24" i="1"/>
  <c r="EM24" i="1"/>
  <c r="EL24" i="1"/>
  <c r="EG24" i="1"/>
  <c r="EF24" i="1"/>
  <c r="EC24" i="1"/>
  <c r="DZ24" i="1"/>
  <c r="DY24" i="1"/>
  <c r="DW24" i="1"/>
  <c r="DV24" i="1"/>
  <c r="DS24" i="1"/>
  <c r="DR24" i="1"/>
  <c r="DP24" i="1"/>
  <c r="DO24" i="1"/>
  <c r="DL24" i="1"/>
  <c r="DK24" i="1"/>
  <c r="DI24" i="1"/>
  <c r="DH24" i="1"/>
  <c r="DE24" i="1"/>
  <c r="DD24" i="1"/>
  <c r="DB24" i="1"/>
  <c r="DA24" i="1"/>
  <c r="CX24" i="1"/>
  <c r="CW24" i="1"/>
  <c r="CU24" i="1"/>
  <c r="CT24" i="1"/>
  <c r="CQ24" i="1"/>
  <c r="CP24" i="1"/>
  <c r="CM24" i="1"/>
  <c r="CJ24" i="1"/>
  <c r="CI24" i="1"/>
  <c r="CG24" i="1"/>
  <c r="CF24" i="1"/>
  <c r="CC24" i="1"/>
  <c r="CB24" i="1"/>
  <c r="BZ24" i="1"/>
  <c r="BV24" i="1"/>
  <c r="BU24" i="1"/>
  <c r="BO24" i="1"/>
  <c r="BN24" i="1"/>
  <c r="BH24" i="1"/>
  <c r="BG24" i="1"/>
  <c r="EQ23" i="1"/>
  <c r="EP23" i="1"/>
  <c r="EO23" i="1"/>
  <c r="EN23" i="1"/>
  <c r="EM23" i="1"/>
  <c r="EL23" i="1"/>
  <c r="EG23" i="1"/>
  <c r="EF23" i="1"/>
  <c r="EC23" i="1"/>
  <c r="DZ23" i="1"/>
  <c r="DY23" i="1"/>
  <c r="DW23" i="1"/>
  <c r="DV23" i="1"/>
  <c r="DS23" i="1"/>
  <c r="DR23" i="1"/>
  <c r="DP23" i="1"/>
  <c r="DO23" i="1"/>
  <c r="DL23" i="1"/>
  <c r="DK23" i="1"/>
  <c r="DI23" i="1"/>
  <c r="DH23" i="1"/>
  <c r="DE23" i="1"/>
  <c r="DD23" i="1"/>
  <c r="DB23" i="1"/>
  <c r="DA23" i="1"/>
  <c r="CX23" i="1"/>
  <c r="CW23" i="1"/>
  <c r="CU23" i="1"/>
  <c r="CT23" i="1"/>
  <c r="CQ23" i="1"/>
  <c r="CP23" i="1"/>
  <c r="CM23" i="1"/>
  <c r="CJ23" i="1"/>
  <c r="CI23" i="1"/>
  <c r="CG23" i="1"/>
  <c r="CF23" i="1"/>
  <c r="CC23" i="1"/>
  <c r="CB23" i="1"/>
  <c r="BZ23" i="1"/>
  <c r="BV23" i="1"/>
  <c r="BU23" i="1"/>
  <c r="BO23" i="1"/>
  <c r="BN23" i="1"/>
  <c r="BH23" i="1"/>
  <c r="BG23" i="1"/>
  <c r="EQ22" i="1"/>
  <c r="EP22" i="1"/>
  <c r="EO22" i="1"/>
  <c r="EN22" i="1"/>
  <c r="EM22" i="1"/>
  <c r="EL22" i="1"/>
  <c r="EG22" i="1"/>
  <c r="EF22" i="1"/>
  <c r="EC22" i="1"/>
  <c r="DZ22" i="1"/>
  <c r="DY22" i="1"/>
  <c r="DW22" i="1"/>
  <c r="DV22" i="1"/>
  <c r="DS22" i="1"/>
  <c r="DR22" i="1"/>
  <c r="DP22" i="1"/>
  <c r="DO22" i="1"/>
  <c r="DL22" i="1"/>
  <c r="DK22" i="1"/>
  <c r="DI22" i="1"/>
  <c r="DH22" i="1"/>
  <c r="DE22" i="1"/>
  <c r="DD22" i="1"/>
  <c r="DB22" i="1"/>
  <c r="DA22" i="1"/>
  <c r="CX22" i="1"/>
  <c r="CW22" i="1"/>
  <c r="CU22" i="1"/>
  <c r="CT22" i="1"/>
  <c r="CQ22" i="1"/>
  <c r="CP22" i="1"/>
  <c r="CM22" i="1"/>
  <c r="CJ22" i="1"/>
  <c r="CI22" i="1"/>
  <c r="CG22" i="1"/>
  <c r="CF22" i="1"/>
  <c r="CC22" i="1"/>
  <c r="CB22" i="1"/>
  <c r="BZ22" i="1"/>
  <c r="BV22" i="1"/>
  <c r="BU22" i="1"/>
  <c r="BO22" i="1"/>
  <c r="BN22" i="1"/>
  <c r="BH22" i="1"/>
  <c r="BG22" i="1"/>
  <c r="EQ21" i="1"/>
  <c r="EP21" i="1"/>
  <c r="EO21" i="1"/>
  <c r="EN21" i="1"/>
  <c r="EM21" i="1"/>
  <c r="EL21" i="1"/>
  <c r="EG21" i="1"/>
  <c r="EF21" i="1"/>
  <c r="EC21" i="1"/>
  <c r="DZ21" i="1"/>
  <c r="DY21" i="1"/>
  <c r="DW21" i="1"/>
  <c r="DV21" i="1"/>
  <c r="DS21" i="1"/>
  <c r="DR21" i="1"/>
  <c r="DP21" i="1"/>
  <c r="DO21" i="1"/>
  <c r="DL21" i="1"/>
  <c r="DK21" i="1"/>
  <c r="DI21" i="1"/>
  <c r="DH21" i="1"/>
  <c r="DE21" i="1"/>
  <c r="DD21" i="1"/>
  <c r="DB21" i="1"/>
  <c r="DA21" i="1"/>
  <c r="CX21" i="1"/>
  <c r="CW21" i="1"/>
  <c r="CU21" i="1"/>
  <c r="CT21" i="1"/>
  <c r="CQ21" i="1"/>
  <c r="CP21" i="1"/>
  <c r="CJ21" i="1"/>
  <c r="CI21" i="1"/>
  <c r="CG21" i="1"/>
  <c r="CC21" i="1"/>
  <c r="CB21" i="1"/>
  <c r="BZ21" i="1"/>
  <c r="BY21" i="1"/>
  <c r="BV21" i="1"/>
  <c r="BU21" i="1"/>
  <c r="BS21" i="1"/>
  <c r="BO21" i="1"/>
  <c r="BN21" i="1"/>
  <c r="BL21" i="1"/>
  <c r="BH21" i="1"/>
  <c r="BG21" i="1"/>
  <c r="EQ20" i="1"/>
  <c r="EP20" i="1"/>
  <c r="EO20" i="1"/>
  <c r="EN20" i="1"/>
  <c r="EM20" i="1"/>
  <c r="EL20" i="1"/>
  <c r="EG20" i="1"/>
  <c r="EF20" i="1"/>
  <c r="EC20" i="1"/>
  <c r="DZ20" i="1"/>
  <c r="DY20" i="1"/>
  <c r="DW20" i="1"/>
  <c r="DV20" i="1"/>
  <c r="DS20" i="1"/>
  <c r="DR20" i="1"/>
  <c r="DP20" i="1"/>
  <c r="DO20" i="1"/>
  <c r="DL20" i="1"/>
  <c r="DK20" i="1"/>
  <c r="DI20" i="1"/>
  <c r="DH20" i="1"/>
  <c r="DE20" i="1"/>
  <c r="DD20" i="1"/>
  <c r="DB20" i="1"/>
  <c r="DA20" i="1"/>
  <c r="CX20" i="1"/>
  <c r="CW20" i="1"/>
  <c r="CU20" i="1"/>
  <c r="CT20" i="1"/>
  <c r="CQ20" i="1"/>
  <c r="CP20" i="1"/>
  <c r="CJ20" i="1"/>
  <c r="CI20" i="1"/>
  <c r="CG20" i="1"/>
  <c r="CC20" i="1"/>
  <c r="CB20" i="1"/>
  <c r="BZ20" i="1"/>
  <c r="BY20" i="1"/>
  <c r="BV20" i="1"/>
  <c r="BU20" i="1"/>
  <c r="BS20" i="1"/>
  <c r="BO20" i="1"/>
  <c r="BN20" i="1"/>
  <c r="BL20" i="1"/>
  <c r="BH20" i="1"/>
  <c r="BG20" i="1"/>
  <c r="EQ19" i="1"/>
  <c r="EP19" i="1"/>
  <c r="EO19" i="1"/>
  <c r="EN19" i="1"/>
  <c r="EM19" i="1"/>
  <c r="EL19" i="1"/>
  <c r="EG19" i="1"/>
  <c r="EF19" i="1"/>
  <c r="EC19" i="1"/>
  <c r="DZ19" i="1"/>
  <c r="DY19" i="1"/>
  <c r="DW19" i="1"/>
  <c r="DV19" i="1"/>
  <c r="DS19" i="1"/>
  <c r="DR19" i="1"/>
  <c r="DP19" i="1"/>
  <c r="DO19" i="1"/>
  <c r="DL19" i="1"/>
  <c r="DK19" i="1"/>
  <c r="DI19" i="1"/>
  <c r="DH19" i="1"/>
  <c r="DE19" i="1"/>
  <c r="DD19" i="1"/>
  <c r="DB19" i="1"/>
  <c r="DA19" i="1"/>
  <c r="CX19" i="1"/>
  <c r="CW19" i="1"/>
  <c r="CU19" i="1"/>
  <c r="CT19" i="1"/>
  <c r="CQ19" i="1"/>
  <c r="CP19" i="1"/>
  <c r="CJ19" i="1"/>
  <c r="CI19" i="1"/>
  <c r="CG19" i="1"/>
  <c r="CC19" i="1"/>
  <c r="CB19" i="1"/>
  <c r="BZ19" i="1"/>
  <c r="BY19" i="1"/>
  <c r="BV19" i="1"/>
  <c r="BU19" i="1"/>
  <c r="BS19" i="1"/>
  <c r="BO19" i="1"/>
  <c r="BN19" i="1"/>
  <c r="BL19" i="1"/>
  <c r="BH19" i="1"/>
  <c r="BG19" i="1"/>
  <c r="EQ18" i="1"/>
  <c r="EP18" i="1"/>
  <c r="EO18" i="1"/>
  <c r="EN18" i="1"/>
  <c r="EM18" i="1"/>
  <c r="EL18" i="1"/>
  <c r="EG18" i="1"/>
  <c r="EF18" i="1"/>
  <c r="ED18" i="1"/>
  <c r="EC18" i="1"/>
  <c r="DZ18" i="1"/>
  <c r="DY18" i="1"/>
  <c r="DW18" i="1"/>
  <c r="DV18" i="1"/>
  <c r="DS18" i="1"/>
  <c r="DR18" i="1"/>
  <c r="DP18" i="1"/>
  <c r="DO18" i="1"/>
  <c r="DL18" i="1"/>
  <c r="DK18" i="1"/>
  <c r="DI18" i="1"/>
  <c r="DH18" i="1"/>
  <c r="DE18" i="1"/>
  <c r="DD18" i="1"/>
  <c r="DB18" i="1"/>
  <c r="DA18" i="1"/>
  <c r="CX18" i="1"/>
  <c r="CW18" i="1"/>
  <c r="CU18" i="1"/>
  <c r="CT18" i="1"/>
  <c r="CQ18" i="1"/>
  <c r="CP18" i="1"/>
  <c r="CM18" i="1"/>
  <c r="CJ18" i="1"/>
  <c r="CI18" i="1"/>
  <c r="CG18" i="1"/>
  <c r="CF18" i="1"/>
  <c r="CC18" i="1"/>
  <c r="CB18" i="1"/>
  <c r="BZ18" i="1"/>
  <c r="BY18" i="1"/>
  <c r="BV18" i="1"/>
  <c r="BU18" i="1"/>
  <c r="BS18" i="1"/>
  <c r="BO18" i="1"/>
  <c r="BN18" i="1"/>
  <c r="BL18" i="1"/>
  <c r="BH18" i="1"/>
  <c r="BG18" i="1"/>
  <c r="EQ17" i="1"/>
  <c r="EP17" i="1"/>
  <c r="EO17" i="1"/>
  <c r="EN17" i="1"/>
  <c r="EM17" i="1"/>
  <c r="EL17" i="1"/>
  <c r="EG17" i="1"/>
  <c r="EF17" i="1"/>
  <c r="ED17" i="1"/>
  <c r="EC17" i="1"/>
  <c r="DZ17" i="1"/>
  <c r="DY17" i="1"/>
  <c r="DW17" i="1"/>
  <c r="DV17" i="1"/>
  <c r="DS17" i="1"/>
  <c r="DR17" i="1"/>
  <c r="DP17" i="1"/>
  <c r="DO17" i="1"/>
  <c r="DL17" i="1"/>
  <c r="DK17" i="1"/>
  <c r="DI17" i="1"/>
  <c r="DH17" i="1"/>
  <c r="DE17" i="1"/>
  <c r="DD17" i="1"/>
  <c r="DB17" i="1"/>
  <c r="DA17" i="1"/>
  <c r="CX17" i="1"/>
  <c r="CW17" i="1"/>
  <c r="CU17" i="1"/>
  <c r="CT17" i="1"/>
  <c r="CQ17" i="1"/>
  <c r="CP17" i="1"/>
  <c r="CM17" i="1"/>
  <c r="CJ17" i="1"/>
  <c r="CI17" i="1"/>
  <c r="CG17" i="1"/>
  <c r="CF17" i="1"/>
  <c r="CC17" i="1"/>
  <c r="CB17" i="1"/>
  <c r="BZ17" i="1"/>
  <c r="BY17" i="1"/>
  <c r="BV17" i="1"/>
  <c r="BU17" i="1"/>
  <c r="BS17" i="1"/>
  <c r="BO17" i="1"/>
  <c r="BN17" i="1"/>
  <c r="BL17" i="1"/>
  <c r="BH17" i="1"/>
  <c r="BG17" i="1"/>
  <c r="EQ16" i="1"/>
  <c r="EP16" i="1"/>
  <c r="EO16" i="1"/>
  <c r="EN16" i="1"/>
  <c r="EM16" i="1"/>
  <c r="EL16" i="1"/>
  <c r="EG16" i="1"/>
  <c r="EF16" i="1"/>
  <c r="EC16" i="1"/>
  <c r="DZ16" i="1"/>
  <c r="DY16" i="1"/>
  <c r="DW16" i="1"/>
  <c r="DV16" i="1"/>
  <c r="DS16" i="1"/>
  <c r="DR16" i="1"/>
  <c r="DP16" i="1"/>
  <c r="DO16" i="1"/>
  <c r="DL16" i="1"/>
  <c r="DK16" i="1"/>
  <c r="DI16" i="1"/>
  <c r="DH16" i="1"/>
  <c r="DE16" i="1"/>
  <c r="DD16" i="1"/>
  <c r="DB16" i="1"/>
  <c r="DA16" i="1"/>
  <c r="CX16" i="1"/>
  <c r="CW16" i="1"/>
  <c r="CU16" i="1"/>
  <c r="CT16" i="1"/>
  <c r="CQ16" i="1"/>
  <c r="CP16" i="1"/>
  <c r="CJ16" i="1"/>
  <c r="CI16" i="1"/>
  <c r="CG16" i="1"/>
  <c r="CC16" i="1"/>
  <c r="CB16" i="1"/>
  <c r="BZ16" i="1"/>
  <c r="BY16" i="1"/>
  <c r="BV16" i="1"/>
  <c r="BU16" i="1"/>
  <c r="BS16" i="1"/>
  <c r="BO16" i="1"/>
  <c r="BN16" i="1"/>
  <c r="BL16" i="1"/>
  <c r="BH16" i="1"/>
  <c r="BG16" i="1"/>
  <c r="EQ15" i="1"/>
  <c r="EP15" i="1"/>
  <c r="EO15" i="1"/>
  <c r="EN15" i="1"/>
  <c r="EM15" i="1"/>
  <c r="EL15" i="1"/>
  <c r="EG15" i="1"/>
  <c r="EF15" i="1"/>
  <c r="DZ15" i="1"/>
  <c r="DY15" i="1"/>
  <c r="DW15" i="1"/>
  <c r="DS15" i="1"/>
  <c r="DR15" i="1"/>
  <c r="DP15" i="1"/>
  <c r="DL15" i="1"/>
  <c r="DK15" i="1"/>
  <c r="DI15" i="1"/>
  <c r="DE15" i="1"/>
  <c r="DD15" i="1"/>
  <c r="DB15" i="1"/>
  <c r="CX15" i="1"/>
  <c r="CW15" i="1"/>
  <c r="CU15" i="1"/>
  <c r="CQ15" i="1"/>
  <c r="CP15" i="1"/>
  <c r="CJ15" i="1"/>
  <c r="CI15" i="1"/>
  <c r="CG15" i="1"/>
  <c r="CC15" i="1"/>
  <c r="CB15" i="1"/>
  <c r="BZ15" i="1"/>
  <c r="BV15" i="1"/>
  <c r="BU15" i="1"/>
  <c r="BS15" i="1"/>
  <c r="BO15" i="1"/>
  <c r="BN15" i="1"/>
  <c r="BL15" i="1"/>
  <c r="BH15" i="1"/>
  <c r="BG15" i="1"/>
  <c r="EQ14" i="1"/>
  <c r="EP14" i="1"/>
  <c r="EO14" i="1"/>
  <c r="EN14" i="1"/>
  <c r="EM14" i="1"/>
  <c r="EL14" i="1"/>
  <c r="EG14" i="1"/>
  <c r="EF14" i="1"/>
  <c r="EC14" i="1"/>
  <c r="DZ14" i="1"/>
  <c r="DY14" i="1"/>
  <c r="DW14" i="1"/>
  <c r="DV14" i="1"/>
  <c r="DS14" i="1"/>
  <c r="DR14" i="1"/>
  <c r="DP14" i="1"/>
  <c r="DO14" i="1"/>
  <c r="DL14" i="1"/>
  <c r="DK14" i="1"/>
  <c r="DI14" i="1"/>
  <c r="DH14" i="1"/>
  <c r="DE14" i="1"/>
  <c r="DD14" i="1"/>
  <c r="DB14" i="1"/>
  <c r="DA14" i="1"/>
  <c r="CX14" i="1"/>
  <c r="CW14" i="1"/>
  <c r="CU14" i="1"/>
  <c r="CT14" i="1"/>
  <c r="CQ14" i="1"/>
  <c r="CP14" i="1"/>
  <c r="CJ14" i="1"/>
  <c r="CI14" i="1"/>
  <c r="CG14" i="1"/>
  <c r="CC14" i="1"/>
  <c r="CB14" i="1"/>
  <c r="BZ14" i="1"/>
  <c r="BY14" i="1"/>
  <c r="BV14" i="1"/>
  <c r="BU14" i="1"/>
  <c r="BS14" i="1"/>
  <c r="BO14" i="1"/>
  <c r="BN14" i="1"/>
  <c r="BL14" i="1"/>
  <c r="BH14" i="1"/>
  <c r="BG14" i="1"/>
  <c r="EQ13" i="1"/>
  <c r="EP13" i="1"/>
  <c r="EO13" i="1"/>
  <c r="EN13" i="1"/>
  <c r="EM13" i="1"/>
  <c r="EL13" i="1"/>
  <c r="EG13" i="1"/>
  <c r="EF13" i="1"/>
  <c r="EC13" i="1"/>
  <c r="DZ13" i="1"/>
  <c r="DY13" i="1"/>
  <c r="DW13" i="1"/>
  <c r="DS13" i="1"/>
  <c r="DR13" i="1"/>
  <c r="DP13" i="1"/>
  <c r="DL13" i="1"/>
  <c r="DK13" i="1"/>
  <c r="DI13" i="1"/>
  <c r="DE13" i="1"/>
  <c r="DD13" i="1"/>
  <c r="DB13" i="1"/>
  <c r="CX13" i="1"/>
  <c r="CW13" i="1"/>
  <c r="CU13" i="1"/>
  <c r="CQ13" i="1"/>
  <c r="CP13" i="1"/>
  <c r="CJ13" i="1"/>
  <c r="CI13" i="1"/>
  <c r="CG13" i="1"/>
  <c r="CC13" i="1"/>
  <c r="CB13" i="1"/>
  <c r="BZ13" i="1"/>
  <c r="BV13" i="1"/>
  <c r="BU13" i="1"/>
  <c r="BS13" i="1"/>
  <c r="BO13" i="1"/>
  <c r="BN13" i="1"/>
  <c r="BL13" i="1"/>
  <c r="BH13" i="1"/>
  <c r="BG13" i="1"/>
  <c r="EQ12" i="1"/>
  <c r="EP12" i="1"/>
  <c r="EO12" i="1"/>
  <c r="EN12" i="1"/>
  <c r="EM12" i="1"/>
  <c r="EL12" i="1"/>
  <c r="EG12" i="1"/>
  <c r="EF12" i="1"/>
  <c r="EC12" i="1"/>
  <c r="DZ12" i="1"/>
  <c r="DY12" i="1"/>
  <c r="DW12" i="1"/>
  <c r="DS12" i="1"/>
  <c r="DR12" i="1"/>
  <c r="DP12" i="1"/>
  <c r="DL12" i="1"/>
  <c r="DK12" i="1"/>
  <c r="DI12" i="1"/>
  <c r="DE12" i="1"/>
  <c r="DD12" i="1"/>
  <c r="DB12" i="1"/>
  <c r="CX12" i="1"/>
  <c r="CW12" i="1"/>
  <c r="CU12" i="1"/>
  <c r="CQ12" i="1"/>
  <c r="CP12" i="1"/>
  <c r="CJ12" i="1"/>
  <c r="CI12" i="1"/>
  <c r="CG12" i="1"/>
  <c r="CC12" i="1"/>
  <c r="CB12" i="1"/>
  <c r="BZ12" i="1"/>
  <c r="BV12" i="1"/>
  <c r="BU12" i="1"/>
  <c r="BS12" i="1"/>
  <c r="BO12" i="1"/>
  <c r="BN12" i="1"/>
  <c r="BL12" i="1"/>
  <c r="BH12" i="1"/>
  <c r="BG12" i="1"/>
  <c r="EQ11" i="1"/>
  <c r="EP11" i="1"/>
  <c r="EO11" i="1"/>
  <c r="EN11" i="1"/>
  <c r="EM11" i="1"/>
  <c r="EL11" i="1"/>
  <c r="EG11" i="1"/>
  <c r="EF11" i="1"/>
  <c r="EC11" i="1"/>
  <c r="DZ11" i="1"/>
  <c r="DY11" i="1"/>
  <c r="DW11" i="1"/>
  <c r="DS11" i="1"/>
  <c r="DR11" i="1"/>
  <c r="DP11" i="1"/>
  <c r="DL11" i="1"/>
  <c r="DK11" i="1"/>
  <c r="DI11" i="1"/>
  <c r="DE11" i="1"/>
  <c r="DD11" i="1"/>
  <c r="DB11" i="1"/>
  <c r="CX11" i="1"/>
  <c r="CW11" i="1"/>
  <c r="CU11" i="1"/>
  <c r="CQ11" i="1"/>
  <c r="CP11" i="1"/>
  <c r="CJ11" i="1"/>
  <c r="CI11" i="1"/>
  <c r="CG11" i="1"/>
  <c r="CC11" i="1"/>
  <c r="CB11" i="1"/>
  <c r="BZ11" i="1"/>
  <c r="BV11" i="1"/>
  <c r="BU11" i="1"/>
  <c r="BS11" i="1"/>
  <c r="BO11" i="1"/>
  <c r="BN11" i="1"/>
  <c r="BL11" i="1"/>
  <c r="BH11" i="1"/>
  <c r="BG11" i="1"/>
  <c r="EQ10" i="1"/>
  <c r="EP10" i="1"/>
  <c r="EO10" i="1"/>
  <c r="EN10" i="1"/>
  <c r="EM10" i="1"/>
  <c r="EL10" i="1"/>
  <c r="EG10" i="1"/>
  <c r="EF10" i="1"/>
  <c r="EC10" i="1"/>
  <c r="DZ10" i="1"/>
  <c r="DY10" i="1"/>
  <c r="DW10" i="1"/>
  <c r="DV10" i="1"/>
  <c r="DS10" i="1"/>
  <c r="DR10" i="1"/>
  <c r="DP10" i="1"/>
  <c r="DO10" i="1"/>
  <c r="DL10" i="1"/>
  <c r="DK10" i="1"/>
  <c r="DE10" i="1"/>
  <c r="DD10" i="1"/>
  <c r="DB10" i="1"/>
  <c r="DA10" i="1"/>
  <c r="CX10" i="1"/>
  <c r="CW10" i="1"/>
  <c r="CU10" i="1"/>
  <c r="CT10" i="1"/>
  <c r="CQ10" i="1"/>
  <c r="CP10" i="1"/>
  <c r="CJ10" i="1"/>
  <c r="CI10" i="1"/>
  <c r="CG10" i="1"/>
  <c r="CF10" i="1"/>
  <c r="CC10" i="1"/>
  <c r="CB10" i="1"/>
  <c r="BZ10" i="1"/>
  <c r="BY10" i="1"/>
  <c r="BV10" i="1"/>
  <c r="BU10" i="1"/>
  <c r="BO10" i="1"/>
  <c r="BN10" i="1"/>
  <c r="BL10" i="1"/>
  <c r="BH10" i="1"/>
  <c r="BG10" i="1"/>
  <c r="EQ9" i="1"/>
  <c r="EP9" i="1"/>
  <c r="EO9" i="1"/>
  <c r="EN9" i="1"/>
  <c r="EM9" i="1"/>
  <c r="EL9" i="1"/>
  <c r="EG9" i="1"/>
  <c r="EF9" i="1"/>
  <c r="EC9" i="1"/>
  <c r="DZ9" i="1"/>
  <c r="DY9" i="1"/>
  <c r="DW9" i="1"/>
  <c r="DS9" i="1"/>
  <c r="DR9" i="1"/>
  <c r="DP9" i="1"/>
  <c r="DL9" i="1"/>
  <c r="DK9" i="1"/>
  <c r="DI9" i="1"/>
  <c r="DE9" i="1"/>
  <c r="DD9" i="1"/>
  <c r="DB9" i="1"/>
  <c r="CX9" i="1"/>
  <c r="CW9" i="1"/>
  <c r="CU9" i="1"/>
  <c r="CQ9" i="1"/>
  <c r="CP9" i="1"/>
  <c r="CJ9" i="1"/>
  <c r="CI9" i="1"/>
  <c r="CG9" i="1"/>
  <c r="CC9" i="1"/>
  <c r="CB9" i="1"/>
  <c r="BZ9" i="1"/>
  <c r="BV9" i="1"/>
  <c r="BU9" i="1"/>
  <c r="BS9" i="1"/>
  <c r="BO9" i="1"/>
  <c r="BN9" i="1"/>
  <c r="BL9" i="1"/>
  <c r="BH9" i="1"/>
  <c r="BG9" i="1"/>
  <c r="EQ8" i="1"/>
  <c r="EP8" i="1"/>
  <c r="EO8" i="1"/>
  <c r="EN8" i="1"/>
  <c r="EM8" i="1"/>
  <c r="EL8" i="1"/>
  <c r="EG8" i="1"/>
  <c r="EF8" i="1"/>
  <c r="EC8" i="1"/>
  <c r="DZ8" i="1"/>
  <c r="DY8" i="1"/>
  <c r="DW8" i="1"/>
  <c r="DS8" i="1"/>
  <c r="DR8" i="1"/>
  <c r="DP8" i="1"/>
  <c r="DL8" i="1"/>
  <c r="DK8" i="1"/>
  <c r="DI8" i="1"/>
  <c r="DE8" i="1"/>
  <c r="DD8" i="1"/>
  <c r="DB8" i="1"/>
  <c r="CX8" i="1"/>
  <c r="CW8" i="1"/>
  <c r="CU8" i="1"/>
  <c r="CQ8" i="1"/>
  <c r="CP8" i="1"/>
  <c r="CJ8" i="1"/>
  <c r="CI8" i="1"/>
  <c r="CG8" i="1"/>
  <c r="CC8" i="1"/>
  <c r="CB8" i="1"/>
  <c r="BZ8" i="1"/>
  <c r="BV8" i="1"/>
  <c r="BU8" i="1"/>
  <c r="BS8" i="1"/>
  <c r="BO8" i="1"/>
  <c r="BN8" i="1"/>
  <c r="BL8" i="1"/>
  <c r="BH8" i="1"/>
  <c r="BG8" i="1"/>
  <c r="EQ7" i="1"/>
  <c r="EP7" i="1"/>
  <c r="EO7" i="1"/>
  <c r="EN7" i="1"/>
  <c r="EM7" i="1"/>
  <c r="EL7" i="1"/>
  <c r="EG7" i="1"/>
  <c r="EF7" i="1"/>
  <c r="EC7" i="1"/>
  <c r="DZ7" i="1"/>
  <c r="DY7" i="1"/>
  <c r="DW7" i="1"/>
  <c r="DV7" i="1"/>
  <c r="DS7" i="1"/>
  <c r="DR7" i="1"/>
  <c r="DP7" i="1"/>
  <c r="DO7" i="1"/>
  <c r="DL7" i="1"/>
  <c r="DK7" i="1"/>
  <c r="DE7" i="1"/>
  <c r="DD7" i="1"/>
  <c r="DB7" i="1"/>
  <c r="DA7" i="1"/>
  <c r="CX7" i="1"/>
  <c r="CW7" i="1"/>
  <c r="CU7" i="1"/>
  <c r="CT7" i="1"/>
  <c r="CQ7" i="1"/>
  <c r="CP7" i="1"/>
  <c r="CJ7" i="1"/>
  <c r="CI7" i="1"/>
  <c r="CG7" i="1"/>
  <c r="CF7" i="1"/>
  <c r="CC7" i="1"/>
  <c r="CB7" i="1"/>
  <c r="BZ7" i="1"/>
  <c r="BY7" i="1"/>
  <c r="BV7" i="1"/>
  <c r="BU7" i="1"/>
  <c r="BO7" i="1"/>
  <c r="BN7" i="1"/>
  <c r="BL7" i="1"/>
  <c r="BH7" i="1"/>
  <c r="BG7" i="1"/>
  <c r="EQ6" i="1"/>
  <c r="EP6" i="1"/>
  <c r="EO6" i="1"/>
  <c r="EN6" i="1"/>
  <c r="EM6" i="1"/>
  <c r="EL6" i="1"/>
  <c r="EG6" i="1"/>
  <c r="EF6" i="1"/>
  <c r="EC6" i="1"/>
  <c r="DZ6" i="1"/>
  <c r="DY6" i="1"/>
  <c r="DW6" i="1"/>
  <c r="DV6" i="1"/>
  <c r="DS6" i="1"/>
  <c r="DR6" i="1"/>
  <c r="DP6" i="1"/>
  <c r="DO6" i="1"/>
  <c r="DL6" i="1"/>
  <c r="DK6" i="1"/>
  <c r="DI6" i="1"/>
  <c r="DH6" i="1"/>
  <c r="DE6" i="1"/>
  <c r="DD6" i="1"/>
  <c r="DB6" i="1"/>
  <c r="DA6" i="1"/>
  <c r="CX6" i="1"/>
  <c r="CW6" i="1"/>
  <c r="CU6" i="1"/>
  <c r="CT6" i="1"/>
  <c r="CQ6" i="1"/>
  <c r="CP6" i="1"/>
  <c r="CJ6" i="1"/>
  <c r="CI6" i="1"/>
  <c r="CG6" i="1"/>
  <c r="CC6" i="1"/>
  <c r="CB6" i="1"/>
  <c r="BZ6" i="1"/>
  <c r="BY6" i="1"/>
  <c r="BV6" i="1"/>
  <c r="BU6" i="1"/>
  <c r="BO6" i="1"/>
  <c r="BN6" i="1"/>
  <c r="BL6" i="1"/>
  <c r="BH6" i="1"/>
  <c r="BG6"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BC5" i="1"/>
  <c r="BB5" i="1"/>
  <c r="BA5" i="1"/>
  <c r="AZ5" i="1"/>
  <c r="AY5" i="1"/>
  <c r="AX5" i="1"/>
  <c r="AW5" i="1"/>
  <c r="AV5" i="1"/>
  <c r="AU5" i="1"/>
  <c r="AT5" i="1"/>
  <c r="AS5" i="1"/>
  <c r="AR5" i="1"/>
  <c r="AQ5" i="1"/>
  <c r="AP5" i="1"/>
  <c r="AO5"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D5" i="1"/>
  <c r="C5" i="1"/>
  <c r="B5" i="1"/>
  <c r="A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tc={012860B1-5513-405E-9184-353284D494B3}</author>
    <author>tc={9C646744-732B-4DA3-9052-D22859B2135A}</author>
    <author>tc={6B82C191-ADFC-4D0E-9C2D-73FD750789D2}</author>
    <author>tc={CF926F42-0BB0-44C1-9757-016ED1E41F5C}</author>
  </authors>
  <commentList>
    <comment ref="AU128" authorId="0" shapeId="0" xr:uid="{012860B1-5513-405E-9184-353284D494B3}">
      <text>
        <t>[Comentario encadenado]
Su versión de Excel le permite leer este comentario encadenado; sin embargo, las ediciones que se apliquen se quitarán si el archivo se abre en una versión más reciente de Excel. Más información: https://go.microsoft.com/fwlink/?linkid=870924
Comentario:
    organización 300 metros lineales</t>
      </text>
    </comment>
    <comment ref="AU129" authorId="1" shapeId="0" xr:uid="{9C646744-732B-4DA3-9052-D22859B2135A}">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digitalización de 800000 imágenes</t>
      </text>
    </comment>
    <comment ref="AU130" authorId="2" shapeId="0" xr:uid="{6B82C191-ADFC-4D0E-9C2D-73FD750789D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avance en la implementación de la solución tecnológica (SGDEA) basada en el Modelo de Gestión Documental de la Entidad </t>
      </text>
    </comment>
    <comment ref="AU131" authorId="3" shapeId="0" xr:uid="{CF926F42-0BB0-44C1-9757-016ED1E41F5C}">
      <text>
        <t>[Comentario encadenado]
Su versión de Excel le permite leer este comentario encadenado; sin embargo, las ediciones que se apliquen se quitarán si el archivo se abre en una versión más reciente de Excel. Más información: https://go.microsoft.com/fwlink/?linkid=870924
Comentario:
    Asistencia Técnica a 85 secretarías de Educación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tc={DBFCE026-CDC8-4C9D-9F2B-81632A622058}</author>
  </authors>
  <commentList>
    <comment ref="AU87" authorId="0" shapeId="0" xr:uid="{DBFCE026-CDC8-4C9D-9F2B-81632A622058}">
      <text>
        <t>[Comentario encadenado]
Su versión de Excel le permite leer este comentario encadenado; sin embargo, las ediciones que se apliquen se quitarán si el archivo se abre en una versión más reciente de Excel. Más información: https://go.microsoft.com/fwlink/?linkid=870924
Comentario:
    Asistencia Técnica a 85 secretarías de Educación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tc={B5B1DCE1-EAD5-48DC-A988-FD0DCC7CD046}</author>
    <author>tc={A3C21044-080D-4A7F-8E74-5319CE153A3E}</author>
    <author>tc={C0526527-60ED-4FC3-8B02-349739D633C6}</author>
  </authors>
  <commentList>
    <comment ref="AU35" authorId="0" shapeId="0" xr:uid="{B5B1DCE1-EAD5-48DC-A988-FD0DCC7CD046}">
      <text>
        <t>[Comentario encadenado]
Su versión de Excel le permite leer este comentario encadenado; sin embargo, las ediciones que se apliquen se quitarán si el archivo se abre en una versión más reciente de Excel. Más información: https://go.microsoft.com/fwlink/?linkid=870924
Comentario:
    organización 300 metros lineales</t>
      </text>
    </comment>
    <comment ref="AU36" authorId="1" shapeId="0" xr:uid="{A3C21044-080D-4A7F-8E74-5319CE153A3E}">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digitalización de 800000 imágenes</t>
      </text>
    </comment>
    <comment ref="AU37" authorId="2" shapeId="0" xr:uid="{C0526527-60ED-4FC3-8B02-349739D633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avance en la implementación de la solución tecnológica (SGDEA) basada en el Modelo de Gestión Documental de la Entidad </t>
      </text>
    </comment>
  </commentList>
</comments>
</file>

<file path=xl/sharedStrings.xml><?xml version="1.0" encoding="utf-8"?>
<sst xmlns="http://schemas.openxmlformats.org/spreadsheetml/2006/main" count="14857" uniqueCount="1459">
  <si>
    <t xml:space="preserve">Responsable </t>
  </si>
  <si>
    <t>Articulación MIPG y SIG</t>
  </si>
  <si>
    <t>Alineación con la planeación</t>
  </si>
  <si>
    <t>Ficha técnica</t>
  </si>
  <si>
    <t>Alineación políticas transversales</t>
  </si>
  <si>
    <t>Alineación con otros compromisos</t>
  </si>
  <si>
    <t>Programación de metas cuatrienio</t>
  </si>
  <si>
    <t>Avances cuatrienio</t>
  </si>
  <si>
    <t>R e p o r t e s  2 0 2 4</t>
  </si>
  <si>
    <t>Nivel</t>
  </si>
  <si>
    <t>Despacho o dirección</t>
  </si>
  <si>
    <t>Dependencia</t>
  </si>
  <si>
    <t>Dimensión MIPG</t>
  </si>
  <si>
    <t>Objetivo del SIG</t>
  </si>
  <si>
    <t>Proceso del SIG</t>
  </si>
  <si>
    <t>Meta Objetivos de Desarrollo Sostenible (ODS)</t>
  </si>
  <si>
    <t>Transformación</t>
  </si>
  <si>
    <t>Pilar</t>
  </si>
  <si>
    <t>Catalizador</t>
  </si>
  <si>
    <t>Componente</t>
  </si>
  <si>
    <t>Eje estratégico</t>
  </si>
  <si>
    <t>Estrategia</t>
  </si>
  <si>
    <t>ID Indicador</t>
  </si>
  <si>
    <t>Nombre del indicador</t>
  </si>
  <si>
    <t>Tipo de indicador</t>
  </si>
  <si>
    <t>Tipo de acumulación</t>
  </si>
  <si>
    <t>Fórmula de cálculo</t>
  </si>
  <si>
    <t>Unidad de medida</t>
  </si>
  <si>
    <t>Periodicidad</t>
  </si>
  <si>
    <t>Días de rezago</t>
  </si>
  <si>
    <t>Medio de verificación</t>
  </si>
  <si>
    <t>Origen</t>
  </si>
  <si>
    <t xml:space="preserve">Macrometa </t>
  </si>
  <si>
    <t>Étnicos - Indígenas</t>
  </si>
  <si>
    <t>Étnicos - Comunidad Negra, Afrocolombiana, Raizal y Palenquera</t>
  </si>
  <si>
    <t>Étnicos - Rrom</t>
  </si>
  <si>
    <t>Equidad de la Mujer</t>
  </si>
  <si>
    <t>Primera Infancia, Infancia y Adolescencia</t>
  </si>
  <si>
    <t>Víctimas</t>
  </si>
  <si>
    <t>Participación Ciudadana</t>
  </si>
  <si>
    <t>Discapacidad</t>
  </si>
  <si>
    <t>TIC</t>
  </si>
  <si>
    <t>CTeI</t>
  </si>
  <si>
    <t>Iniciativas PPI</t>
  </si>
  <si>
    <t>Derechos Humanos</t>
  </si>
  <si>
    <t xml:space="preserve">Pactos Territoriales </t>
  </si>
  <si>
    <r>
      <t xml:space="preserve">CONPES 
</t>
    </r>
    <r>
      <rPr>
        <sz val="9"/>
        <color theme="0"/>
        <rFont val="Aptos Narrow"/>
        <family val="2"/>
        <scheme val="minor"/>
      </rPr>
      <t>(Número documento )</t>
    </r>
  </si>
  <si>
    <t>Otros</t>
  </si>
  <si>
    <t>Línea Base 
2022</t>
  </si>
  <si>
    <t>Meta 
2023</t>
  </si>
  <si>
    <t>Meta 
2024</t>
  </si>
  <si>
    <t>Meta 
2025</t>
  </si>
  <si>
    <t>Meta 
2026</t>
  </si>
  <si>
    <t>Meta 
cuatrienio</t>
  </si>
  <si>
    <t>Avance 2023</t>
  </si>
  <si>
    <t>Avance 2024</t>
  </si>
  <si>
    <t>Avance 2025</t>
  </si>
  <si>
    <t>Avance 2026</t>
  </si>
  <si>
    <t>Meta enero</t>
  </si>
  <si>
    <t>Avance cuantitativo enero</t>
  </si>
  <si>
    <t>Reporte cualitativo enero</t>
  </si>
  <si>
    <t>% Meta enero</t>
  </si>
  <si>
    <t>% Avance enero</t>
  </si>
  <si>
    <t>Validado enero</t>
  </si>
  <si>
    <t>Observaciones validación enero</t>
  </si>
  <si>
    <t>Meta febrero</t>
  </si>
  <si>
    <t>Avance cuantitativo febrero</t>
  </si>
  <si>
    <t>Reporte cualitativo febrero</t>
  </si>
  <si>
    <t>% Meta febrero</t>
  </si>
  <si>
    <t>% Avance febrero</t>
  </si>
  <si>
    <t>Validado febrero</t>
  </si>
  <si>
    <t>Observaciones validación febrero</t>
  </si>
  <si>
    <t>Meta marzo</t>
  </si>
  <si>
    <t>Avance cuantitativo marzo</t>
  </si>
  <si>
    <t>Reporte cualitativo marzo</t>
  </si>
  <si>
    <t>% Meta marzo</t>
  </si>
  <si>
    <t>% Avance marzo</t>
  </si>
  <si>
    <t>Validado marzo</t>
  </si>
  <si>
    <t>Observaciones validación marzo</t>
  </si>
  <si>
    <t>Meta abril</t>
  </si>
  <si>
    <t>Avance cuantitativo abril</t>
  </si>
  <si>
    <t>Reporte cualitativo abril</t>
  </si>
  <si>
    <t>% Meta abril</t>
  </si>
  <si>
    <t>% Avance abril</t>
  </si>
  <si>
    <t>Validado abril</t>
  </si>
  <si>
    <t>Observaciones validación abril</t>
  </si>
  <si>
    <t>Meta mayo</t>
  </si>
  <si>
    <t>Avance cuantitativo mayo</t>
  </si>
  <si>
    <t>Reporte cualitativo mayo</t>
  </si>
  <si>
    <t>% Meta mayo</t>
  </si>
  <si>
    <t>% Avance mayo</t>
  </si>
  <si>
    <t>Validado mayo</t>
  </si>
  <si>
    <t>Observaciones validación mayo</t>
  </si>
  <si>
    <t>Meta junio</t>
  </si>
  <si>
    <t>Avance cuantitativo junio</t>
  </si>
  <si>
    <t>Reporte cualitativo junio</t>
  </si>
  <si>
    <t>% Meta junio</t>
  </si>
  <si>
    <t>% Avance junio</t>
  </si>
  <si>
    <t>Validado junio</t>
  </si>
  <si>
    <t>Observaciones validación junio</t>
  </si>
  <si>
    <t>Meta julio</t>
  </si>
  <si>
    <t>Avance cuantitativo julio</t>
  </si>
  <si>
    <t>Reporte cualitativo julio</t>
  </si>
  <si>
    <t>% Meta julio</t>
  </si>
  <si>
    <t>% Avance julio</t>
  </si>
  <si>
    <t>Validado julio</t>
  </si>
  <si>
    <t>Observaciones validación julio</t>
  </si>
  <si>
    <t>Meta agosto</t>
  </si>
  <si>
    <t>Avance cuantitativo agosto</t>
  </si>
  <si>
    <t>Reporte cualitativo agosto</t>
  </si>
  <si>
    <t>% Meta agosto</t>
  </si>
  <si>
    <t>% Avance agosto</t>
  </si>
  <si>
    <t>Validado agosto</t>
  </si>
  <si>
    <t>Observaciones validación agosto</t>
  </si>
  <si>
    <t>Meta septiembre</t>
  </si>
  <si>
    <t>Avance cuantitativo septiembre</t>
  </si>
  <si>
    <t>Reporte cualitativo septiembre</t>
  </si>
  <si>
    <t>% Meta septiembre</t>
  </si>
  <si>
    <t>% Avance septiembre</t>
  </si>
  <si>
    <t>Validado septiembre</t>
  </si>
  <si>
    <t>Observaciones validación septiembre</t>
  </si>
  <si>
    <t>Meta octubre</t>
  </si>
  <si>
    <t>Avance cuantitativo octubre</t>
  </si>
  <si>
    <t>Reporte cualitativo octubre</t>
  </si>
  <si>
    <t>% Meta octubre</t>
  </si>
  <si>
    <t>% Avance octubre</t>
  </si>
  <si>
    <t>Validado octubre</t>
  </si>
  <si>
    <t>Observaciones validación octubre</t>
  </si>
  <si>
    <t>Meta noviembre</t>
  </si>
  <si>
    <t>Avance cuantitativo noviembre</t>
  </si>
  <si>
    <t>Reporte cualitativo noviembre</t>
  </si>
  <si>
    <t>% Meta noviembre</t>
  </si>
  <si>
    <t>% Avance noviembre</t>
  </si>
  <si>
    <t>Validado noviembre</t>
  </si>
  <si>
    <t>Observaciones validación noviembre</t>
  </si>
  <si>
    <t>Meta diciembre</t>
  </si>
  <si>
    <t>Avance cuantitativo diciembre</t>
  </si>
  <si>
    <t>Reporte cualitativo diciembre</t>
  </si>
  <si>
    <t>% Meta diciembre</t>
  </si>
  <si>
    <t>% Avance diciembre</t>
  </si>
  <si>
    <t>Validado diciembre</t>
  </si>
  <si>
    <t>Observaciones validación diciembre</t>
  </si>
  <si>
    <t>llave_ID</t>
  </si>
  <si>
    <r>
      <t xml:space="preserve">MPC
</t>
    </r>
    <r>
      <rPr>
        <sz val="9"/>
        <color theme="0"/>
        <rFont val="Aptos Narrow"/>
        <family val="2"/>
        <scheme val="minor"/>
      </rPr>
      <t>Mesa Permanente de Concertación</t>
    </r>
  </si>
  <si>
    <r>
      <t xml:space="preserve">MRA
</t>
    </r>
    <r>
      <rPr>
        <sz val="9"/>
        <color theme="0"/>
        <rFont val="Aptos Narrow"/>
        <family val="2"/>
        <scheme val="minor"/>
      </rPr>
      <t>Mesa Regional Amazónica</t>
    </r>
  </si>
  <si>
    <r>
      <t xml:space="preserve"> CRIC
</t>
    </r>
    <r>
      <rPr>
        <sz val="9"/>
        <color theme="0"/>
        <rFont val="Aptos Narrow"/>
        <family val="2"/>
        <scheme val="minor"/>
      </rPr>
      <t>Consejo Regional Indígena del Cauca</t>
    </r>
  </si>
  <si>
    <r>
      <t xml:space="preserve"> CRIDEC
</t>
    </r>
    <r>
      <rPr>
        <sz val="9"/>
        <color theme="0"/>
        <rFont val="Aptos Narrow"/>
        <family val="2"/>
        <scheme val="minor"/>
      </rPr>
      <t>Consejo Regional Indígena de Caldas</t>
    </r>
  </si>
  <si>
    <r>
      <t xml:space="preserve"> CRIHU
</t>
    </r>
    <r>
      <rPr>
        <sz val="9"/>
        <color theme="0"/>
        <rFont val="Aptos Narrow"/>
        <family val="2"/>
        <scheme val="minor"/>
      </rPr>
      <t>Consejo Regional Indígena del Huila</t>
    </r>
  </si>
  <si>
    <t>Otras mesas</t>
  </si>
  <si>
    <t>INCOMPLETO</t>
  </si>
  <si>
    <t>Vigencia</t>
  </si>
  <si>
    <t>Sigla Dirección</t>
  </si>
  <si>
    <t>VPBM</t>
  </si>
  <si>
    <t>Dirección de Calidad para la Educación Preescolar, Básica y Media</t>
  </si>
  <si>
    <t>Direccionamiento Estratégico.</t>
  </si>
  <si>
    <t>2. Aumentar los niveles de satisfacción del cliente y de los grupos de valor.</t>
  </si>
  <si>
    <t>Implementación de política</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</si>
  <si>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</si>
  <si>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2. Seguridad humana y justicia social</t>
  </si>
  <si>
    <t>2. Superación de privaciones como fundamento de la dignidad humana y condiciones básicas para el bienestar</t>
  </si>
  <si>
    <t>3. Educación de calidad para reducir la desigualdad</t>
  </si>
  <si>
    <t>c. Dignificación y desarrollo de la profesión docente para una educación de calidad</t>
  </si>
  <si>
    <t>2. Formación Integral</t>
  </si>
  <si>
    <t>Implementación de PTA-FI</t>
  </si>
  <si>
    <t>Número de docentes y directivos docentes que participan en procesos de formación y/o acompañamiento situado</t>
  </si>
  <si>
    <t>Producto</t>
  </si>
  <si>
    <t xml:space="preserve">Acumulado </t>
  </si>
  <si>
    <t>Sumatoria de docentes y directivos docentes que participan en procesos de formación y/o acompañamiento situado</t>
  </si>
  <si>
    <t>Número</t>
  </si>
  <si>
    <t>Semestral</t>
  </si>
  <si>
    <t>Listado de asistencia y/o
Bases de datos</t>
  </si>
  <si>
    <t>Institucional</t>
  </si>
  <si>
    <t>Generación de la Paz</t>
  </si>
  <si>
    <t>X</t>
  </si>
  <si>
    <t>Pendiente Validar</t>
  </si>
  <si>
    <t xml:space="preserve"> </t>
  </si>
  <si>
    <t>NO</t>
  </si>
  <si>
    <t xml:space="preserve">OAPF 17/06/2024: No reporta información </t>
  </si>
  <si>
    <t>Avance cualitativo: El Ministerio de Educación avanzó en la ruta del Programa de tutorías para el aprendizaje y la formación integral. Con el apoyo de los formadores y tutores se han desarrollado procesos de formación y acompañamiento situado a directivos y docentes en estrategias de formación integral.
Cuello de botella: Dificultades en el proceso administrativo de nombramiento de los tutores que está a cargo de las secretarías de educación en razón a que durante el semestre se cuenta con 2.409 tutores de 4.000 proyectados para el presente año.
Restricción: Proceso administrativo de nombramiento de los tutores.
Justificación: Se avanzó en la ruta del Programa de tutorías para el aprendizaje y la formación integral PTAFI.3.0 mediante el trabajo de 82 formadores y 2.270 tutores. 
Durante este semestre se formaron y acompañaron a 41.434 directivos y docentes en 2.270 establecimientos educativos. Asimismo, se estructuró el diplomado en Educación CRESE que inicialmente se está orientando a los 82 formadores del Programa y a partir del segundo semestre estará disponible para la formación de los tutores del Programa.
De igual manera es importante destacar el trabajo de gestión para garantizar las alianzas con el Ministerio de las Culturas, el Ministerio del Deporte, la Unidad Solidaria, las Cajas de compensación familiar, Minciencias y el ICFB. Estas instituciones apoyarán la implementación de los centros de interés en los establecimientos educativos focalizados con estrategias de formación integral. En las jornadas de trabajo con los aliados han participado 220 directivos docentes.</t>
  </si>
  <si>
    <t>SI</t>
  </si>
  <si>
    <t xml:space="preserve"> OAPF 09/07/2024
* COMPLETITUD: El reporte de avance cualitativo describe las acciones realizadas para avanzar en el desarrollo de esta acción. Cumple
*CONSISTENCIA:  El reporte de avance cualitativo es consistente con lo reportado en el avance cuantitativo. Cumple.
*OPORTUNIDAD: Se realizó el reporte cumpliendo con las fechas establecidas en la circulas N° 007 de 2024 para el periodo establecido. Cumple.
*MV: Se remite listado de 41.434 docentes como medio de verificación </t>
  </si>
  <si>
    <t>h. Hacia la erradicación de los analfabetismos y el cierre de inequidades</t>
  </si>
  <si>
    <t>6. Acceso al derecho (transversal)</t>
  </si>
  <si>
    <t>Acceso al derecho a la educación</t>
  </si>
  <si>
    <t>Porcentaje de avance en la aprobación de actos administrativos del proceso de convalidaciones de preescolar, básica y media por la Dirección de Calidad EPBM</t>
  </si>
  <si>
    <t>Número de actos administrativos aprobados por la Dirección de Calidad PBM/ Número de solicitudes de convalidaciones asignadas</t>
  </si>
  <si>
    <t>Porcentaje</t>
  </si>
  <si>
    <t>Trimestral</t>
  </si>
  <si>
    <t>Actos administrativos aprobados por la Dirección de Calidad PBM.</t>
  </si>
  <si>
    <t>NO APLICA REPORTE PARA ESTE PERÍODO</t>
  </si>
  <si>
    <t>El Ministerio de Educación Nacional avanzó  en la aprobación de los actos administrativos relacionados con la convalidación de estudios de Preescolar, Básica y Media, facilitando así el acceso a la Educación Superior. 
Cuellos de Botella: No se identificaron cuellos de botella ni limitaciones para este periodo.
Restricciones: No aplica
Justificación: Durante el presente período, el Ministerio de Educación Nacional avanzó en las aprobaciones de los actos administrativos derivados de los trámites de convalidación de Preescolar, Básica y Media. Se aprobaron 959 actos administrativos de un total de 1333 solicitudes de convalidaciones asignadas, lo que representa un sólido avance del 72% en el primer trimestre de 2024. Estos procesos, esenciales para garantizar el acceso a la Educación Superior, han sido priorizados y gestionados con eficiencia, reflejando el compromiso del Ministerio con la equidad educativa y el desarrollo académico de la población. Esta labor demuestra el esfuerzo continuo por eliminar barreras y facilitar oportunidades para que todos los estudiantes puedan alcanzar sus metas educativas y profesionales, fortaleciendo así el sistema educativo nacional.</t>
  </si>
  <si>
    <t>OAPF 09/04/2024
* COMPLETITUD: El reporte de avance cualitativo describe las acciones realizadaspara avanzar en el cumplimiento de este indicador. Cumple.
*CONSISTENCIA:  El reporte de avance cualitativo es consistente con lo reportado en el avance cuantitativo. Cumple.
*OPORTUNIDAD: Se realizó el reporte cumpliendo con las fechas establecidas en la circulas N° 007 de 2024 para el periodo establecido. Cumple.
*MV: Se encuentran los MV definidos para soportar el avance del indicador dentro de la carpeta dispuesta para tal fin. Cumple.</t>
  </si>
  <si>
    <t xml:space="preserve">Avance cualitativo: El Ministerio de Educación Nacional avanzó en la aprobación de los actos administrativos relativos al trámite de convalidación para la Educación Preescolar, Básica y Media, facilitando el acceso a la Educación Superior y al Sistema Laboral en Colombia.
Cuellos de Botella: No se identificaron cuellos de botella ni limitaciones para este periodo.
Restricciones: No aplica
Justificación: Se avanzó en las aprobaciones de los actos administrativos derivados de los trámites de convalidación de Preescolar, Básica y Media. Se aprobaron 892 actos administrativos de un total de 1.283 solicitudes de convalidaciones asignadas, lo que representa un avance del 75% en el segundo trimestre de 2024. </t>
  </si>
  <si>
    <t xml:space="preserve"> OAPF 09/07/2024
* COMPLETITUD: El reporte de avance cualitativo describe las acciones realizadas para avanzar en el desarrollo de esta acción. Cumple
*CONSISTENCIA:  El reporte de avance cualitativo es consistente con lo reportado en el avance cuantitativo. Cumple.
*OPORTUNIDAD: Se realizó el reporte cumpliendo con las fechas establecidas en la circulas N° 007 de 2024 para el periodo establecido. Cumple.
*MV: Se remiten medios de verificación con los actos aprobados corte junio.</t>
  </si>
  <si>
    <t>Subdirección de Fomento de Competencias</t>
  </si>
  <si>
    <t>4. Poder pedagógico popular</t>
  </si>
  <si>
    <t>Bienestar laboral y dignificación de la labor docente</t>
  </si>
  <si>
    <t>Número de educadores de educación inicial, preescolar, básica y media beneficiados con estrategias de acceso y permanencia a programas de Formación continua (cursos y diplomados)</t>
  </si>
  <si>
    <t>Sumatoria de educadores de educación inicial, preescolar, básica y media beneficiados con estrategias de acceso y permanencia a programas de Formación continua (cursos y diplomados)</t>
  </si>
  <si>
    <t>Anual</t>
  </si>
  <si>
    <t>Documentos procesos de selección de programas de formación, documentos proceso de identificación de necesidades de formación, actas de Junta Administradora para aprobación de convocatorias y de adjudicación de créditos educativos, listados de beneficiairos</t>
  </si>
  <si>
    <t>Compromiso Fecode</t>
  </si>
  <si>
    <t>El presente indicador quedó con corte anual en este sentido dadas las indicaciones dadas por OAFP se reportá en diciembre.</t>
  </si>
  <si>
    <t xml:space="preserve">OAPF 17/06/2024:  El presente indicador es anual por tanto no se debe reportar por parte del área </t>
  </si>
  <si>
    <t>Número de educadores de educación inicial, preescolar, básica y media beneficiados con estrategias de acceso y permanencia a programas de licenciatura y posgrado (especialización, maestrías y doctorados)</t>
  </si>
  <si>
    <t>Sumatoria de educadores de educación inicial, preescolar, básica y media beneficiados con estrategias de acceso y permanencia a programas de licenciatura y posgrado (especialización, maestrías y doctorados)</t>
  </si>
  <si>
    <t>3. Expansión de capacidades: más y mejores oportunidades de la población para lograr sus proyectos de vida</t>
  </si>
  <si>
    <t>2. Garantía del disfrute y ejercicio de los derechos culturales para la vida y la paz</t>
  </si>
  <si>
    <t>c. Fomento y estímulos a las culturas, las artes y los saberes</t>
  </si>
  <si>
    <t>Coordinación oferta intersectorial</t>
  </si>
  <si>
    <t>Número de entidades territoriales que desarrollan la implementación de la Cátedra de Estudios Afrocolombianos</t>
  </si>
  <si>
    <t>Sumatoria de entidades territoriales que desarrollan la implementación de la Cátedra de Estudios Afrocolombianos</t>
  </si>
  <si>
    <t>Acta y listas de asistencia</t>
  </si>
  <si>
    <t>El Ministerio de educación Nacional, se encuentra en etapa de consulta con las comunidades y las ETC para definir la estrategia. Se adelanta el proceso de elaboración por parte del equipo de pueblos y comunidades de los documentos pre contractuales, para la proyección de acciones y contratación para el mes de julio de 2024.
Cuellos de botella: Concertación con las comunidades por cruces de agendas y compromisos en territorio.
Restricciones: No Aplica
Justificación : La concertación con las comunidades para la unificación de los criterios de los procesos que se adelantara en el desarrollo de las CEA y que pueda cumplir y satisfacer las necesidades de las ETC, en los territorios ha sido desarrollada en espacios distantes dada la cantidad de compromisos por parte de las entidades, sin embargo se han adelantado encuentros que permitan aterrizar la estrategia</t>
  </si>
  <si>
    <t>OAPF 09/04/2024
* COMPLETITUD: No se encuentra reportado el indicador para dar cumplimiento al reporte del primer trimestre. No cumple.
*CONSISTENCIA:  No se encuentra reportado el indicador para dar cumplimiento al reporte del primer trimestre. No cumple.
*OPORTUNIDAD: No se encuentra reportado el indicador para dar cumplimiento al reporte del primer trimestre. No cumple.*MV: No se encuentra reportado el indicador para dar cumplimiento al reporte del primer trimestre. No cumple.</t>
  </si>
  <si>
    <t>Avance cualitativo: El Ministerio de Educación Nacional acompañó a 4 Entidades Territoriales Certificadas con el objetivo de revisar los antecedentes de implementación de la Cátedra de Estudios Afrocolombianos, así como los procesos desarrollados por estas entidades.
Cuellos de Botella: No se identificaron cuellos de botella ni limitaciones para este periodo.
Restricciones: No aplica
Justificación: Se avanzó en el acompañamiento a las ETC de Antioquia, Caquetá, Riosucio y Barrancabermeja con el objetivo de revisar los antecedentes de implementación de la Cátedra de Estudios Afrocolombianos, así como los procesos desarrollados por estas entidades. Así mismo, el Ministerio de Educación Nacional avanzó en la revisión de la propuesta remitida por la Universidad de Magdalena.</t>
  </si>
  <si>
    <t xml:space="preserve"> OAPF 09/07/2024
* COMPLETITUD: El reporte de avance cualitativo describe las acciones realizadas para avanzar en el desarrollo de esta acción. Cumple
*CONSISTENCIA:  El reporte de avance cualitativo es consistente con lo reportado en el avance cuantitativo. Cumple.
*OPORTUNIDAD: Se realizó el reporte cumpliendo con las fechas establecidas en la circulas N° 007 de 2024 para el periodo establecido. Cumple.
*MV: Se remiten acvtas de asistencia y los medios de verificación para la incorporación de la catedra de Afrocolombianidad.</t>
  </si>
  <si>
    <t>g. Educación media para la construcción de proyectos de vida.</t>
  </si>
  <si>
    <t>3. Educación Media: General y Sistema regional de educación media y superior, en zonas de ruralidad dispersa (SIMES)</t>
  </si>
  <si>
    <t>Articulación con el SENA, ENS y IES</t>
  </si>
  <si>
    <t>Tasa de tránsito inmediato de grado 9 a grado 10</t>
  </si>
  <si>
    <t>Resultado</t>
  </si>
  <si>
    <t xml:space="preserve">Flujo </t>
  </si>
  <si>
    <t>(Número de estudiantes grado 10° de establecimientos educativos oficiales matriculados en el año t que estaban matriculados en grado 9° en el año (t-1) / Número total de estudiantes grado 9° de establecimientos educativos oficiales matriculados en el año (t-1) ) * 100</t>
  </si>
  <si>
    <t>Base de datos
Listas de asistencia</t>
  </si>
  <si>
    <t>PND - Sectorial</t>
  </si>
  <si>
    <t xml:space="preserve">Avance cualitativo: El Ministerio de Educación Nacional realizó las focalizaciones de 173 municipios y 1.220 establecimientos educativos en los que trabajará en trayectorias vitales con estudiantes de grado noveno en formación integral y desarrollo de capacidades socioemocionales y sociocupacionales.
Cuellos de Botella: No se identificaron cuellos de botella ni limitaciones para este periodo.
Restricciones: No aplica
Justificación: Se han focalizado 1.220 establecimientos educativos en 173 municipios, en donde se trabajará educación socioemocional emocional (CRESE), orientación socio ocupacional (OSO) y formación integral con el fin de fortalecer el proyecto de vida de los jóvenes y garantizar el tránsito de la básica secundaria a la media. Se contará con el apoyo de Unicef, Fasecolda, Banca de oportunidades, Cuerpos de paz, Natura y Fundación Corona. En los territoritos con Sistemas de Educación Media y Superior (SIMES) se inició la ubicación de los implementadores de territorios en Telembí y Guainía. 
</t>
  </si>
  <si>
    <t xml:space="preserve"> 22.02.2024 OAPF:
• Oportunidad: Se reportó en el plazo dado por la OAPF para reporte enero. Cumplió.
• Completitud: Incluyó los cuatro componentes del reporte. La redacción es clara y cumple con orientaciones. Se realizaron ajuste menores. Cumplió.
• Consistencia: El avance cualitativo destaca la focalización la cual se amplía en la justificación. Se complementó el avance cualitativo con el objetivo del indicador (promover el tránsito a 10°. En avance cualitativo se eliminó alianzas dado que ya se mencionan en justificación y responden a gestión. Se trasladó detalles de SIMES y EE a la justificación, no obstante se requiere validar la relación entre el dato de EE de la justificación (1220) y los que se mencionaban en avance cualitativo (771). PENDIENTE AJUSTE.
• Medios de verificación: N.A dada su periodicidad.
NOTA: Se recomienda aclarar número EE.
28.02.2024 OAPF: 
• Consistencia: La dependencia ajustó el número de EE de manera que sean consistente entre avance cualitativo y justificación. Cumplió.
NOTA: Cumple con validación preliminar de OAPF. Una vez sean cargados y aprobados los reportes pendientes de 2023, se recomienda cargar este reporte en el periodo Sinergia del 1° al 10 marzo 2024. La validación final depende del DNP.
01.04.2024 OAPF: Dependencia cargó a Sinergia y DNP aprobó. Se validó.</t>
  </si>
  <si>
    <t>Avance cualitativo: El Ministerio de Educación organizó los procesos para la convocatoria de los implementadores de Sistemas de Educación Media y Superior (SIMES) en Guanía y Telembí. Se prevé la ejecución con los implementadores del Fondo de Tránsito a la Posmedia en 2 SIMES (11 municipios, 55 EE).
Cuellos de Botella: No se identificaron cuellos de botella ni limitaciones para este periodo.
Restricciones: No aplica
Justificación: Se avanzó en la estructuración de la convocatoria  del fondo de tránsito a la posmedia, la cuál contempla cinco acciones: 1. Construcción de lineamientos para implementar los componentes y programas de educación media que apoyarán los tránsitos a la posmedia. 2. Convocatoria a las instituciones de educación superior para participar en la implementación de los lineamientos. 3. Reunión con las instituciones de educación superior para socializar los términos de implementación de los lineamientos en los establecimientos educativos  focalizados en cada Sistemas de Educación Media y Superior (SIMES). 4. Presentación de propuestas por parte de las instituciones de educación superior y 5. Evaluación y selección de implementadores para cada Sistemas de Educación Media y Superior (SIMES) focalizado al finalizar el 2023</t>
  </si>
  <si>
    <t>07.03.2024 OAPF:
• Oportunidad: Se reportó en el plazo dado por la OAPF para reporte febrero. Cumplió.
• Completitud: Incluyó los cuatro componentes del reporte. La redacción es clara y cumple con las orientaciones. Cumplió.
• Consistencia: El avance cualitativo destaca el inicio de los procesos para las convocatoria de los implementadores de los SIMES y se da cuenta en cuáles territorios. Cumplió
• Medios de verificación: N.A dada su periodicidad.
NOTA: Cumple con validación preliminar de OAPF. Una vez sean cargados y aprobados los reportes pendientes de 2023, se recomienda cargar este reporte en el periodo Sinergia del 1° al 10 marzo 2024. La validación final depende del DNP.
02.04.2024 OAPF: Dependencia cargó a Sinergia y DNP aprobó. Se validó.</t>
  </si>
  <si>
    <t>Avance cualitativo: El Ministerio de Educación Nacional realizó la caracterización del SIMES Guaviare. Además, inició el proceso de trabajo para la construcción de propuestas que permitirá el acompañamiento al ajuste de los Proyectos Educativos Institucionales (PEI) en los establecimientos educativos de los 12 SIMES.
Cuellos de Botella: No se identificaron cuellos de botella ni limitaciones para este periodo.
Restricciones: No aplica
Justificación: Se avanzó en la realización del encuentro de Guaviare, en el que se beneficiarán 3 municipios (Calamar, El Retorno y San José del Guaviare) y se impactarán a 2.963 estudiantes de educación media de 38 Establecimientos Educativos (EE). Frente al tema de la selección de los implementadores se presentaron dos Instituciones de Educación Superior (La Salle y UNAD), ambas para ser implementadores del Sistemas de Educación Media y Superior (SIMES) Triángulo de Telembí. Por otra parte, se elaboró la propuesta de lineamientos y especificaciones técnicas para acompañarlos durante el año 2024 en la resignificación de los proyectos educativos, con el propósito de incluir en los proyectos educativos institucionales (PEI) los programas establecidos en los componentes del fortalecimiento de la educación media. El acompañamiento en la resignificación del PEI impactará a 66 municipios, 656 EE, además beneficiará el trabajo de 851 sedes educativas.</t>
  </si>
  <si>
    <t xml:space="preserve">06.04.2024 OAPF: 
• Oportunidad: Se reportó el 5 abril 2024 dentro del plazo dado por la Circular 007 del 30 de enero 2024. Cumplió.
• Completitud:  Se valida información en los cuatro componentes del reporte. Cumplió.
• Consistencia: En su mayoría cumple con orientaciones OAPF. En avance cualitativo repitió en una misma oración "inicio" (el inicio que permitirá el inicio) se elimina, se realizaron ajustes de puntuación, se agrega sigla EE y se agregó significado de SIMES en justificación. Considerando estos ajustes, cumplió.
• Medios de verificación: N.A dada su periodicidad.
NOTA: Cumple con validación preliminar de OAPF. Se  recomienda cargar este reporte en Sinergia 2.0 antes del 10 de abril. La validación final depende del DNP.
06.04.2024 OAPF: Dependencia cargó reporte a Sinergia 2.0.
07.04.2024 OAPF: DNP aprobó, se valida SI.
</t>
  </si>
  <si>
    <t xml:space="preserve">Avance Cualitativo: El Ministerio de Educación acompañó a cinco Secretarías de Educación con respecto al proceso de apertura de los grados 10 de media. Además, se determinó la cantidad y el perfil de los docentes necesarios para este proceso, y se brindó apoyo en la elaboración de actos administrativos.
Cuellos de Botella: No se identificaron cuellos de botella ni limitaciones para este periodo.
Restricciones: No aplica
Justificación: Se avanzó en el acompañamiento a las Secretarías de Educación de Chocó, Guajira, Nariño, Cesar y Córdoba con respecto al proceso de apertura de los grados 10 de media y se cuenta con el siguiente balance: En Chocó se abrieron cupos para 10 grado en 12 Establecimientos Educativos (EE) y en 41 se está trabajando fortalecimiento de la media. En la Guajira, se abrieron 26 establecimientos para grado 10 y se trabaja en 103 EE fortalecimiento de la media. El Telembí (Nariño) se realizó la apertura de 10 establecimientos educativos y en 16 se trabajó fortalecimiento de la media. En Perijá (Cesar) se abrieron 10 cupos y en 58 se trabajó fortalecimiento de la media. Por último, en Córdoba en 2 EE se dio apertura del grado 10 y en 65 se trabajó fortalecimiento de la media.
</t>
  </si>
  <si>
    <t xml:space="preserve">03.05.2024 OAPF: 
• Oportunidad: Se reportó el 3 de mayo 2024 dentro del plazo dado por la Circular 007-2024 para el reporte de abril. Cumplió.
• Completitud: Incluyó los cuatro componentes del reporte. Se realizaron ajustes menores en redacción. Cumplió.
• Consistencia: Se propone ajuste en redacción de avance cualitativo: "El Ministerio de Educación acompañó el proceso de apertura del grado 10 en 100 establecimientos de los 14 Sistemas de Educación Media y Superior (SIMES) y 74 municipios donde llega esta estrategia, todos ubicados en ruralidad y ruralidad dispersa, garantizando así el aumento del tránsito de 9 a 10." En justificación se sugiere revisar "se ha proyectado" definir si corresponde a tiempo pasado, si ya se "proyectó"; revisar si "han sacado las resoluciones" se puede reemplazar por otro término como "expedir"; en algunas ETC completar "Ciencias naturales" y revisar si es mejor detallar entre paréntesis. PENDIENTE AJUSTE
• Medios de verificación: N.A dada su periodicidad.
NOTA: Se sugiere realizar ajustes, informar a la OAPF y cargar este reporte en Sinergia 2.0 antes del 10 de mayo. La validación final depende del DNP.
06.05.2024 OAPF:   
• Consistencia: Se validan los ajustes correspondientes, el reporte es claro y consistente con el indicador. Cumplió.
NOTA: Cumple con validación preliminar de OAPF. Se sugiere cargar este reporte en Sinergia 2.0 antes del 10 de mayo. La validación final depende del DNP.
06.05.2024 OAPF: Dependencia cargó reporte a Sinergia 2.0. y DNP aprobó, se valida SI.
</t>
  </si>
  <si>
    <t>Avance cualitativo: El Ministerio de Educación Nacional implementó tres estrategias para el fortalecimiento de la media: Asistencias técnicas, articulación con aliados (Fasecolda, Unicef y Natura) y por último doble titulación con el SENA.
Cuellos de botella: No se identificaron cuellos de botella o limitaciones en este periodo
Restricciones: No aplica
Justificación: Se avanzó en implementación de estrategias para el fortalecimiento de la media, con aliados se ha llegado a 272 establecimientos educativos y doble titulación con el SENA en 258 sedes. Se han construido documentos para la contratación de los implementadores de adición al fondo en la línea 2 con acciones en: Fortalecimiento de capacidades institucionales y comunitarias alrededor de la gestión de la educación media en articulación con proyectos de desarrollo rural, generación ofertas diversas para la educación media, que partan del reconocimiento de características actuales de los jóvenes rurales, la diversidad de ruralidades y posibilidades productivas territoriales y promoción alianzas intersectoriales para el fortalecimiento de la media en territorios rurales y rurales dispersos. Así mismo, se han realizado asistencias técnicas a ETC Chocó, Tolima, Huila, Norte de Santander, Putumayo, Antioquia, Córdoba, Casanare, Arauca y Guaviare en el marco del fortalecimiento de la educación media</t>
  </si>
  <si>
    <t xml:space="preserve"> 04.06.2024 OAPF: 
• Oportunidad: Se reportó el 4 de junio 2024 dentro del plazo dado por la Circular 007-2024 para el reporte de mayo. Cumplió.
• Completitud: El reporte cumple en los cuatro componentes con los lineamientos de la Guía de seguimiento al PAI, no obstante, en el avance cualitativo y justtificación se debe ajustar los verbos a pasado, en el avance cualitativo y justificación se sugiere especificar las "estrategias de acción", en la frase de la justificación "se fortalecen capacidades en las personas de los territorios para el fortalecimiento" se sugiere ajustar la redacción y aclarar en el periodo de reporte en qué se avanzó con el programa de "doble titulación; dado que se refiere en futuro. PENDIENTE AJUSTAR.
• Consistencia: Se sugiere atender las recomendaciones anteriorres de manera que se pueda validar la consistencia. PENDIENTE AJUSTAR.
• Medios de verificación: N.A dada su periodicidad.
NOTA: Se requiere revisar comentarios de completitud y consistencia y realizar los ajustes correspondientes.
 05.06.2024 OAPF: La dependencia realizó los ajustes sugeridos.
• Completitud: Se detallaron las estrategias desarrolladas durante el periodo, se ajustaron verbos a pasado y se mejoró la redacción. Cumplió.
• Consistencia: El avance cualitativo es ampliado en la justificación de manera consistente. Cumplió.
NOTA: Cumple con validación preliminar de OAPF, se sugiere cargar este reporte en Sinergia 2.0 antes del 10 de junio. La validación final depende del DNP.
05.06.2024 OAPF: Dependencia cargó reporte a Sinergia 2.0. y DNP aprobó, se valida SI.</t>
  </si>
  <si>
    <t>Avance cualitativo: El Ministerio de Educación Nacional avanzó en el proceso de contratación del implementador para el Sistema de Media y Educación Superior (SIMS) Telembí y se realizó la formalización de la alianza con cuerpos de paz para el fortalecimiento de los componentes de educación media.
Cuellos de Botella: No se identificaron cuellos de botella ni limitaciones para este periodo.
Restricciones: No aplica
Justificación: Se avanzó en la definición del implementador para el Sistema de Media y Educación Superior (SIMES) de Telembí siendo seleccionada la alianza con la Universidad de la Salle. Se realizó la formalización de la alianza con cuerpos de paz, que permitirá de manera articulada, llegar a las Entidades Territoriales Certificadas del Caribe y la Región Andina, fortaleciendo componentes de educación media como lo son educación financiera, bilingüismo y Proyectos Pedagógicos Productivos (PPP).</t>
  </si>
  <si>
    <t xml:space="preserve"> 03.07.2024 OAPF: 
• Oportunidad: Se reportó el 3 de julio 2024 dentro del plazo dado por la Circular 007-2024 para el reporte de junio. Cumplió.
• Completitud: El reporte cumple en los cuatro componentes con los lineamientos de la Guía de seguimiento al PAI, se realizaron ajustes menores. Cumplió.
• Consistencia: Se valida la consistencia ente lo reportado en avance cualitativo y ampliado en justificación, además es coherente con los que se ha venido reportando en la implementación de SIMES. Cumplió.
• Medios de verificación: N.A dada su periodicidad.
NOTA: Cumple con validación preliminar de OAPF, se sugiere cargar este reporte en Sinergia 2.0 antes del 10 de julio. La validación final depende del DNP.
10.07.2024 OAPF: Dependencia cargó reporte a Sinergia 2.0. en esta fecha por instrucción de la OAPF en espera de cargue cuantitativo 2023 que no se realizó, por demoras en la entrega de información proveniente de SIMAT.
10.07.2024 OAPF: DNP aprobó, se valida SI.</t>
  </si>
  <si>
    <t>b. Resignificación de la jornada escolar: más que tiempo</t>
  </si>
  <si>
    <t>Establecimientos educativos que incorporan la formación integral y la educación CRESE (ciudadana, para la reconciliación, antirracista, socioemocional y para el cambio climático) en prácticas pedagógicas basadas en la realidad</t>
  </si>
  <si>
    <t xml:space="preserve">Sumatoria de número de establecimientos educativos cuyos estudiantes participan en algún proceso de formación integral (artes, deportes, ciencia y tecnología) y que después de un proceso de formación y acompañamiento con tutores de PTA, implementan estrategias pedagógicas CRESE. </t>
  </si>
  <si>
    <t>Bases de datos del MEN y de entidades aliadas.</t>
  </si>
  <si>
    <t xml:space="preserve">Avance cualitativo: El Ministerio de Educación avanzó en la organización pedagógica y operativa del Programa de Tutorías para el Aprendizaje y Formación Integral (PTA-FI 3.0) para la implementación de la formación integral en la vigencia 2024. 
Cuellos de Botella: No se identificaron cuellos de botella ni limitaciones para este periodo.
Restricciones: No aplica
Justificación:  Se fortaleció y amplió el PTA 2.0 (Programa Todos a Aprender) en el marco de las metas del PND 2022-2026, transformándose en el Programa de Tutorías para el Aprendizaje y la formación integral PTAFI-3.0 a través del cual se busca implementar las estrategias de formación integral por medio del fortalecimiento pedagógico, el acompañamiento, la gestión de centros de interés y la educación CRESE en los establecimientos educativos focalizados. </t>
  </si>
  <si>
    <t xml:space="preserve"> 22.02.2024 OAPF:
• Oportunidad: Se reportó en el plazo dado por la OAPF para reporte enero. Cumplió.
• Completitud: Incluyó los cuatro componentes del reporte. La redacción es clara y cumple con orientaciones. Se completó nombre de PTA-FI. Cumplió.
• Consistencia: El avance cualitativo incluyó acciones propias del inicio de una vigencia y en articulación con indicador. No obstante se sugiere aclarar en la justificación la relación de PTA 2.0 y PTA-FI 3.0 para el ciudadano no resulta obvio y puede confundirlo. PENDIENTE AJUSTE.
• Medios de verificación: N.A dada su periodicidad.
NOTA: Dado que el indicador aún no tiene ficha aprobada por DNP, se sugiere hacer el ajuste recomendado por OAPF y tan pronto se apruebe ficha y se avance en reportes 2023, iniciar con reportes 2024.
28.02.2024 OAPF: 
• Consistencia: La dependencia aclaró la relación entre PTA 2.0 y PTA-FI 3.0. Se recomienda no olvidar el uso de verbos en pasado. Cumplió.
NOTA: Cumple con validación preliminar de OAPF. Pendiente enviar ficha a DNP y una vez aprobada, avanzar en reportes 2023 e iniciar con reportes 2024.
09.04.2024 OAPF: Dependencia cargó a Sinergia y DNP aprobó. Se validó.
</t>
  </si>
  <si>
    <t xml:space="preserve">Avance cualitativo: El Ministerio de Educación estructuró el documento del componente pedagógico a partir del cuál se definió la ruta metodológica para la implementación del Programa de Tutorías y Formación integral PTA-FI 3.0 
Cuellos de Botella: No se identificaron cuellos de botella ni limitaciones para este periodo.
Restricciones: No aplica
Justificación: Se avanzó en la estructuración del componente pedagógico el cuál expone los principales elementos que orientan la reflexión pedagógica y las acciones de formación y acompañamiento situado a cargo de los tutores, practicantes y formadores para la implementación de la formación integral en los establecimientos educativos focalizados.
Por otra parte, del 13 al 15 de febrero de 2024 se llevó a cabo el evento de formación del equipo de apoyo a los tutores encargados de la implementación del PTAFI.30. Este evento se convocó con el fin de brindar orientaciones pedagógicas, operativas y administrativas para la implementación de la formación integral en los establecimientos educativos focalizados 2024. 
</t>
  </si>
  <si>
    <t xml:space="preserve">  07.03.2024 OAPF:
• Oportunidad: Se reportó en el plazo dado por la OAPF para reporte febrero. Cumplió.
• Completitud: Incluyó los cuatro componentes del reporte. La redacción es clara y cumple con las orientaciones. Se hacen pequeños ajustes de redacción. Cumplió.
• Consistencia: El avance cualitativo destaca el alistamiento para la implementación de la estrategia a través del PTA-FI 3.0 y la construcción del documentos con la ruta. Sin embargo, en la justificación se menciona que ya se cuenta con el documento del componente pedagógico; sería importante aclarar si es que son dos documentos distintos (pedagógico y de la ruta de implementación), de lo contrario, se sugiere que tanto en el avance como en la justificación se relacione con el mismo nombre. En la justificación se adiciona que se cuenta con las fichas de algunos centros de interés pero no queda claro cómo estos centros de interés aportar al objetivo del indicador; allí mismo es importante mencionar por qué se establece entre paréntesis el "Bilingüismo", no es claro esta relación con el relato que se establece. POR FAVOR VERIFICAR Y AJUSTAR.
• Medios de verificación: N.A dada su periodicidad.
11.03.2024 OAPF:
• Consistencia: Ajustado. Cumplió
NOTA: Cumple con validación preliminar de OAPF. Una vez sean cargados y aprobados los reportes pendientes de 2023, se recomienda cargar este reporte Sinergia. La validación final depende del DNP.
09.04.2024 OAPF: Dependencia cargó a Sinergia y DNP aprobó. Se validó.
</t>
  </si>
  <si>
    <t>Avance cualitativo: El Ministerio de Educación Nacional definió la focalización con la organización de la oferta intersectorial para la implementación de centros de interés durante 2024 en arte, cultura, deportes, ciencia y tecnología que aportan al desarrollo de la educación CRESE.
Cuellos de Botella: No se identificaron cuellos de botella ni limitaciones para este periodo.
Restricciones: No aplica
Justificación: Se avanzó en la definición de la focalización del año 2024 en los centros de interés con Mincultura (1.590 EE), Mindeportes (1.342 EE), Minciencias (90EE), Mineducacion (4.362 EE educación CRESE, 1050 LEO, 608 CTI-STEM+ y 600 bilingüismo).
Por otra parte,  los tutores del Programa de Tutorías y Formación integral (PTA-FI) 3.0 realizaron las siguientes actividades en los establecimientos educativos focalizados: Conformación del equipo dinamizador para la formación integral y la educación CRESE; taller sobre formación integral y educación CRESE con la comunidad educativa y alistamiento de actividades para el funcionamiento de los centros de interés.</t>
  </si>
  <si>
    <t>05.04.2024 OAPF: 
• Oportunidad: Se reportó el 5 abril 2024 dentro del plazo dado por la Circular 007 del 30 de enero 2024. Cumplió.
• Completitud: Se validó la inclusión de los cuatro elementos del reporte. Cumplió.
• Consistencia: El avance cualitativo y la justificación son claros, el cualitativo aporta al avance, por esto se agregó "que aportan al desarrollo de la educación CRESE" para dejar explícito ese aporte y en justificación se agregó significado de sigla PTA-FI; con estos ajustes menores, cumplió.
• Medios de verificación: N.A dada su periodicidad.
NOTA: Cumple con validación preliminar de OAPF. Se  recomienda cargar este reporte en Sinergia 2.0 una vez se aprueben reportes 2023 y los meses anteriores 2024. La validación final depende del DNP.
09.04.2024 OAPF: Dependencia cargó a Sinergia y DNP aprobó. Se validó.</t>
  </si>
  <si>
    <t>Avance cualitativo: El Ministerio de Educación Nacional realizó mesas técnicas con el objetivo de avanzar en el alistamiento pedagógico y operativo para la llegada de los aliados a los establecimientos educativos focalizados para la implementación de la estrategia CRESE.
Cuellos de Botella: No se identificaron cuellos de botella ni limitaciones para este periodo.
Restricciones: No aplica
Justificación: Se avanzó en la realización de mesas técnicas con el Ministerio de las Culturas, los Artes y los Saberes y el Ministerio del Deporte para la llegada de los centros de interés intersectoriales a los establecimientos educativos focalizados en el marco de la formación integral. Por otra parte, se desarrollaron las propuestas técnicas de los centros de interés que sean implementados desde el Ministerio de Educación en los componentes de Ciencia, Tecnología e Innovación, Lectura, Escritura y Oralidad y Bilingüismo. 
Por otra parte, se avanzó en la conformación del equipo dinamizador para la formación integral; el desarrollo de la estrategia de lectura de contexto; la gestión para la conformación de los centros de interés y la definición de un plan de formación integral que orientará el desarrollo de las actividades durante el Momento 2.</t>
  </si>
  <si>
    <t xml:space="preserve">07.05.2024 OAPF: 
• Oportunidad: Se reportó el 6 de mayo 2024 dentro del plazo dado por la Circular 007-2024 para el reporte de abril. Cumplió.
• Completitud: El reporte cumple en los cuatro componentes con los lineamientos de la Guía seguimiento PAI, es claro y utilizó lenguaje claro. Se realizaron ajustes menores de redacción. Cumplió.
• Consistencia: Se valida la consistencia de la información reportada, es coherente con el objeto de medición del indicador.  Cumplió.
• Medios de verificación: N.A dada su periodicidad.
NOTA: Cumple con validación preliminar de OAPF, se sugiere cargar este reporte en Sinergia 2.0 antes del 10 de mayo. La validación final depende del DNP.
07.05.2024 OAPF: Dependencia cargó reporte a Sinergia 2.0. y DNP aprobó, se valida SI.
</t>
  </si>
  <si>
    <t>Avance cualitativo: El Ministerio de Educación Nacional avanzó en la implementación de la ruta de formación integral y CRESE. Además, se realizaron actualizaciones a la focalización considerando la asignación de sedes de los tutores del PTA-FI y las solicitudes de algunas Entidades Territoriales Certificadas (ETC).
Cuellos de botella: No se identificaron cuellos de botella o limitaciones en este periodo.
Restricciones: No aplica
Justificación: Se avanzó en 1.948 Establecimientos Educativos (EE) que cuentan con docente tutor y se encuentran implementando la ruta de Formación Integral (FI) y educación CRESE. Por otra parte, se inició la formación de los formadores en el curso CRESE con la Universidad Javeriana de Cali con 80 inscritos y se desarrolló el taller de CRESE alrededor de la justicia restaurativa. Se llevó a cabo el encuentro de formadores del Programa de Tutorías y Formación integral (PTA-FI 3.0) con el fin de definir la ruta del momento 2 que tiene como propósito avanzar en la implementación de estrategias de Formación Integral (FI) y la Educación CRESE en los EE, a partir de la lectura de contexto y los acuerdos definidos en el Plan de Formación integral. Además, se realizaron actualizaciones a la focalización, considerando la asignación de sedes de los tutores del PTA-FI, las solicitudes de algunas ETC como Pasto y Barranquilla, los acuerdos con la CONTCEPI y las articulaciones intersectoriales.</t>
  </si>
  <si>
    <t xml:space="preserve">04.06.2024 OAPF: 
• Oportunidad: Se reportó el 4 de junio 2024 dentro del plazo dado por la Circular 007-2024 para el reporte de mayo. Cumplió.
• Completitud: El reporte cumple en los cuatro componentes con los lineamientos de la Guía de seguimiento al PAI, está completo y utilizó lenguaje claro. Se realizaron ajustes menores en siglas. Cumplió.
• Consistencia: Se valida la consistencia de la información reportada, la justificación incluye varias acciones que aportan a la implementación de CRESE. Cumplió.
• Medios de verificación: N.A dada su periodicidad.
NOTA: Cumple con validación preliminar de OAPF, se sugiere cargar este reporte en Sinergia 2.0 antes del 10 de junio. La validación final depende del DNP.
05.06.2024 OAPF: Dependencia cargó reporte a Sinergia 2.0. y DNP aprobó, se valida SI.
</t>
  </si>
  <si>
    <t>Avance cualitativo: El Ministerio de Educación Nacional avanzó en la implementación de la ruta de formación integral y CRESE. Además, se avanzó en la ruta de formación y acompañamiento del Programa Tutorías para el Aprendizaje y Formación Integral 3.0 mediante el trabajo de formadores y tutores.
Cuellos de botella: No se identificaron cuellos de botella o limitaciones en este periodo.
Restricciones: No aplica
Justificación: Se avanzó en 2.321 Establecimientos Educativos que cuentan con docente tutor y se encuentran implementando la ruta de Formación Integral (FI) y educación CRESE. Por otra parte, continuó la formación de los formadores en el curso CRESE con la Universidad Javeriana de Cali. Se adelantaron 7 encuentros virtuales territoriales en el marco del inicio a la implementación de los Centros de Interés (CI) intersectoriales de los ministerio de las Culturas, los Artes y los Saberes y del Deporte con las Jornadas escolares deportivas complementarias y gestión para la participación solidaria con la Unidad Solidaria a los que fueron convocados líderes de calidad de las secretarías de educación, rectores/as, tutores/as y formadores/as del equipo PTAFI. Estos encuentros tuvieron como propósito hacer un reconocimiento de actores como parte del alistamiento a la implementación de estos CI intersectoriales en los diferentes territorios. En los encuentros se contó con la participación de 1.160 asistentes.</t>
  </si>
  <si>
    <t xml:space="preserve"> 03.07.2024 OAPF: 
• Oportunidad: Se reportó el 2 de julio 2024 dentro del plazo dado por la Circular 007-2024 para el reporte de junio. Cumplió.
• Completitud: El reporte cumple en los cuatro componentes con los lineamientos de la Guía de seguimiento al PAI, está completo y utilizó lenguaje claro. Se realizaron ajustes menores. Cumplió.
• Consistencia: Se valida la consistencia de la información reportada, se reportaron acciones y resultados concretos que le aportan a la implementación de la educación CRESE y la formación integral. Cumplió.
• Medios de verificación: N.A dada su periodicidad.
NOTA: Cumple con validación preliminar de OAPF, se sugiere cargar este reporte en Sinergia 2.0 antes del 10 de julio. La validación final depende del DNP.
03.07.2024 OAPF: Dependencia cargó reporte a Sinergia 2.0. 
04.07.2024 OAPF: DNP devolvió por ajuste menor de redacción. Dependencia ajustó y volvió a cargar. DNP aprobó, se valida SI.</t>
  </si>
  <si>
    <t>Subdirección de Referentes y Evaluación de la Calidad Educativa</t>
  </si>
  <si>
    <t>Evaluación de la formación integral</t>
  </si>
  <si>
    <t>Establecimientos educativos que implementan evaluación de formación integral y de educación CRESE (ciudadana, para la reconciliación, antirracista, socioemocional y para el cambio climático) con enfoques étnicos y poblacionales</t>
  </si>
  <si>
    <t xml:space="preserve">Sumatoria de los Establecimientos Educativos que implementan evaluación de formación integral y de educación CRESE (ciudadana, para la reconciliación, antirracista, socioemocional y para el cambio climático) </t>
  </si>
  <si>
    <t>Base de dato de los EE que implementan evaluación de formación integral y de educación CRESE (ciudadana, para la reconciliación, antirracista, socioemocional y para el cambio climático) con enfoques étnicos y poblacionales.</t>
  </si>
  <si>
    <t>Avance cualitativo: El Ministerio de Educación se avanzó en la organización del marco de acción de la evaluación para la formación integral y educación CRESE, a través de la revisión de pruebas que historicamente han respondido a  diferentes estrategias, permitiendo la comprensión del progreso estudiantil..
Cuellos de Botella: No se identificaron cuellos de botella.
Restricciones: No aplica
Justificación: Se llevó a cabo la definición de la contextualización de lo que significa la evaluación en el marco de la formación integral, dejando en la propuesta la importancia de promover la formación integral, para desarrollar habilidades como el pensamiento crítico, la creatividad, la empatía y el trabajo en equipo, además de fomentar valores éticos y cívicos. Con el propósito de preparar a los estudiantes para ser ciudadanos responsables, con una visión holística de su entorno y una mayor capacidad para contribuir positivamente a la sociedad. El sistema de evaluación permitirá, a partir de sus resultados, una comprensión más completa del progreso estudiantil y proporcionará información valiosa para focalizar la enseñanza, identificar áreas de mejora y promover un ambiente educativo que apoye el desarrollo integral de los estudiantes en diferentes grados de la educación inicial, básica y media en Colombia.</t>
  </si>
  <si>
    <t xml:space="preserve"> 22.02.2024 OAPF:
• Oportunidad: Se reportó en el plazo dado por la OAPF para reporte enero. Cumplió.
• Completitud: Incluyó los cuatro componentes del reporte. La redacción es clara y cumple con orientaciones. Cumplió.
• Consistencia: El avance cualitativo resalta "reeestructuración" acción propia del inicio de vigencia, la justificación incluye gestión (reuniones) pero con resultados. Se reemplazó "reuniones de equipo" por "reuniones internas". Cumplió.
• Medios de verificación: N.A dada su periodicidad.
NOTA: Cumple con validación preliminar de OAPF. Una vez sea aprobada la ficha y cargados y aprobados los reportes de 2023, se recomienda cargar este reporte en Sinergia. La validación final depende del DNP.
09.04.2024 OAPF: Dependencia cargó a Sinergia y DNP aprobó. Se validó.</t>
  </si>
  <si>
    <t xml:space="preserve">Avance cualitativo: Desde el Ministerio de Educación se avanzó en la contextualización de la evaluación de la formación integral y de educación CRESE, de manera que la evaluación de los estudiantes este conformada por el diseño e implementación de pruebas que han respondido a estrategias diferentes.
Cuellos de Botella: No se identificaron cuellos de botella ni limitaciones para este periodo.
Restricciones: No aplica
Justificación: Se llevó a cabo la definición de la contextualización de lo que significa la Evaluación en el marco de la formación integral, dejando en la propuesta la importancia de promover la formación integral, para desarrollar habilidades como el pensamiento crítico, la creatividad, la empatía y el trabajo en equipo, además de fomentar valores éticos y cívicos. Esto prepara a los estudiantes para ser ciudadanos responsables, con una visión holística de su entorno y una mayor capacidad para contribuir positivamente a la sociedad. </t>
  </si>
  <si>
    <t xml:space="preserve">  07.03.2024 OAPF:
• Oportunidad: Se reportó en el plazo dado por la OAPF para reporte febrero. Cumplió.
• Completitud: Incluyó los cuatro componentes del reporte. Cumplió.
• Consistencia: Si bien el avance da cuenta de la contextualización de la evaluación, se sugiere que se establezca a quien se contextualizó, así como se aclare a qué se hace referencia con "estrategias diferentes". POR FAVOR AJUSTAR.
• Medios de verificación: N.A dada su periodicidad.
11.03.2024 OAPF:
• Consistencia: No se ajustó de acuerdo con las recomendaciones realizadas. Sin embargo cumple con los criterios de consistencia. Cumplió
14.03.2024 OAPF:
• Consistencia: Se ajustó parcialmente de acuerdo con la recomendación de la OAPF. Sin embargo cumple con los criterios de consistencia. Cumplió
NOTA: Cumple con validación preliminar de OAPF. Una vez sean cargados y aprobados los reportes pendientes de 2023, se recomienda cargar este reporte Sinergia. La validación final depende del DNP.
10.04.2024 OAPF: Dependencia cargó a Sinergia y DNP aprobó. Se validó SI.</t>
  </si>
  <si>
    <t xml:space="preserve">AVance cualitativo: El Ministerio consolidó el anexo técnico para articular las acciones a desarrollar con el Instituto Colombiano para la Evaluación de la Educación en pro del fortalecimiento de la evaluación para la formación integral. 
Cuellos de Botella: No se identificaron cuellos de botella ni limitaciones para este periodo.
Restricciones: No aplica
Justificación: El Ministerio definió la evaluación para la formación integral como un proceso que permita valorar y comprender aspectos del desempeño académico y dimensiones del ser.
El diseño, implementación y seguimiento de la evaluación para la formación integral busca, además de la medición de la progresión de los aprendizajes, sino continuar con la identificación de áreas de fortaleza y oportunidades de mejora en los procesos de aprendizaje de los estudiantes, y los procesos de enseñanza a partir del uso pedagógico de los resultados.
El componente de las pruebas SER parte de la necesidad de estructurar tres instrumentos: el primero evalua el desempeño en una disciplina artística, el segundo, un instrumento que recoja información sobre las diferentes dimensiones asociadas al bienestar físico - corporal de estudiantes, y por último, un instrumento que permita obtener información sobre los ejes de acción y enfoques de la educación CRECE. Se realizará construcción de instrumentos y pilotajes. </t>
  </si>
  <si>
    <t>05.04.2024 OAPF: 
• Oportunidad: Se reportó el 5 abril 2024 dentro del plazo dado por la Circular 007 del 30 de enero 2024. Cumplió.
• Completitud: Se validó la inclusión de los cuatro elementos del reporte. Cumplió.
• Consistencia: El avance cualitativo y la justificación son claros, el cualitativo aporta al avance, por esto se agregó al final "en el marco de la educación CRESE" para dejar explícito ese aporte y en justificación se reemplazó "El Ministerio definió" por "Se avanzó en la definición", se corrigió CRESE con "s" y se agregó "se definió que se realizará" para no dejar verbo en futuro.; con estos ajustes, cumplió.
• Medios de verificación: N.A dada su periodicidad.
NOTA: Cumple con validación preliminar de OAPF. Se recomienda cargar este reporte en Sinergia 2.0 una vez se aprueben reportes 2023 y los meses anteriores 2024. La validación final depende del DNP.
10.04.2024 OAPF: Dependencia cargó a Sinergia y DNP aprobó. Se validó SI.</t>
  </si>
  <si>
    <t>Avance cualitativo: El Ministerio de Educación Nacional consolidó los documentos estudio previo y análisis del sector para articular las acciones a desarrollar con el Instituto Colombiano para la Evaluación de la Educación (ICFES) en pro del fortalecimiento de la evaluación para la formación integral. 
Cuellos de Botella: No se identificaron cuellos de botella ni limitaciones para este periodo.
Restricciones: No aplica
Justificación: Se avanzó en la consolidación del estudio previo y análisis del sector para articular las acciones a desarrollar con el Instituto Colombiano para la Evaluación de la Educación (ICFES), de esta forma, se establecen los productos y el flujo de entrega de los mismos para la estructura de la prueba SER (la cual incluye instrumentos de valoración CRESE, de bienestar físico y de artística). Así mismo, se definió el universo de establecimientos educativos, de donde se consolidará la base para la implementación de los pilotajes de la prueba.</t>
  </si>
  <si>
    <t xml:space="preserve">03.05.2024 OAPF: 
• Oportunidad: Se reportó el 3 de mayo 2024 dentro del plazo dado por la Circular 007-2024 para el reporte de abril. Cumplió.
• Completitud: El reporte cumple en los cuatro componentes con los lineamientos de la Guía seguimiento PAI. Se recomienda realizar ajuste en redacción de la justificación. PENDIENTE AJUSTE.
• Consistencia: Se valida la consistencia de la información reportada, es coherente con el objeto de medición del indicador.  Cumplió.
• Medios de verificación: N.A dada su periodicidad.
NOTA: Se sugiere realizar ajuste, informar a la OAPF y cargar este reporte en Sinergia 2.0 antes del 10 de mayo de 2024. La validación final depende del DNP.
07.05.2024 OAPF:
• Completitud: Se realizaron ajustes sugeridos. Cumplió.
NOTA: Cumple con validación preliminar de OAPF. Se sugiere cargar este reporte en Sinergia 2.0 una vez se carguen los avances pendientes 2023 y los meses anteriores 2024. La validación final depende del DNP.
07.05.2024 OAPF: Dependencia cargó reporte a Sinergia 2.0. y DNP aprobó, se valida SI.
</t>
  </si>
  <si>
    <t xml:space="preserve">Avance cualitativo: El Ministerio de Educación Nacional avanzó en la consolidación de la prueba SER (instrumento de valoración de la educación CRESE) con experto internacional del Banco Mundial y el Instituto Colombiano para la Evaluación de la Educación - ICFES.
Cuellos de botella: No se identificaron cuellos de botella o limitaciones en este periodo
Restricciones: No aplica
Justificación: El Ministerio continuó el proceso para consolidar los ajustes de los documentos de contratación para la construcción de las pruebas SER. Por otro lado, desde el Ministerio se gestionó mesa de trabajo entre el ICFES y Koji Miyamoto, investigador senior del Banco Mundial especializado en temas relacionados con las competencias socioemocionales, los resultados educativos y el progreso social. De esta forma, se avanzó en el reconocimiento histórico del Instituto Colombiano para la Evaluación de la Educación - ICFES en la consolidación de pruebas relacionadas con la evaluación para la formación integral y CRESE, se presentó el marco del Plan Nacional de Desarrollo 2022 - 2026, y finalmente, el investigador del Banco Mundial realizó realimentación a los procesos que se proyectan evaluar.  En el segúndo encuentro, el investigador compartió el estado del arte a nivel internacional sobre habilidades sociales y emocionales, así como avances en la construcción de instrumentos validados frente al tema.
</t>
  </si>
  <si>
    <t xml:space="preserve"> 04.06.2024 OAPF: 
• Oportunidad: Se reportó el 4 de junio 2024 dentro del plazo dado por la Circular 007-2024 para el reporte de mayo. Cumplió.
• Completitud: El reporte incluye los cuatro componentes definidos en la Guía de seguimiento al PAI, no obstante se sugiere no mencionar dependencias del Ministerio. PENDIENTE AJUSTAR.
• Consistencia: En el avance cualitativo se menciona "Pruebas CRESE", se sugiere confirmar si es correcto. PENDIENTE AJUSTAR.
• Medios de verificación: N.A dada su periodicidad.
NOTA: Se requiere revisar comentarios de completitud y consistencia y realizar los ajustes correspondientes.
 06.06.2024 OAPF: La dependencia realizó los ajustes sugeridos.
• Completitud: Se omiten nombre de dependencias. Cumplió.
• Consistencia: Se corrigió nombre de la prueba. Cumplió.
NOTA: Cumple con validación preliminar de OAPF, se sugiere cargar este reporte en Sinergia 2.0 antes del 10 de junio. La validación final depende del DNP.
06.06.2024 OAPF: Dependencia cargó reporte a Sinergia 2.0.DNP aprobó, se valida SI.</t>
  </si>
  <si>
    <t>Avance cualitativo: El Ministerio de Educación Nacional avanzó en la consolidación del plan de trabajo para la construcción y validación de los instrumentos de evaluación de la prueba SER.
Cuellos de Botella: No se identificaron cuellos de botella ni limitaciones para este periodo.
Restricciones: No aplica
Justificación: Se avanzó en la firma de contrato con el Instituto Colombiano para la Evaluación de la Educación-ICFES, el cual tiene como uno de los objetivos consolidar la prueba SER. En el proceso se inició acordando el plan de trabajo, metodologías y actores convocados para avanzar en la construcción de instrumentos de de la Prueba, bienestar físico y artística. Se definieron cuatro grandes etapas: El diseño de los tres instrumentos, la construcción de instrumentos de evaluación y la validación cualitativa de los mismos, y la aplicación de los instrumentos de bienestar físico y CRESE. Finalmente, el procesamiento de resultados. Se definió la revisión de los productos de la prueba SER mediante mesas técnicas con los disciplinares técnicos del Ministerio de Educación Nacional.</t>
  </si>
  <si>
    <t xml:space="preserve"> 03.07.2024 OAPF: 
• Oportunidad: Se reportó el 3 de julio 2024 dentro del plazo dado por la Circular 007-2024 para el reporte de junio. Cumplió.
• Completitud: El reporte cumple en los cuatro componentes con los lineamientos de la Guía de seguimiento al PAI, está completo y utilizó lenguaje claro. Se realizaron ajustes menores en verbos. Cumplió.
• Consistencia: Se valida la consistencia de la información reportada, se reportó la firma de contrato con ICFES dando continuidad a acciones reportadas en meses anteriores y representando un avance de gestión importante para el indicador. Cumplió.
• Medios de verificación: N.A dada su periodicidad.
NOTA: Cumple con validación preliminar de OAPF, se sugiere cargar este reporte en Sinergia 2.0 antes del 10 de julio. La validación final depende del DNP.
03.07.2024 OAPF: Dependencia cargó reporte a Sinergia 2.0. 
04.07.2024 OAPF: DNP devolvió por incluir fechas futuras. Dependencia ajustó y volvió a cargar. DNP aprobó, se valida SI.</t>
  </si>
  <si>
    <t>Estudiantes de grados transición a sexto en establecimientos educativos oficiales beneficiarios de programas para promover el desarrollo integral y reducir brechas y rezagos de los aprendizajes</t>
  </si>
  <si>
    <t>Sumatoria de estudiantes de grado transición a sexto en establecimientos educativos oficiales que son beneficiados con programas para promover el desarrollo integral y reducir brechas y rezagos de los aprendizajes.</t>
  </si>
  <si>
    <t>Base de dato de los estudiantes de grados transición a sexto en establecimientos educativos oficiales beneficiarios de programas para promover el desarrollo integral y reducir brechas y rezagos de los aprendizajes</t>
  </si>
  <si>
    <t xml:space="preserve">Avance cualitativo: Desde el Ministerio de Educación se realizó la construcción de los diferentes espacios de formación para la implementación del Momento I del Programa de Tutorías para el Aprendizaje y Formación Integral (PTA-FI 3.0) para promover el desarrollo integral y reducir brechas y rezagos de aprendizajes.
Cuellos de botella: No se identificaron cuellos de botella ni limitaciones para este periodo.
Restricciones: No aplica
Justificación : Se avanzó en la creación del equipo pedagógico interdisciplinar de la Dirección de Calidad de Eduación Preescolar, Básica y Media con el fin de trazar la ruta de planeación del programa PTA-FI 3.0. Así mismo, se avanzó en la construcción de los espacios de formación para el equipo técnico de esa Dirección, la agenda de trabajo y la ruta operativa del Programa desde transición hasta sexto grado. </t>
  </si>
  <si>
    <t xml:space="preserve"> 22.02.2024 OAPF:
• Oportunidad: Se reportó en el plazo dado por la OAPF para reporte enero. Cumplió.
• Completitud: Incluyó los cuatro componentes del reporte. Se agregó significado de sigla PTA-FI y se complementó para articular con nombre del indicador. Cumplió.
• Consistencia: La justificación amplía detalles del avance cualitativo, se agrega nombre completo de la Dirección de Calidad EPBM, se espera que DNP no objete nada frente a incluir la dependencia, si devuelve omitimos nombre. Cumplió.
• Medios de verificación: N.A dada su periodicidad.
NOTA: Cumple con validación preliminar de OAPF. Si se carga y aprueba avances cuantitativos 1° y 2° sem 2023 y los cualitativos pendientes 2023, se recomienda cargar este reporte en Sinergia 2.0 del 1° al 10 marzo 2024. La validación final depende del DNP.
01.04.2024 OAPF: Dependencia cargó a Sinergia y DNP aprobó.</t>
  </si>
  <si>
    <t>Avance cualitativo: Desde el Ministerio de Educación Nacional se realizó acompañamieno de los formadores que implementarán el PTA-FI 3.0 en los establecimientos educativos. 
Cuellos de Botella: No se identificaron cuellos de botella ni limitaciones para este periodo.
Restricciones: No aplica
Justificación: Se realizó la formación de los formadores del 13 al 15 de febrero con los espacios que van a realizar estos con los tutores para la implementación del programa PTA-FI 3.0. En estos se abordaron los documentos del componente pedagógico, la lectura del contexto, la implementación de la bitácora para el trabajo con los tutores en los establecimientos educativos en la implementación del PTAFI 3.0</t>
  </si>
  <si>
    <t xml:space="preserve"> 07.03.2024 OAPF:
• Oportunidad: Se reportó en el plazo dado por la OAPF para reporte febrero. Cumplió.
• Completitud: Incluyó los cuatro componentes del reporte. La redacción es clara y cumple con las orientaciones. Se hacen pequeños ajustes de redacción. Cumplió.
• Consistencia: El avance cualitativo destaca la formación a formadores para la implementación del PTA-FI 3.0, sin embargo, en la justificación se habla de formación de espacio de trabajo. No es claro si se está relatando cuáles fueron las temáticas que se trataton en la formación a formadores o si se trata de otro espacio de formación (espacios de trabajo). POR FAVOR AJUSTAR.
• Medios de verificación: N.A dada su periodicidad.
11.03.2024 OAPF:
• Consistencia: No se ajustó de acuerdo con las recomendaciones realizadas. Sin embargo cumple con los criterios de consistencia. Cumplió.
14.03.2024 OAPF:
• Consistencia: Se ajustó de acuerdo con las sugerencia de la OAPF. Cumplió.
NOTA: Cumple con validación preliminar de OAPF. Una vez sean cargados y aprobados los reportes pendientes de 2023, se recomienda cargar este reporte Sinergia. La validación final depende del DNP.
02.04.2024 OAPF: Dependencia cargó a Sinergia, DNP solicitó ajuste de término "formación", dependencia ajustó y DNP aprobó. Se valida SI.</t>
  </si>
  <si>
    <t xml:space="preserve">Avance cualitativo: El Ministerio emitió las orientaciones para la implementación de la ruta del Programa de Tutorías para el Aprendizaje y Formación Integral (PTA-FI 3.0) y apoyo a la formación de tutores y practicantes. Se iniciaron actividades para la implementación de la formación integral y educación CRESE.
Cuellos de Botella: No se identificaron cuellos de botella ni limitaciones para este periodo.
Restricciones: No aplica
Justificación: Justificación: Se avanzó en la formación de tutores del PTA-FI 3.0 a través del desarrollo del taller experiencial sobre formación integral y educación CRESE, así como la socialización de la ruta metodológica. Además los tutores realizaron las siguientes actividades en los establecimientos educativos focalizados: Conformación del equipo dinamizador para la formación integral y la educación CRESE; taller sobre formación integral y educación CRESE con la comunidad educativa; y alistamiento de actividades para el funcionamiento de los centros de interés. Se avanzó en la formación de 440 practicantes que apoyaron a los  tutores en una sesión de manera virtual y otra de manera presencial en las ciudades de Bogotá, Cali y Barranquilla. </t>
  </si>
  <si>
    <t>05.04.2024 OAPF: 
• Oportunidad: Se reportó el 5 abril 2024 dentro del plazo dado por la Circular 007 del 30 de enero 2024. Cumplió.
• Completitud: Incluyó los cuatro componentes del reporte. Se agregó significado de sigla PTA-FI. Cumplió.
• Consistencia: El avance y la justificación son consistentes, el avance da continuidad a lo reportado en meses anteriores. Se sugiere ajustar "que van a realizar el apoyo a los tutores en la fecha del 20 al 22 de marzo de 2024" dado que se utiliza verbo futuro pero esas fechas están dentro del periodo reportado. POR AJUSTAR.
• Medios de verificación: N.A dada su periodicidad.
NOTA: Aunque el reporte fue aprobado por DNP el 05.04.2024, se solicitó su devolución. Se sugiere realizar ajuste en justificación y volver a cargar en  Sinergia 2.0. La validación final depende del DNP.
06.04.2024 OAPF: Dependencia cargó ajuste a Sinergia 2.0.
07.04.2024 OAPF: DNP aprobó, se valida SI.</t>
  </si>
  <si>
    <t xml:space="preserve">Avance Cualitativo: El Ministerio de Educación continuó con los procesos de acompañamiento a los tutores para la implementación del Programa de Tutorías para el Aprendizaje y Formación Integral (PTA-FI 3.0) en las regiones.
Cuellos de Botella: No se identificaron cuellos de botella ni limitaciones para este periodo.
Restricciones: No aplica
Justificación: Se realizó por parte de los formadores el seguimiento a las actividades de los tutores que se encuentran vinculados al PTA-FI 3.0. en las diferentes secretarías de educación.
Tambien se acompanó en la revisión de los documentos de convocatoria de tutores de las Secretarías de Educación que remiten al Ministerio de Educación, con el fin de  que esté de acuerdo con la Circular 008 de 2024. Asimismo, se avanzó en las actividades del momento 1 que se refiere a la ruta de formación y acompañamiento hasta el 30 de abril.  
</t>
  </si>
  <si>
    <t xml:space="preserve">06.05.2024 OAPF: 
• Oportunidad: Se reportó el 6 de mayo 2024 dentro del plazo dado por la Circular 007-2024 para el reporte de abril. Cumplió.
• Completitud: Incluyó los cuatro componentes del reporte. Se agregó significado de PTAFI. Cumplió.
• Consistencia: Se realizó ajuste menor en la justificación, se dejó acción principal en tiempo pasado. El avance cualitativo es ampliado en la justificación. Cumplió.
• Medios de verificación: N.A dada su periodicidad.
NOTA: Cumple con validación preliminar de OAPF, se sugiere cargar este reporte en Sinergia 2.0 antes del 10 de mayo. La validación final depende del DNP.
06.05.2024 OAPF: Dependencia cargó reporte a Sinergia 2.0. y DNP aprobó, se valida SI.
</t>
  </si>
  <si>
    <t>Avance cualitativo: Estudiantes de grados transición a sexto en establecimientos educativos oficiales beneficiarios de programas para promover el desarrollo integral y reducir brechas y rezagos de los aprendizajes
Cuellos de botella: Dificultades en el proceso administrativo de nombramiento de los tutores en las diferentes secretarías de educación.
Restricciones: Fallas en gestión e implementación.
Justificación: Se concluyó la implementación del momento 1 “Apertura y orientaciones sobre formación integral” que incluyó el trabajo de análisis de contexto y la construcción del plan de formación integral y se expidieron orientaciones a las ETC para el momento 2 “Implementación de la ruta y profundización en elementos del componente pedagógico” para la implementación de estrategias de formación integral. Esto incluye la línea de pensamiento y comunicación y estrategias de formación y acompañamiento para la gestión de los centros de interés. Se expidieron orientaciones dirigidas a las ETC para implementación del momento 2 en establecimientos educativos. En cuanto a educación CRESE se inició la estructuración del Diplomado para la formación de Formadores y Docentes Tutores. El proceso administrativo de nombramiento de los tutores que está a cargo de las secretarías de educación y que, dado el número de tutores que se han viabilizado hasta el momento, impidió contar con los 4.000 tutores proyectados.</t>
  </si>
  <si>
    <t>04.06.2024 OAPF: 
• Oportunidad: Se reportó el 4 de junio 2024 dentro del plazo dado por la Circular 007-2024 para el reporte de mayo. Cumplió.
• Completitud: Se reportaron los cuatro elementos siguiendo lineamientos de la Guía de Seguimiento al PAI, no obstante se sugiere en la justificación: 1. Especificar en qué se hizo el acompañamiento y 2. Revisar si se puede reemplazar "se está estructurando" con " se inició estructuración". PENDIENTE AJUSTAR.
• Consistencia: Se valida la consistencia entre la información reportada en el avance cualitativo y la justificación, no obstante se requiere en justificación ampliar cuello de botella. PENDIENTE AJUSTAR.
• Medios de verificación: N.A dada su periodicidad. 
NOTA: Se requiere revisar comentarios de completitud y consistencia y realizar los ajustes correspondientes.
04.06.2024 OAPF: 
• Completitud: Se realizaron los dos ajustes sugeridos. Cumplió.
• Consistencia: Se incluyó ampliación de cuellos de botella en la justificación. Cumplió.
NOTA: Cumple con validación preliminar de OAPF, se sugiere cargar este reporte en Sinergia 2.0 antes del 10 de junio. La validación final depende del DNP.
05.06.2024 OAPF: Dependencia cargó reporte a Sinergia 2.0.DNP rechazó y solicitó explicar "momentos" citados. Dependencia ajustó. OAPF validó ajuste y DNP aprobó, se valida SI.</t>
  </si>
  <si>
    <t>Avance Cualitativo: El Ministerio de educación Nacional avanzó en la ruta de formación y acompañamiento a los docentes de los establecimientos educativos focalizados mediante el trabajo de formadores, tutores y practicantes para el desarrollo de estrategias de formación integral.
Cuellos de botella: Demora en la expedición de los actos administrativos de nombramiento de los docentes tutores, lo que conlleva a que a la fecha no se cuente con los 4.000 tutores establecidos.
Restricciones: Fallas en implementación
Justificación: Se avanzó en la ruta de formación y acompañamiento del PTA-FI 3.0 mediante el trabajo de formadores y tutores. A la fecha se cuenta con el registro de acciones en 2.320 establecimientos educativos que implementan estrategias de formación integral con el apoyo de 2.238 tutores y 81 formadores.
Por otra parte, se presentan demoras en la expedición de los actos administrativos de nombramiento de los docentes tutores lo que ha conllevado que hasta la fecha no se cuente con los 4.000 tutores establecidos. Frente a esto, se están llevando a cabo visitas de acompañamiento a las Secretarías de Educación para avanzar en la expedición de estos actos.</t>
  </si>
  <si>
    <t xml:space="preserve"> 03.07.2024 OAPF: 
• Oportunidad: Se reportó el 2 de julio 2024 dentro del plazo dado por la Circular 007-2024 para el reporte de junio. Cumplió.
• Completitud: El reporte cumple en los cuatro componentes con los lineamientos de la Guía de seguimiento al PAI, diligenció cuello de botella y restricción. Cumplió.
• Consistencia: Se valida que la justificación amplía información del avance cualitativo y del cuello de botella, no obstante se sugiere explicar en el cuello de botella a qué entidades se refiere y que en la justificación se deje claro la conexión con el cuello de botella. PENDIENTE AJUSTAR.
• Medios de verificación: N.A dado el rezago, se deberá reportar el 1° semestre 2024 en agosto 2024.
NOTA: Se requiere revisar comentarios de consistencia y realizar los ajustes correspondientes.
04.07.2024 OAPF: 
• Consistencia: Se realizaron los ajustes sugeridos en cuello de botella y justificación. Cumplió.
NOTA: Cumple con validación preliminar de OAPF, se sugiere cargar este reporte en Sinergia 2.0 antes del 10 de julio. La validación final depende del DNP.
05.07.2024 OAPF: Dependencia cargó reporte a Sinergia 2.0. y DNP aprobó, se valida SI.</t>
  </si>
  <si>
    <t>Porcentaje de Establecimientos Educativos rurales en categoría de desempeño D en las pruebas Saber 11</t>
  </si>
  <si>
    <t xml:space="preserve">Reducción </t>
  </si>
  <si>
    <t>[Establecimientos Educativos oficiales rurales en categoría D según resultados Pruebas Saber 11 del año anterior / Establecimientos Educativos oficiales rurales evaluados en Pruebas Saber 11] * 100</t>
  </si>
  <si>
    <t>Base de datos ICFES: Resultados de la aplicación de la prueba saber 11 con los Establecimientos Educativos rurales en categoría de desempeño D.</t>
  </si>
  <si>
    <t>Avance cualitativo: El Ministerio de Educación Nacional avanzó en la consolidación de los datos de las pruebas Saber 11 - 2023, que se encuentran en la página Web del Icfes de manera preliminar, como resultado de la aplicación del 2022. 
Cuellos de botella: No se identificaron cuellos de botella ni limitaciones en el periodo.
Restricciones: No aplica
Justificación: Se avanzó en la estructuración de la información de los establecimientos educativos en categoria D con el fin de compartir la información con las dependencias que lo requieren para los reportes que se emiten sobre estos resultados. Los datos de Saber 11 - 2023,  que se encuentran en la página Web del Icfes, son preliminares y quedan en firmes en marzo de 2024. El Ministerio recibió la información remitida por parte del ICFES con los resultados de los establecimientos educativos en categoría D en las pruebas Saber 11, las cuales se realizaron en el 2022.</t>
  </si>
  <si>
    <t xml:space="preserve"> 22.02.2024 OAPF:
• Oportunidad: Se reportó en el plazo dado por la OAPF para reporte enero. Cumplió.
• Completitud: Incluyó los cuatro componentes del reporte. Se agregó significado de EE y se complementó nombre de la prueba. Cumplió.
• Consistencia: Se sugiere especificar el año de de las pruebas sobre las que se recibió resultado. Adicional y de fondo, se sugiere replantear el avance cualitativo dado que "recibir" se asocia a una acción de gestión, trasladar a justificación y resaltar en cualitativo la "estructuración" mencionada en justificación u otra acción relevante para el indicador. PENDIENTE AJUSTE.
• Medios de verificación: N.A dada su periodicidad.
NOTA: Se sugiere hacer los ajuste recomendados por OAPF y dejarlos listos para cargar a Sinergia 2.0.
28.02.2024 OAPF: 
• Consistencia: La dependencia aclaró el periodo de la prueba y enfocó lo cualitativo en resultados para el avance del indicador. Se sugiere concentrar los reportes en acciones ya realizadas. Cumplió.
NOTA: Cumple con validación preliminar de OAPF. Una vez sean cargados y aprobados los reportes pendientes de 2023, se recomienda cargar este reporte en el periodo Sinergia del 1° al 10 marzo 2024. La validación final depende del DNP.
10.04.2024 OAPF: Dependencia cargó a Sinergia y DNP aprobó. Se validó SI.</t>
  </si>
  <si>
    <t xml:space="preserve">Avance cualitativo: El Ministerio de Educación Nacional avanzó en la estructuración de la información de los establecimientos educativos en categoria D con el fin de compartir la información con las dependencias que lo requieren para los reportes que se emiten sobre estos resultados.
Cuellos de Botella: No se identificaron cuellos de botella ni limitaciones para este periodo.
Restricciones: No aplica
Justificación: Se avanzó en el análisis de la información con el fin de dar inicio al diseño de la ruta para el uso pedagógico de los resultados en articulación con los profesionales del programa PTAFI 3.0. </t>
  </si>
  <si>
    <t xml:space="preserve">  07.03.2024 OAPF:
• Oportunidad: Se reportó en el plazo dado por la OAPF para reporte febrero. Cumplió.
• Completitud: Incluyó los cuatro componentes del reporte. La redacción es clara y cumple con las orientaciones. Cumplió.
• Consistencia: El avance cualitativo destaca el inicio del análisis de la información remitida por el ICFES para proceder con el segundo momento. Cumplió
• Medios de verificación: N.A dada su periodicidad.
NOTA: Cumple con validación preliminar de OAPF. Una vez sean cargados y aprobados los reportes pendientes de 2023, se recomienda cargar este reporte en el periodo Sinergia del 1° al 10 marzo 2024. La validación final depende del DNP.
10.04.2024 OAPF: Dependencia cargó a Sinergia y DNP aprobó. Se validó SI.</t>
  </si>
  <si>
    <t>Avance cualitativo: El Ministerio de Educación avanzó en la consolidación de ruta de acompañamiento para el uso pedagógico de los resultados de pruebas externas, el cual, focaliza la articulación con las Entidades Territoriales Certificadas con establecimientos educativos en categoría D en las pruebas Saber 11.
Cuellos de Botella: No se identificaron cuellos de botella ni limitaciones para este periodo.
Restricciones: No aplica
Justificación: El Ministerio avanzó en la consolidación de una ruta de acompañamiento territorial para promover acciones articuladas que permitan instaurar el uso pedagógico de los resultados de pruebas externas en los establecimientos educativos en categoría D. Con esto se busca: Establecer acuerdos con las Entidades Territoriales Certificadas focalizadas sobre las acciones que implementarán en sus territorios para fortalecer los aprendizajes con más bajos resultados en las pruebas externas, haciendo uso estratégico de las posibilidades de cada contexto, generar acciones de análisis, comprensión y aplicación de recursos didácticos en Establecimientos Educativos en categoría D, para fortalecer los aprendizajes con resultados más bajos en las pruebas externas y potenciar los aprendizajes de los estudiantes en los Establecimientos Educativos en categoría D, que les permita asumir su proceso formativo con mayor solvencia y acceder a mejores oportunidades de desarrollo y proyección académica y social.</t>
  </si>
  <si>
    <t>05.04.2024 OAPF: 
• Oportunidad: Se reportó el 5 abril 2024 dentro del plazo dado por la Circular 007 del 30 de enero 2024. Cumplió.
• Completitud: Se validó la inclusión de los cuatro elementos del reporte. Cumplió.
• Consistencia: La información reportada es consistente con el indicador y con lo reportado en meses anteriores. En avance cualitativo se agregó el nombre de la Prueba para dejar explícito el aporte. En justificación se excede el número de caracteres (1046), se sugiere ajustar y se sugiere agregar un conector antes de "Se busca" para dar claridad que comprende algo que se busca con la ruta de acompañamiento ya realizada. POR AJUSTAR.
• Medios de verificación: N.A dada su periodicidad.
NOTA: Se sugiere realizar ajuste en justificación y cargar este reporte en Sinergia 2.0 una vez se apruebe reporte dic 2023 y los meses anteriores 2024. La validación final depende del DNP.
08.04.2024 OAPF: 
• Consistencia: La dependencia ajustó número de caracteres, OAPF realizó ajuste menor de redacción, con estos ajustes se valida. Cumplió.
NOTA: Cumple con validación preliminar de OAPF. Se recomienda cargar este reporte en Sinergia 2.0 una vez se aprueben reportes 2023 y los meses anteriores 2024 antes del 10 de abril. La validación final depende del DNP.
10.04.2024 OAPF: Dependencia cargó a Sinergia y DNP aprobó. Se validó SI.</t>
  </si>
  <si>
    <t xml:space="preserve">Avance cualitativo: El Ministerio de Educación Nacional avanzó en la definición del alcance y productos de la ruta de acompañamiento para el uso pedagógico de los resultados de pruebas externas.
Cuellos de Botella: No se identificaron cuellos de botella ni limitaciones para este periodo.
Restricciones: No aplica
Justificación: Se avanzó en el fortalecimiento a la ruta de acompañamiento territorial para promover acciones articuladas que permitan instaurar el uso pedagógico de los resultados de pruebas externas en establecimientos educativos.
De esta forma, y para dar cumplimiento de los objetivos trazados, se consolidó equipo con los formadores del Programa Tutorías para el Aprendizaje y Formación Integral PTA-FI, para avanzar en la construcción de insumos que permitan dar respuesta a acciones de análisis, comprensión y aplicación de recursos didácticos que potencien los aprendizajes.
En relación con el objetivo de establecer acuerdos con las Entidades Territoriales Certificadas, se definió e inició la consolidación de instrumento para desarrollar una cartografía pedagógica como herramienta que permite interpretar la relación de los resultados obtenidos a partir del reconocimiento de las dinámicas locales en cuanto a fortalezas, tensiones y oportunidades pedagógicas que inciden en los rezagos de aprendizaje.
</t>
  </si>
  <si>
    <t>07.05.2024 OAPF: 
• Oportunidad: Se reportó el 3 de mayo 2024 dentro del plazo dado por la Circular 007-2024 para el reporte de abril. Cumplió.
• Completitud: Se reportaron los cuatro componentes no obstante en avance cualitativo se debe eliminar referencia a "otras dependencias" y buscar un sinónimo para "robustecer" utilizado en la justificación. PENDIENTE AJUSTE.
• Consistencia: El contenido de la justificación amplía lo reportado en lo cualitativo, es consistente. Cumplió.
• Medios de verificación: N.A dada su periodicidad.
NOTA: Se sugiere realizar ajuste, informar a la OAPF y cargar este reporte en Sinergia 2.0 antes del 10 de mayo de 2024. La validación final depende del DNP.
07.05.2024 OAPF:
• Completitud: Se realizaron ajustes sugeridos. Cumplió.
NOTA: Cumple con validación preliminar de OAPF. Se sugiere cargar este reporte en Sinergia 2.0 una vez se carguen los avances pendientes 2023 y los meses anteriores 2024. La validación final depende del DNP.
07.05.2024 OAPF: Dependencia cargó a Sinergia y DNP aprobó. Se validó SI.</t>
  </si>
  <si>
    <t>Avance cualitativo: El Ministerio de Educación Nacional inició la implementación de la ruta de uso pedagógico de resultados de pruebas externas.
Cuellos de botella: No se identificaron cuellos de botella o limitaciones en este periodo.
Restricciones: No aplica
Justificación: Se realizó un encuentro con el equipo del Programa Todos a Aprender-Formación Integral 3.0, donde se implementaron instrumentos de recolección de información, se realizaron ajustes y se acordó encuentro en asistencias técnicas conjuntas con las Entidades Territoriales Certificadas. Por otro lado, se implementaron instrumentos con los 97 líderes de calidad y de evaluación de las Entidades Territoriales, para levantar información y se acordó realizar procesos de reconocimiento de las dinámicas institucionales sobre evaluación formativa y resultados de pruebas externas para el mejoramiento de la calidad educativa, información relevante para llevar a las asistencias técnicas conjuntas en cada entidad.</t>
  </si>
  <si>
    <t xml:space="preserve"> 04.06.2024 OAPF: 
• Oportunidad: Se reportó el 4 de junio 2024 dentro del plazo dado por la Circular 007-2024 para el reporte de mayo. Cumplió.
• Completitud: Se reportaron los 4 elementos, se requiren ajustar verbos a pasado y siglas de PTAFI y ETC. Se sugiere para futuros reportes utilizar las orientaciones de lenguaje claro contenidas en la Guía de Seguimiento al PAI. PENDIENTE AJUSTAR.
• Consistencia: Aunque la justificación amplía el contenido del avance cualitativo se sugiere omitir nombres de dependencias "Oficina de Contratación" y en frase inicial explicar ¿Cuál contrato?, no se mencionó ni en el reporte de abril ni en el avance cualitativo de mayo. Si se refiere a contrato con ICFES se sugiere complementar información del contrato y dejarla al final por tratarse de gestión. PENDIENTE AJUSTAR.
NOTA: Se requiere revisar comentarios de completitud y consistencia y realizar los ajustes correspondientes.
07.06.2024 OAPF: 
• Completitud: Se ajustaron verbos. Se sugiere para próximos reportes utilizar el significado correcto de la sigla PTA-FI. Cumplió.
• Consistencia: Se mejoró la justificación de manera que fuera coherente con el avance cualitativo. Cumplió.
NOTA: Cumple con validación preliminar de OAPF, se sugiere cargar este reporte en Sinergia 2.0 antes del 10 de junio. La validación final depende del DNP.
07.06.2024 OAPF: Dependencia cargó reporte a Sinergia 2.0. DNP aprobó, se valida SI.</t>
  </si>
  <si>
    <t>Avance cualitativo: El Ministerio de Educación Nacional avanzó en el análisis de información recolectada en la primera fase de implementación de la ruta de uso pedagógico de resultados de pruebas externas.
Cuellos de Botella: No se identificaron cuellos de botella ni limitaciones para este periodo.
Restricciones: No aplica
Justificación: Se avanzó en la propuesta de ruta de uso pedagógico de los resultados que incluyeron tres momentos: 1) Acciones del Ministerio de Educación Nacional; 2) Asistencias técnicas a las secretarias de educación certificadas y 3) Acciones del equipo Programa Tutorías para el Aprendizaje - Formación Integral 3.0 en los establecimientos educativos. Por otra parte, se hizo un primer análisis de los dos instrumentos aplicados a los equipos del Programa y a los Líderes de Calidad y Evaluación: el mentefacto o diagrama sobre calidad de la educación integral y sobre la evaluación para la formación integral; y el organizador de información (telaraña) sobre la evaluación formativa. Así mismo se redactó un resumen ejecutivo que resaltó los aportes recogidos y se dejaron recomendaciones para las Asistencias Técnicas. También se construyó una primera versión de los protocolos para los distintos espacios de trabajo que se tendrán en las Asistencias Técnicas en territorio para la implementación de la Ruta.</t>
  </si>
  <si>
    <t xml:space="preserve"> 03.07.2024 OAPF: 
• Oportunidad: Se reportó el 3 de julio 2024 dentro del plazo dado por la Circular 007-2024 para el reporte de junio. Cumplió.
• Completitud: El reporte incluye los cuatro componentes aplicando los lineamientos de la Guía de seguimiento al PAI, está completo y utilizó lenguaje claro. Se realizaron ajustes menores en verbos. Cumplió.
• Consistencia: El reporte es consistente con lo que se ha reportado en meses anteriores frente a la ruta de uso pedagógico. Así mismo, la justificación es consistente con el avance cualitativo. Cumplió.
• Medios de verificación: N.A dada su periodicidad.
NOTA: Cumple con validación preliminar de OAPF, se sugiere cargar este reporte en Sinergia 2.0 antes del 10 de julio. La validación final depende del DNP.
05.07.2024 OAPF: Dependencia cargó reporte a Sinergia 2.0. y DNP aprobó, se valida SI.</t>
  </si>
  <si>
    <t>Establecimientos educativos oficiales con ampliación y/o resignificación del tiempo escolar para la formación integral</t>
  </si>
  <si>
    <t>Capacidad</t>
  </si>
  <si>
    <t xml:space="preserve">Sumatoria de establecimientos educativos oficiales que cuentan con un esquema de ampliación de la jornada escolar y/o que resignifique el uso del tiempo escolar para la formación integral </t>
  </si>
  <si>
    <t xml:space="preserve">Bases de datos con los EE que cuentan con esquemas de ampliación y/o resignificación del tiempo escolar, resultantes del análisis de: 
Sistema Integrado de Matrícula (SIMAT) y reporte de la Superintendencia de Subsidio Familiar, reportes de entidades aliadas. 
</t>
  </si>
  <si>
    <t>Avance cualitativo: El Ministerio de Educación Nacional avanzó en la consolidación del equipo técnico y actualización del plan de trabajo de tiempo escolar para la formación integral en establecimientos educativos oficiales.
Cuellos de botella: No se identificaron cuellos de botella ni limitaciones para este periodo.
Restricciones: No aplica
Justificación: Se avanzó en la revisión de acciones para agilizar la entrega de reportes de establecimientos educativos con jornada escolar complementaria por parte de la Superintendencia del Subsidio Familiar. Las Entidades Territoriales Certificadas se encontraban en etapa de inicio del calendario escolar. Adicionalmente, se adelantó mesa técnica con ASOCAJAS con el fin de darle a conocer las accciones a deasarollar en 2024 en el marco de la estrategia de ampliación y resignificación del tiempo escolar para la formación integral. Así mismo, se revisó el plan de trabajo de las acciones que permitan alcanzar las metas planteadas por el Gobierno en este indicador.</t>
  </si>
  <si>
    <t xml:space="preserve"> 22.02.2024 OAPF:
• Oportunidad: Se reportó en el plazo dado por la OAPF para reporte enero. Cumplió.
• Completitud: Incluyó los cuatro componentes del reporte. No obstante se recuerda el uso de siglas ETC, los verbos en pasado simple no progresivo, ajustar "Se están revisando acciones" y "ETC se encuentran" . PENDIENTE AJUSTE.
• Consistencia: Se sugiere trasladar la "mesa técnica con ASOCAJAS" a la justificación pues representa una acción de gestión. En avance cualitativo se le agregó "para la formación integral". Se sugiere ampliar detalles en justificación sobre la "actualización del plan de trabajo" mencionada en cualitativo y ser más claros cómo afecta al indicador el inicio del calendario escolar. PENDIENTE AJUSTE.
• Medios de verificación: N.A dada su periodicidad.
NOTA: Se sugiere hacer los ajuste recomendados por OAPF y dejarlos listos para cargar a Sinergia 2.0.
28.02.2024 OAPF: 
• Completitud: La dependencia ajustó las acciones a tiempo pasado simple. Se le ajustó el verbo a acción del calendario escolar. Cumplió
• Consistencia: La dependencia incluyó en la justificación acciones propias de inicio de vigencia y acción de gestión (mesa técnica con ASOCAJAS).  En cualitativo y en justificación se le especificó "establecimientos educativos". Cumplió.
NOTA: Cumple con validación preliminar de OAPF. Una vez sean cargados y aprobados los reportes cualitativos y cuantitativos pendientes de 2023, se recomienda cargar este reporte en Sinergia. La validación final depende del DNP.
09.04.2024 OAPF: Dependencia cargó a Sinergia y DNP aprobó. Se validó SI.</t>
  </si>
  <si>
    <t xml:space="preserve">Avance cualitativo: El Ministerio de Educación avanzó en el alistamiento para la operación de los centros de interés con el Ministerio de las Culturas y  el Ministerio del Deporte. Por otra parte, se efectuó cualificación del equipo de formadores de tutores para el aprendizaje y la formación integral.
Cuellos de Botella: No se identificaron cuellos de botella ni limitaciones para este periodo.
Restricciones: No aplica
Justificación: .
Se elaboró el plan de trabajo del equipo de Tiempo Escolar, donde se incluyó el acompañamiento a secretarías de educación y establecimientos educativos, fortalecimiento de las alianzas estrategias y gestión territorial.
Se avanzó en la gestión del alistamiento para la operación de centros de interés de 2024 con MinCulturas y MinDeporte, donde se trabajó la focalización y la propuesta pedagógica a implementar.
Así mismo, se elaboró el plan de trabajo del equipo de Tiempo Escolar, donde se incluyó el acompañamiento a secretarías de educación y establecimientos educativos, fortalecimiento de las alianzas estrategias y gestión territorial.
</t>
  </si>
  <si>
    <t xml:space="preserve">  07.03.2024 OAPF:
• Oportunidad: Se reportó en el plazo dado por la OAPF para reporte febrero. Cumplió.
• Completitud: Incluyó los cuatro componentes del reporte. La redacción es clara y cumple con las orientaciones. Cumplió.
• Consistencia: El avance cualitativo destaca el alistamiento operativo para disponer los centros de interés con dos ministerios. Sin embargo, en la justificación es importante que todos los verbos se establezcan en pasado simple. POR FAVOR AJUSTAR.
• Medios de verificación: N.A dada su periodicidad.
11.03.2024 OAPF:
• Consistencia: Ajustó.Cumplió
NOTA: Cumple con validación preliminar de OAPF. Una vez sean cargados y aprobados los reportes pendientes de 2023, se recomienda cargar este reporte Sinergia. La validación final depende del DNP.
09.04.2024 OAPF: Dependencia cargó a Sinergia y DNP aprobó. Se validó SI.</t>
  </si>
  <si>
    <t xml:space="preserve">Avance cualitativo: El Ministerio de Educación Nacional elaboró un documento con las orientaciones metodológicas para la implementación de estrategias de resignificación como los centros de interés. Además, se adelantaron mesas técnicas para la implementación de centros de interés en 2024.
Cuellos de Botella: Demora en los tiempos de inicio de la operación de los centros de interés por parte de los aliados.
Restricciones: Fallas en gestión e implementación.
Justificación: Se avanzó en la propuesta de un documento que brinda orientaciones frente a los centros de interés, su importancia en la formación integral, ejes articuladores, así como ruta de implementación. Se efectuaron reuniones de trabajo con Ministerio del Deporte y la Oficina de Innovación Educativa del MEN para avanzar en la focalización de los establecimientos educativos para la oferta de los centros de interés. Por otra parte, las entidades aliadas se encontraban en proceso de contratación por lo que aún no inicia implementación de centros de interés. Las cajas de compensación se encontraban en proceso para adelantar convenios con las secretarías de educación. Se han adelantando mesas técnicas para identificar cómo se optimiza este proceso con Superintendencia del Subsidio Familiar y las cajas de compensación.
</t>
  </si>
  <si>
    <t>06.04.2024 OAPF: 
• Oportunidad: Se reportó el 5 abril 2024 dentro del plazo dado por la Circular 007 del 30 de enero 2024. Cumplió.
• Completitud: Incluyó los cuatro componentes del reporte. Cumplió.
• Consistencia: El avance y la justificación son consistentes, no obstante se sugiere reducir número de caracteres en avance cualitativo (347) se puede trasladar a justificación la actualización del directorio y las mesas técnicas, dado que son acciones de gestión, dejar solo elaboración del documento que ya tiene explícito aporte al indicador. En justificación, si lo permite el límite de caracteres después del traslado de las acciones de gestión, se sugiere especificar si la Oficina de Innovación es la de nuestra Entidad. Adicional, en justificación se sugiere ampliar, en lo posible, cuello de botella. POR AJUSTAR.
• Medios de verificación: N.A dada su periodicidad.
NOTA: Se sugiere realizar ajustes y cargar este reporte en Sinergia 2.0 una vez se aprueben reporte dic 2023 y los meses anteriores 2024. 
08.04.2024 OAPF: Dependencia realizó ajustes sugeridos, se cumple con validación preliminar de OAPF. Se  recomienda cargar este reporte en Sinergia 2.0 entre el 1° y 10 de abril. La validación final depende del DNP.
10.04.2024 OAPF: Dependencia cargó a Sinergia y DNP aprobó. Se validó SI.</t>
  </si>
  <si>
    <t>Avance cualitativo: El Ministerio de Educación Nacional brindó asistencia técnica a Entidades Territoriales Certificadas para el fortalecimiento de esquemas de ampliación de Jornada Única y Jornada Escolar Complementaria. 
Cuellos de Botella: No se identificaron cuellos de botella ni limitaciones para este periodo.
Restricciones: No aplica
Justificación: Se avanzó en el desarrollo de 10 asistencias técnicas con Secretarías de Educación de Popayán, Cartagena, Bolívar, Lórica, Tolima, Huila, Antioquia, Amazonas, Yopal y Cúcuta en gestión y fortalecimiento de Jornada Única y Jornada Escolar Complementaria. Por otra parte, se adelantó revisión y aprobación de ficha del Centro de Interés (CI): Gestión para la Participación Solidaria de la Unidad Solidaria. Se realizó mesa técnica pedagógica y operativa con el MinDeporte en la que se compartieron los avances para la llegada a los establecimientos educativos, dos mesas pedagógicas, una reunión de gestión de datos con MinCulturas y una reunión de seguimiento en la que se apobó versión final de la ficha de CI del programa. Se hizo seguimiento al memorando de entendimiento para la implementación del CI sonidos para la construcción de paz 2024. Se aprobó ficha técnica y pedagógica y crearon herramientas comunicativas para presentar la apuesta. Se acordó la política de intercambio de información.</t>
  </si>
  <si>
    <t>07.05.2024 OAPF: 
• Oportunidad: Se reportó el 3 de mayo 2024 dentro del plazo dado por la Circular 007-2024 para el reporte de abril. Cumplió.
• Completitud:  Se reportaron los cuatro componentes siguiendo lineamientos de la Guía PAI, se realizaron ajustes menores en redacción de la justificación. Cumplió.
• Consistencia: El avance cualitativo es ampliado en la justificación donde se detallan varias acciones de gestión. Cumplió.
• Medios de verificación: N.A dada su periodicidad.
NOTA: Cumple con validación preliminar de OAPF. Se sugiere cargar este reporte en Sinergia 2.0 antes del 10 de mayo. La validación final depende del DNP.
07.05.2024 OAPF: Dependencia cargó reporte a Sinergia 2.0. y DNP aprobó, se valida SI.</t>
  </si>
  <si>
    <t>Avance: El Ministerio de Educación realizó mesas técnicas con el Ministerio del Deporte, Ministerio de Culturas e ICBF con el objetivo de consolidar acciones para la implementación de los Centros de Interés-CI y avanzó en la elaboración de versión final documento de implementación metodológica de los CI.
Cuellos de botella: No se identificaron cuellos de botella o limitaciones en este periodo.
Restricciones: No aplica
Justificación: Se avanzó en realización de mesas técnicas con el Ministerio del Deporte, donde se presentó el documento operativo y se definieron pautas para la construcción pedagógica de Primera Infancia y se fijaron acuerdos para la implementación de las Jornadas deportivas escolares complementarias. Con el Ministerio de las Culturas, las Artes y los Saberes se reconocieron avances en la etapa de alistamiento del CI “Sonidos para la Construcción de Paz”. Con ICBF se realizó comité técnico donde se revisaron acciones, avances y proyecciones del Convenio, principalmente los que respectan a línea 2: Desarrollo integral de NNAJ en territorios de paz. Se elaboró documento final de los CI como apoyo en la implementación ruta Programa de Tutorías y Formación integral - PTAFI y se desarrollaron 10 asistencias técnicas en Antioquia, Arauca, Cartago, Cúcuta, Cundinamarca, Medellín, Pereira, Tumaco, Vaupés; se brindaron orientaciones de resignificación en Tiempo Escolar y fortalecimiento esquemas de JU-JEC.</t>
  </si>
  <si>
    <t xml:space="preserve">04.06.2024 OAPF: 
• Oportunidad: Se reportó el 4 de junio 2024 dentro del plazo dado por la Circular 007-2024 para el reporte de mayo. Cumplió.
• Completitud: El reporte cumple en los cuatro componentes con los lineamientos de la Guía de seguimiento al PAI, está completo y utilizó lenguaje claro. Se realizaron ajustes menores en siglas. Cumplió.
• Consistencia: Se valida la consistencia de la información reportada, existe coherencia entre el avance cualitativo y la justificación. Esta última incluye varias acciones que aportan a los esquemas de ampliación y/o resignificación del tiempo escolar. Cumplió.
• Medios de verificación: N.A dada su periodicidad.
NOTA: Cumple con validación preliminar de OAPF, se sugiere cargar este reporte en Sinergia 2.0 antes del 10 de junio. La validación final depende del DNP.
05.06.2024 OAPF: Dependencia cargó reporte a Sinergia 2.0. y DNP aprobó, se valida SI.
</t>
  </si>
  <si>
    <t xml:space="preserve">Avance cualitativo: El Ministerio de Educación Nacional avanzó en la realización de asistencias técnicas a las Secretarías de Educación en el fortalecimiento a esquemas de ampliación del Tiempo Escolar. Además, se realizaron mesas técnicas con los aliados.
Cuellos de botella: No se identificaron cuellos de botella o limitaciones en este periodo.
Restricciones: No aplica.
justificación: Se avanzó en el desarrollo de asistencia técnica en el fortalecimiento de los esquemas de ampliación del tiempo escolar y planes de implementación en las Entidades Territoriales Certificadas de Bucaramanga, Guainía, Florencia, Caquetá, Bello, Itagüí, Guajira, Medellín, Manizales, Apartadó, Rionegro y Pereira. Además, se llevó a cabo comité técnico del convenio Ministerio de Educación Nacional-ICBF y mesas técnicas con Ministerio del Deporte y Ministerio de las Culturas, las Artes y los Saberes
</t>
  </si>
  <si>
    <t xml:space="preserve"> 03.07.2024 OAPF: 
• Oportunidad: Se reportó el 2 de julio 2024 dentro del plazo dado por la Circular 007-2024 para el reporte de junio. Cumplió.
• Completitud: El reporte cumple en los cuatro componentes con los lineamientos de la Guía de seguimiento al PAI, diligenció cuello de botella y restricción. Cumplió.
• Consistencia: Se valida que la justificación amplía información del avance cualitativo y del cuello de botella, no obstante se sugiere explicar ¿Por qué es un cuello la definición del instrumento jurídico? y además revisar y dejar en términos negativos (dificultad, limitación, retrasos, …). Por su parte, se sugiere que en la justificación se deje claro la conexión con el cuello de botella. PENDIENTE AJUSTAR.
• Medios de verificación: N.A dado el rezago (60 días), se deberá reportar el 1° semestre 2024 en septiembre 2024.
NOTA: Se requiere revisar comentarios de consistencia y realizar los ajustes correspondientes.
05.07.2024 OAPF: 
• Consistencia: Se realizaron los ajustes sugeridos, se omitió el cuello de botella. Cumplió.
NOTA: Cumple con validación preliminar de OAPF, se sugiere cargar este reporte en Sinergia 2.0 antes del 10 de julio. La validación final depende del DNP.
05.07.2024 OAPF: Dependencia cargó reporte a Sinergia 2.0. y DNP aprobó, se valida SI.</t>
  </si>
  <si>
    <t>Índice del desempeño satisfactorio de los estudiantes del sector oficial de los grados 5 y 9 que participan en las pruebas Saber Lenguaje</t>
  </si>
  <si>
    <t xml:space="preserve">[Porcentaje de estudiantes sector oficial con nivel de desempeño Satisfactorio (niveles 3 y 4) en Lenguaje en la Prueba SABER  5] * 0,5 + [Porcentaje de estudiantes sector oficial con nivel de desempeño Satisfactorio (niveles 3 y 4) en Lenguaje en la Prueba SABER  9] * 0,5					</t>
  </si>
  <si>
    <t>Índice</t>
  </si>
  <si>
    <t>Bienal</t>
  </si>
  <si>
    <t>Base de datos ICFES: Con el cálculo del índice del desempeño satisfactorio de los estudiantes del sector oficial de los grados 5 y 9 que participan en las pruebas Saber Lenguaje.</t>
  </si>
  <si>
    <t xml:space="preserve">Avance cualitativo: Desde el Ministerio de Educación se inició la planeación de la estrategia para la elaboración de la ruta de implementación del Programa de Tutorías para el Aprendizaje y Formación Integral (PTA-FI) 3.0.
Cuellos de botella: Se presentaron dificultades en los nombramientos de los tutores que implementarán la estrategia PTA-FI 3.0 en las diferentes secretarías de educación.
Restricciones: Coordinación interinstitucional
Justificación: Se realizó el cronograma de planeación para la implementación del programa que contenía las actividades a desarrollar en la vigencia 2024. En este cronograma se encontraron las fechas de ejecución de los módulos y las fechas de formación a formadores y tutores.
Así mismo, se desarrollaron asistencias técnicas conjuntas entre diferentes dependencias del Ministerio de Educación Nacional a las secretarías de educación focalizadas con el objetivo de resolver inquietudes con respecto a los actos administrativos de adopción de planta y de nombramiento de tutores. </t>
  </si>
  <si>
    <t>20.02.2024 OAPF:
• Oportunidad: Se cargó a Sinergia oportunamente en periodo de reportes feb 2024 y DNP aprobó reporte el 09.02.2024. Cumplió.
• Completitud: El avance cualitativo describió acciones propias del inicio de una vigencia y destacó el nuevo programa PTA-FI 3.0, describió de manera clara y puntual el cuello de botella y la restricción. La justificación amplió detalles de la planeación descrita en lo cualitativo y de cómo se ha enfrentado el cuello de botella. Cumplió.
• Consistencia: Garantizó la continuidad con los reportes 2023 y con la implementación del nuevo programa que aportará al indicador. Cumplió.
• Medios de verificación: N.A dada su periodicidad bienal.</t>
  </si>
  <si>
    <t>Avance  cualitativo: El Ministerio de Educación definió el componente No. 1 referente a la calibración y reportes de las pruebas denominadas Saber 3°, 5º, 7° y 9° 2023 para al área de Lenguaje; Trayectorias Escolares 6º y 8º 2024, y Capacidades y Aprendizajes en tecnología e informática 3º, 5º, 7º y 9º .
Cuellos de Botella: No se identificaron cuellos de botella ni limitaciones para este periodo.
Restricciones: No aplica
Justificación: Se avanzó en el análisis del componente 1 de la propuesta de trabajo con el Instituto Colombiano para la Evaluación de la Educación- ICFES, el cual estará enfocado en procesar, calificar, entregar y difundir los resultados de las Pruebas Saber 3°, 5º, 7° y 9° para el área de lenguaje aplicadas en la vigencia 2023.</t>
  </si>
  <si>
    <t>07.03.2024 OAPF: 
• Oportunidad: Se reportó en el plazo dado por la OAPF para reporte febrero. Cumplió.
• Completitud: Incluyó los cuatro componentes del reporte. La redacción es clara y cumple con las orientaciones. Cumplió.
• Consistencia: El avance cualitativo destaca la gestión realizada con el ICFES. Cumplió
• Medios de verificación: N.A dada su periodicidad.
NOTA: Cumple con validación preliminar de OAPF. Se recomienda cargar este reporte en el periodo Sinergia del 1° al 10 marzo 2024. La validación final depende del DNP.
08.03.2024 OAPF: Dependencia cargó a Sinergia, DNP solicitó ajustes, dependencia ajustó y DNP aprobó. Se valida SI.</t>
  </si>
  <si>
    <t>Avance cualitativo: El Ministerio de Educación avanzó en la construcción de anexo técnico para orientar las acciones del componente No. 1 referente a la calibración y reportes de las pruebas Saber 3°, 5º, 7° y 9° 2023; Trayectorias Escolares 6º y 8º 2024, y Aprendizajes en tecnología e informática 3º, 5º, 7º y 9º .
Cuellos de Botella: No se identificaron cuellos de botella ni limitaciones para este periodo.
Restricciones: No aplica
Justificación: Se avanzó en la estructuración del anexo técnico con el apoyo de los profesionales que históricamente han liderado cada una de las acciones del componente No. 1 referente a la calibración y reportes de las pruebas denominadas Saber 3°, 5º, 7° y 9° 2023; Trayectorias Escolares 6º y 8º 2024, y Capacidades y Aprendizajes en tecnología e informática 3º, 5º, 7º y 9º , de modo que se pueda entregar los resultados y con ello dar inicio a la ruta del uso pedagógico de los resultados para lenguaje.</t>
  </si>
  <si>
    <t>05.04.2024 OAPF: 
• Oportunidad: Se reportó el 5 abril 2024 dentro del plazo dado por la Circular 007 del 30 de enero 2024. Cumplió.
• Completitud: Incluyó los cuatro componentes del reporte. Se realizaron ajustes para cumplir con caracteres en principales avances. Cumplió.
• Consistencia: El avance y la justificación son consistentes, el avance da continuidad a lo reportado en meses anteriores y que fue aprobado por DNP.Cumplió.
• Medios de verificación: N.A dada su periodicidad.
NOTA: Cumple con validación preliminar de OAPF. Se  recomienda cargar este reporte en Sinergia 2.0 entre el 1° y 10 de abril. La validación final depende del DNP.
05.04.2024 OAPF: Dependencia cargó a Sinergia 2.0 y DNP aprobó. Se valida SI.</t>
  </si>
  <si>
    <t xml:space="preserve">Avance cualitativo: El  Ministerio de Educación avanzó en la construcción de los documentos de estudio previo y análisis del sector para orientar las acciones del componente No. 1 referente a la calibración y reportes de las pruebas Saber 3°, 5º, 7° y 9° 2023. 
Cuellos de Botella: No se identificaron cuellos de botella ni limitaciones para este periodo.
Restricciones: No aplica
Justificación: Se avanzó en la estructuración de los documentos de estudio previo y análisis del sector, donde se estructura la necesidad de contar con la calibración de ítems y reportes de las pruebas denominadas Saber 3°, 5º, 7° y 9° 2023 y Trayectorias Escolares 6º y 8º 2024, de modo que se pueda entregar los resultados y con ello dar inicio a la ruta del uso pedagógico de los resultados para lenguaje.
Por otro lado, y en articulación con el Icfes, se consolidó y ejecutó taller sobre acercamiento a las pruebas externas de evaluación en el área de lenguaje. De esta forma, desde el Ministerio se plantea el uso pedagógico de resultados, las tendencias que evidencian los resultados de las pruebas saber 3º, 5º, 7º y 9º y los resultados de saber 11º. 
</t>
  </si>
  <si>
    <t xml:space="preserve">03.05.2024 OAPF: 
• Oportunidad: Se reportó el 3 de mayo 2024 dentro del plazo dado por la Circular 007-2024 para el reporte de abril. Cumplió.
• Completitud: Se valida que el reporte incluyó los cuatro componentes requeridos en la Guía de Seguimiento al PAI. Cumplió.
• Consistencia: El avance cualitativo es consistente con la justificación y con el objeto de medición del indicador.Cumplió.
• Medios de verificación: N.A dada su periodicidad.
NOTA: Cumple con validación preliminar de OAPF. Se sugiere cargar este reporte en Sinergia 2.0 antes del 10 de mayo. La validación final depende del DNP.
07.05.2024 OAPF: Dependencia cargó reporte a Sinergia 2.0. y DNP aprobó, se valida SI.
</t>
  </si>
  <si>
    <t xml:space="preserve">Avance cualitativo: El Ministerio de Educación Nacional avanzó en el trabajo sobre “pensamiento y comunicación” con formadores y tutores para fortalecer las prácticas en lenguaje de los docentes de los establecimientos focalizados por el Programa de Tutorías y Formación integral (PTA FI 3.0).
Cuellos de botella: Dificultades en la etapa de formalización del contrato para la entrega, por parte del Instituto Colombiano para la Evaluación de la calidad educativa (ICFES), de los resultados 2023 de las pruebas Saber 3, 5, 7 y 9.
Restricciones: Fallas en gestión e implementación.
Justificación:  Se avanzó en el diseño de estrategias para implementar la formación integral en el contexto del Programa de Tutorías para el Aprendizaje y la Formación Integral (PTA FI 3.0). Se realizó la formación presencial de 82 formadores del Ministerio de Educación con un componente de “pensamiento y comunicación” que integra el área de lenguaje y la Educación CRESE que buscan fortalecer las prácticas de los docentes de los establecimientos focalizados por el Programa. Para apoyar la ruta de formación y acompañamiento se emitieron orientaciones dirigidas a los equipos de las Entidades Territoriales Certificadas (ETC), los directivos, formadores y tutores. También se avanzó en el trabajo de articulación con el Plan de Lectura, Escritura y Oralidad. Finalmente, se continuó con los ajustes de los documentos del contrato que se proyecta con el ICFES para avanzar en la calibración y entrega de resultados 2023 a nivel nacional.
</t>
  </si>
  <si>
    <t xml:space="preserve"> 06.06.2024 OAPF: 
• Oportunidad: Se reportó el 4 de junio 2024 dentro del plazo dado por la Circular 007-2024 para el reporte de mayo. Cumplió.
• Completitud: Se reportaron los 4 elementos, no obstante el reporte es el mismo del ID 105, se sugiere validar si estas mismas acciones aportan al desempeño satisfactorio de la prueba Saber lenguaje. PENDIENTE AJUSTAR.
• Consistencia: Aunque la justificación amplía el contenido del avance cualitativo se sugiere omitir nombres de dependencias "Oficina de Contratación" y en frase inicial explicar ¿Cuál contrato?, no se mencionó ni en el reporte de abril ni en el avance cualitativo de mayo. Si se refiere a contrato con ICFES necesario para la realización de la Prueba Saber Lenguaje, se sugiere explicarlo y dejarlo al final por tratarse de gestión. PENDIENTE AJUSTAR.
NOTA: Se requiere revisar comentarios de completitud y consistencia y realizar los ajustes correspondientes validando que sean acciones que le aportan al indicador y si se tienen dificultades con los datos de 2023 dejarlos en cuellos de botella.
07.06.2024 OAPF: 
• Completitud: Se realizaron los ajustes sugeridos enfocando a la Prueba de lenguaje. Cumplió.
• Consistencia: Se realizaron los ajustes sugeridos en avance cualitativo y justificación. Cumplió.
NOTA: Cumple con validación preliminar de OAPF, se sugiere cargar este reporte en Sinergia 2.0 antes del 10 de junio. La validación final depende del DNP.
07.06.2024 OAPF: Dependencia cargó reporte a Sinergia 2.0. y DNP aprobó, se valida SI.</t>
  </si>
  <si>
    <t xml:space="preserve">Avance cualitativo: El Ministerio de Educación Nacional realizó un espacio de formación en pensamiento y comunicación con los tutores del Programa Tutorías para el Aprendizaje - Formación Integral 3.0 para fortalecer las prácticas en el área de lenguaje. 
Cuellos de Botella: No se identificaron cuellos de botella ni limitaciones para este periodo.
Restricciones: No aplica
Justificación: Se avanzó en el desarrollo de un espacio de formación de pensamiento y comunicación con los tutores del Programa Tutorías para el Aprendizaje - Formación Integral 3.0, el cual tuvo como objetivo profundizar en las líneas de la formación integral y los Centros de Interés para promover cambios en los proyectos educativos y consolidar estrategias pedagógicas para la formación integral en los Establecimientos Educativos. Por otra parte, con los tutores del Programa se inició la formación en el Programa Nacional de Lectura, Escritura y Oralidad - PNLEO con el propósito de contribuir en la reflexión sobre las prácticas pedagógicas que potencien la lectura y escritura. En cuanto a los resultados de las Pruebas Saber 3º, 5º, 7º y 9º, el Ministerio de Educación Nacional contó con los resultados preliminares para iniciar validación frente a los resultados en Lenguaje.
</t>
  </si>
  <si>
    <t xml:space="preserve"> 05.07.2024 OAPF: 
• Oportunidad: Se reportó el 3 de julio 2024 dentro del plazo dado por la Circular 007-2024 para el reporte de junio. Cumplió.
• Completitud: El reporte incluye los cuatro componentes aplicando los lineamientos de la Guía de seguimiento al PAI, está completo y utilizó lenguaje claro. Cumplió.
• Consistencia: Se valida consistencia entre el avance cualitativo y la justificación, se resalta que ya se cuenta con resultados preliminares para validar resultados 2023. Cumplió.
• Medios de verificación: N.A dada su periodicidad.
NOTA: Cumple con validación preliminar de OAPF, se sugiere cargar este reporte en Sinergia 2.0 antes del 10 de julio. La validación final depende del DNP.
10.07.2024 OAPF: Dependencia cargó reporte a Sinergia 2.0. en esta fecha por instrucción de la OAPF en espera de cargue cuantitativo 2023 que no se realizó, por limitaciones en la validación de la información proveniente del ICFES.
10.07.2024 OAPF: DNP aprobó, se valida SI.</t>
  </si>
  <si>
    <t>Índice del desempeño satisfactorio de los estudiantes del sector oficial de los grados 5 y 9 que participan en las pruebas Saber matemáticas</t>
  </si>
  <si>
    <t xml:space="preserve">[Porcentaje de estudiantes sector oficial con nivel de desempeño Satisfactorio (niveles 3 y 4) en Matemáticas en la Prueba SABER  5] * 0,5 + [Porcentaje de estudiantes sector oficial con nivel de desempeño Satisfactorio (niveles 3 y 4) en Matemáticas en la Prueba SABER  9] * 0,5					</t>
  </si>
  <si>
    <t>Base de datos ICFES: Con el cálculo del índice del desempeño satisfactorio de los estudiantes del sector oficial de los grados 5 y 9 que participan en las pruebas Saber matemática.</t>
  </si>
  <si>
    <t>Avance cualitativo: El Ministerio de Educación Nacional avanzó en la estructuración de la propuesta de trabajo en revisión, análisis de la información y consolidación del informe en conjunto con el ICFES, para contar con los reportes de las pruebas denominadas Pruebas Saber 3°, 5º, 7° y 9° aplicadas en 2023.
Cuellos de botella: No se identificaron cuellos de botella ni limitaciones para este periodo
Restricción: No aplica
Justificación: Se avanzó en la ejecución de dos reuniones para la revisión y análisis de la propuesta de trabajo con el ICFES. Con esta información se logró la estructurar dicha propuesta a desarrollar en la formación PTA-FI 3.0. El dato del índice de desempeño de los estudiantes del sector oficial de los grados 5° y 9° se extrae de la base de datos proporcionada por el ICFES, la cual contiene los resultados de las pruebas Saber 3°, 5°, 7° y 9° aplicadas en 2023.</t>
  </si>
  <si>
    <t xml:space="preserve"> 22.02.2024 OAPF:
• Oportunidad: Se reportó en el plazo dado por la OAPF para reporte enero. Cumplió. 
• Completitud: Se reportaron los cuatro componentes (avance, cuellos botella, restricción y justificación), no obstante la justificación solo incluye una acción de gestión, se sugiere completar. PENDIENTE AJUSTE.
• Consistencia: El indicador aplica a Pruebas de 5 y 9, se sugiere eliminar 3 y 7. En justificación revisar si fue una o varias reuniones y ajustar plural /singular. Se recuerda no agregar equipos de trabajo internos "equipo de evaluación". Como la reunión es interna (del Ministerio) se sugiere concentrar la justificación en el resultado de la reunión (es), puede ser detalles de la "revisión de la propuesta de trabajo" o de la "estructuración del proceso". PENDIENTE AJUSTE.
• Medios de verificación: N.A dada su periodicidad.
NOTA: Se sugiere revisar las recomendaciones de la OAPF y realizar los ajustes correspondientes para cargar este reporte en el periodo Sinergia del 1° al 10 marzo 2024.
28.02.2024 OAPF: 
• Completitud: La dependencia complementó la justificación. Cumplió.
• Consistencia: La dependencia aclaró que fueron reuniones y se aclaraon los grados que aplican a las pruebas del indicador. Cumplió.
NOTA: Cumple con validación preliminar de OAPF. Una vez sean cargados y aprobados los reportes pendientes de 2023, se recomienda cargar este reporte en el periodo Sinergia del 1° al 10 marzo 2024. La validación final depende del DNP.
DNP aprobó el reporte el 04/03/2024. Se valida SI.</t>
  </si>
  <si>
    <t>Avance cualitativo: El Ministerio de Educación avanzó en la definición del componente No. 1 referente a la calibración y reportes de las pruebas Saber 3°, 5º, 7° y 9° 2023, Trayectorias Escolares 6º y 8º 2024, y la definición de Capacidades y aprendizajes en tecnología e informática 3º, 5º, 7º y 9º.
Cuellos de Botella: No se identificaron cuellos de botella ni limitaciones para este periodo.
Restricciones: No aplica
Justificación: Se avanzó en el análisis del componente 1 de la propuesta de trabajo con el ICFES, el cual estará enfocado en procesar, calificar, entregar y difundir los resultados de las Pruebas Saber 3°, 5º, 7° y 9° para matemáticas, lenguaje, ciencias, e inglés aplicadas en la vigencia 2023.</t>
  </si>
  <si>
    <t>07.03.2024 OAPF: 
• Oportunidad: Se reportó en el plazo dado por la OAPF para reporte febrero. Cumplió.
• Completitud: Incluyó los cuatro componentes del reporte. La redacción es clara y cumple con las orientaciones. Cumplió.
• Consistencia: El avance cualitativo destaca la gestión realizada con el ICFES. Cumplió
• Medios de verificación: N.A dada su periodicidad.
NOTA: Cumple con validación preliminar de OAPF. Se recomienda cargar este reporte en el periodo Sinergia del 1° al 10 marzo 2024. La validación final depende del DNP.
DNP aprobó el 07/03/2024. Se valida SI.</t>
  </si>
  <si>
    <t>Avance cualitativo: El Ministerio de Educación avanzó en la construcción de anexo técnico para orientar las acciones del componente No. 1 referente a la calibración y reportes de las pruebas Saber 3°, 5º, 7° y 9° 2023; Trayectorias Escolares 6º y 8º 2024, y Aprendizajes en tecnología e informática 3º, 5º, 7º y 9º .
Cuellos de Botella: No se identificaron cuellos de botella ni limitaciones para este periodo.
Restricciones: No aplica
Justificación: Se avanzó en la estructuración del anexo técnico con el apoyo de los profesionales que históricamente han liderado cada una de las acciones del componente No. 1 referente a la calibración y reportes de las pruebas denominadas Saber 3°, 5º, 7° y 9° 2023; Trayectorias Escolares 6º y 8º 2024, y Capacidades y Aprendizajes en tecnología e informática 3º, 5º, 7º y 9º , de modo que se pueda entregar los resultados y con ello dar inicio a la ruta del uso pedagógico de los resultados para matemáticas.</t>
  </si>
  <si>
    <t>05.04.2024 OAPF: 
• Oportunidad: Se reportó el 5 abril 2024 dentro del plazo dado por la Circular 007 del 30 de enero 2024. Cumplió.
• Completitud: Incluyó los cuatro componentes del reporte. Se realizaron ajustes para cumplir con caracteres en principales avances. Cumplió.
• Consistencia: El avance y la justificación son consistentes, el avance da continuidad a lo reportado en meses anteriores y que fue aprobado por DNP.Cumplió.
• Medios de verificación: N.A dada su periodicidad.
NOTA: Cumple con validación preliminar de OAPF. Se  recomienda cargar este reporte en Sinergia entre el 1° y 10 de abril. La validación final depende del DNP.
05.04.2024 OAPF: Dependencia carga a Sinergia 2.0. DNP aprobó. Se valida SI.</t>
  </si>
  <si>
    <t>Análisis cualitativo: El  Ministerio de Educación avanzó en la construcción de los documentos  estudio previo y análisis del sector para orientar  las acciones del componente No. 1 referente a la calibración y reportes de las pruebas Saber 3°, 5º, 7° y 9° 2023.
Cuellos de Botella: No se identificaron cuellos de botella ni limitaciones para este periodo.
Restricciones: No aplica
Justificación: Se avanzó en la estructuración de los documentos de estudio previo y análisis del sector, donde se estructura la necesidad de contar con la calibración de ítems y reportes de las pruebas denominadas Saber 3°, 5º, 7° y 9° 2023 y Trayectorias Escolares 6º y 8º 2024, de modo que se pueda entregar los resultados y con ello dar inicio a la ruta del uso pedagógico de los resultados del área de matemáticas.</t>
  </si>
  <si>
    <t xml:space="preserve">Avance cualitativo: El Ministerio de Educación Nacional avanzó en el trabajo sobre “pensamiento y comunicación” con formadores y tutores para fortalecer las prácticas en matemáticas de los docentes de los establecimientos focalizados por el Programa de Tutorías y Formación integral (PTA FI 3.0).
Cuellos de botella: Dificultades en la etapa de formalización del contrato para la entrega, por parte del Instituto Colombiano para la Evaluación de la calidad educativa (ICFES), de los resultados 2023 de las pruebas Saber 3, 5, 7 y 9.
Restricciones: Fallas en gestión e implementación.
Justificación: Se avanzó en el diseño de estrategias para implementar la formación integral en el contexto del Programa de Tutorías para el Aprendizaje y la Formación Integral (PTA FI 3.0). Se realizó la formación presencial de 82 formadores del Ministerio de Educación con un componente de “pensamiento y comunicación” que integra el área de matemáticas y la Educación CRESE que buscan fortalecer las prácticas de los docentes de los establecimientos focalizados por el Programa. Para apoyar la ruta de formación y acompañamiento se emitieron orientaciones dirigidas a los equipos de las Entidades Territoriales Certificadas (ETC), los directivos, formadores y tutores. Finalmente, se continuó con los ajustes de los documentos del contrato que se proyecta con el ICFES para avanzar en la calibración y entrega de resultados 2023 a nivel nacional.
</t>
  </si>
  <si>
    <t xml:space="preserve"> 06.06.2024 OAPF: 
• Oportunidad: Se reportó el 4 de junio 2024 dentro del plazo dado por la Circular 007-2024 para el reporte de mayo. Cumplió.
• Completitud: Se reportaron los 4 elementos, no obstante el reporte es el mismo del ID 105, se sugiere validar si estas mismas acciones aportan al desempeño satisfactorio de la prueba Saber matemáticas. PENDIENTE AJUSTAR.
• Consistencia: Aunque la justificación amplía el contenido del avance cualitativo se sugiere omitir nombres de dependencias "Oficina de Contratación" y en frase inicial explicar ¿Cuál contrato?, no se mencionó ni en el reporte de abril ni en el avance cualitativo de mayo. Si se refiere a contrato con ICFES necesario para la realización de la Prueba Saber matemáticas, se sugiere explicarlo y dejarlo al final por tratarse de gestión. PENDIENTE AJUSTAR.
NOTA: Se requiere revisar comentarios de completitud y consistencia y realizar los ajustes correspondientes validando que sean acciones que le aportan al indicador y si se tienen dificultades con los datos de 2023 dejarlos en cuellos de botella.
07.06.2024 OAPF: 
• Completitud: Se realizaron los ajustes sugeridos enfocando a la Prueba de matemáticas. Cumplió.
• Consistencia: Se realizaron los ajustes sugeridos en avance cualitativo y justificación. Cumplió.
NOTA: Cumple con validación preliminar de OAPF, se sugiere cargar este reporte en Sinergia 2.0 antes del 10 de junio. La validación final depende del DNP.
07.06.2024 OAPF: Dependencia cargó reporte a Sinergia 2.0. y DNP aprobó, se valida SI.</t>
  </si>
  <si>
    <t xml:space="preserve">Avance cualitativo: El Ministerio de Educación Nacional realizó un espacio de formación en pensamiento y comunicación para fortalecer las prácticas en el área de matemáticas con los tutores del Programa Tutorías para el Aprendizaje - Formación Integral 3.0.
Cuellos de Botella: No se identificaron cuellos de botella ni limitaciones para este periodo.
Restricciones: No aplica
Justificación: Se avanzó en el desarrollo de un espacio de formación de pensamiento y comunicación con los tutores del Programa Tutorías para el Aprendizaje Formación Integral - FI, el cual tuvo como objetivo Profundizar en las líneas de la formación integral y los Centros de Interés para promover cambios en los proyectos educativos y consolidar estrategias pedagógicas para la formación integral en los Establecimientos Educativos. Por otra parte, se llevó a cabo el lanzamiento de los Centros de Interés en Ciencia, Tecnología e Innovación donde se llevará a cabo la formación de 1.200 tutores en matemáticas. En cuanto a los resultados de las pruebas saber 3º, 5º, 7º y 9º Matemáticas, el Ministerio de Educación Nacional cuenta con resultados preliminares para iniciar validación. </t>
  </si>
  <si>
    <t>Porcentaje de estudiantes de educación media beneficiados con programas para garantizar el tránsito inmediato a educación posmedia</t>
  </si>
  <si>
    <t>(Sumatoria de estudiantes beneficiados con al menos dos programas para garantizar el tránsito inmediato a educación posmedia) / (Matrícula de estudiantes de educación media) * 100</t>
  </si>
  <si>
    <t xml:space="preserve">Base de datos doble titulación (SENA), matrícula
Base de datos Fortalecimiento de la Media (UTP), listas de asistencia,
</t>
  </si>
  <si>
    <t xml:space="preserve">Avance cualitativo: El Ministerio de Educación Nacional definió y ajustó los cinco componentes para garantizar el tránsito a la educación posmedia. 
Cuellos de botella: No se identificaron cuellos de botella para este periodo.
Restricciones: No aplica
Justificación:  Se avanzó en la definición de la focalización para el año 2024 que beneficiará a 130.000 jóvenes de 10° y 11°. La propuesta implica la focalización de nuevos territorios que permita llegar al 30% de los jóvenes de la meta de 360.000 estudiantes a los que se pretende llegar en el cuatrienio. Por otra parte, se definió que se trabajará en 14 territorios con Sistemas de Educación Media y Superior (SIMES), con 771 establecimientos educativos y 71 municipios. Además, se generaron alianzas con Unicef y Fasecolda para avanzar en estos procesos y garantizar la permanencia de los jóvenes en la media y su próximo tránsito a la posmedia.
</t>
  </si>
  <si>
    <t xml:space="preserve"> 22.02.2024 OAPF:
• Oportunidad: Se reportó en el plazo dado por la OAPF para reporte enero. Cumplió.
• Completitud:  Incluyó los cuatro componentes del reporte. La redacción es clara y cumple con orientaciones. Se trasladaron detalles del avance cualitativo a la justificación y se ajustó última parte del cualitativo en términos del indicador. Se agregó significado de SIMES. Cumplió.
• Consistencia: El avance cualitativo es puntual y claro. En la justificación se amplían detalles y gestión. Cumplió.
• Medios de verificación: N.A dada su periodicidad.
NOTA: Si se avanza en reportes cuantitativos y cualitativos 2023, se sugiere cargar este reporte en el periodo Sinergia del 1° al 10 marzo 2024.
08.05.2024 OAPF: Dependencia cargó reporte a Sinergia 2.0.en el periodo de reportes de mayo. DNP aprobó, se valida SI.</t>
  </si>
  <si>
    <t xml:space="preserve">Avance cualitativo: El Ministerio de Educación realizó la caracterización de  7 Sistemas de Educación Media y Superior (SIMES).
Cuellos de Botella: No se identificaron cuellos de botella ni limitaciones para este periodo.
Restricciones: No aplica
Justificación: Se avanzó en la realización de la caracterización de los Sistemas de Educación Media y Superior (SIMES) de El Bagre; Jagua de Ibirico; Putumayo; Guainía y Planadas con la participación de 26 municipios, 70 establecimientos educativos, 71 directivos docentes, 43 Docentes.  30 Jóvenes, 11 Familias, 50 líderes comunitarios y autoridades indigenas- afrodescendientes, 26 líderes de entidades territoriales y secretarias municipales y 11 organizaciones del territorio. Queda pendiente para marzo y abril la caracterización de los SIMES de San José del Guaviare y Suárez. Se avanzó en la organización de la convocatoria de la implementación de los dos SIMES.
</t>
  </si>
  <si>
    <t>07.03.2024 OAPF:
• Oportunidad: Se reportó en el plazo dado por la OAPF para reporte febrero. Cumplió.
• Completitud: Incluyó los cuatro componentes del reporte. La redacción es clara y cumple con las orientaciones. Cumplió.
• Consistencia: El avance cualitativo destaca la realización de la caracterización de 7 SIMES. Se pasó a la justificación el apartadado que destacaba lo que falta. Cumplió
• Medios de verificación: N.A dada su periodicidad.
NOTA: Cumple con validación preliminar de OAPF. Se recomienda cargar este reporte en el periodo Sinergia del 1° al 10 marzo 2024. La validación final depende del DNP.
09.05.2024 OAPF: Dependencia cargó en esta fecha porque ya le fueron aprobados reportes pendientes 2023. DNP rechazó, dependencias aprobó. Se validó SI.</t>
  </si>
  <si>
    <t>Avance cualitativo: El Ministerio de Educación Nacional avanzó en la presentación de interesados para implementar el Sistema de Media y Educación Superior (SIMES) del Triángulo de Telembí que aporta al tránsito a educación posmedia en este territorio.
Cuellos de Botella: No se identificaron cuellos de botella ni limitaciones para este periodo.
Restricciones: No aplica
Justificación: Se presentaron dos Instituciones de Educación Superior (La Salle y UNAD), ambas para ser implementadores del Sistema de Media y Educación Superior (SIMES) del Triángulo Telembí. Se avanzó en la elaboración de la propuesta de lineamientos y especificaciones técnicas para el acompañamiento de este SIMES durante el año 2024 en la resignificación de los proyectos educativos, con el propósito de incluir en los proyectos educativos institucionales (PEI) los programas establecidos en los componentes del fortalecimiento de la educación media. El acompañamiento en la resignificación del PEI impactará a 66 municipios, 656 EE, además beneficiará el trabajo de 851 sedes educativas.</t>
  </si>
  <si>
    <t>05.04.2024 OAPF: 
• Oportunidad: Se reportó el 5 abril 2024 dentro del plazo dado por la Circular 007 del 30 de enero 2024. Cumplió.
• Completitud: Se observó que se cuenta con los cuatro elementos del reporte. Cumplió.
• Consistencia: El avance cualitativo y la justificación guardan relación. Se especificaron siglas. En avance cualitativo se agregó "que aporta al tránsito a educación posmedia en este territorio" para precisar aporte al indicador. Considerando este ajuste menor de forma, cumplió.
• Medios de verificación: N.A dada su periodicidad.
NOTA: Se sugiere realizar ajustes y cargar este reporte en Sinergia 2.0 una vez se resuelva inconveniente en cargue de avance cuantitativo jun 2023 y se aprueben el resto de reportes 2023 y los meses anteriores 2024. La validación final depende del DNP.
09.05.2024 OAPF: Dependencia cargó en esta fecha porque ya le fueron aprobados reportes pendientes 2023. DNP aprobó. Se validó SI.</t>
  </si>
  <si>
    <t xml:space="preserve">Avance cualitativo: El Ministerio de Educación acompañó el proceso de aperturas de los grados 10 en los 14 SIMES y 74 municipios, donde se llega con esta estrategia. Se logró abrir en 100 establecimientos grado 10, todos ubicados en ruralidad y ruralidad dispersa, garantizando así el aumento del tránsito de 9 a 10. 
Cuellos de Botella: No se identificaron cuellos de botella ni limitaciones para este periodo.
Restricciones: No aplica
Justificación: Se avanzó en el acompañamiento a los establecimientos educativos donde se ha ampliado la básica, secundaria y media, además, se proyectó el nombramiento de 318 docentes. 
Por otra parte, trece de los catorce Sistemas de Educación Media y Superior (SIMES) expidieron las resoluciones de viabilización de planta temporal distribuidos de la siguiente manera: Arauca (10); Putumayo (6);  Telembí (14); Guainía(11); Chocó (12); Tolima (4 ; Guaviare (9); Suaréz (9); Pacifico Nariñense Caucano(67); Perijá (10); Alto Sinú (13); Guajira (81) y Catatumbo (59).
</t>
  </si>
  <si>
    <t>03.05.2024 OAPF: 
• Oportunidad: Se reportó el 3 de mayo 2024 dentro del plazo dado por la Circular 007-2024 para el reporte de abril. Cumplió.
• Completitud: Se diligenciaron los cuatro componentes, se requiere realizar ajustes de redacción verbos en pasado sigla SIMES y reducir a 300 caracteres. PENDIENTE AJUSTE.
• Consistencia: No se evidencia relación entre los principales avances y la justificación, adicional se sugiere dejar en justificación los detalles del "acompañamiento" o "encuentros". Se sugiere precisar si el "acompañamiento" lo recibieron los SIMES o las secretarías y especificar cuando se refiere a grado 10. PENDIENTE AJUSTE.
• Medios de verificación: N.A dada su periodicidad.
NOTA: Se sugiere realizar ajustes y cargar este reporte en Sinergia 2.0 una vez se carguen los avances pendientes 2023 y los meses anteriores 2024. La validación final depende del DNP.
07.05.2024 OAPF:
• Completitud: Se ajustaron caracteres de avance cualitativo. Cumplió.
• Consistencia: Se validan los ajustes correspondientes, el reporte mejoró y es consistente con el indicador. Cumplió.
NOTA: Cumple con validación preliminar de OAPF. Se sugiere cargar este reporte en Sinergia 2.0 una vez se carguen los avances pendientes 2023 y los meses anteriores 2024. La validación final depende del DNP.
09.05.2024 OAPF: Dependencia cargó en esta fecha porque ya le fueron aprobados reportes pendientes 2023. DNP aprobó. Se validó SI.</t>
  </si>
  <si>
    <t xml:space="preserve">Avance cualitativo: El Ministerio de Educación convocó a las Instituciones de Educación Supeior-IES para ser implementadores de los Sistemas de Media y Educación Superior.
Cuellos de botella: No se identificaron cuellos de botella o limitaciones en este periodo
Restricciones: No aplica
Justificación: Se avanzó en la convocatoria para lograr la implementación de acciones o programas por fases en los otros Sistemas de Media y Educación Superior- SIMES, haciendo una adición al fondo en la línea de fortalecimiento de las medias técnicas. Se logró avanzar en la definición de la solicitud de la adición, enfocando el trabajo en temas de articulación con el territorio, especialmente en apoyo a proyectos productivos pedagógicos, espacios de orientación socioocupacional, y acciones de desarrollo de capacidades. 
</t>
  </si>
  <si>
    <t xml:space="preserve"> 06.06.2024 OAPF: 
• Oportunidad: Se reportó el 4 de junio 2024 dentro del plazo dado por la Circular 007-2024 para el reporte de mayo. Cumplió.
• Completitud: El reporte cumple en los cuatro componentes con los lineamientos de la Guía de seguimiento al PAI, está completo y utilizó lenguaje claro. Cumplió.
• Consistencia: Se valida la consistencia de la información reportada, la justificación amplía información de las acciones del avance cualitativo y guardan consistencia con reportes de meses anteriores en avances en SIMES que aportan al tránsito a la educación posmedia. Cumplió.
• Medios de verificación: N.A dada su periodicidad.
NOTA: Cumple con validación preliminar de OAPF, se sugiere cargar este reporte en Sinergia 2.0 antes del 10 de junio. La validación final depende del DNP.
06.06.2024 OAPF: Dependencia cargó reporte a Sinergia 2.0.DNP rechazó.
09.06.2024 OAPF: Dependencia cargó reporte ajustado a Sinergia 2.0.DNP aprobó. Se valida SI.
</t>
  </si>
  <si>
    <t>Avance cualitativo: El Ministerio de Educación avanzó en la definición del implementador para el Sistema de Media y Educación Superior-SIMES del Telembí y continuó la articulación con el SENA para la estrategia de doble titulación.
Cuellos de Botella: No se identificaron cuellos de botella ni limitaciones para este periodo.
Restricciones: No aplica
Justificación: Se avanzó en la definición del implementador para el Sistema de Media y Educación Superior (SIMES) de Telembí, siendo la Alianza de la Universidad de La Salle la seleccionada. Además, se realizaron asistencias técnicas en las Entidades Territoriales Certificadas de Bello, Caquetá, Florencia, Sucre y Bolívar en temas de fortalecimiento de la educación media; componentes de resignificación curricular, trayectorias vitales y articulación con el territorio. Así mismo, se continuó, la articulación con el SENA para la estrategia de doble titulación, en la actualidad se están atendiendo a 423.077 jóvenes matriculados en grado 10 y 11.</t>
  </si>
  <si>
    <t xml:space="preserve"> 03.07.2024 OAPF: 
• Oportunidad: Se reportó el 3 de julio 2024 dentro del plazo dado por la Circular 007-2024 para el reporte de junio. Cumplió.
• Completitud: El reporte cumple en los cuatro componentes con los lineamientos de la Guía de seguimiento al PAI. Cumplió.
• Consistencia: Se valida que la justificación amplía información de las dos acciones reportadas en el avance cualitatativo. Cumplió.
• Medios de verificación: N.A dado el rezago, se deberá reportar el 1° semestre 2024 en agosto 2024.
NOTA: Cumple con validación preliminar de OAPF, se sugiere cargar este reporte en Sinergia 2.0 antes del 10 de julio. La validación final depende del DNP.
05.07.2024 OAPF: Dependencia cargó reporte a Sinergia 2.0. DNP devolvió por ajuste menor de redacción. Dependencia ajustó y volvió a cargar. DNP aprobó, se valida SI.</t>
  </si>
  <si>
    <t>Porcentaje de estudiantes en establecimientos educativos oficiales con ampliación de jornada</t>
  </si>
  <si>
    <t xml:space="preserve">(Número de estudiantes del sector oficial (oficial + contratada oficial) en Jornada Única + N° de estudiantes del sector oficial en jornada escolar complementaria u otros esquemas de ampliación / Total de estudiantes del sector oficial) * 100 </t>
  </si>
  <si>
    <t xml:space="preserve">Bases de datos de los establecimientos y matrícula que cuentan con esquemas de ampliación del tiempo escolar, resultantes del análisis de: 
Sistema Integrado de Matrícula (SIMAT) y reporte de la Superintendencia de Subsidio Familiar, reportes de entidades aliadas. 
</t>
  </si>
  <si>
    <t>Avance cualitativo: El Ministerio de Educación Nacional avanzó en la consolidación del equipo técnico y actualización del plan de trabajo de tiempo escolar para cumplir con el porcentaje de estudiantes en establecimientos educativos oficiales con ampliación de jornada.
Cuellos de botella: No se identificaron cuellos de botella ni limitaciones para este periodo.
Restricciones: No aplica
Justificación: Se avanzó en la revisión de acciones para agilizar la entrega de reportes de estudiantes en establecimientos educativos con jornada escolar complementaria por parte de la Superintendencia del Subsidio Familiar. Las Entidades Territoriales Certificadas se encontraban en etapa de inicio del calendario escolar. Adicionalmente, se adelantó mesa técnica con ASOCAJAS con el fin de darle a conocer las accciones de a deasarollar en 2024 en el marco de la estrategia de ampliación y resignificación del tiempo escolar para la formación integral. Así mismo, se revisó el plan de trabajo de las acciones que permitan alcanzar las metas planteadas por el Gobierno en este indicador</t>
  </si>
  <si>
    <t xml:space="preserve"> 22.02.2024 OAPF:
• Oportunidad: Se reportó en el plazo dado por la OAPF para reporte enero. Cumplió.
• Completitud: Incluyó los cuatro componentes del reporte. No obstante se recuerda el uso de siglas ETC, los verbos en pasado simple no progresivo, ajustar "Se están revisando acciones" y "ETC se encuentran" . PENDIENTE AJUSTE.
• Consistencia: Se sugiere trasladar la "mesa técnica con ASOCAJAS" a la justificación pues representa una acción de gestión. En avance cualitativo se agregó "para la formación integral". Se sugiere ampliar detalles en justificación sobre la "actualización del plan de trabajo" mencionada en cualitativo y ser más claros cómo afecta al indicador el inicio del calendario escolar. PENDIENTE AJUSTE.
• Medios de verificación: N.A dada su periodicidad.
NOTA: Se sugiere hacer los ajuste recomendados por OAPF y dejarlos listos para cargar a Sinergia 2.0.
28.02.2024 OAPF: 
• Completitud: La dependencia ajustó las acciones a tiempo pasado simple. Se le ajustó el verbo a acción del calendario escolar. Cumplió
• Consistencia: La dependencia incluyó en la justificación acciones propias de inicio de vigencia y acción de gestión (mesa técnica con ASOCAJAS). En cualitativo y en justificación se le especificó "estudiantes". Cumplió.
NOTA: Cumple con validación preliminar de OAPF. Una vez sean cargados y aprobados los reportes cualitativos y cuantitativos pendientes de 2023, se recomienda cargar este reporte en Sinergia. La validación final depende del DNP.
10.04.2024 OAPF: Dependencia cargó a Sinergia y DNP aprobó. Se validó SI.</t>
  </si>
  <si>
    <t xml:space="preserve">Avance cualitativo: El Ministerio de Educación elaboró el plan de trabajo del equipo de Tiempo Escolar para definir el acompañamiento a desarrollar en el año 2024.
Cuellos de Botella: No se identificaron cuellos de botella ni limitaciones para este periodo.
Restricciones: No aplica
Justificación: Se elaboró el plan de trabajo del equipo de Tiempo Escolar, donde se incluye acompañamiento a secretarías de educación y establecimientos educativos, fortalecimiento de las alianzas estrategicas y gestión territorial.
</t>
  </si>
  <si>
    <t xml:space="preserve">  07.03.2024 OAPF:
• Oportunidad: Se reportó en el plazo dado por la OAPF para reporte febrero. Cumplió.
• Completitud: Incluyó los cuatro componentes del reporte. La redacción es clara y cumple con las orientaciones. Cumplió.
• Consistencia: El avance cualitativo destaca la realización del plan de trabajo del equipo de tiempo escolar del MEN. Cumplió
• Medios de verificación: N.A dada su periodicidad.
NOTA: Cumple con validación preliminar de OAPF. Se recomienda cargar este reporte en el periodo Sinergia del 1° al 10 marzo 2024. La validación final depende del DNP.
10.04.2024 OAPF: Dependencia cargó a Sinergia y DNP aprobó. Se validó SI.
</t>
  </si>
  <si>
    <t>Avance Cualitativo: El Ministerio de Educación brindó asistencia técnica a secretarias de educación para orientar estrategias de ampliación del tiempo escolar en el marco de la formación integral. Se adelantó mesa técnica con coordinadores del Programa de Tutorías para el Aprendizaje- Formación Integral- PTA FI-3.0.
Cuellos de Botella: No se identificaron cuellos de botella ni limitaciones para este periodo.
Restricciones: No aplica.
Justificación: Se avanzó en el desarrollo de una mesa técnica donde se brindaron orientaciones generales en torno a la Jornada Única, así como de sus objetivos e intensidades horarias para mejorar la calidad educativa. Del mismo modo, se hicieron precisiones respecto al tiempo escolar. Las secretarías de educación que fueron acompañadas con asistencias técnicas fueron: Secretarías de educación de: Antioquia, Arauca, Atlántico, Barrancabermeja, Barranquilla, Boyacá, Bucaramanga, Buenaventura, Caldas, Cali, Caquetá, Cartagena, Cartago, Cauca, Chía, Choco, Ciénaga, Cundinamarca, Dosquebradas, Duitama, Envigado, Florencia, Floridablanca, Funza, Fusagasugá, Girón, Itagüí, La Estrella, Lorica, Magdalena, Malambo, Manizales, Montería, Norte Santander, Palmira, Pasto, Pereira, Piedecuesta, Pitalito, Popayán, Putumayo, Quindío, Rionegro, Risaralda, Sabaneta, Santander, Soacha, Sogamoso, Sucre, Tolima, Tuluá, Tumaco, Tunja, Valledupar, Vaupés, Vichada, Yopal, Zipaquirá.</t>
  </si>
  <si>
    <t>06.04.2024 OAPF: 
• Oportunidad: Se reportó el 5 abril 2024 dentro del plazo dado por la Circular 007 del 30 de enero 2024. Cumplió.
• Completitud: Incluyó los cuatro componentes del reporte. Cumplió.
• Consistencia: El avance y la justificación son consistentes. En justificación se agregó "donde" después de "mesa técnica". Se espera que DNP no devuelva por mención a mesa técnica en avance cualitativo y dado que por caracteres no se podría trasladar a justificación. Cumplió.
• Medios de verificación: N.A dada su periodicidad.
NOTA: Se sugiere cargar este reporte en Sinergia 2.0 una vez se aprueben reportes 2023 y los meses anteriores 2024. La validación final depende del DNP.
10.04.2024 OAPF: Dependencia cargó a Sinergia y DNP aprobó. Se validó SI.</t>
  </si>
  <si>
    <t>Avance cualitativo: El Ministerio de Educación Nacional realizó el Webinar de resignificación de Tiempo Escolar en Jornada Única y Jornada Escolar Complementaria dirigido a nuevos funcionarios de las Secretarías de Educación.
Cuellos de Botella: No se identificaron cuellos de botella ni limitaciones para este periodo.
Restricciones: No aplica
Justificación: Se avanzó en la realización del Webinar de Resignificación del Tiempo Escolar en el que participaron nuevos funcionarios de las distintas áreas de las Secretarías de Educación. En este, se abordaron aspectos relacionados con los esquemas de ampliación, resignificación para la Formación Integral y trataron aspectos pedagógicos y operativos de Jornada Única y Jornada Escolar Complementaria. Igualmente, se dieron orientaciones para la formulación de los Planes de Implementación del Tiempo Escolar (PITE).
Por último, se desarrolló la Mesa Técnica con la Superintendencia del Subsidio Familiar, el principal propósito  fue avanzar en la definición de un acuerdo para el tratamiento de datos de las niñas, niños, adolescentes y jóvenes beneficiarios de por la Jornada Escolar Complementaria.</t>
  </si>
  <si>
    <t xml:space="preserve">03.05.2024 OAPF: 
• Oportunidad: Se reportó el 3 de mayo 2024 dentro del plazo dado por la Circular 007-2024 para el reporte de abril. Cumplió.
• Completitud: Aunque se reportan los cuatro componentes, se requiere limitar el espacio de la justificación a 1.000 caracteres y realizar ajustes en redacción. PENDIENTE AJUSTE.
• Consistencia: El avance cualitativo y la justificación son consistentes con lo reportado en meses anteriores y con el objeto de medición. Cumplió.
• Medios de verificación: N.A dada su periodicidad.
NOTA: Se sugiere realizar ajustes, informar a la OAPF y cargar este reporte en Sinergia 2.0 antes del 10 de mayo. La validación final depende del DNP.
07.05.2024 OAPF: Dependencia cargó a Sinergia y DNP aprobó. Se validó SI.
</t>
  </si>
  <si>
    <t>Avance cualitativo: El Ministerio de Educación Nacional realizó un webinar sobre la gestión de componentes de Jornada Única y fortalecimiento de capacidades a ETC. Además, avanzó en la elaboración de la propuesta para la construcción del anexo de Formación Integral en SIMAT.
Cuellos de botella: No se identificaron cuellos de botella o limitaciones en este periodo.
Restricciones: No aplica.
Justificación: Se avanzó en la realización de un webinar en la gestión de los componentes de la Jornada Única en el que participaron 63 Entidades Territoriales Certificadas (ETC), allí se brindaron orientaciones en torno a cada uno de los componentes de la Jornada Única: PAE, Recursos Humanos, Planeación y Formación Integral. 
Por otra parte, se apoyó en la elaboración de una propuesta para la construcción del anexo de Formación Integral que fortalecería el SIMAT conforme a definiciones del Viceministerio de Educación Preescolar, Básica y Media. Esto permitirá el registro de la atención a estudiantes, así como la caracterización operativa de los Centros de Interés-CI. 
Finalmente, se realizó la actualización de la base de datos con la distribución de la oferta intersectorial de formación integral-FI para los diferentes centros de interés, principalmente el de Ciencia, tecnología e innovación liderado desde el MEN, la oferta de las casas atrapasueños lideradas desde el ICBF.</t>
  </si>
  <si>
    <t>04.06.2024 OAPF: 
• Oportunidad: Se reportó el 4 de junio 2024 dentro del plazo dado por la Circular 007-2024 para el reporte de mayo. Cumplió.
• Completitud: El reporte cumple en los cuatro componentes con los lineamientos de la Guía de seguimiento al PAI, está completo y utilizó lenguaje claro. Se realizaron ajustes menores de redacción. Cumplió.
• Consistencia: Se valida consistencia en la información reportada y el objeto de medición del indicador, pues detalla acciones relacionadas con jornada única y otros esquemas complementarios de tiempo escolar. Cumplió.
• Medios de verificación: N.A dada su periodicidad.
NOTA: Cumple con validación preliminar de OAPF, se sugiere cargar este reporte en Sinergia 2.0 antes del 10 de junio. La validación final depende del DNP.
05.06.2024 OAPF: Dependencia cargó reporte a Sinergia 2.0. y DNP aprobó, se valida SI.</t>
  </si>
  <si>
    <t xml:space="preserve">Avance cualitativo: El Ministerio de Educación Nacional realizó Encuentros Territoriales con las Secretarías de Educación para la socialización de la operación de los centros de interés. Además, avanzó en la consolidación de los Planes de Implementación del Tiempo Escolar.
Cuellos de botella: No se identificaron cuellos de botella o limitaciones en este periodo.
Restricciones: No aplica.
Justificación: Se avanzó en el desarrollo de encuentros territoriales con Entidades Territoriales Certificadas, Coordinadores, Tutores del Programa Tutorías para el Aprendizaje y Formación Integral, y entidades aliadas en los que se socializó el marco general de la estrategia de formación integral, el alcance y propuestas de las entidades aliadas, así como de la operación y llegada de los centros de interés por parte de los operadores. En este sentido, se realizaron 5 de Ministerio de las Culturas, las Artes y los Saberes; 1 de la Unidad Solidaria y 1 de Ministerio del Deporte. Se adelantó la consolidación de 61 Planes de Implementación del Tiempo Escolar que fueron enviados por las Entidades Territoriales Certificadas y que registraron, entre otros, la proyección de crecimiento en la matrícula de estudiantes. Además, Ministerio del Deporte remitió el primer reporte de los 10.280 estudiantes que fueron atendidos durante el primer semestre de 2024 en las Jornadas Deportivas Escolares Complementarias. 
</t>
  </si>
  <si>
    <t xml:space="preserve"> 03.07.2024 OAPF: 
• Oportunidad: Se reportó el 2 de julio 2024 dentro del plazo dado por la Circular 007-2024 para el reporte de junio. Cumplió.
• Completitud: El reporte cumple en los cuatro componentes con los lineamientos de la Guía de seguimiento al PAI, se valida lenguaje claro; solo se realizaron un par de ajustes menores. Cumplió.
• Consistencia: Se validan avance cualitativo y justificación, ambas complementarias y consistentes con acciones que aportan a la ampliación de la jornada escolar y al trabajo con los ministerios aliados. Cumplió.
• Medios de verificación: N.A dado el rezago (30 días), se deberá reportar el 1° semestre 2024 en agosto 2024.
NOTA: Cumple con validación preliminar de OAPF, se sugiere cargar este reporte en Sinergia 2.0 antes del 10 de julio. La validación final depende del DNP.
05.07.2024 OAPF: Dependencia cargó reporte a Sinergia 2.0. DNP. DNP aprobó, se valida SI.</t>
  </si>
  <si>
    <t>Despacho VPBM</t>
  </si>
  <si>
    <t>f. Gestión territorial educativa y comunitaria</t>
  </si>
  <si>
    <t>5. Capacidades territoriales</t>
  </si>
  <si>
    <t>Programa de voluntariado</t>
  </si>
  <si>
    <t>Tasa de cobertura del programa de voluntariado viva la Escuela en básica primaria</t>
  </si>
  <si>
    <t>(Número de estudiantes beneficados por el programa viva la escuela / Número de estudiantes total de básica primaria en zona rural) * 100</t>
  </si>
  <si>
    <t>Listado de escuelas focalizadas por semestre con el número de estudiantes primaria y sexto (SIMAT)
Lista de voluntarios asignados por escuela focalizada.</t>
  </si>
  <si>
    <t>Avance: Desde el Ministerio de Educación Nacional se avanzó en la cotinuidad y ampliación de la convocatoria de practicantes para el primer semestre de 2024 de acuerdo con la focalización del Programa de Tutorías para el Aprendizaje y la Formación Integral (PTA-FI) 3.0.
Cuello de botella: Se presentaron dificultades en la postulación de los estudiantes debido a las fechas de inicio de actividades de las Universidades y de las Escuelas Normales Superiores.
Restricciones: otra / Inicio de calendarios académicos
Justificación: Se avanzó con el cronograma establecido para la postulación de los estudiantes interesados en el desarrollo de la prácticas en Escuelas Rurales en el marco del Programa de Tutorías para el Aprendizaje y la Formación Integral (PTAFI) 3.0. Sin embargo, se ajustó la fecha de cierre que esta prevista para el 28 de enero hasta el 04 de febrero de 2024, esto debido a que las Escuelas Normales Superiores (ENS) y las universidades manifestaron la necesidad de tener tiempo adicional para que sus estudiantes se postularan para que conforme a sus calendarios académicos fuese posible socializar la convocatoria, verificar que los estudiantes estuvieran activos, y dar cumplimiento a los requisitos y documentos del programa.</t>
  </si>
  <si>
    <t xml:space="preserve"> 22.02.2024 OAPF:
• Oportunidad: No se reportó en el plazo dado por la OAPF para reporte enero. Se reportó el 23 de feb. No cumplió.
• Completitud:  Incluyó los cuatro componentes del reporte. La redacción es clara y cumple con orientaciones. Cumplió.
• Consistencia: El avance cualitativo resalta acciones propias del inicio de la vigencia, se definé una clara limitación. Se validará con DNP la opción de "Otra -  Inicio de calendarios académicos" para la restricción. La justificación es clara y amplía detalles de avance cualitativo y de limitación. Cumplió.
• Medios de verificación: N.A dada su periodicidad.
NOTA: Cumple con validación preliminar de OAPF, se subsanó la oportunidad. Si se cargan y aprueban avances cuantitativos 1° y 2° sem 2023 y los cualitativos pendientes 2023, se recomienda cargar este reporte en Sinergia 2.0 del 1° al 10 marzo 2024. La validación final depende del DNP.
10.05.2024: Dependencia cargó en periodo de reportes mayo 2024 dado que solo hasta ese entonces se puso al día con reportes 2023. DNP aprobó. Se validó SI.</t>
  </si>
  <si>
    <t>Avance: Desde el Ministerio de Educación Nacional se avanzó en el cierre de la convocatoria de practicantes para el primer semestre de 2024, cuyo resultado fue un total de 1215 postulaciones que revisadas y validadas por las Universidades y Escuelas Normales Superiores arrojó como resultado final un total de 708 estudiantes para iniciar práctica en el territorio.
Cuello de botella: Dificultad en el proceso de subsanación de documentos y validación de los estudiantes debido a los reportes por parte de las Universidades y Escuelas Normales Superiores. 
Restricciones: otra / Fecha de inicio de calendarios académicos
Justificación: Se avanzó de acuerdo con el cronograma establecido para el cierre de la convocatoria para los estudiantes interesados en el desarrollo de la prácticas en Escuelas Rurales en el marco del Programa de Tutorías para el Aprendizaje y la Formación Integral (PTAFI) 3.0, cuyo resultado fue un total de 1215 postulaciones, de los cuales 115 cumplían con los requisitos establecidos por el Programa. Una vez las Universidades y Escuelas Normales Superiores realizaron la fase de subsanación de documentos 708 estudiantes son sujeto de iniciar proceso de práctica en los territorios de la focalización establecida para la Formación Integral. Por otra parte, se avanzó en la revisión de la focalización y asignación municipal de los estudiantes validados.</t>
  </si>
  <si>
    <t>07.03.2024 OAPF:
No se evidencia reporte
 11.03.2024 OAPF:
• Oportunidad: Se reportó en el plazo dado por la OAPF para reporte febrero dado que el área lo reportó el mismo 7 de febrero. Cumplió.
• Completitud: Incluyó los cuatro componentes del reporte. La redacción es clara y cumple con las orientaciones. Cumplió.
• Consistencia: El avance cualitativo destaca la realización del plan de trabajo del equipo de tiempo escolar del MEN. Cumplió
• Medios de verificación: N.A dada su periodicidad.
NOTA: Cumple con validación preliminar de OAPF. Se recomienda cargar este reporte en Sinergia. La validación final depende del DNP.
10.05.2024: Dependencia cargó en periodo de reportes mayo 2024 dado que solo hasta ese entonces se puso al día con reportes 2023. DNP aprobó. Se validó SI.</t>
  </si>
  <si>
    <t xml:space="preserve">Avance cualitativo: El Ministerio avanzó en la asignación de 707 estudiantes para desarrollar la práctica en I semestre 2024, dando inicio al proceso de confirmación de vacante por los estudiantes para aumentar cobertura del Programa de voluntariado. Por otra parte, se llevaron a cabo procesos de formación pedagógica. 
Cuello de botella: Dificultades en el proceso de asignación territorial. 
Restricciones: Fallas en planeación 
Justificación: Se avanzó con el proceso de asignación territorial de 707 estudiantes en las escuelas focalizadas del Programa para el desarrollo de la práctica del primer semestre de 2024, en los departamentos de Amazonas, Antioquia, Atlántico, Bolívar, Boyacá, Caldas, Caquetá, Casanare, Cauca, Cesar, Choco, Córdoba, Cundinamarca, Guainía, Huila, La Guajira, Magdalena, Meta, Nariño, Norte De Santander, Quindío, Risaralda, Santander, Sucre, Tolima y Valle Del Cauca, conforme con esto, se dio inicio a la confirmación de la vacante asignada con los estudiantes seleccionados para avanzar con procesos administrativos de despliegue territorial. Por otra parte, durante el periodo se adelantó el proceso de formación pedagógica con los practicantes en Bogotá, Cali y Barranquilla.
De otro lado, se presentaron dificultades en el proceso de asignación territorial por cuanto fue necesario verificar la focalización del Programa. </t>
  </si>
  <si>
    <t>06.04.2024 OAPF: 
• Oportunidad: Se reportó el 5 abril 2024 dentro del plazo dado por la Circular 007 del 30 de enero 2024. Cumplió.
• Completitud: Se validó que se incluyeron los cuatro componentes del reporte. Cumplió.
• Consistencia: La justificación es consistente con el avance cualitativo y con la limitación. Se realizó ajuste menor en avance cualitativo para que se pudiera agregar aporte al indicador. Se trasladó a justificación detalles de la limitación. Con estos ajustes menores, cumplió.
• Medios de verificación: N.A dada su periodicidad.
NOTA: Se sugiere cargar este reporte en Sinergia 2.0 una vez se aprueben reportes 2023 y los meses anteriores 2024. La validación final depende del DNP.
10.05.2024: Dependencia cargó en periodo de reportes mayo 2024 dado que solo hasta ese entonces se puso al día con reportes 2023. DNP aprobó. Se validó SI.</t>
  </si>
  <si>
    <t>Avance: Desde el Ministerio de Educación Nacional se avanzó en el despliegue territorial de 447 practicantes, se establecieron los lineamientos pedagógicos del primer informe de práctica relacionados con la promoción de la formación integral en los establecimiento educativos focalizados.
Cuello de botella: No se identificaron cuellos de botella y limitaciones en el periodo
Restricciones: N/A 
Justificación: Se desplazaron un total de 447 estudiantes para iniciar su proceso de práctica durante el primer semestre de 2024 en los establecimientos educativos focalizados en 26 departamentos focalizados del Programa, en 191 municipios. Durante este periodo se realizó la socialización de las actividades y el rol de los practicantes con docentes y directos conforme con los lineamientos pedagógicos, que articulan promoción de la formación integral y el desarrollo del primer informe de práctica. Así mismo, se establecieron los criterios de los acompañamientos a docente de aula en el desarrollo de actividades enfocados con la recuperación de aprendizajes.</t>
  </si>
  <si>
    <t xml:space="preserve">06.05.2024 OAPF: 
• Oportunidad: Se reportó el 6 de mayo 2024 dentro del plazo dado por la Circular 007-2024 para el reporte de abril. Cumplió.
• Completitud:  Se reportaron los cuatro componentes siguiendo lineamientos de la Guía PAI, se realizaron ajustes menores en redacción de la justificación. Cumplió.
• Consistencia: El avance cualitativo es ampliado en la justificación. Cumplió.
• Medios de verificación: N.A dada su periodicidad.
NOTA: Cumple validación preliminar, se sugiere cargar este reporte en Sinergia 2.0 una vez se aprueben reportes 2023 y los meses anteriores 2024. La validación final depende del DNP.
10.05.2024: Dependencia cargó en periodo de reportes mayo 2024 dado que solo hasta ese entonces se puso al día con reportes 2023. DNP aprobó. Se validó SI.
</t>
  </si>
  <si>
    <t>Avance: Desde el Ministerio de Educación Nacional se avanzó en la implementación técnica de la ruta pedagógica de practicantes y formación integral. Se realizaron visitas de seguimiento y monitoreo territorial en establecimientos educativos, universidades y secretarías de educación.
Cuello de botella: Difícil situación de orden público que impidió el desarrollo de la estrategia en algunas sedes educativas focalizadas.
Restricciones: Otra. Situación de orden público.
Justificación: Se avanzó en la implementación de la ruta pedagógica de formación integral por parte de los practicantes, acompañando y promoviendo actividades de Centros de Interés en los establecimientos educativos focalizados por el Programa. Durante este periodo se realizaron visitas territoriales en La Guajira, Barranquilla, Chocó, Antioquia, Valle del Cauca, Nariño, Leticia y Boyacá, en las cuales se visitaron, universidades, escuelas normales superiores, secretarías de educación y establecimientos educativos, realizando la socialización de los principales avances en la implementación del Programa para 2024; se adelantaron sesiones de orientación pedagógica en formación integral, Centros de Interés y metodología de Censo de Infraestructura Educativa Rural (CIER). Finalmente, se presentaron limitaciones por orden público en territorios como Valle del Cauca y Bolívar, lo que implicó reasignar estudiantes a otras sedes educativas para continuar con su práctica.</t>
  </si>
  <si>
    <t xml:space="preserve"> 06.06.2024 OAPF: 
• Oportunidad: Se reportó el 6 de junio 2024 dentro del plazo dado por la Circular 007-2024 para el reporte de mayo. Cumplió.
• Completitud: El reporte cumple en los cuatro componentes con los lineamientos de la Guía de seguimiento al PAI, está completo y utilizó un lenguaje claro. Se realizaron ajustes menores de mayúsculas iniciales de nombres propios. Cumplió.
• Consistencia: Se valida la consistencia de la información reportada, en la justificación se detallan las acciones del avance cualitativo y del cuello de botella. Se incluyen acciones que aportan al avance del Programa. Cumplió.
• Medios de verificación: N.A dada su periodicidad.
NOTA: Cumple con validación preliminar de OAPF, se sugiere cargar este reporte en Sinergia 2.0 antes del 10 de junio. La validación final depende del DNP.
06.06.2024 OAPF: Dependencia cargó reporte a Sinergia 2.0. y 
07.06.2024 DNP aprobó, se valida SI.</t>
  </si>
  <si>
    <t>Avance cualitativo: Desde el Ministerio de Educación Nacional se avanzó en la finalización e informes de las prácticas en territorio, y se adelantó el encuentro de formación y saberes con Universidades, Escuelas Normales y Establecimientos Educativos focalizados por el programa.
Cuellos de botella: No se identificaron cuellos de botella o limitaciones en este periodo.
Restricciones: No aplica.
Justificación: En el periodo se avanzó en la finalización de las prácticas en los 300 establecimientos educativos focalizados por el Programa, con un total de 432 practicantes que adelantaron y apoyaron la ruta de formación integral. Se adelantó el encuentro de Formación y saberes en el cual se presentaron un total de 30 experiencias alrededor de la promoción de centros de interés en lectoescritura, arte, deporte, segunda lengua, ciencias, matemáticas y tecnología, y educación CRESE, este espacio contó con la participación de Universidades, Escuelas Normales, docentes tutores, formadores, y docentes directivos de los Establecimientos Educativos focalizados; por otro lado, se adelantaron los cierres pedagógicos con practicantes por territorio y con Universidades y Escuelas Normales participantes. Finalmente, se presentaron limitaciones en el cierre pedagógico en los Establecimientos Educativos en cuales los docentes cesaron actividades por el paro del sector educativo.</t>
  </si>
  <si>
    <t xml:space="preserve"> 09.07.2024 OAPF: 
• Oportunidad: Se reportó el 8 de julio 2024 dentro del plazo dado por la Circular 007-2024 para el reporte de junio. Cumplió.
• Completitud: El reporte cumple en los cuatro componentes con los lineamientos de la Guía de seguimiento al PAI, se valida uso lenguaje claro; solo se realizaron un par de ajustes menores. Cumplió.
• Consistencia: Se valida consistencia entre el avance cualitativo, el cuello de botella, la restricción y la ampliación de la información en la justificación. Cumplió.
• Medios de verificación: N.A dado el rezago (30 días), se deberá reportar el 1° semestre 2024 en agosto 2024.
NOTA: Cumple con validación preliminar de OAPF, se sugiere cargar este reporte en Sinergia 2.0 antes del 10 de julio. La validación final depende del DNP.
09.07.2024 OAPF: Dependencia cargó reporte a Sinergia 2.0. DNP. DNP aprobó, se valida SI.</t>
  </si>
  <si>
    <t>Dirección de Cobertura y Equidad</t>
  </si>
  <si>
    <t>Subdirección de Permanencia</t>
  </si>
  <si>
    <t>4.6  De aquí a 2030, asegurar que todos los jóvenes y una proporción considerable de los adultos, tanto hombres como mujeres, estén alfabetizados y tengan nociones elementales de aritmética</t>
  </si>
  <si>
    <t>A.64</t>
  </si>
  <si>
    <t>Personas mayores de 15 años alfabetizadas en las zonas rurales A.64</t>
  </si>
  <si>
    <t>Sumatoria de personas mayores de 15 años alfabetizadas en las zonas rurales</t>
  </si>
  <si>
    <t xml:space="preserve">SIMAT </t>
  </si>
  <si>
    <t>PMI</t>
  </si>
  <si>
    <t>Avance: Se logro la suscripción de cartas de aceptación entre el MEN y las IES Universidad Cooperativa de Colombia, Universidad Nacional Abeirta y a Distancia y Universidad del Valle para la ejecuciónd de la estrategia de alfabetización CLEI1.
Cuellos de botella: N/A
Restricciones: N/A
Justificación: El Ministerio de Educación Nacional en el periodo reportado, avanzó en la ejecución del proyecto territorial de alfabetización Ciclo Lectivo Especial Integrado CLEI 1 ETC Chocó, el cual es ejecutado por la Institución de Educación Superior Universidad Tecnológica del Chocó, con una cobertura de 830 beneficiarios, de igual manera se logró la suscripción de carta de aceptación entre el Ministerio de Educación Nacional con las Instituciones de Educación Superior Universidad Cooperativa de Colombia, Universidad Nacional Abierta y a Distancia y Universidad del Valle, para la implememtación de la estrategia de alfabetización CLEI 1 en las ETC La Guajira, Maicao, Riohacha, Uribia, Córdoba, Cénaga, Santa Marta, Valledupar, Buenaventura, Cauca, Tumaco, Valle del Cauca, Nariño, Amazonas, Florencia, Meta, Norte de Santander y Tolima, atención de 9.377 beneficiarios población joven, adulta y adulta mayor no alfabetizada, vulnerable y víctima del conflicto armado, inversión $8.507.095.710.</t>
  </si>
  <si>
    <t>Validación preliminar</t>
  </si>
  <si>
    <t xml:space="preserve">09.04.2024 OAPF: 
• Oportunidad: Cumple; se reportó el 5 abril 2024 dentro del plazo dado por la Circular 007 del 30 de enero 2024.
• Completitud: Incluyó los cuatro componentes del reporte. 
• Consistencia: El avance y la justificación son consistentes. Cumplió. 
• Medios de verificación: N.A dada su periodicidad.
NOTA: La validación definitiva se dará una vez sea registrado en SIIPO y aprobado por el DNP, de ser neceario se requerirán ajustes.
</t>
  </si>
  <si>
    <t>Avance: Se logro el desarrollo de la fase de alistamiento de la implementación de la Estrategia de Alfabetización CLEI 1, en las cuatro zonas de implementación.
Cuellos de botella: N/A
Restricciones: N/A
Justificación: El Ministerio de Educación Nacional en el periodo reportado, avanzó en la ejecución de la Estrategia de Alfabetización CLEI 1, a través del desarrollo de la fase de alistamiento, la cual contempló los procesos de focalización de la población objeto de atención, la socialziación del proyecto a las comunidades educativas priorizadas, la convocatoria, selección, contratación y formación de equipos y la compra de la canasta educativa para la atención de 9.377 beneficiarios población joven, adulta y adulta mayor no alfabetizada, vulnerable, víctima del conflicto armado y ubicada en zona rural de las ETC La Guajira, Maicao, Riohacha y Uribia - (UCC), Córdoba, Cénaga, Santa Marta, Valledupar y Buenaventura (UNAD), Cauca, Tumaco, Valle del Cauca y Nariño (U del Valle) y Amazonas, Florencia, Meta, Norte de Santander y Tolima (UCC). En relación con la ejecución de la Estrategia de Alfabetización en la ETC Chocó en alianza con la IES UTECH, en el periodo reportado se logró la finalziación del proceso educativo de los 830 beneficiarios y se realizó la aplicación de prueba de salida y eventos de clausura y entrega de certificados.</t>
  </si>
  <si>
    <t xml:space="preserve">16.07.2024 OAPF: 
• Oportunidad: Cumple; se reportó dentro de los plazos definidos por la Circular 007 del 30 de enero 2024.
• Completitud: Incluyó los cuatro componentes del reporte. 
• Consistencia: El avance y la justificación son consistentes. Cumplió. 
• Medios de verificación: N.A dada su periodicidad.
NOTA: La validación definitiva se dará una vez sea registrado en SIIPO y aprobado por el DNP, de ser neceario se requerirán ajustes.
</t>
  </si>
  <si>
    <t>4.1  De aquí a 2030, asegurar que todas las niñas y todos los niños terminen la enseñanza primaria y secundaria, que ha de ser gratuita, equitativa y de calidad y producir resultados de aprendizaje pertinentes y efectivos</t>
  </si>
  <si>
    <t>A.64P</t>
  </si>
  <si>
    <t>Personas mayores de 15 años alfabetizadas en las zonas rurales de municipios PDET A.64P</t>
  </si>
  <si>
    <t>Sumatoria de personas mayores de 15 años alfabetizadas en las zonas rurales de municipios PDET</t>
  </si>
  <si>
    <t>Avance: Se logro la suscripción de cartas de aceptación entre el MEN y las IES Universidad Cooperativa de Colombia, Universidad Nacional Abeirta y a Distancia y Universidad del Valle para la ejecuciónd de la estrategia de alfabetización CLEI1.
Cuellos de botella: N/A
Restricciones: N/A
Justificación: El Ministerio de Educación Nacional en el periodo reportado, avanzó en la ejecución del proyecto territorial de alfabetización Ciclo Lectivo Especial Integrado CLEI 1 ETC Chocó, el cual es ejecutado por la Institución de Educación Superior Universidad Tecnológica del Chocó, con una cobertura de 830 beneficiarios, de igual manera se logró la suscripción de carta de aceptación entre el Ministerio de Educación Nacional con las Instituciones de Educación Superior Universidad Cooperativa de Colombia, Universidad Nacional Abierta y a Distancia y Universidad del Valle, para la implememtación de la estrategia de alfabetización CLEI 1 en las ETC La Guajira, Maicao, Riohacha, Uribia, Córdoba, Cénaga, Santa Marta, Valledupar5, Buenaventura, Cauca, Tumaco, Valle del Cauca, Nariño, Amazonas, Florencia, Meta, Norte de Santander y Tolima, atención de 9.377 beneficiarios población joven, adulta y adulta mayor no alfabetizada, vulnerable y víctima del conflicto armado, inversión $8.507.095.710.  Se contará  con información diferencial de población atendida en municipios PDET, hasta que se cuenta con la focalziación de la población beneficiaria en SIMAT.</t>
  </si>
  <si>
    <t>Avance: Se logro el desarrollo de la fase de alistamiento de la implementación de la Estrategia de Alfabetización CLEI 1, en las cuatro zonas de implementación.
Cuellos de botella: N/A
Restricciones: N/A
Justificación: El Ministerio de Educación Nacional en el periodo reportado, avanzó en la ejecución de la Estrategia de Alfabetización CLEI 1, a través del desarrollo de la fase de alistamiento, la cual contempló los procesos de focalización de la población objeto de atención, la socialziación del proyecto a las comunidades educativas priorizadas, la convocatoria, selección, contratación y formación de equipos y la compra de la canasta educativa para la atención de los beneficiarios población joven, adulta y adulta mayor no alfabetizada, vulnerable, víctima del conflicto armado y ubicada en zona rural de municipios PDET de las ETC La Guajira, Maicao, Riohacha y Uribia - (UCC), Córdoba, Cénaga, Santa Marta, Valledupar y Buenaventura (UNAD), Cauca, Tumaco, Valle del Cauca y Nariño (U del Valle) y Amazonas, Florencia, Meta, Norte de Santander y Tolima (UCC). En relación con la ejecución de la Estrategia de Alfabetización en la ETC Chocó en alianza con la IES UTECH, en el periodo reportado se logró la finalziación del proceso educativo de los 830 beneficiarios y se realizó la aplicación de prueba de salida y eventos de clausura y entrega de certificados. Respecto a la información de población atendida en zona rural de municipios DPET, esta se tendra cuando se haya realizado el registro de la matrícula de la población atenddia en SIMAT, proceso que se dará en el mes de septiembre de 2024.</t>
  </si>
  <si>
    <t>Estrategias de calidad</t>
  </si>
  <si>
    <t>A.40</t>
  </si>
  <si>
    <t>Porcentaje de instituciones educativas rurales que requieren y cuentan con modelos educativos flexibles implementados A.40</t>
  </si>
  <si>
    <t>(Sumatoria de sedes educativas rurales fortalecidas con modelos educativos flexibles / Número total de sedes educativas rurales)*100</t>
  </si>
  <si>
    <t xml:space="preserve">Contrato y focalización </t>
  </si>
  <si>
    <t> </t>
  </si>
  <si>
    <t xml:space="preserve">Avance: Se logró la suscripción de carta de aceptación entre el Ministerio de Educación Nacional y la Institución de Educación Superior Univerisdad de Magdalena para la implementación de la estrategia de Modelos Educativos Flexibles. 
Cuellos de botella: N/A
Restricciones: N/A
Justificación: El Ministerio de Educación Nacional, el eperiodo reportado avanzó en la suscripción de carta de aceptación con la Institución de Educación Superior con acreditación en alta calidad Universidad del Magdalena, para la implementación de la estrategia de alfabetización, la cual contempla la dotación y acompañamiento de 940 sedes educativas con guías para estudiantes y manuales para docentes en los modelos educativos flexibles Escuela Nueva, Postprimaria Rural, Media Rural, Aceleración del Aprendizaje y Caminar en Secundaria, de igual manera llevar a cabo proceso de formación presencial y virtual a 940 docentes de las sedes dotadas en los MEF detallados. </t>
  </si>
  <si>
    <t>Avance: Se logró avanzar en la fase de alistamiento de la estrategia de modelos educativos flexibles a través de la preparación de los tres componentes (dotación, formación y acompañamiento).
Cuellos de botella: La Institución de Educación Superior Universidad del Magdalena, ha presentado dificultades para avanzar en la construcción de los productos definidos en la carta de aceptación suscrita con el MEN.
Restricciones: El MEN en el marco de la junta administradora del fondo convenio 277 de 2019, se llevó a cabo la suspención de la carta de aceptación suscrita con la IES Unimagdalena.
Justificación: El Ministerio de Educación Nacional, el periodo reportado avanzó en el desarrollo de la fase de alistamiento de los componetes de dotación, formación y acompañamiento a la implementación de los modelos educativos flexibles Ecuela Nueva, Postprimaria Rural, Media Rural, Aceleración del Aprendizaje y Caminar en Secundaria, sin embargo la IES Universidad del Magdalena ha presentado retrazo en la ejecución del cronograma y plan de trabajo para la concreción de los productos  para el primero giro de recursos, en tal sentido desde el MEN se realizó suspención de la carta de aceptación por un mes, periodo en el que la IES debe realizar los ajustes correspondientes para el cumplimiento del objeto contractual.</t>
  </si>
  <si>
    <t>A.40P</t>
  </si>
  <si>
    <t>Porcentaje de instituciones educativas rurales  en municipios PDET que requieren y cuentan con modelos educativos flexibles implementados A.40P</t>
  </si>
  <si>
    <t>(Número de sedes educativas rurales en municipios PDET fortalecidas con modelos educativos flexibles/ Número total de sedes educativas rurales en municipios PDET)*100</t>
  </si>
  <si>
    <t>Avance: Se logró la suscripción de carta de aceptación entre el Ministerio de Educación Nacional y la Institución de Educación Superior Univerisdad de Magdalena para la implementación de la estrategia de Modelos Educativos Flexibles. 
Cuellos de botella: N/A
Restricciones: N/A
Justificación: El Ministerio de Educación Nacional, el eperiodo reportado avanzó en la suscripción de carta de aceptación con la Institución de Educación Superior con acreditación en alta calidad Universidad del Magdalena, para la implementación de la estrategia de modelos educativos flexibles, la cual contempla la dotación y acompañamiento de 940 sedes educativas con guías para estudiantes y manuales para docentes en los modelos educativos flexibles Escuela Nueva, Postprimaria Rural, Media Rural, Aceleración del Aprendizaje y Caminar en Secundaria, de igual manera llevar a cabo proceso de formación presencial y virtual a 940 docentes de las sedes dotadas en los MEF detallados.  Se precisa que a la fecha se avanza en el proceso de focalización definitiva de sedes educativas a impactar, información que definirá la participación de municipios PDET en la oferta de la presente estrategia</t>
  </si>
  <si>
    <t xml:space="preserve">09.04.2024 OAPF: 
• Oportunidad: No cumple; no se reportó el 5 abril 2024 dentro del plazo dado por la Circular 007 del 30 de enero 2024. </t>
  </si>
  <si>
    <t>4.2  De aquí a 2030, asegurar que todas las niñas y todos los niños tengan acceso a servicios de atención y desarrollo en la primera infancia y educación preescolar de calidad, a fin de que estén preparados para la enseñanza primaria</t>
  </si>
  <si>
    <t>A.57</t>
  </si>
  <si>
    <t>Porcentaje de Secretarías de Educación Certificadas con transporte escolar rural contratado que cumpla con la normatividad A.57</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</si>
  <si>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</si>
  <si>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 xml:space="preserve">Registro de contratos suscritos por las secretarías </t>
  </si>
  <si>
    <t>Avance: Acorde con el reporte del Módulo Anexo 13A corte febrero del 2024, se reportan 22 Entidades Territoriales Certificadas beneficiando a 50.673 estudiantes de zona rural.    
Cuellos de botella: Barreras relacionadas al reporte y actualización oportuna de información y/o conectividad especialmente en zonas rurales.
Restricciones: Conectividad 
Justificación: El Ministerio de Educación Nacional, viene realizando el seguimiento a la contratación del transporte escolar, mediante el reporte de información registrada por las Entidades Territoriales Certificadas-ETC a través del Módulo anexo 13A del Sistema de Información de Matricula - SIMAT, de acuerdo al corte oficial de matrícula marzo de 2024, se evidencia 155.773 estudiantes beneficiarios, de los cuales 80.833 estudiantes beneficiados son de zona rural, en 38 Entidades Territoriales Certicadas - ETC (La ETC Barranquilla no tiene zona rural), lo que representa un 40%.</t>
  </si>
  <si>
    <t xml:space="preserve">Avance: Acorde con el reporte del Módulo Anexo 13A corte mayo del 2024, se reportan 70 Entidades Territoriales Certificadas beneficiando a 137.289 estudiantes de zona rural. 
Cuellos de botella: Barreras relacionadas al reporte y actualización oportuna de información y/o conectividad especialmente en zonas rurales.
Restricciones: Conectividad y oportunidad en el cargue de información. 
Justificación: Se viene acompañando técnicamente, frente a las funcionalidades del Módulo Anexo 13A del Sistema de Matricula, acorde a las competencias y reporte oportuno por parte de las Instituciones Educativas oficiales, que da cuenta de la contratación del servicios de transporte escolar en zonas rurales, con corte mayo de 2024, se reporte beneficiarios en 70 Entidades Territoriales Certificadas: AMAZONAS, ANTIOQUIA, APARTADO, ARMENIA, BELLO, BOGOTÁ, BOLÍVAR, BOYACÁ, BUCARAMANGA, CALDAS, CALI, CAQUETÁ, CARTAGENA, CARTAGO, CASANARE, CESAR, CHÍA, CHOCÓ, CÓRDOBA, CÚCUTA, CUNDINAMARCA, DOSQUEBRADAS, DUITAMA, ENVIGADO, FACATATIVÁ, FLORENCIA, FLORIDABLANCA, FUNZA, FUSAGASUGA, GIRARDOT, GIRÓN, GUAINÍA, GUAVIARE, HUILA, IBAGUÉ, JAMUNDÍ, LA GUAJIRA, MAGANGUE, MAICAO, MALAMBO, MANIZALES, MEDELLÍN, META, MOSQUERA, NEIVA, NORTE SANTANDER, PALMIRA, PASTO, PEREIRA, PIEDECUESTA, PUTUMAYO, QUINDÍO, RIOHACHA, SABANETA, SANTA MARTA, SANTANDER, SINCELEJO, SOACHA, SOGAMOSO, SUCRE, TOLIMA, TULUA, TUNJA, TURBO, VALLEDUPAR, VAUPÉS, VICHADA, VILLAVICENCIO, YOPAL y ZIPAQUIRA.
</t>
  </si>
  <si>
    <t>A.42</t>
  </si>
  <si>
    <t>Porcentaje de establecimientos educativos oficiales en zonas rurales con dotación gratuita de material pedagógico (útiles y textos) pertinente A.42</t>
  </si>
  <si>
    <t>(Número de sedes educativas rurales fortalecidas y dotadas con material pedagógico/ Número total de sedes educativas rurales)*100</t>
  </si>
  <si>
    <t>Documento con la Relación de sedes educativas beneficiadas con dotación o material pedagógico durante la vigencia</t>
  </si>
  <si>
    <t xml:space="preserve">Avance: 
Cuellos de botella: 
Restricciones: 
Justificación: </t>
  </si>
  <si>
    <t>Avance: Se logró avanzar en la fase de alistamiento del componente de dotación de material a las 940 sedes educativas focalizadas.
Cuellos de botella: la IES aliada ha presentado retrazo en la ejecución del cronograma y plan de trabjo.
Restricciones: El MEN realizó suspención de la carta de aceptación por un mes.
Justificación: En el marco de la ejecución de la carta de aceptación suscrita entre el MEN y la IES U del Magdalena, se identifica un retrazo en el desarrollo del compnente de dotación de materiales educativos a las 940 sedes educativas focalziadas en las 28 ETC.</t>
  </si>
  <si>
    <t>A.42P</t>
  </si>
  <si>
    <t>Porcentaje de establecimientos educativos oficiales en zonas rurales de municipios PDET con dotación gratuita de material pedagógico (útiles y textos) pertinente A.42P</t>
  </si>
  <si>
    <t>(Número de sedes educativas rurales en municipios PDET fortalecidas y dotadas con material pedagógico/ Número total de sedes educativas rurales en municipios PDET)*100</t>
  </si>
  <si>
    <t>Documento con la relación de sedes  educativas en municipios PDET beneficiadas con dotación o material pedagógico durante la vigencia</t>
  </si>
  <si>
    <t>A.447</t>
  </si>
  <si>
    <t>Tasa de Analfabetismo Rural A.447</t>
  </si>
  <si>
    <t>Reducción</t>
  </si>
  <si>
    <t>Tasa de Analfabetismo = (población de 15 y más años que no sabe leer ni escribir en los centros poblados y rural disperso / población total de 15 y más años que se encuentra ubicada en centros poblados y rural disperso) * 100</t>
  </si>
  <si>
    <t>Anexo estadístico que dispone el DANE 
Archivo en excel con  relación del número de beneficiarios en las zonas rurales del país para cada vigencia</t>
  </si>
  <si>
    <t>A.MT.4</t>
  </si>
  <si>
    <t>Erradicación del analfabetismo rural A.MT.4</t>
  </si>
  <si>
    <t>(Población de 15 y más años que no sabe leer ni escribir en los centros poblados y rural disperso / población total de 15 y más años que se encuentra ubicada en Centros poblados y rural disperso) * 100</t>
  </si>
  <si>
    <t>PNS.8.2</t>
  </si>
  <si>
    <t>Porcentaje de residencias escolares fortalecidas y cualificadas en el servicio educativo PNS.8.2</t>
  </si>
  <si>
    <t>Porcentaje de residencias escolares fortalecidas y cualificadas en el servicio educativo = (Residencias escolares fortalecidas y cualificadas / Total de residencias escolares) * 100</t>
  </si>
  <si>
    <t xml:space="preserve">Avance: Durante este periodo se encuentra en revisiones internas dentro del Ministerio, el proyecto decreto de residencias escolares verificando el impacto del decreto y las oportunidades de mejora en la implementación de la estrategia. Así mismo, se realizaron asistencias técnicas a ETC acompañando la estrategia de Residencias Escolares en el territorio. 
Cuellos de botella: N/A
Restricciones: No Aplica
Justificación: Se avanzo en el proyecto decreto de residencias escolares con las demás direcciones internas del Ministerio que tienen injerencia en el decreto y que deben surtir una revisión previa por cada una, para proceder a publicarlo en la página Web del Ministerio y la ciudadanía pueda realizar observaciones al proyecto. Así mismo, durante este periodo se realizaron Asistencias Técnicas para el funcionamiento, operación y fortalecimiento de la estrategia de residencias escolares a las siguientes ETC: Guainía, Norte de Santander, Santander, Huila y Chocó.	
</t>
  </si>
  <si>
    <t xml:space="preserve">09.04.2024 OAPF: 
• Oportunidad: Cumple; se reportó el 5 abril 2024 dentro del plazo dado por la Circular 007 del 30 de enero 2024.
• Completitud: Incluyó los cuatro componentes del reporte. 
• Consistencia: No cumple, de acuerdo con las observaciones que se hicieron en la pre validaciones de las vigencias anteriores, se indicó que el avance e en términnos cualitativos, y los avances cuantitativos sólo se darán con el reporte anual de acuerdo con la periodicidad, no hay consistencia entre el avance y la justificación son consistentes. 
• Medios de verificación: N.A dada su periodicidad.
NOTA: La validación definitiva se dará una vez sea registrado en SIIPO y aprobado por el DNP, de ser neceario se requerirán ajustes.
</t>
  </si>
  <si>
    <t>Avance: Durante el periodo comprendido en este reporte, el proyecto de decreto  ha tenido revisiones y mesas tecnicas  internas desde las áreas del  Ministerio de Educación, a través del radicado 2024-IE-019238 la Oficina Asesora Jurídica y la Oficina Asesora de Planeación y Finanzas remitió a la Subdirección de Permanancia las observaciones relacionadas con el proyecto de Decreto de residencias escolares y se dio inicio a la revisión correspondiente. 
Cuellos de botella: N/A
Restricciones: No Aplica
Justificación: Teniendo en cuenta la necesidad de avanzar en las gestiones para el trámite de reglamentación, ha sido necesaria las revisiones internas de las demás áreas del Ministerio de Educación Nacional que tienen injerencia en la expedición de este decreto y que deben surtir una revisión previa por cada una, para proceder a publicarlo en la página Web del Ministerio y la ciudadanía pueda realizar las observaciones al proyecto del decreto de residencias escolares. Con el fin de aportar a las ETC en el fortalecimiento y cualificación de la estrategia de residencias escolares, en el marco de las competencias del Ministerio de Educación Nacional, se adelantan acciones de fortalecimiento técnico y entrega de dotación pedagógica, las cuales implican que los ambientes inspiren y promuevan más y mejores aprendizajes, contribuyendo así a mejorar la calidad de la prestación del servicio educativo en el marco de la ruta de acogida, bienestar y permanencia escolar y la prestación de un servicio educativo pertinente y de calidad en las ruralidades, promoviendo la trayectoria educativa de los estudiantes.</t>
  </si>
  <si>
    <t>Personas alfabetizadas a través de estrategias educativas con enfoque diferencial para la vida</t>
  </si>
  <si>
    <t>Sumatoria de personas alfabetizadas</t>
  </si>
  <si>
    <t xml:space="preserve">Reporte SIMAT </t>
  </si>
  <si>
    <t>4031_4005_4040_4051</t>
  </si>
  <si>
    <t>Avance: El Ministerio de Educación Nacional, en el marco de la administración del fondo suscrito con ICETEX convenio 277 de 2019, avanzó en el proceso de valoración de propuestas de alfabetización postuladas por instituciones de educación superior con acreditación en alta calidad.
Cuellos de botella: No se identificaron cuellos de botella ni limitaciones en el periodo.
Restricciones: No aplica
Justificación: En el marco de las dos convocatorias de alfabetización realizadas por el Ministerio de Educación Nacional, se logró la postulación de propuestas por parte de las instituciones de educación superior Universidad Cooperativa de Colombia, Universidad Nacional Abierta y a Distancia, Universidad Tecnológica del Chocó, Universidad del Valle.</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</si>
  <si>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El reporte cumple en los cuatro componentes con los lineamientos de la Guía seguimiento PAI y utilizó lenguaje claro. Cumplió. 
• Consistencia: Se valida la consistencia de la información reportada, la justificación amplía información de lo cualitativo. Cumplió.
• Medios de verificación: N.A dada su periodicidad.
NOTA: Cumple validación preliminar. Se sugiere cargar este reporte en Sinergia 2.0 antes del 10 de mayo de 2024. La validación final depende del DNP.
08.05.2024 OAPF: Dependencia cargó a Sinergia 2.0.DNP aprobó. Se valida SI.</t>
  </si>
  <si>
    <t>Avance: El Ministerio de Educación Nacional, en el marco de la administración del Fondo suscrito con ICETEX convenio 277 de 2019, suministró los resultados definitivos de las dos convocatorias de alfabetización.
Cuellos de botella: No se identificaron cuellos de botella ni limitaciones en el periodo.
Restricciones: No aplica
Justificación: Como resultado de las dos convocatorias de alfabetización, se avanzó en la adjudicación de las zona 1 (Institución de Educación Superior  Universidad Cooperativa de Colombia, Entidades Territoriales Certificadas de La Guajira, Riohacha, Maicao y Uribia), zona 2 (Institución de Educación Superior Universidad Nacional Abierta y a Distancia, Entidades Territoriales Certificadas de Córdoba, Ciénaga, Santa Marta, La Guajira y Valledupar), zona 3 (Institución de Educación Superior Universidad del Valle, Entidades Territoriales Certificadas de Buenaventura, Valle del Cauca, Cauca, Nariño y Tumaco) y zona 4 (Institución de Educación Superior la Universidad Cooperativa de Colombia, Entidades Territoriales Certificadas de Antioquia, Amazonas, Florencia y Norte de Santander).</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</si>
  <si>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El reporte cumple en los cuatro componentes con los lineamientos de la Guía seguimiento PAI y utilizó lenguaje claro. Cumplió. 
• Consistencia: Se valida la consistencia de la información reportada, la justificación detalla info de las IES y las ETC involucradas en la convocatoria. Cumplió.
• Medios de verificación: N.A dada su periodicidad.
NOTA: Cumple validación preliminar. Se sugiere cargar este reporte en Sinergia 2.0 antes del 10 de mayo de 2024. La validación final depende del DNP.
08.05.2024 OAPF: Dependencia cargó a Sinergia 2.0. DNP aprobó. Se valida SI.</t>
  </si>
  <si>
    <t>Avance: El Ministerio de Educación llevó a cabo la suscripción de carta de aceptación con las Institución de Educación Superior Universidad Cooperativa de Colombia (zonas 1 y 4), Universidad Nacional Abierta y a Distancia (zona 2) y Universidad del Valle (zona 3) para avanzar en alfabetización en 2024.
Cuellos de botella: No se identificaron cuellos de botella ni limitaciones en el periodo.
Restricciones: No aplica
Justificación: Se avanzó en la convocatoria de alfabetización, se suscribieron cartas de aceptación entre las Instituciones de Educación Superior y el Ministerio para la ejecución de la estrategia en las Entidades Territoriales Certificadas de la Guajira, Maicao, Riohacha, Uribia, Córdoba, Ciénaga, Santa Marta, Valledupar, Buenaventura, Cauca, Tumaco, Valle del Cauca, Nariño, Amazonas, Florencia, Meta, Norte de Santander y Tolima. Las Entidades Territoriales Certificadas de Quibdó, Norte de Santander, Arauca y Caquetá, fueron declaradas desiertas, en tal sentido se volverá a salir a convocatoria en el mes de junio de 2024. Adicional, el Ministerio en articulación con la Universidad Tecnológica del Chocó, avanzó en la ejecución del proyecto de alfabetización para 830 beneficiarios, en el desarrollo de los núcleos de formación correspondientes al modelo educativo flexible Etnoeducativo para comunidades negras del Pacífico colombiano y componente de educación Económica, financiera y economía solidaria.</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</si>
  <si>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Incluyó los cuatro componentes del reporte, cumple con Guía PAI. Se realizaron ajustes menores. Cumplió.
• Consistencia: En atención a últimos comentarios del DNP se especificaron las acciones realizadas, es consistente.  Cumplió.
• Medios de verificación: N.A dada su periodicidad.
NOTA: Cumple validación preliminar. Se sugiere cargar este reporte en Sinergia 2.0 antes del 10 de mayo de 2024. La validación final depende del DNP.
09.05.2024 OAPF: Dependencia cargó a Sinergia 2.0. DNP rechazó, se volvió a cargar ajustado. DNP aprobó. Se valida SI.</t>
  </si>
  <si>
    <t>Avance: El Ministerio de Educación Nacional continuó con las fases del proyecto de alfabetización, se suscribieron actas de inicio para las cuatro zonas priorizadas.
Cuellos de botella: No se identificaron cuellos de botella ni limitaciones en el periodo.
Restricciones: No aplica
Justificación: Como parte del inicio de la fase de alistamiento de las Instituciones de Educación Superior aliadas, se avanzó en la entrega de los materiales correspondientes a los modelos educativos flexibles a implementar, la imagen institucional del Ministerio y se llevó a cabo un espacio de transferencia de información relacionado con la focalización de la población objeto de atención, los modelos a implementar, la atención a población con discapacidad, la gestión de la cobertura, la matrícula, entre otros. Adicional, el Ministerio continuó en articulación con la Universidad Tecnológica del Chocó, con la ejecución del proyecto de alfabetización para 830 beneficiarios población joven, adulta y adulta mayor no alfabetizada, vulnerable y víctima del conflicto armado, en el desarrollo de los núcleos de formación correspondientes al modelo educativo flexible Etnoeducativo para comunidades negras del Pacífico colombiano y el componente de educación Económica, financiera y economía solidaria.</t>
  </si>
  <si>
    <t>08.05.2024 OAPF: 
• Oportunidad: Se reportó el 8 de mayo 2024 dentro del plazo dado por la Circular 007-2024 para el reporte de abril. Cumplió.
• Completitud: El reporte cumple en los cuatro componentes con los lineamientos de la Guía seguimiento PAI, es claro y utilizó lenguaje claro. Se realizaron ajustes menores de redacción. Cumplió.
• Consistencia: Se valida la consistencia de la información reportada, la justificación amplía información de acciones de gestión. Cumplió.
• Medios de verificación: N.A dada su periodicidad.
NOTA: Cumple validación preliminar. Se sugiere cargar este reporte en Sinergia 2.0 antes del 10 de mayo de 2024. La validación final depende del DNP.
09.05.2024 OAPF: Dependencia cargó a Sinergia 2.0.DNP aprobó. Se valida SI.</t>
  </si>
  <si>
    <t>Avance: El Ministerio de Educación Nacional, avanzó en la fase de alistamiento de la implementación de la estrategia de alfabetización Ciclo Lectivo Especial Integrado - CLEI 1, en las Entidades Territoriales Certificadas focalizadas con la estrategia. 
Cuellos de botella: No se identificaron cuellos de botella ni limitaciones en el periodo.
Restricciones: No aplica
Justificación: El Ministerio de Educación Nacional avanzó en la ejecución de la fase de alistamiento de la implementación de la Estrategia de Alfabetización Ciclo Lectivo Especial Integrado - CLEI 1, en las 17 Entidades Territoriales Certificadas en educación (Amazonas, Buenaventura, Cauca, Córdoba, Ciénaga, Florencia, La Guajira, Maicao, Meta, Nariño, Norte de Santander, Riohacha, Santa Marta, Tumaco, Uribia, Valledupar y Valle del Cauca) por parte de las Institución de Educación Superior Universidad Nacional Abierta y a Distancia, Universidad Cooperativa de Colombia y Universidad del Valle. Esta fase de alistamiento incluyó los procesos de socialización, sensibilización y articulación con las Entidades Territoriales Certificadas focalizadas, de focalización de la población objeto de atención, el proceso de convocatoria, selección, contratación y la capacitación de los equipos de trabajo.</t>
  </si>
  <si>
    <t xml:space="preserve">06.06.2024 OAPF: 
• Oportunidad: Se reportó el 6 de junio 2024 dentro del plazo dado por la Circular 007-2024 para el reporte de mayo. Cumplió.
• Completitud: El reporte cumple en los cuatro componentes con los lineamientos de la Guía de seguimiento al PAI, está completo y utilizó lenguaje claro. Se realizaron ajustes menores de redacción en la justificación. Cumplió.
• Consistencia: Se valida la consistencia de la información reportada, la justificación detalla el avance cualitativo y detalla ETC beneficiadas con la implementación de la estrategia de alfabetización y los temas tratados en la fase de alistamiento. Cumplió.
• Medios de verificación: N.A dada su periodicidad.
NOTA: Cumple con validación preliminar de OAPF, se sugiere cargar este reporte en Sinergia 2.0 antes del 10 de junio. La validación final depende del DNP.
06.06.2024 OAPF: Dependencia cargó reporte a Sinergia 2.0. 
07.06.2024 DNP aprobó. Se valida SI.
</t>
  </si>
  <si>
    <t>Avance: El Ministerio de Educación Nacional avanzó en la finalización de la fase de alistamiento y el inicio de la fase de implementación de la estrategia de alfabetización Ciclo Lectivo Especial Integrado CLEI 1, en las Entidades Territoriales Certificadas (ETC) en educación focalizadas en la zona 3.
Cuellos de botella: No se identificaron cuellos de botella ni limitaciones en el periodo.
Restricciones: No aplica
Justificación: El Ministerio de Educación Nacional logró la finalización de la fase de alistamiento, la cual definió la población objeto de atención, la socialización del proyecto a las comunidades educativas focalizadas, la convocatoria, selección, contratación y formación de equipos de trabajo, la compra de la canasta educativa (materiales educativos, kits, material fungible) y el inicio de la atención educativa mediante la aplicación de prueba de entrada o diagnóstico a la población, el proceso de aprestamiento y el abordaje de las cartillas orientadas para el desarrollo de competencias lecto-escritoras.</t>
  </si>
  <si>
    <t xml:space="preserve"> 04.07.2024 OAPF: 
• Oportunidad: Se reportó el 4 de julio 2024 dentro del plazo dado por la Circular 007-2024 para el reporte de junio. Cumplió.
• Completitud: El reporte cumple en los cuatro componentes con los lineamientos de la Guía de seguimiento al PAI, no obstante se sugiere realizar ajustes en la redacción de la justificación. PENDIENTE AJUSTAR.
• Consistencia: Se valida que la justificación amplía información de la finalización de la fase de alistamiento, lo que es consistente con lo reportado en los meses anteriores. Cumplió.
• Medios de verificación: N.A dada la periodicidad y el rezago.
NOTA: Se requiere revisar comentarios de completitud y realizar los ajustes correspondientes.
 08.07.2024 OAPF: Dependencia atiende observaciones en completitud relacionadas con la redacción. Cumplió.
NOTA: Cumple con validación preliminar de OAPF, se sugiere cargar este reporte en Sinergia 2.0 antes del 10 de julio. La validación final depende del DNP.
10.07.2024 OAPF: Dependencia cargó reporte a Sinergia 2.0. en esta fecha por instrucción de la OAPF en espera de cargue cuantitativo 2023 que no se realizó, por demoras en la entrega de la información proveniente de SIMAT. Se requiere revisar información enviada dado que el dato nacional (613.627) sobrepasa significativamente la meta de la vigencia (185.000 que incluye línea base).
10.07.2024 OAPF: DNP aprobó, se valida SI</t>
  </si>
  <si>
    <t>Número de ETC con asistencia técnica para la formulación de planes de permanencia  con énfasís en los componentes de politica pública (búsqueda activa, discapacidad, trabajo infantil, víctimas, y Educación Media)</t>
  </si>
  <si>
    <t>Gestión</t>
  </si>
  <si>
    <t>Mantenimiento</t>
  </si>
  <si>
    <t>Sumatoria de ETC con acompañamiento para la formulación de planes de permanencia</t>
  </si>
  <si>
    <t>Listado de asistencia, grabación o acta de asistencias técnicas realizadas en ETC (Focalizar las ETC objeto de este indicador)</t>
  </si>
  <si>
    <t>4023_4031_4040</t>
  </si>
  <si>
    <t>OAPF 11.06.2024
De acuerdo con la periodicidad no hay reporte para este mes</t>
  </si>
  <si>
    <t>Avance: El Ministerio de Educación Nacional, llevó a cabo asistencias técnicas frente a Plan de Permanencia.
Cuellos de botella: No se identifican cuellos de botella relacionados
Restricciones: No aplica
Justificación: En el primer trimestre se realizaron asistencias técnicas a las siguientes Entidades Territoriales Certificadas - ETC:
- Amazonas, Antioquia, Arauca, Bolívar, Caquetá, Cauca, Cesar, Chocó, Florencia, Guainía, Huila, Magdalena, Nariño, Neiva, Norte de Santander, Putumayo, Quindío, San Andrés, Tolima, Valle del Cauca y Vichada en Deserción, búsqueda activa y Planes de Permanencia.</t>
  </si>
  <si>
    <t>06.04.2024 OAPF: 
• Oportunidad: Se reportó dentro del plazo dado por la Circular 007 del 30 de enero 2024. Cumplió.
• Completitud: Incluyó los cuatro componentes del reporte. Cumplió.
• Consistencia: El avance y la justificación son consistentes. Cumplió.
• Medios de verificación: Se anexan los medios de verificación correspondientes. Cumplió</t>
  </si>
  <si>
    <t>08.05.2024 OAPF:  De acuerdo a lineamientos establecidos y teniendo en cuenta la periodicidad del indicador no se requiere reporte en este indicador.
Se valida "SI" para que los % de avances del mes anterior se mantengan en este mes</t>
  </si>
  <si>
    <t>OAPF 11.06.2024 
De acuerdo con la periodicidad no hay reporte.
Se valida "SI" para que los % de avances del mes anterior se mantengan en este mes</t>
  </si>
  <si>
    <t xml:space="preserve">Avance: El Ministerio de Educación Nacional, llevó a cabo asistencias técnicas frente a Plan de Permanencia.
Cuellos de botella: No se identifican cuellos de botella relacionados
Restricciones: No aplica
Justificación: Se realizaron asistencias técnicas a 45 Entidades Territoriales Certificadas: Antioquia, Arauca, Bogotá, Barrancabermeja, Boyacá, Buenaventura, Buga, Cali, Caquetá, Casanare, Chía, Cundinamarca, Facatativá, Florencia, Floridablanca, Funza, Fusagasugá, Girardot, Girón, Guainía, Guaviare, Huila, Ibagué, Ipiales, Lorica, Magdalena, Manizales, Medellín, Nariño, Neiva, Pasto, Pereira, Pitalito, Putumayo, Quindío, Risaralda, Santander, Soacha, Soledad, Tumaco, Valle del Cauca, Valledupar, Vaupés, Vichada y Villavicencio.
</t>
  </si>
  <si>
    <t xml:space="preserve">
OAPF 10.07.2024
Completitud: El reporte cumple con los 4 elementos solicitados, principales avances, cuellos de botella (que para el período no aplican), restricciones y justificación. 
Consistencia: El reporte cuantitativo y cualitativo es coherente
Oportunidad: Se evidenció que el reporte se realizó dentro de los tiempos establecidos en la circular 007 de 2024.
Medios de verificación: Se evidencia el medio de verificación en la carpeta asignada para el segundo trimestre. </t>
  </si>
  <si>
    <t xml:space="preserve">Número de ETC con asistencias técnicas frente a estrategias de permanencia para prevenir la deserción escolar y promover las trayectorias educativas </t>
  </si>
  <si>
    <t>Sumatoria de ETC con asistencias técnicas realizadas</t>
  </si>
  <si>
    <t>Lista de asistencia, grabación, acta de reunión</t>
  </si>
  <si>
    <t xml:space="preserve"> OAPF 11.06.2024 
De acuerdo con la periodicidad no hay reporte</t>
  </si>
  <si>
    <t>Avance: El Ministerio de Educación Nacional, llevó a cabo asistencias técnicas frente a las estrategias de Residencias Escolares, Sistema de Responsabilidad Penal para Adolecentes, Gestión Integral del Reisgo Escolar,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En el primer trimestre se realizaron asistencias técnicas a las siguientes Entidades Territoriales Certificadas - ETC:
 -  Huila, Chocó, Santander y Norte de Santander en la estrategia de permanencia de Residencia Escolares.
 - Popayán, Cauca, Cesar, Valledupar, Cúcuta, Cundinamarca, Risaralda, Pereira, Quindío, Huila, La Guajira, Valle del Cauca, Nariño, Pasto, Córdoba, Norte de Santander, Putumayo, Santander, Tolima, Meta, San Andrés, Santa Marta, Magdalena Duitama y Caquetá en la estrategia de permanencia del Sistema de Responsabilidad Penal para Adolecentes. 
 - Valle del Cauca y Cundinamarca en la estrategia de permanencia de Gestión Integral del Reisgo Escolar.
- Buga, Cali, Ciénaga, Córdoba y Monteria en las funciones del Módulo reporte de estrategias Anexo 13A
- Amazonas, Bucaramanga, Buenaventura, Magdalena, Norte de Santander, Pereira, Quibdó, Risaralda, Sucre, Tunja y Turbo en el registro y caracterización en el Sistema de Información para el Monitoreo, Prevención y Análisis de la Deserción Escolar- SIMPADE.
- Amazonas, Antioquia, Arauca, Bolívar, Caquetá, Cauca, Cesar
Chocó, Florencia, Guainía, Huila, Magdalena, Nariño, Neiva
Norte de Santander, Putumayo, Quindío, San Andrés, Tolima, Valle del Cauca y Vichada en Deserción, búsqueda activa y Planes de Permanencia.
- Arauca, Bolívar, Boyacá, Cartago, Cundinamarca, Huila, Ipiales,
Magdalena, Putumayo, Santander y Sucre en la implementación del transporte escolar, Decreto 746 de 2020 Zonas Diferenciales para el tránsito y transporte y Proyectos de ante Sistema General de Regalías-SGR</t>
  </si>
  <si>
    <t xml:space="preserve">06.04.2024 OAPF: 
• Oportunidad: Se reportó dentro del plazo dado por la Circular 007 del 30 de enero 2024. Cumplió.
• Completitud: Incluyó los cuatro componentes del reporte. Cumplió.
• Consistencia: El avance y la justificación son consistentes. Cumplió.
• Medios de verificación: Se anexan los medios de verificación correspondientes. Cumplió
</t>
  </si>
  <si>
    <t xml:space="preserve"> OAPF 11.06.2024 
De acuerdo con la periodicidad no hay reporte.
Se valida "SI" para que los % de avances del mes anterior se mantengan en este mes</t>
  </si>
  <si>
    <t xml:space="preserve">Avance: El Ministerio de Educación Nacional, llevó a cabo asistencias técnicas frente a las estrategias de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mediante asistencias técnicas a 74 Entidades Territoriales Certificadas en los temas: Funcionalidades y caracterización de las estrategias de permanencia en el Módulo Anexo 13 A del Sistema de Información y Matricula con Amazonas, Antioquia, Apartadó, Arauca, Armenia, Bello, Bucaramanga, Buga, Caldas, Ciénaga, Girón, Ipiales, Itagüí, La Guajira, Lorica, Montería, Mosquera
Riohacha, Sahagún, Tumaco y Valle del Cauca.
Registro y caracterización en el Sistema de Información para el Monitoreo, Prevención y Análisis de la Deserción Escolar con Ciénaga, Huila, Magdalena, Putumayo, Santa Marta y Valledupar.
Construcción del Plan de Permanencia con Antioquia, Arauca, Bogotá, Barrancabermeja, Boyacá, Buenaventura, Buga, Cali, Caquetá, Casanare, Chía, Cundinamarca, Facatativá, Florencia, Floridablanca, Funza, Fusagasugá, Girardot, Girón, Guainía, Guaviare, Huila, Ibagué, Ipiales, Lorica, Magdalena, Manizales, Medellín, Nariño, Neiva, Pasto, Pereira, Pitalito, Putumayo, Quindío, Risaralda, Santander, Soacha, Soledad, Tumaco, Valle del Cauca, Valledupar, Vaupés, Vichada y Villavicencio.
Ruta para la búsqueda activa y análisis de la deserción con: Antioquia, Bolívar, Boyacá, Cartagena, Cauca, Cesar, Chocó, Cundinamarca, Magdalena, Meta, Nariño, Norte de Santander y Valle del Cauca.
Implementación estrategia de transporte escolar y normatividad vigente y excepcionalidades con: Barranquilla, Bolívar, Cauca, Chocó, Cúcuta, Ipiales, Jamundí, La Guajira, Magdalena, Manizales, Norte de Santander, Pasto, Piedecuesta, Popayán, Riohacha, Sabaneta, Sahagún, Uribia, Valle del Cauca y Yumbo.
</t>
  </si>
  <si>
    <t xml:space="preserve">OAPF 10.07.2024
Completitud: El reporte cumple con los 4 elementos solicitados, principales avances, cuellos de botella (que para el período no aplican), restricciones y justificación. 
Consistencia: El reporte cuantitativo y cualitativo es coherente
Oportunidad: Se evidenció que el reporte se realizó dentro de los tiempos establecidos en la circular 007 de 2024.
Medios de verificación: Se evidencia el medio de verificación en la carpeta asignada para el segundo trimestre. </t>
  </si>
  <si>
    <t>Porcentaje de población campesina que no sabe leer y escribir</t>
  </si>
  <si>
    <t xml:space="preserve">(población autoreconocida campesina de 15 y más años que no sabe leer ni escribir - población atendida en la vigencia / población total autoreconocida campesina de 15 y más años) * 100 </t>
  </si>
  <si>
    <t>Encuesta Nacional de Calidad de Vida</t>
  </si>
  <si>
    <t xml:space="preserve">Avance: El Ministerio de Educación avanzó en la postulación de cuatro propuestas de Instituciones de Educación Superior en el marco del desarrollo de las dos convocatorias de alfabetización Ciclo Lectivo Especial Integrado (CLEI) 1 para 2024.
Cuellos de botella: No se identificaron cuellos de botella ni limitaciones en el periodo.
Restricciones: No aplica
Justificación: El Ministerio de Educación Nacional avanzó en la valoración de las propuestas para el desarrollo de la estrategia de alfabetización Ciclo Lectivo Especial Integrado (CLEI) 1 para 2024 remitidas por las Instituciones de Educación Superior Universidad Cooperativa de Colombia, Universidad Abierta y a Distancia, Universidad Tecnológica del Chocó y Universidad del Valle. Así mismo, se realizaron ajustes y aclaraciones a las mismas. </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</si>
  <si>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El reporte cumple en los cuatro componentes con los lineamientos de la Guía seguimiento PAI y utilizó lenguaje claro. Se realizaron ajustes menores de redacción Cumplió. 
• Consistencia: Se valida la consistencia de la información reportada, la justificación amplía información de lo cualitativo y es coherente con lo que se venía reportando a finales de 2023. Cumplió.
• Medios de verificación: N.A dada su periodicidad.
NOTA: Cumple validación preliminar. Se sugiere cargar este reporte en Sinergia 2.0 una vez sean aprobados todos los reportes 2023. La validación final depende del DNP.
09.05.2024 OAPF: Dependencia cargó a Sinergia 2.0. DNP aprobó. Se valida SI.</t>
  </si>
  <si>
    <t>Avance:  El Ministerio de Educación Nacional, en el marco de la alfabetización de población campesina, avanzó en las fases de la convocatoria para la ejecución de la estrategia de alfabetización durante 2024 que cubre a esta población.
Cuellos de botella: No se identificaron cuellos de botella ni limitaciones en el periodo.
Restricciones: No aplica
Justificación: Se avanzó en el marco de la convocatoria para la ejecución de la estrategia de alfabetización durante 2024 que cubre entre sus beneficiarios a la población campesina, cuyo resultado para este periodo fue la suscripción de cartas de aceptación entre las Instituciones de Educación Superior y el Ministerio para la ejecución de la estrategia de alfabetización en las Entidades Territoriales Certificadas de la Guajira, Maicao, Riohacha, Uribia, Córdoba, Ciénaga, Santa Marta, Valledupar, Buenaventura, Cauca, Tumaco, Valle del Cauca, Nariño, Amazonas, Florencia, Meta, Norte de Santander y Tolima. Las Entidades Territoriales Certificadas de Quibdó, Norte de Santander, Arauca y Caquetá, fueron declaradas desiertas, en tal sentido, se volverá a salir a convocatoria en el segundo trimestre de 2024.</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</si>
  <si>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El reporte cumple en los cuatro componentes con los lineamientos de la Guía seguimiento PAI y utilizó lenguaje claro. Se realizaron ajustes menores de redacción Cumplió. 
• Consistencia: Se valida la consistencia de la información reportada, la justificación amplía información de lo cualitativo y es coherente con lo que se venía reportando a finales de 2023. Cumplió.
• Medios de verificación: N.A dada su periodicidad.
NOTA: Cumple validación preliminar. Se sugiere cargar este reporte en Sinergia 2.0 antes del 10 de mayo de 2024. La validación final depende del DNP.
09.05.2024 OAPF: Dependencia cargó a Sinergia 2.0. DNP rechazó "Por favor ajustar reporte dado que suscribir una carta atiende a procesos de gestión, ajustar reporte al resultado de esa gestión". Se volvió a cargar, se aprobó. Se valida SI.</t>
  </si>
  <si>
    <t>Avance: El Ministerio de Educación Nacional, en el marco de la alfabetización de población campesina, continuó avanzando con las fases de la convocatoria para la ejecución de la estrategia de alfabetización durante 2024.
Cuellos de botella: No se identificaron cuellos de botella ni limitaciones en el periodo.
Restricciones: No aplica
Justificación: Como parte de la gestión territorial, se llevó a cabo espacios con las Entidades Territoriales Certificadas en educación de acuerdo con la focalización de las cartas de aceptación de la estrategia de alfabetización suscritas con las Instituciones de Educación Superior, en estos espacios se dieron orientaciones para el inicio del proyecto, en especial la focalización de la población objeto de atención y la organización de la oferta para su habilitación. Adicional, se avanzó en la suscripción de las pólizas del proceso de contratación.</t>
  </si>
  <si>
    <t>08.05.2024 OAPF: 
• Oportunidad: No se reportó en el periodo de reporte de enero 2024, porque la ficha del indicador fue aprobada en marzo 2024 y solo hasta abril 2024 inició reportes 2023. No obstante, realizó este reporte el 8 de mayo 2024 dentro del plazo de reportes de Sinergia de mayo. Cumplió.
• Completitud: Incluyó los cuatro componentes del reporte. Se realizaron ajustes menores. Cumplió.
• Consistencia: En atención a últimos comentarios del DNP se especificaron las acciones realizadas, es consistente.  Cumplió.
• Medios de verificación: N.A dada su periodicidad.
NOTA: Cumple validación preliminar. Se sugiere cargar este reporte en Sinergia 2.0 antes del 10 de mayo de 2024. La validación final depende del DNP.
09.05.2024 OAPF: Dependencia cargó a Sinergia 2.0. DNP aprobó, se validó SI.</t>
  </si>
  <si>
    <t>Avance:  El Ministerio de Educación Nacional, continuó avanzando en la estrategia de alfabetización que beneficiará a población campesina en el marco de los proyectos con Instituciones de Educación Superior.
Cuellos de botella: No se identificaron cuellos de botella ni limitaciones en el periodo.
Restricciones: No aplica
Justificación: El Ministerio de Eduación Nacional avanzó en el desarrollo de los proyectos de alfabetización con las Instituciones de Educación Superior. Así, realizó reuniones de arraque de la estrategia de alfabetización con los equipos de trabajo tanto de las Entidades Territoriales Certificadas como de las Instituciones de Educación Superior de los proyectos adjudicados a las Universidades Cooperativa de Colombia, Universidad Nacional Abierta y a Distancia y Universidad del Valle. De otro lado, en el marco de la ejecución del proyecto de alfabetización en la ETC Chocó, se avanzó en la matrícula de la población beneficiaria en SIMAT.</t>
  </si>
  <si>
    <t>08.05.2024 OAPF: 
• Oportunidad: Se reportó el 8 de mayo 2024 dentro del plazo dado por la Circular 007-2024 para el reporte de abril. Cumplió.
• Completitud: El reporte cumple en los cuatro componentes con los lineamientos de la Guía seguimiento PAI, es claro y utilizó lenguaje claro. Se realizaron ajustes menores de redacción. Cumplió.
• Consistencia: Se valida la consistencia de la información reportada, la justificación amplía información de acciones de gestión. Cumplió.
• Medios de verificación: N.A dada su periodicidad.
09.05.2024 OAPF: Dependencia cargó a Sinergia 2.0. DNP aprobó, se validó SI.</t>
  </si>
  <si>
    <t>Avance: El Ministerio de Educación finalizó la oferta de alfabetización del Ciclo Lectivo Especial Integrado - CLEI 1, liderada por la Entidad Territorial Certificada Chocó beneficiando a población campesina. 
Cuellos de botella: No se identificaron cuellos de botella ni limitaciones en el periodo.
Restricciones: No aplica
Justificación: Se avanzó en la fase final del proyecto de alfabetización en la Entidad Territorial Certificada de Chocó en alianza con la Universidad Tecnológica del Chocó - UTECH  a partir de la atención de 830 beneficiarios, de los cuales 72 se ubican en zona rural en el municipio de Itsmina. En esta fase final se concluyó el trabajo académico con los cinco núcleos de formación, la cartilla del cuidado al adulto mayor y los fascículos de educación económica y financiera.</t>
  </si>
  <si>
    <t xml:space="preserve">06.06.2024 OAPF: 
• Oportunidad: Se reportó el 6 de junio 2024 dentro del plazo dado por la Circular 007-2024 para el reporte de mayo. Cumplió.
• Completitud: El reporte cumple en los cuatro componentes con los lineamientos de la Guía de seguimiento al PAI. Cumplió.
• Consistencia: Se sugiere que el avance cualitativo y la justificación hagan referencia explícita a acciones que aportan a la alfabetización de población campesina. Así mismo, se sugiere que la acción relacionada con el proceso que viene haciendo la Universidad Tecnológica del Chocó se resalte para dar continuidad a lo que se ha venido reportando. Finalmente, revisar si es correcto destacar implementación de la estrategia en ETC Amazonas. PENDIENTE AJUSTAR.
• Medios de verificación: N.A dada su periodicidad.
NOTA: Se sugiere atender comentarios en el criterio de consistencia e informar a la OAPF para validar su ajuste para cargar a Sinergia 2.0 antes del 10 de junio 2024.
 07.06.2024 OAPF: La dependencia realizó los ajustes sugeridos.
• Consistencia: Se atendieron las sugerencias de la OAPF. Se realizaron ajustes adicionales en redacción. Cumplió.
NOTA: Cumple con validación preliminar de OAPF, se sugiere cargar este reporte en Sinergia 2.0 antes del 10 de junio. La validación final depende del DNP.
07.06.2024 OAPF: Dependencia cargó reporte a Sinergia 2.0.
09.06.2024 OAPF: DNP aprobó, se valida SI.
</t>
  </si>
  <si>
    <t>Avance: El Ministerio de Educación Nacional avanzó en el proceso de aplicación de pruebas de salida a la población focalizada y el desarrollo de espacios de clausura y entrega de certificados en el marco del modelo educativo flexible Etnoeducativo que aporta a la alfaberización en zonas rurales.
Cuellos de botella: No se identificaron cuellos de botella ni limitaciones en el periodo.
Restricciones: No aplica
Justificación: El Ministerio de Educación Nacional, en el marco del Convenio 277 de 2019, suscrito con ICETEX, avanzó en la ejecución de la estrategia de alfabetización Ciclo Lectivo Especial Integrado-  CLEI 1, liderada por la Entidad Territorial Certificada en Educación en alianza con la Institución de Educación Superior Universidad Tecnológica del Chocó, mediante el desarrollo del proceso de evaluación de los 830 beneficiarios atendidos a través de la aplicación de la prueba de salida correspondiente al modelo educativo flexible Etnoeducativo para Comunidades Negras del Pacíficio Colombiano, de igual manera de acuerdo con los resultados de las pruebas se realizaron clausuras en las que se entregaron certificados de la aprobación del CLEI 1 a los beneficiarios.</t>
  </si>
  <si>
    <t xml:space="preserve"> 08.07.2024 OAPF: 
• Oportunidad: Se reportó el 8 de julio 2024 dentro del plazo dado por la Circular 007-2024 para el reporte de junio. Cumplió.
• Completitud: El reporte cumple en los cuatro componentes con los lineamientos de la Guía de seguimiento al PAI, se realizaron ajustes menores en avance cualitativo y en la justificación. Cumplió.
• Consistencia: Se valida que la justificación amplía información del avance cualitativo y aporta al indicador desde la alfabetización en zonas rurales. Cumplió.
• Medios de verificación: N.A dada la periodicidad y el rezago.
NOTA: Cumple con validación preliminar de OAPF, se sugiere cargar este reporte en Sinergia 2.0 antes del 10 de julio. La validación final depende del DNP.
09.07.2024 OAPF: Dependencia cargó a Sinergia.
10.07.2024 OAPF: DNP aprobó, se valida SI
NOTA: El 10 de julio se cargó avance cuantitativo vigencia 2023 con información recibida del DANE, que DNP devolvió al cierre de la jornada. Pendiente ajuste para volver a cargar en periodo de reportes de agosto 2024.</t>
  </si>
  <si>
    <t>Tasa de deserción intraanual del sector oficial</t>
  </si>
  <si>
    <t>(Número de estudiantes matriculados en los niveles transición, básica y media del sector oficial que abandonan el sistema educativo antes de terminar el año lectivo (Desertores) / (Matrícula total de los niveles transición, básica y media del sector oficial) * 100</t>
  </si>
  <si>
    <t>Principales avances: El Ministerio de Educación Nacional llevó a cabo asistencias técnicas en la estrategia de transporte escolar que previene la deserción escolar del sector oficial y en la caracterización en el Sistema de Información para el Monitoreo, Prevención y Análisis de la Deserción Escolar.
Cuellos de botella: Dificultades en la apropiación de recursos para la contratación de la estrategia de transporte escolar y barreras relacionadas con la conectividad en zonas rurales para el funcionamiento del Sistema de Información para el Monitoreo, Prevención y Análisis de la Deserción Escolar.
Restricciones: Presupuesto y financiera
Justificación: Se avanzó en la realización de asistencia técnica a las entidades territoriales de Ipiales y Magdalena frente a las generalidades en la implementación de la estrategia de transporte escolar que aporta a la prevención de la deserción escolar y asistencia técnica a Armenia sobre el registro y caracterización en el Sistema de Información para el Monitoreo, Prevención y Análisis de la Deserción Escolar. 
De otro lado, se identificó de manera especial en los municipios de 5ta y 6ta categoría, dificultades en la apropiación de recursos para la financiación de la estrategia de transporte escolar, debido al alto costo y de otra parte la falta de oferta local de medios que cumplan la normatividad vigente. Así mismo, frente a las dificultades en la conectividad se evidenció que se requiere la articulación de otros sectores que estratégicamente beneficien a las Instituciones Educativas de zonas rurales altamente dispersas.</t>
  </si>
  <si>
    <t xml:space="preserve"> 26.02.2024 OAPF:
• Oportunidad: Se reportó en el plazo dado por la OAPF para reporte enero. Cumplió.
• Completitud: Incluyó los cuatro componentes del reporte. No obstante se sugiere: 
1. Avance cualitativo: no especificar detalles de las ETC, trasladarlo a la justificación y especificar como las acciones aportan a prevenir o disminuir la deserción. 
2. Cuello de botella: Supera los 300 caracteres, se sugiere resumir y trasladar los detalles a la justificación, no olvidar dejarlo explícito en términos negativos. 
3. Justificación: Utilizar verbos en pasado y al trasladar parte de lo anotado en cuellos de botella, organizar la redacción de las dos limitantes presentadas. Trasladar detalle de ETC e iniciar con esto la justificación (positivo). PENDIENTE AJUSTE.
• Consistencia: El avance cualitativo incluyó acciones similares a las reportadas en la vigencia 2023. Se sugiere atender las recomendaciones de la completitud, recordando que el avance cualitativo debe ser muy puntual, positivo y con relación al indicador y la justificación con detalles del avance cualitativo y cuellos botella. PENDIENTE AJUSTE.
• Medios de verificación: N.A dada su periodicidad.
NOTA: Se sugiere hacer los ajustes recomendados por OAPF e informar para una nueva validación y dejar listo para cargar a Sinergia una vez se avance en reportes 2023.
05.04.2024 OAPF: Se validan los ajustes en completitud y consistencia.
NOTA: Cumple con validación preliminar de OAPF. Se recomienda cargar este reporte en Sinergia 2.0 del 1° al 10 abril 2024. La validación final depende del DNP.
05.04.2024 OAPF: DNP devuelve para ajustar principales avances y justificación: Se sugiere ampliar a más acciones el indicador, los cuellos de botella deben redactarse en negativo y ampliar el reporte de la asitencia en este campo, antes de ampliar el tema del cuello de botella. Así mismo, conectarlo con la manera en cómo impide el avance del indicador.
05.04.2024 OAPF: Se ajustó atendiendo recomendaciones del DNP.
05.04.2024 OAPF: DNP aprobó. Se valida SI.</t>
  </si>
  <si>
    <t>Principales avances: El Ministerio de Educación Nacional llevó a cabo asistencia técnica frente a la estrategia de transporte escolar, registro y caracterización en el Sistema de Información para el Monitoreo, Prevención y Análisis de la Deserción Escolar y funcionalidades del Módulo anexo 13A.
Cuellos de botella: Dificultad en la apropiación de recursos para la contratación de la estrategia y barreras relacionadas al difícil acceso y/o conectividad en zonas rurales, para la actualización de información.
Restricciones: Presupuesto y financiera
Justificación: Se avanzó en asistencia técnica a las Entidades Territoriales Certificadas Arauca, Bolívar, Boyacá, Buga, Cali, Cundinamarca, Huila, Magdalena, Putumayo, Santander, Sucre y Tuluá frente a transporte escolar, registro y caracterización en el Sistema de Información para el Monitoreo, Prevención y Análisis de la Deserción Escolar (SIMPADE) y funcionalidades del Módulo anexo 13A.
También se identificaron retos y dificultades frente a la apropiación de recursos para la estrategia de transporte escolar, debido al alto costo y de otra parte, la falta de oferta local de medios de transporte que cumplan la normatividad. Frente a la conectividad, se identificó que requiere la articulación de otros sectores, que beneficien a Instituciones Educativas de zonas rurales altamente dispersas, para el registro y caracterización de la población desertora en aplicativo SIMPADE  y en módulo Anexo 13A en el que se reportan estrategias de permanencia que la entidad implementa e identifica los beneficiarios.</t>
  </si>
  <si>
    <t>09.03.2024 OAPF:
• Oportunidad:  Cumple, de acuerdo con la fechas establecidas en la circular 007 del 30 de enero del 2024.
• Completitud: Incluyó los cuatro componentes del reporte. Cumplió.
• Consistencia: Cumple, existe coherencia entre los componentes del reporte. 
• Medios de verificación: N.A dada su periodicidad.
NOTA: Se sugiere cargar a Sinergia una vez se avance en reportes 2023.
05.04.2024 OAPF: Dependencia cargó a Sinergia 2.0.
07.04.2024 OAPF: DNP aprobó. Se valida SI.</t>
  </si>
  <si>
    <t xml:space="preserve">Avance: El Ministerio de Educación realizó asistencias técnicas frente a las estrategias que previenen la deserción como Residencias Escolares, Gestión Integral del Riesgo Escolar,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mediante asistencias técnicas a las siguientes Entidades Territoriales Certificadas: Huila y Chocó en estrategia de residencias escolares, Tolima y Cartago en Gestión Integral del Riesgo Escolar, Bucaramanga, Buenaventura, Magdalena, Pereira, Quibdó, Risaralda, Sucre, Tunja y Turbo en el registro y caracterización en el Sistema de Información para el Monitoreo, Prevención y Análisis de la Deserción Escolar, Amazonas, Arauca, Bolívar, Caquetá, Cauca, Cesar, Guainía, Nariño, Neiva, San Andrés, Tolima y Vichada en deserción, búsqueda activa y planes de Permanencia, Bolívar, Cartago, Magdalena y Putumayo en implementación del transporte escolar, Decreto 746 de 2020 Zonas Diferenciales para el tránsito y transporte y Proyectos de ante Sistema General de Regalías. También se identificaron dificultades en apropiación de recursos para la contratación de la estrategia de transporte y se presentaron dificultades de conectividad en zonas rurales, para actualización de la información. </t>
  </si>
  <si>
    <t>06.04.2024 OAPF: 
• Oportunidad: Se reportó el 5 abril 2024 dentro del plazo dado por la Circular 007 del 30 de enero 2024. Cumplió.
• Completitud: Incluyó los cuatro componentes del reporte. Se realizaron ajustes para cumplir con caracteres en principales avances. Cumplió.
• Consistencia: La justificación amplía detalles del avance cualitativo, son consistentes. En avance cualitativo se agrega aporte al indicador "estrategias que previenen la deserción escolar". Se sugiere ajustar el límite de caracteres (1.022) dado que sobrepasan el límite y como se hizo en los meses anteriores 2024, incluir en justificación detalles del cuello de botella. PENDIENTE AJUSTE.
• Medios de verificación: N.A dada su periodicidad.
NOTA: Se sugiere hacer el ajuste recomendado por OAPF e informar para una nueva validación antes de cargar a Sinergia 2.0 antes del 10 de abril.
08.04.2024 OAPF: 
• Consistencia: Dependencia ajustó. Cumplió.
08.04.2024 OAPF: Dependencia cargó a Sinergia. DNP aprobó. Se valida SI.</t>
  </si>
  <si>
    <t>Avance: El Ministerio de Educación continuó realizando asistencias técnicas a las Entidades Territoriales Certificadas en las estrategias de Transporte Escolar, Deserción Escolar, Búsqueda Activa, Plan de Permanencia y funcionalidades de los sistemas de información enfocadas a prevenir la deserción escolar.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en las siguientes asistencias técnicas: Antioquia, Apartadó, Arauca, Ciénaga, Ipiales, Tumaco y Valle del Cauca en las funcionalidades y caracterización de las estrategias de permanencia en el Módulo Anexo 13 A del Sistema de Informacion y Matrícula; Antioquia, Manizales y Villavicencio en contrucción del Plan de Permanencia; Antioquia, Boyacá, Chocó y Nariño en ruta para la búsqueda activa y análisis de la deserción; Magdalena, Pasto, La Guajira, Riohacha y Uribia en la normatividad e implementación de estrategia de transporte escolar, excepciones como, Dec. 746-2020 Zonas Diferenciales para el tránsito y transporte. En el encuentro de líderes de cobertura, se socializó y entregó a 82 representantes de 97 ETC las cifras de desertores por entidad y Ruta de Búsqueda Activa para la construcción de Planes de Permanencia. También se presentó dificultad presupuestal para contratación de estrategia de transporte escolar y barreras de difícil acceso y/o conectividad en zonas rurales</t>
  </si>
  <si>
    <t xml:space="preserve">07.05.2024 OAPF: 
• Oportunidad: Se reportó el 7 de mayo 2024 dentro del plazo dado por la Circular 007-2024 para el reporte de abril. Cumplió.
• Completitud: El reporte cumple en los cuatro componentes con los lineamientos de la Guía seguimiento PAI, es claro y utilizó lenguaje claro. Se realizaron ajustes menores de redacción, no obstante, la justificación superó el límite de caracteres permitido por Sinergía 2.0. PENDIENTE AJUSTE.
• Consistencia: Se valida la consistencia de la información reportada, la justificación amplía información de las A.T realizadas. Cumplió.
• Medios de verificación: N.A dada su periodicidad.
NOTA: Se sugiere realizar ajuste, informar a la OAPF y cargar este reporte en Sinergia 2.0 antes del 10 de mayo de 2024. La validación final depende del DNP.
07.05.2024 OAPF: Dependencia ajusta.
• Completitud: Se ajusta a número de caracteres permitido y en la justificación se incluye ampliación de cuello botella. Cumplió.
NOTA: Cumple con validación preliminar de OAPF. Se sugiere cargar este reporte en Sinergia 2.0 antes del 10 de mayo de 2024. La validación final depende del DNP.
08.05.2024 OAPF: Dependencia cargó a Sinergia. DNP aprobó. Se valida SI.
</t>
  </si>
  <si>
    <t>Avance: El Ministerio de Educación realizó asistencias técnicas en las Entidades Territoriales Certificadas (ETC) en las estrategias de Transporte Escolar, Deserción Escolar, Búsqueda Activa, Plan de Permanencia y funcionalidades de los sistemas de información enfocadas en prevención de la deserción escolar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con asistencias técnicas a 41 ETC en: Estrategias de permanencia en Anexo 13 A del SIMAT Amazonas, Armenia, Bello y Sahagún; Registro y caracterización en Sistema de Información para Monitoreo, Prevención y Análisis de la Deserción Escolar Ciénaga, Huila y Valledupar; Construcción del Plan de Permanencia: Bogotá, Buenaventura, Cali, Caquetá, Chía, Floridablanca, Funza, Girón, Guainía, Guaviare, Ibagué, Ipiales, Lorica, Medellín, Nariño, Pasto, Quindío, Soacha, Soledad, Valle del Cauca, Valledupar y Vaupés; Ruta para la búsqueda activa y análisis de la deserción Antioquia, Cauca, Cesar, Chocó, Meta, Norte de Santander y Valle del Cauca e Implementación estrategia de transporte escolar y normatividad y excepcionalidades Barranquilla, Bolívar, Cauca, Chocó, Cúcuta, Magdalena, Manizales, Norte de Santander, Pasto, Sabaneta, Sahagún y Yumbo. Se presentó dificultad para contratación de estrategia de transporte escolar y barreras de difícil acceso y/o conectividad en zonas rurales.</t>
  </si>
  <si>
    <t xml:space="preserve"> 07.06.2024 OAPF: 
• Oportunidad: Se reportó el 7 de junio 2024 dentro del plazo dado por la Circular 007-2024 para el reporte de mayo. Cumplió.
• Completitud: El reporte cumple en los cuatro componentes con los lineamientos de la Guía de seguimiento al PAI, está completo y utilizó lenguaje claro. Se realizaron ajustes menores de redacción. Cumplió.
• Consistencia: Se valida la consistencia de la información reportada, la justificación discrimina estrategias y ETC beneficiadas e incluye ampliación de cuello de botella que se ha venido reportando meses anteriores. Cumplió.
• Medios de verificación: N.A dada su periodicidad.
NOTA: Cumple con validación preliminar de OAPF, se sugiere cargar este reporte en Sinergia 2.0 antes del 10 de junio. La validación final depende del DNP.
07.06.2024 OAPF: Dependencia cargó reporte a Sinergia 2.0. DNP aprobó. Se valida SI.</t>
  </si>
  <si>
    <t>Avance: El Ministerio de Educación Nacional continuó con la realización de asistencias técnicas frente a las estrategias de Transporte Escolar, Deserción Escolar, Búsqueda Activa, Plan de Permanencia y funcionalidades de los sistemas de información.
Cuellos de botella: Dificultad en la apropiación de recursos para la contratación de la estrategia de transporte escolar y barreras relacionadas al difícil acceso y/o conectividad en zonas rurales, para la actualización de información.
Restricciones: Presupuesto y financiera
Justificación: Se avanzó en prevención de la deserción con asistencias técnicas a 17 Entidades Territoriales Certificadas, así: Funcionalidades y caracterización de las estrategias de permanencia en Anexo 13 A de SIMAT con Itagüí. Registro y caracterización en Sistema de Información para Monitoreo, Prevención y Análisis de la Deserción Escolar en Magdalena y Santa Marta. Construcción del Plan de Permanencia en Buga, Pereira y Risaralda. Ruta para la búsqueda activa y análisis de la deserción en Antioquia, Bolívar, Cauca, Cesar, Chocó, Magdalena y Valle del Cauca. Implementación estrategia de transporte escolar, normatividad vigente y excepcionalidades en Barranquilla, Chocó, Ipiales, Jamundí, Piedecuesta y Popayán. También, participación en mesa intersectorial respecto de necesidades presentadas por las comunidades indígenas y étnicas afros, con la entidad Cauca. Se presentó dificultad para contratación de estrategia transporte escolar y barreras de difícil acceso y/o conectividad en zonas rurales.</t>
  </si>
  <si>
    <t xml:space="preserve"> 04.07.2024 OAPF: 
• Oportunidad: Se reportó el 4 de julio 2024 dentro del plazo dado por la Circular 007-2024 para el reporte de junio. Cumplió.
• Completitud: El reporte cumple en los cuatro componentes con los lineamientos de la Guía de seguimiento al PAI, se realizaron ajustes menores en la justificación. Cumplió.
• Consistencia: Se valida que la justificación amplía información del avance cualitativo y el cuello de botella. Como ya se ha aclarado, las acciones reportadas en este indicador son recurrentes, enfocadas en temas de prevención de la deserción y lo que varía de un mes a otro son las ETC que reciben la asistencia técnica. Cumplió.
• Medios de verificación: N.A dada la periodicidad y el rezago.
NOTA: Cumple con validación preliminar de OAPF, se sugiere cargar este reporte en Sinergia 2.0 antes del 10 de julio. La validación final depende del DNP.
09.07.2024 OAPF: Dependencia cargó reporte a Sinergia 2.0. en esta fecha por instrucción de la OAPF en espera de cargue cuantitativo 2023.
10.07.2024 OAPF: DNP aprobó, se valida SI
NOTA: El 10 de julio se cargó avance cuantitativo vigencia 2023 con información de SIMAT recibida al finalizar la jornada, que DNP devolvió al cierre de la jornada. Pendiente ajuste para volver a cargar en periodo de reportes de agosto 2024.</t>
  </si>
  <si>
    <t>Tasa de cobertura neta en educación media</t>
  </si>
  <si>
    <t xml:space="preserve">(Número de estudiantes matriculados en educación media que tienen la edad teórica en Colombia para cursarlo  / Población con edades entre 15 y 16 años) x 100 	</t>
  </si>
  <si>
    <t xml:space="preserve">Principales avances: El Ministerio llevó a cabo la planeación de las líneas estratégicas de trabajo en el tema de atención a población víctima del conflicto armado interno para la vigencia 2024, con el fin de aportar a la cobertura en educación media.
Cuellos de botella: No se identifican cuellos de botella y limitaciones en el periodo.
Restricciones: No aplica
Justificación del avance: Se avanzó en el ejercicio de planeación de las líneas estratégicas de trabajo y acciones en el tema de atención a población víctima del conflicto armado interno para la vigencia 2024, toda vez que es uno de los factores que afecta el logro de avances en la cobertura en educación media.
</t>
  </si>
  <si>
    <t xml:space="preserve"> 26.02.2024 OAPF:
• Oportunidad: No se reportó en el plazo dado por la OAPF para reporte enero. No cumplió.
03.04.2024 OAPF:
• Oportunidad: Se reportó por fuera del plazo OAPF pero dentro del plazo de reportes Sinergia abril 2024, subsano. Cumplió.
• Completitud: Se incluyeron los cuatro componentes del reporte con aportes de la Dir de Cobertura y Equidad. Cumplió.
• Consistencia: Es consistente con lo que se reportó en 2023 y considera acciones que aportan a la cobertura en educación media y precisa acciones propias de inicio de vigencia. Cumplió.
• Medios de verificación: N.A dada su periodicidad.
NOTA: Cumple con validación preliminar de OAPF. Se recomienda cargar este reporte en Sinergia 2.0 del 1° al 10 abril 2024. La validación final depende del DNP.
05.04.2024 OAPF: Dependencia cargó a Sinergia 2.0 y DNP aprobó. Se valida reporte.</t>
  </si>
  <si>
    <t>Principales avances: El Ministerio llevó a cabo asistencia técnica a  Entidades Territoriales Certificadas (ETC) en la estrategia de Sistemas de Educación Media y Superior (SIMES) y oferta integral en la caracterización educativa regional con comunidades priorizadas. También se caracterizaron cinco SIMES.
Cuellos de botella: No se identifican cuellos de botella ni limitaciones en el periodo.
Restricciones: No aplica
Justificación del avance: El Ministerio avanzó en el acompañamiento de la socialización de la estrategia de Sistemas de Educación Media y Superior (SIMES) para el fortalecimiento de la educación media en los territorios y la la caracterización educativa de la región con la participación de las comunidades de los municipios priorizados de las Entidades Territoriales Certificadas (ETC) Antioquia, Cesar, Huila, Putumayo y Tolima. 
Adicionalmente, se realizó la caracterización de cinco SIMES: El Bagre; Jagua de Ibirico; Putumayo; Guainía y Planadas.</t>
  </si>
  <si>
    <t>09.03.2024 OAPF: 
• Oportunidad: No Cumple, de acuerdo con la fechas establecidas en la circular 007 del 30 de enero del 2024.
05.04.2024: OAPF
• Oportunidad: Se reportó el 5 abril 2024 por fuera del plazo dado por la Circular 007 del 30 de enero 2024 para reportes de feb, no obstante, reportó dentro del plazo del DNP y se puso al día; se subsanó oportunidad. Cumplió.
• Completitud: Incluyó los cuatro componentes del reporte con aportes de las direcciones de Calidad EPBM y Cobertura. OAPF consolidó y realizó ajustes para cumplir con orientaciones del DNP. Cumplió.
• Consistencia: El avance y la justificación son consistentes, el avance da continuidad a lo reportado en el mes anterior. Cumplió.
• Medios de verificación: N.A dada su periodicidad.
NOTA: Cumple con validación preliminar de OAPF. Se  recomienda cargar este reporte en Sinergia 2.0 antes del 10 de abril. La validación final depende del DNP.
05.04.2024 OAPF: Dependencia cargó a Sinergia 2.0.
06.04.2024 OAPF: DNP aprobó. Se valida SI.</t>
  </si>
  <si>
    <t>Principales avances: Se realizó la caracterización de un Sistema de Educación Media y Superior (SIMES), se elaboró propuesta de lineamientos y especificaciones técnicas para 12 SIMES restantes y oferta integral en la caracterización educativa regional con comunidades priorizadas.
Cuellos de botella: No se identifican cuellos de botella ni limitaciones en el periodo.
Restricciones: No aplica
Justificación del avance: Se avanzó en la caracterización de un nuevo SIMES (San José del Guaviare) alcanzando seis con los caracterizados el mes pasado y quedando pendiente solamente la caracterización del SIMES de Suárez, que por situación de orden público y presupuesto no se ha podido realizar. Para los 12 SIMES restantes (diferentes a Guainía y Triángulo de Telembí), se elaboró la propuesta de lineamientos y especificaciones técnicas para acompañarlos durante el año 2024 en la resignificación de los Proyectos Educativos Institucionales (PEI), con el propósito de incluir en los PEI los programas establecidos en los componentes del fortalecimiento de la educación media.
Adicionalmente, se realizó la caracterización educativa de la región con la participación de las comunidades de los municipios priorizados de la Entidad Territorial Certificada de Guainía, que cubrirá las zonas de Barranco Minas, Cacahual, Inírida, La Guadalupe, Monichal Nuevo, Pana Pana, Puerto Colombia y San Felipe Obando.</t>
  </si>
  <si>
    <t>06.04.2024 OAPF: 
• Oportunidad: Se reportó el 5 abril 2024 dentro del plazo dado por la Circular 007 del 30 de enero 2024. Cumplió.
• Completitud: Incluyó los cuatro componentes del reporte. Se realizaron ajustes para cumplir con caracteres en principales avances. Se incluyeron aportes de las direcciones de Calidad EPBM y Cobertura. OAPF consolidó. Cumplió.
• Consistencia: El avance y la justificación son consistentes. Cumplió. 
• Medios de verificación: N.A dada su periodicidad.
NOTA: Cumple con validación preliminar de OAPF. Se  recomienda cargar este reporte en Sinergia 2.0 antes del 10 de abril. La validación final depende del DNP.
06.04.2024 OAPF: Dependencia cargó a Sinergia 2.0.
07.04.2024 OAPF: DNP aprobó. Se valida SI.
 Cumplió.
• Consistencia: El avance y la justificación son consistentes, el avance da continuidad a lo reportado en el mes anterior. Cumplió.
• Medios de verificación: N.A dada su periodicidad.
NOTA: Cumple con validación preliminar de OAPF. Se  recomienda cargar este reporte en Sinergia 2.0 antes del 10 de abril. La validación final depende del DNP.
05.04.2024 OAPF: Dependencia cargó a Sinergia 2.0.
07.04.2024 OAPF: DNP aprobó. Se valida SI.</t>
  </si>
  <si>
    <t>Avance: El Ministerio de Educación realizó el Encuentro de Líderes de Cobertura con las Entidades Territoriales Certificadas, con el fin de impulsar las estrategias de fortalecimiento al acceso y permanencia educaiva.
Cuellos de botella: No se identifican cuellos de botella y limitaciones en el periodo.
Restricciones: No aplica
Justificación: El Encuentro de Líderes de Cobertura se realizó los días 8 y 9 de abril de 2024, jornadas en las que cada ETC dispuso de la información para la construcción de una hoja de ruta para mejorar la cobertura, a través de la garantía del acceso y la permanencia educativa a nivel territorial en condiciones de acogida y bienestar, a partir de los datos recogidos a lo largo de la jornada, con el apoyo de un formulario en línea un matriz de necesidades, capacidades y requerimientos por cada ETC.</t>
  </si>
  <si>
    <t xml:space="preserve">09.05.2024 OAPF: 
• Oportunidad: No se reportó dentro del plazo dado por la Circular 007-2024 para el reporte de abril. No cumplió.
• Completitud: Reportó los cuatro componentes teniendo en cuenta Guía seguimiento PAI y con los aportes de las direcciones de Calidad EPBM y Cobertura y Equidad. Cumplió.
• Consistencia: La justificación amplía detalles de las acciones de las dos direcciones reportadas en el avance cualitativo. Cumplió.
• Medios de verificación: N.A dados la periodicidad y el rezago.
NOTA: Cumple con validación preliminar de OAPF. Se sugiere cargar este reporte en Sinergia 2.0 antes del 10 de mayo de 2024. La validación final depende del DNP.
10.05.2024 OAPF: Dependencia cargó a Sinergia.DNP aprobó. Se valida SI.
</t>
  </si>
  <si>
    <t>Avance: El Ministerio de Educación realizó seguimiento al reporte de matrícula de las Entidades Territoriales Certificadas (ETC) para las vigencias 2023 y 2024 para apoyar su capacidad de análisis con el envío del archivo de cobertura en cifras con los datos estadísticos de las 97 ETC y total de Colombia.
Cuellos de botella: No se identifican cuellos de botella ni limitaciones en el periodo.
Restricciones: No aplica
Justificación: Se realizó y envió a las Entidades Territoriales Certificadas (ETC) el cruce de información de matrícula 2023 y 2024 como insumo para la búsqueda de la población que posiblemente desertó o se encuentra desescolarizada y que deben adelantar gestiones las secretarías de educación en coordinación con los rectores o directores de los establecimientos educativos. Se expidió y socializó la Resolución 5862 de 2024, “Por medio de la cual se establecen las condiciones generales que rigen el proceso de gestión de la cobertura educativa”. Así mismo, se prestó asistencia técnica funcional a los nuevos administradores del Sistema Integrado de Matrícula (SIMAT) de las ETC Boyacá, Cundinamarca, Duitama, Malambo, Manizales, Nariño, Palmira, Piedecuesta, Quindío, San Andrés, Sincelejo, Vaupés, Florencia y Cundinamarca, para fortalecer el reporte de matrícula y finalmente una asistencia integral a la ETC Sahagún, de acuerdo con el reporte de matrícula relacionada con la Escuela Normal Superior en SIMAT.</t>
  </si>
  <si>
    <t xml:space="preserve"> 05.06.2024 OAPF: 
• Oportunidad: Se reportó el 5 de junio 2024 dentro del plazo dado por la Circular 007-2024 para el reporte de mayo. Cumplió.
• Completitud: El reporte cumple en los cuatro componentes con los lineamientos de la Guía de seguimiento al PAI, está completo y utilizó lenguaje claro. Se realizaron ajustes menores en siglas. El reporte de este mes solo contó con el aporte de la Dirección de Cobertura. Cumplió.
• Consistencia: Se valida la consistencia, la justificación detalla las acciones del avance cualitativo. Cumplió.
• Medios de verificación: N.A dada su periodicidad.
NOTA: Cumple con validación preliminar de OAPF, se sugiere cargar este reporte en Sinergia 2.0 antes del 10 de junio. La validación final depende del DNP.
09.06.2024 OAPF: Dependencia cargó reporte a Sinergia 2.0. DNP aprobó. Se valida SI.</t>
  </si>
  <si>
    <t>Avance: El Ministerio llevó a cabo asistencias técnicas a 5 Entidades Territoriales Certificadas en las estrategias de Fortalecimiento de la Educación Media en resignificación curricular, Trayectorias Vitales y Articulación en el Territorio y se enviaron lineamientos para proyección de Cupos en SIMAT 2025.
Cuellos de botella: No se identificaron cuellos de botella ni limitaciones en el periodo.
Restricciones: No aplica
Justificación: El Ministerio de Educación Nacional avanzó en el acompañamiento de la socialización de la estrategia de Fortalecimiento de la Educación Media en las Entidades Territoriales Certificadas (ETC) de Caquetá, Florencia, Bolívar, Sucre y Bello. Respecto a la estrategia Sistemas de Educación Media y Superior (SIMES) se definió el implementador para la estrategia SIMES Telembí, que hará presencia en la Entidad Territorial Certificada (ETC) Nariño. Adicionalmente, en el marco de la expedición de la Resolución No. 5862 de 2024, se enviaron los lineamientos para ejecutar la etapa de Proyección de Cupos en el Sistema Integrado de Matrícula (SIMAT) correspondiente a la vigencia 2025, y se realizó una jornada de capacitación virtual a las 97 ETC, con el fin de estimar adecuadamente la oferta de cupos disponible en el sector oficial para la vigencia 2025. Finalmente, se realizó asistencia técnica en elSIMAT en las ETC de Quindío, Malambo y Soledad.</t>
  </si>
  <si>
    <t xml:space="preserve">09.07.2024 OAPF: 
• Oportunidad: Se reportó el 8 de julio 2024 dentro del plazo dado por la Circular 007-2024 para el reporte de junio. Cumplió.
• Completitud: El reporte cumple en los cuatro componentes con los lineamientos de la Guía seguimiento PAI E incorpora los aportes de las direcciones de Calidad EPBM y Cobertura y Equidad. Se realizaron ajustes menores. Cumplió.
• Consistencia: El avance cualitativo es consistente con la justificación amplió detalles de las acciones que se vienen desarrollando las dos dependencias y que apoetan a la cobertura en educación media. Cumplió.
• Medios de verificación: N.A dada su periodicidad.
NOTA: Cumple con validación preliminar de OAPF. Se sugiere cargar este reporte en Sinergia 2.0 antes del 10 de julio de 2024. La validación final depende del DNP.
09.07.2024 OAPF: Dependencia cargó a Sinergia. DNP aprobó, se valida SI.
NOTA: Avance cuanti 2023 se reportará en agosto porque tienen una solicitud de ajuste de ficha en curso. 
</t>
  </si>
  <si>
    <t>Subdirección de Acceso</t>
  </si>
  <si>
    <t>4.a  Construir y adecuar instalaciones educativas que tengan en cuenta las necesidades de los niños y las personas con discapacidad y las diferencias de género, y que ofrezcan entornos de aprendizaje seguros, no violentos, inclusivos y eficaces para todos</t>
  </si>
  <si>
    <t>1. Habilitadores que potencian la seguridad humana y las oportunidades de bienestar.</t>
  </si>
  <si>
    <t>2. Fortalecimiento y desarrollo de infraestructura social_x000D_</t>
  </si>
  <si>
    <t>Plan de infraestructura educativa PBM y ES</t>
  </si>
  <si>
    <t>7. Espacios educativos como centro de la vida comunitaria y la paz</t>
  </si>
  <si>
    <t>Fortalecimiento de la infraestructura de educación preescolar, básica y media</t>
  </si>
  <si>
    <t>A.49P</t>
  </si>
  <si>
    <t>Sedes rurales construidas y/o mejoradas en municipios PDET</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</si>
  <si>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</si>
  <si>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1. Base de datos con la relación de las sedes educativas entregadas.
2. Acta de entrega del mobiliario escolar en las sedes educativas</t>
  </si>
  <si>
    <t xml:space="preserve">AVANCE CUALITATIVO
El Ministerio de Educación Nacional a través del Fondo de Financiamiento a la Infraestructura Educativa – FFIE y el mecanismo de obras por impuestos, avanzó acorte 31 de marzo de 2024 con 37 sedes educativas rurales PDET construidas, mejoradas y/o dotadas en educación preescolar, básica y media.
PRINCIPALES CUELLOS DE BOTELLA Y LIMITACIONES
No se identifican cuellos de botella y limitaciones en el periodo.
RESTRICCIONES
No aplica
JUSTIFICACIÓN
Se avanzó con en 37 Sedes Educativas PDET, interviniendo un total de 295 ambientes educativos a nivel nacional, financiados a través del Fondo de Financiamiento a la Infraestructura Educativa – FFIE y el mecanismo de obras por impuestos.
</t>
  </si>
  <si>
    <t xml:space="preserve">09.04.2024 OAPF: 
• Oportunidad: No cumple no se reporto dentro del plazo dado por la Circular 007 del 30 de enero 2024. 
15.04.2024 OAPF: 
</t>
  </si>
  <si>
    <t xml:space="preserve">OAPF 18.06.2024
De acuerdo con la periodicidad no hay reporte.
Se valida SI por la revisión al archivo 
</t>
  </si>
  <si>
    <t xml:space="preserve"> OAPF 18.06.2024
De acuerdo con la periodicidad no hay reporte.
Se valida SI por la revisión al archivo 
</t>
  </si>
  <si>
    <t xml:space="preserve">AVANCE: El Ministerio de Educación Nacional a través del Fondo de Financiamiento a la Infraestructura Educativa – FFIE y el mecanismo de obras por impuestos, continuó con la ejecución de obras, entrega de ambientes educativos construidos y/o mejorados y dotaciones escolares en sedes rurales PDET en educación preescolar, básica y media a nivel nacional para la vigencia 2024.
NOTA: Considerando los 30 días que se requiere para la consolidación, validación y reporte de la Máster de Inversiones a corte 30 de junio, el dato cuantitativo se reportará en el siguiente corte.
PRINCIPALES CUELLOS DE BOTELLA Y LIMITACIONES: No se identifican cuellos de botella y limitaciones en el periodo.
RESTRICCIONES: No aplica
JUSTIFICACIÓN: Se avanzó en obras de infraestructura y entrega de dotaciones escolares en sedes educativas rurales en municipios PDET a nivel nacional, gestionando a través de los equipos de trabajo del FFIE y el mecanismo de Obras por Impuestos del Ministerio, los recursos humanos y financieros necesarios para ejecutar y entregar los proyectos en la vigencia 2024.
</t>
  </si>
  <si>
    <t xml:space="preserve">16.07.2024 OAPF: 
• Oportunidad: Cumple; se reportó dentro de los plazos definidos por la Circular 007 del 30 de enero 2024.
• Completitud: No se incluyeron los cuatro componentes del reporte, es importante recordar que el SIIPO cuenta con la misma estructura de reporte de SINERIA, es decir, avance, cuellos de botella, justificación y restricciones, sin el completo de los componentes no es posible reportar 
• Consistencia: El avance y la justificación son consistentes. Cumplió. 
• Medios de verificación: Conforme la periodicidad una vez se culmine el rezago los soportes deberán ser cargados en la carpeta de MV
NOTA: La validación definitiva se dará una vez sea registrado en SIIPO y aprobado por el DNP, de ser neceario se requerirán ajustes.
</t>
  </si>
  <si>
    <t>A.49</t>
  </si>
  <si>
    <t>Sedes rurales construidas y/o mejoradas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</si>
  <si>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</si>
  <si>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AVANCE CUALITATIVO
El Ministerio de Educación Nacional a través del Fondo de Financiamiento a la Infraestructura Educativa – FFIE y el mecanismo de obras por impuestos, avanzó acorte 31 de marzo de 2024 con 101 sedes educativas rurales construidas, mejoradas y/o dotadas en educación preescolar, básica y media.
PRINCIPALES CUELLOS DE BOTELLA Y LIMITACIONES
No se identifican cuellos de botella y limitaciones en el periodo.
RESTRICCIONES
No aplica.
JUSTIFICACIÓN
Se avanzó con en 101 Sedes Educativas, interviniendo un total de 656 ambientes educativos a nivel nacional, financiados a través del Fondo de Financiamiento a la Infraestructura Educativa – FFIE y el mecanismo de obras por impuestos.</t>
  </si>
  <si>
    <t xml:space="preserve">09.04.2024 OAPF: 
• Oportunidad: No cumple no se reporto dentro del plazo dado por la Circular 007 del 30 de enero 2024. 
</t>
  </si>
  <si>
    <t xml:space="preserve">AVANCE: El Ministerio de Educación Nacional a través del Fondo de Financiamiento a la Infraestructura Educativa – FFIE y el mecanismo de obras por impuestos, continuó con la ejecución de obras, entrega de ambientes educativos construidos y/o mejorados y dotaciones escolares en sedes rurales en educación preescolar, básica y media a nivel nacional para la vigencia 2024.
NOTA: Considerando los 30 días que se requiere para la consolidación, validación y reporte de la Máster de Inversiones a corte 30 de junio, el dato cuantitativo se reportará en el siguiente corte.
PRINCIPALES CUELLOS DE BOTELLA Y LIMITACIONES: No se identifican cuellos de botella y limitaciones en el periodo.
RESTRICCIONES: No aplica
JUSTIFICACIÓN: Se avanzó en obras de infraestructura y entrega de dotaciones escolares en sedes educativas rurales a nivel nacional, gestionando a través de los equipos de trabajo del FFIE y el mecanismo de Obras por Impuestos del Ministerio, los recursos humanos y financieros necesarios para ejecutar y entregar los proyectos en la vigencia 2024.
</t>
  </si>
  <si>
    <t>Ambientes educativos construidos o mejorados en educación preescolar, básica y media para la paz y la vida</t>
  </si>
  <si>
    <t xml:space="preserve">Sumatoria de ambientes educativos intervenidos con obras de construcción (ampliación, obra nueva, reforzamiento, reposición) y/o mejoramiento (mejoramientos de tipo: saneamiento básico, menores y/o complementarias, mantenimiento correctivo, emergencia o riesgo, mantenimiento preventivo) en infraestructura educativa.
Sumatoria mensual del total de ambientes educativos intervenidos a la fecha de corte
Ae=∑ N t
Ae = Sumatoria de ambientes educativos
N = Ambientes educativos
t = Mes de observación
Defínase ambientes pedagógicos, así; corresponde a todos los tipos de ambiente de la norma técnica 4595 del capítulo 5 el cual se compone de ambientes pedagógicos básicos (aulas, bibliotecas, laboratorios, aulas multiples, entre otros) y ambientes pedagogicos complementarios (baterias sanitarias, comedores) y los demás definidos en dicha norma. </t>
  </si>
  <si>
    <t>Mensual</t>
  </si>
  <si>
    <t>Base de datos con la relación de las obras entregadas por sede educativa, municipio y epartamento</t>
  </si>
  <si>
    <t xml:space="preserve">Principales avances:
El Ministerio de Educación Nacional a través del Fondo de Financiamiento a la Infraestructura Educativa - FFIE, inició con la ejecución de obras y entrega de ambientes educativos construidos y/o mejorados en educación preescolar, básica y media a nivel nacional para la vigencia 2024.
Cuellos de Botella:
No se identifican cuellos de botella y limitaciones en el periodo.
Justificación:
Se avanzó en obras de infraestructura en sedes educativas a nivel nacional, interviniendo zonas rurales y zonas urbanas, gestionando a través del equipo del trabajo del Fondo de Financiamiento a la Infraestructura Educativa – FFIE y del Ministerio de Educación Nacional los recursos humanos y financieros necesarios para dar inicio a la ejecución y entrega de los proyectos en la vigencia 2024.
</t>
  </si>
  <si>
    <t>20.02.2024 OAPF:
• Oportunidad: Se cargó a Sinergia oportunamente en periodo de reportes feb 2024 y DNP aprobó reporte preliminar ene 2024 el 07.02.2024. Cumplió.
• Completitud: Se describió un avance cualitativo amplio sin especificar datos, no se presentaron cuellos de botella o limitaciones o restricciones y la justificación es amplia y no especifica datos. Cumplió.
• Consistencia: Se reportó guardando la coherencia con el tipo de acumulación, la periodicidad, días de rezago y con los reportes 2023. Cumplió.
• Medios de verificación: N.A hasta que se reporte el avance cuantitativo enero 2024.
NOTA: La validación final del reporte se realizará cuando la dependencia cargue el avance cuantitativo enero 2024 y ajuste el avance cualitativo y la justificación y DNP apruebe.
11.03.2024. OPAF
• Medios de verificación: Cumple. Se anexó le medio de verificación que soporta el avance registrado en enero.
Nota. El reporte fue aprobado en SINERGIA por DNP el 07/03/2024.
Se valida "SI"</t>
  </si>
  <si>
    <t xml:space="preserve">Principales avances:
El Ministerio de Educación Nacional a través del Fondo de Financiamiento a la Infraestructura Educativa - FFIE, ejecutó obras y entregó  ambientes educativos construidos y/o mejorados en educación preescolar, básica y media a nivel nacional para la vigencia 2024.
Cuellos de botella:
No se identifican cuellos de botella y limitaciones en el periodo.
Justificación del avance:
El Ministerio de Educación Nacional a través del Fondo de Financiamiento a la Infraestructura Educativa – FFIE, avanzó a corte 29 de febrero de 2024 (teniendo en cuenta que este reporte se realiza mes vencido), con 450 ambientes educativos construidos y/o mejorados en educación preescolar, básica y media. En ese sentido, se avanzó con 6 sedes educativas nuevas, ampliadas y/o por reposición en los departamentos de Antioquia (1), Atlántico (1), Boyacá (1), Cundinamarca (1), Santander (1) y Valle del Cauca (1), y 92 sedes educativas mejoradas en los departamentos de Antioquia (6), Atlántico (5), Bolívar (6), Boyacá (5), Caquetá (3), Casanare (6), Cauca (1), Cesar (3), Chocó (1), Córdoba (2), Cundinamarca (7), Huila (7), Magdalena (3), Meta (5), Nariño (4), Norte de Santander (2), Putumayo (1), Risaralda (3), San Andrés y Providencia (1), Santander (2), Sucre (9), Tolima (2), Valle del Cauca (3) y Vichada (5).
</t>
  </si>
  <si>
    <t>08.03.2024 OAPF: 
• Oportunidad: Cumple: Se cargó a Sinergia oportunamente en periodo de reportes marzo 2024 y DNP aprobó reporte.
• Completitud: Cumple. Se describió un avance cualitativo amplio sin especificar datos, no se presentaron cuellos de botella o limitaciones o restricciones y la justificación es amplia y no especifica datos. 
• Consistencia: Cumple. Se reportó guardando la coherencia con el tipo de acumulación, la periodicidad, días de rezago.
• Medios de verificación: N.A hasta que se reporte el avance cuantitativo en razón al tiempo de rezago.
Validación: El DNP valido "Aprobado" avance cualitativo  07/03/2024
09.04.2024: DNP aprueba avance cuantitativo feb 2024. Pendiente cargar a PAI medio de verificación y formato desagregación.</t>
  </si>
  <si>
    <t>AVANCE CUALITATIVO
El Ministerio de Educación Nacional a través del Fondo de Financiamiento a la Infraestructura Educativa – FFIE y el mecanismo de obras por impuestos, avanzó con 1.038 ambientes educativos construidos y/o mejorados, de los cuales 409 son ambientes nuevos y 629 son mejorados.
PRINCIPALES CUELLOS DE BOTELLA Y LIMITACIONES
No se identifican cuellos de botella y limitaciones en el periodo.
RESTRICCIONES: No Aplica
JUSTIFICACIÓN
Se avanzó en obras de infraestructura con 239 proyectos en Sedes Educativas, interviniendo un total de 1.038 ambientes educativos a nivel nacional, de los cuales 544 son proyectos en zonas rurales y 494 en zonas urbanas, financiados a través del Fondo de Financiamiento a la Infraestructura Educativa – FFIE y el mecanismo de obras por impuestos.</t>
  </si>
  <si>
    <t>06.04.2024 OAPF: 
• Oportunidad: Se reportó el 5 abril 2024 dentro del plazo dado por la Circular 007 del 30 de enero 2024. Cumplió.
• Completitud: Incluyó los cuatro componentes del reporte. Cumplió.
• Consistencia: Dado que por el rezago aún no se reporta avance cuantitativo, el avance y la justificación son consistentes. Cumplió.
• Medios de verificación: N.A hasta que se reporte el avance cuantitativo marzo 2024.
NOTA: Cumple con validación preliminar de OAPF, se  recomienda cargar en Sinergia este reporte y el ajuste cualitativo y avance cuantitativo de febrero 2024 antes del 10 de abril.La validación final del reporte depende del DNP, se realizará cuando la dependencia cargue el avance cuantitativo marzo 2024 y ajuste el avance cualitativo y la justificación y DNP apruebe. La validación final depende del DNP.
10.05.2024 OAPF: Dependencia cargó avance cuantitativo y ajustó avance cualitativo y justificación en Sinergia dado el rezago. DNP aprobó. Se valida SI.</t>
  </si>
  <si>
    <t>PRINCIPALES AVANCES: El Ministerio de Educación Nacional - MEN a través del Fondo de Financiamiento a la Infraestructura Educativa – FFIE y el mecanismo de obras por impuestos, continuó con la ejecución de obras y entrega de ambientes educativos construidos y/o mejorados a nivel nacional.
PRINCIPALES CUELLOS DE BOTELLA Y LIMITACIONES:  No se identifican cuellos de botella y limitaciones en el periodo.
RESTRICCIONES: No aplica
JUSTIFICACIÓN: Se avanzó en obras de infraestructura en sedes educativas a nivel nacional, interviniendo zonas rurales y zonas urbanas, gestionando a través de los equipos de trabajo del FFIE y el mecanismo de Obras por Impuestos del MEN, los recursos humanos y financieros necesarios, para ejecutar y entregar los proyectos en la vigencia 2024.
JUSTIFICACIÓN DE LA ACTUALIZACIÓN/COMPLEMENTO INFORMACIÓN CUALITATIVA: El Ministerio de Educación Nacional a través del Fondo de Financiamiento a la Infraestructura Educativa – FFIE y el mecanismo de obras por impuestos, avanzó con 1.223 ambientes educativos construidos y/o mejorados, de los cuales 508 son ambientes nuevos y 715 son mejorados. De estas obras de infraestructura en sedes educativas a nivel nacional 625 son proyectos en zonas rurales y 598 en zonas urbanas.</t>
  </si>
  <si>
    <t>09.05.2024 OAPF: 
• Oportunidad: Se reportó el 8 de mayo 2024 dentro del plazo dado por la Circular 007-2024 para el reporte de abril. Cumplió.
• Completitud: Reportó los cuatro componentes teniendo en cuenta Guía seguimiento PAI y nueva orientación de DNP para indicadores con rezago. Cumplió.
• Consistencia: El avance cualitativo y la justificación son consistentes teniendo en cuenta la información con la que se cuenta al cierre y el rezago. Cumplió.
• Medios de verificación: N.A hasta que se reporte el avance cuantitativo en razón al tiempo de rezago.
NOTA: Cumple con validación preliminar de OAPF. Se sugiere cargar este reporte en Sinergia 2.0 antes del 10 de mayo de 2024. La validación final depende del DNP.
10.05.2024 OAPF: Dependencia cargó a Sinergia. DNP sugirió realizar ajustes. Dependencia ajustó. DNP aprobó. Se valida SI.
07.06.2024 OAPF: La dependencia reportó avance cuantitativo abril 2024 y la "Justificación de la actualización/Complemento información cualitativa". Se sugiere cargar este reporte en Sinergia 2.0 antes del 10 de junio de 2024. La validación final depende del DNP.
• Medios de verificación: Se valida consistencia entre los datos incluidos en la "Justificación de la actualización/Complemento información cualitativa", la desagregación territorial y la información del soporte en ambientes nuevos, mejorados, urbanos y rurales. Cumplió.
09.06.2024 OAPF: Dependencia cargó a Sinergia avance cuantitativo y justificacion de ajustes cualitaitivo y DNP aprobó. Se valida SI.</t>
  </si>
  <si>
    <t xml:space="preserve">AVANCE CUALITATIVO
El Ministerio de Educación Nacional a través del Fondo de Financiamiento a la Infraestructura Educativa – FFIE y el mecanismo de obras por impuestos, continuó con la ejecución de obras y entrega de ambientes educativos construidos o mejorados en educación preescolar, básica y media a nivel nacional.
PRINCIPALES CUELLOS DE BOTELLA Y LIMITACIONES
No se identifican cuellos de botella y limitaciones en el periodo.
RESTRICCIONES: No Aplica
JUSTIFICACIÓN
Se avanzó en obras de infraestructura en sedes educativas a nivel nacional, interviniendo zonas rurales y zonas urbanas, gestionando a través de los equipos de trabajo del FFIE y el mecanismo de Obras por Impuestos del Ministerio, los recursos humanos y financieros necesarios, para ejecutar y entregar los proyectos en la vigencia 2024.
ACTUALIZACIÓN
AVANCE CUALITATIVO: El Ministerio de Educación Nacional a través del Fondo de Financiamiento a la Infraestructura Educativa – FFIE y el mecanismo de obras por impuestos, avanzó con 1.496 ambientes educativos construidos y/o mejorados, de los cuales 624 son ambientes nuevos y 872 son mejorados.
PRINCIPALES CUELLOS DE BOTELLA Y LIMITACIONES: No se identifican cuellos de botella y limitaciones en el periodo.
RESTRICCIONES: No Aplica
JUSTIFICACIÓN: Se avanzó en obras de infraestructura con 243 proyectos en Sedes Educativas, interviniendo un total de 1.496 ambientes educativos a nivel nacional, de los cuales 788 son ambientes en zonas rurales y 708 en zonas urbanas, financiados a través del Fondo de Financiamiento a la Infraestructura Educativa – FFIE y el mecanismo de obras por impuestos.
JUSTIFICACIÓN ACTUALIZACIÓN:
Este indicador tiene 30 días de rezago, razón por la cual, el reporte cuantitativo se reporta el mes siguiente a su fecha de corte.
</t>
  </si>
  <si>
    <t xml:space="preserve"> 05.06.2024 OAPF: 
• Oportunidad: Se reportó el 5 de junio 2024 dentro del plazo dado por la Circular 007-2024 para el reporte de mayo. Cumplió.
• Completitud: Reportó los cuatro componentes considerando los lineamientos de la Guía seguimiento PAI. Cumplió.
• Consistencia: El avance cualitativo y la justificación son consistentes y amplios teniendo en cuenta recientes orientaciones del DNP para reportes con rezago; incluye mención a FFIE y mecanismo Obras por Impuestos. Cumplió.
• Medios de verificación: N.A hasta que se reporte el avance cuantitativo en razón al tiempo de rezago. Se reportará entre el 1° y el 10 de julio.
NOTA: Cumple con validación preliminar de OAPF. Se sugiere cargar este reporte en Sinergia 2.0 antes del 10 de junio de 2024. La validación final depende del DNP hasta que se cuente con avance cuantitativo aprobado.
09.06.2024 OAPF: Dependencia cargó a Sinergia avance cualitativo y DNP aprobó. Se valida SI. Validación final depende de aprobación DNP sobre avance cuantitativo.</t>
  </si>
  <si>
    <t>AVANCE: El Ministerio de Educación Nacional a través del Fondo de Financiamiento a la Infraestructura Educativa – FFIE y el mecanismo de obras por impuestos, continuó con la ejecución de obras y entrega de ambientes educativos construidos y/o mejorados en educación preescolar, básica y media a nivel nacional para la vigencia 2024.
PRINCIPALES CUELLOS DE BOTELLA Y LIMITACIONES: No se identifican cuellos de botella y limitaciones en el periodo.
RESTRICCIONES: No aplica
JUSTIFICACIÓN: Se avanzó en obras de infraestructura en sedes educativas a nivel nacional, interviniendo zonas rurales y zonas urbanas, gestionando a través de los equipos de trabajo del FFIE y el mecanismo de Obras por Impuestos del Ministerio, los recursos humanos y financieros necesarios, para ejecutar y entregar los proyectos en la vigencia 2024.</t>
  </si>
  <si>
    <t xml:space="preserve"> 05.07.2024 OAPF: 
• Oportunidad: Se reportó el 5 de julio 2024 dentro del plazo dado por la Circular 007-2024 para el reporte de junio. Cumplió.
• Completitud: Reportó los cuatro componentes considerando los lineamientos de la Guía seguimiento PAI; se valida uso de lenguaje claro. Cumplió.
• Consistencia: El avance cualitativo y la justificación son consistentes, amplios y contemplan los ambientes mejorados y/o construidos a través del FFIE y bajo el mecanismo de Obras por Impuestos. También cumplió con los lineamientos del DNP para indicadores con rezago. A partir de este mes, DNP ya no utiliza campo "Justificación de la actualización/Complemento información cualitativa". Se vuelve a utilizar solo  "Justificación de la actualización" como en meses anteriores. Cumplió.
• Medios de verificación: N.A hasta que se reporte el avance cuantitativo en razón al tiempo de rezago. Se reportará entre el 1° y el 10 de agosto.
NOTA: Cumple con validación preliminar de OAPF. Se sugiere cargar este reporte en Sinergia 2.0 antes del 10 de julio de 2024. La validación final depende del DNP hasta que se cuente con avance cuantitativo aprobado.
09.07.2024 OAPF: Dependencia cargó a Sinergia avance cualitativo y DNP aprobó. Se valida SI. Validación final depende de aprobación DNP sobre avance cuantitativo.</t>
  </si>
  <si>
    <t>Ambientes pedagógicos con dotación para infraestructura escolar</t>
  </si>
  <si>
    <t>Sumatoria mensual del total de ambientes pedagógicos dotados a la fecha de corte.
Ap=∑ N t
Ap = Sumatoria de ambientes pedagógicos
N = Ambientes pedagógicos
t = Mes de observación
El indicador mide los ambientes pedagógicos que son fortalecidos con dotación de mobiliario escolar, menaje cocina - comedor y/o elementos para residencias escolares establecidos en el manual de dotaciones escolares del Ministerio de Educación Nacional y sus actualizaciones.</t>
  </si>
  <si>
    <t>Base de datos con la relación de las entregas por sede educativa, municipio y departamento</t>
  </si>
  <si>
    <t>Principales avances:
No se tiene avance cuantitativo para la meta establecida en 2024, puesto que el Ministerio de Educación Nacional esta definiendo el plan de acción y actividades necesarias para la fabricación y entrega de dotaciones escolares durante la vigencia.
Cuellos de botella:
No se han focalizado las regiones e instituciones educativas a las que se le entregarán dotaciones escolares durante la presente vigencia.
Justificación del avance:
El Ministerio de Educación Nacional estableció las actividades que deben realizarse en la estrategia de dotaciones escolares para la vigencia 2024, definiendo las metas, tiempos de ejecución preliminar para las entregas y adelantando los insumos para la focalización de las regiones e instituciones educativas que serán beneficiadas.</t>
  </si>
  <si>
    <t>20.02.2024 OAPF:
• Oportunidad: Se cargó a Sinergia oportunamente en periodo de reportes feb 2024 y DNP aprobó reporte ene 2024 el 07.02.2024. Cumplió.
• Completitud: El avance cualitativo describió acciones propias del inicio de una vigencia, no se presentaron cuellos de botella o limitaciones o restricciones y la justificación amplió detalles de la planeación descrita en lo cualitativo. Cumplió.
• Consistencia: Dado que este indicador programó sus metas para iniciar con avances en agosto de manera similar al comportamiento de la vigencia 2023, no reportó avance. Cumplió.
• Medios de verificación: N.A dado que no reportó avance cuantitativo enero 2024.
NOTA: Dado que no reportó avance cuantitativo no requiere ajuste en avance cualitativo en Sinergia, basta con cargar el dato 0 y planilla de desagregación en blanco y esperar validación final de DNP.</t>
  </si>
  <si>
    <t>Principales avances:
El Ministerio de Educación Nacional ha contestado observaciones técnicas a los pliegos realizados por los proponentes que se presentan en el acuerdo marco de precios. Adicionalmente, se han identificado los compromisos de dotaciones presentados por las comunidades en las regiones, entre otros.
Cuellos de botella:
No se ha aprobado el acuerdo marco de precios por parte de Colombia Compra Eficiente.
Justificación del avance:
Se realizó la gestión necesaria por parte del Ministerio de Educación Nacional, para la definición del acuerdo marco de precios de Colombia Compra Eficiente, depuración de la base de datos Sistema de Media y Educación Superior – SIMES y cruces con master de inversiones, así como, la revisión de compromisos en las regiones del país para identificar las necesidades de dotaciones, como insumo para dar inicio al proceso de focalización de la vigencia 2024.</t>
  </si>
  <si>
    <t>08.03.2024 OAPF: 
• Oportunidad: Cumple: Se cargó a Sinergia oportunamente en periodo de reportes marzo 2024 y DNP aprobó reporte.
• Completitud: Cumple. Se describió un avance cualitativo amplio sin especificar datos, no se presentaron cuellos de botella o limitaciones o restricciones y la justificación es amplia y no especifica datos. 
• Consistencia: Cumple. Se reportó guardando la coherencia con el tipo de acumulación, la periodicidad, días de rezago.
• Medios de verificación: N.A dado que no se reportó avance cuantitativo, sigue en cero (0).
Validación: El DNP valido "Aprobado" avance cualitativo 07/03/2024
09.04.2024: DNP aprueba avance cuantitativo feb 2024 (0). Se valida SI.</t>
  </si>
  <si>
    <t xml:space="preserve">AVANCE CUALITATIVO
El Ministerio de Educación Nacional ha dotado 154 ambientes a nivel nacional en lo corrido de 2024, adicionalmente, está en proceso de aprobación la focalización de sedes beneficiadas para ser dotadas con recursos nación por parte del Viceministerio de Educación Preescolar Básica y Media.
PRINCIPALES CUELLOS DE BOTELLA Y LIMITACIONES
No se ha aprobado el Acuerdo Marco de Precios por parte de Colombia Compra Eficiente.
RESTRICCIONES
Otra. Tiempos del proceso de implementación del acuerdo marco de precios.
JUSTIFICACIÓN
Se entregaron dotaciones a través del mecanismo Obras por Impuestos en 83 sedes educativas a nivel nacional, llegando a un total de 154 ambientes pedagógicos dotados en lo corrido de la presente vigencia. Se realizó la gestión necesaria por parte del Ministerio de Educación Nacional, para la definición del Acuerdo Marco de Precios de Colombia Compra Eficiente y el avance de la focalización para la entrega de dotaciones con recursos nación, sin embargo, a la fecha no se ha aprobado el Acuerdo Marco de Precios de Dotaciones Escolares Tercera Generación, por parte de Colombia Compra Eficiente. </t>
  </si>
  <si>
    <t>06.04.2024 OAPF: 
• Oportunidad: Se reportó el 5 abril 2024 dentro del plazo dado por la Circular 007 del 30 de enero 2024. Cumplió.
• Completitud: Incluyó los cuatro componentes del reporte. Cumplió.
• Consistencia: Dado que por el rezago aún no se reporta avance cuantitativo, el avance y la justificación son consistentes. Al igual que en los meses anteriores de 2024, se reportó cuello de botella relacionado con el Acuerdo Marco de Precios. Se sugiere revisar si se puede reportar cero (0) como avance cuantitativo de marzo o si se van a incluir dotaciones finaciadas con recursos de Obras por impuestos. Se realizó ajuste menor en la justificación en el significado de SIMES. Cumplió.
• Medios de verificación: N.A hasta que se reporte el avance cuantitativo marzo 2024 o si se decide dejar en cero (0) se deberá cargar el formato de desagregación en ceros.
NOTA: Cumple con validación preliminar de OAPF, se  recomienda cargar en Sinergia este reporte y el ajuste cualitativo y avance cuantitativo de febrero 2024 antes del 10 de abril.La validación final del reporte, depende del DNP, se realizará cuando la dependencia cargue el avance cuantitativo marzo 2024 y ajuste el avance cualitativo y la justificación y DNP apruebe. 
09.05.2024 OAPF: Dependencia cargó avance cuantitativo y ajustó avance cualitativo y justificación en Sinergia dado el rezago. DNP aprobó. Se valida SI.</t>
  </si>
  <si>
    <t>PRINCIPALES AVANCES: El Ministerio de Educación Nacional - MEN a través del mecanismo de obras por impuestos, continuó con la entrega de dotaciones pedagógicas a nivel nacional. Adicionalmente, se encuentra a la espera de la aprobación del Acuerdo Marco de Precios por parte de Colombia Compra Eficiente.
PRINCIPALES CUELLOS DE BOTELLA Y LIMITACIONES: No se identifican cuellos de botella y limitaciones en el periodo.
RESTRICCIONES: No aplica
JUSTIFICACIÓN: Se avanzó con entrega de dotaciones pedagógicas en sedes educativas a nivel nacional, interviniendo zonas rurales y zonas urbanas, gestionando a través del equipo de trabajo del mecanismo de Obras por Impuestos del MEN, los recursos humanos y financieros necesarios, para ejecutar y entregar los proyectos en la vigencia 2024. Con respecto a las órdenes de compra, se espera la aprobación del acuerdo marco de precios para dar continuidad al proceso de facbricción y entrega de dotaciones con recursos nación.
JUSTIFICACIÓN DE LA ACTUALIZACIÓN/COMPLEMENTO INFORMACIÓN CUALITATIVA: El Ministerio de Educación Nacional avanzó en 347 ambientes dotados en educación preescolar, básica y media, de los cuales 333 son ambientes en aulas de preescolar, primaria y secundaria y 14 son ambientes especializados y/o complementarios. Se avanzó con entrega de dotaciones escolares en 169 sedes educativas, de los cuales 305 son ambientes dotados en zonas rurales y 42 en zonas urbanas, financiados a través del mecanismo de obras por impuestos.</t>
  </si>
  <si>
    <t>09.05.2024 OAPF: 
• Oportunidad: Se reportó el 8 de mayo 2024 dentro del plazo dado por la Circular 007-2024 para el reporte de abril. Cumplió.
• Completitud: Reportó los cuatro componentes teniendo en cuenta Guía seguimiento PAI y nueva orientación de DNP para indicadores con rezago. Cumplió.
• Consistencia: El avance cualitativo, el cuello de botella y la justificación son consistentes teniendo en cuenta la información con la que se cuenta al cierre y el rezago. Cumplió.
• Medios de verificación: N.A hasta que se reporte el avance cuantitativo en razón al tiempo de rezago.
NOTA: Cumple con validación preliminar de OAPF. Se sugiere cargar este reporte en Sinergia 2.0 antes del 10 de mayo de 2024. La validación final depende del DNP.
10.05.2024 OAPF: Dependencia cargó a Sinergia. aprobó. Se valida SI.
07.06.2024 OAPF: La dependencia reportó avance cuantitativo abril 2024 y la "Justificación de la actualización/Complemento información cualitativa". Se sugiere cargar este reporte en Sinergia 2.0 antes del 10 de junio de 2024. La validación final depende del DNP.
• Medios de verificación: Se valida consistencia entre los datos incluidos en la "Justificación de la actualización/Complemento información cualitativa", la desagregación territorial y la información detallada del soporte. Cumplió.
09.06.2024 OAPF: Dependencia cargó a Sinergia avance cuantitativo y justificacion de ajustes cualitaitivo y DNP aprobó. Se valida SI.</t>
  </si>
  <si>
    <t xml:space="preserve">AVANCE: El Ministerio de Educación Nacional - MEN a través del mecanismo de obras por impuestos, continuó con la entrega de ambientes dotados en educación preescolar, básica y media a nivel nacional para la vigencia 2024.
PRINCIPALES CUELLOS DE BOTELLA Y LIMITACIONES: No se identifican cuellos de botella y limitaciones en el periodo.
RESTRICCIONES: No aplica
JUSTIFICACIÓN: Se avanzó con entrega de dotaciones pedagógicas en sedes educativas a nivel nacional, interviniendo zonas rurales y zonas urbanas, gestionando a través de los equipos de trabajo del mecanismo de Obras por Impuestos del MEN, los recursos humanos y financieros necesarios, para ejecutar y entregar los proyectos en la vigencia 2024.
ACTUALIZACIÓN
AVANCE
El Ministerio de Educación Nacional presento la estructuración total de las adquisiciones de dotaciones de mobiliario escolar de la oficina de infraestructura para el 2024 de acuerdo con los recursos asignados.
CUELLOS DE BOTELLA
No se ha puesto en funcionamiento el acuerdo marco de precios. 
RESTRICCIONES
Tiempos del proceso de implementación del acuerdo marco de precios.
JUSTIFICACIÓN
Se realizó la gestión necesaria por parte del Ministerio de Educación Nacional, para la definición de la estructuración total de las adquisiciones de dotaciones de mobiliario escolar de la oficina de infraestructura para el 2024, teniendo en cuenta primordialmente criterios de asignación por ubicación de las sedes en SIMES, Formación Integral y Primera Infancia, así mismo los municipios con mayores índices de pobreza multidimensional. Adicionalmente, Se adjudicó el 15-05-2024 CCENEG-073-01-2023 Acuerdo Marco de Precios para la Adquisición de Dotación Escolar Tercera Generación y de acuerdo con la información de la agencia de contratación estatal se pondrá en funcionamiento el 4 de Julio de 2024.
JUSTIFICACIÓN ACTUALIZACIÓN:
Este indicador tiene 30 días de rezago, razón por la cual, el reporte cuantitativo se reporta el mes siguiente a su fecha de corte.
</t>
  </si>
  <si>
    <t xml:space="preserve"> 05.06.2024 OAPF: 
• Oportunidad: Se reportó el 5 de junio 2024 dentro del plazo dado por la Circular 007-2024 para el reporte de mayo. Cumplió.
• Completitud: Reportó los cuatro componentes considerando los lineamientos de la Guía seguimiento PAI. Cumplió.
• Consistencia: El avance cualitativo y la justificación son consistentes, amplios y solo consideran los ambientes que se dotarán con el mecanismo de Obras por Impuestos; tiene en cuenta recientes orientaciones del DNP para reportes con rezago. Cumplió.
• Medios de verificación: N.A hasta que se reporte el avance cuantitativo en razón al tiempo de rezago. Se reportará entre el 1° y el 10 de julio solo ambientes dotados bajo el mecanismo Obras por Impuestos.
NOTA: Cumple con validación preliminar de OAPF. Se sugiere cargar este reporte en Sinergia 2.0 antes del 10 de junio de 2024. La validación final depende del DNP hasta que se cuente con avance cuantitativo aprobado.
09.06.2024 OAPF: Dependencia cargó a Sinergia avance cuantitativo y justificacion de ajustes cualitaitivo y DNP aprobó. Se valida SI.</t>
  </si>
  <si>
    <t>AVANCE: El Ministerio de Educación Nacional - MEN a través del mecanismo de obras por impuestos, continuó con la entrega de ambientes dotados en educación preescolar, básica y media a nivel nacional para la vigencia 2024.
PRINCIPALES CUELLOS DE BOTELLA Y LIMITACIONES: No se identifican cuellos de botella y limitaciones en el periodo.
RESTRICCIONES: No aplica
JUSTIFICACIÓN: Se avanzó con entrega de dotaciones pedagógicas en sedes educativas a nivel nacional, interviniendo zonas rurales y zonas urbanas, gestionando a través de los equipos de trabajo del mecanismo de Obras por Impuestos del Ministerio de Educación Nacional, los recursos humanos y financieros necesarios, para ejecutar y entregar los proyectos en la vigencia 2024.</t>
  </si>
  <si>
    <t xml:space="preserve"> 05.07.2024 OAPF: 
• Oportunidad: Se reportó el 5 de julio 2024 dentro del plazo dado por la Circular 007-2024 para el reporte de junio. Cumplió.
• Completitud: Reportó los cuatro componentes considerando los lineamientos de la Guía seguimiento PAI; se valida uso de lenguaje claro. Cumplió.
• Consistencia: El avance cualitativo y la justificación son consistentes, amplios y siguen considerando los ambientes que se dotarán con el mecanismo de Obras por Impuestos. También cumplió con los lineamientos del DNP para indicadores con rezago. A partir de este mes, DNP ya no utiliza campo "Justificación de la actualización/Complemento información cualitativa". Se vuelve a utilizar solo  "Justificación de la actualización" como en meses anteriores. Cumplió.
• Medios de verificación: N.A hasta que se reporte el avance cuantitativo en razón al tiempo de rezago. Se reportará entre el 1° y el 10 de agosto solo ambientes dotados bajo el mecanismo Obras por Impuestos.
NOTA: Cumple con validación preliminar de OAPF. Se sugiere cargar este reporte en Sinergia 2.0 antes del 10 de julio de 2024. La validación final depende del DNP hasta que se cuente con avance cuantitativo aprobado.
09.07.2024 OAPF: Dependencia cargó a Sinergia avance cualitativo y DNP aprobó. Se valida SI. Validación final depende de aprobación DNP sobre avance cuantitativo.</t>
  </si>
  <si>
    <t>Sedes educativas en residencias escolares con obras de infrestructura construida, mejorada y/o con dotación de mobiliario</t>
  </si>
  <si>
    <t>Conteo trimestral en la vigencia correspondiente del número de sedes en residencias escolares con obras de infrestructura construida, mejorada y/o con dotación de mobiliario
Sr =∑ S 
Sr = Sumatoria de sedes construidas, mejoradas y/o dotadas en residencias escolares
S =   Sedes en residencias escolares con obras de infrestructura construida, mejorada y/o con dotación de mobiliario</t>
  </si>
  <si>
    <t>Base de datos con la relación de las entregas por sede educativa, municipio y Departamento</t>
  </si>
  <si>
    <t>AVANCE CUALITATIVO
El Ministerio de Educación Nacional a través del Fondo de Financiamiento a la Infraestructura Educativa – FFIE, avanzó con 50 ambientes educativos mejorados en residencias escolares a nivel nacional.
PRINCIPALES CUELLOS DE BOTELLA Y LIMITACIONES
No se identifican cuellos de botella y limitaciones en el periodo.
RESTRICCIONES: No Aplica
JUSTIFICACIÓN
Se avanzó en obras de infraestructura con 18  Sedes Educativas, interviniendo un total de 50 ambientes educativos en residencias escolares en zonas rurales del país, financiados a través del Fondo de Financiamiento a la Infraestructura Educativa – FFIE.</t>
  </si>
  <si>
    <t xml:space="preserve">06.04.2024 OAPF: 
• Oportunidad: No se registró avance. No cumple
• Consistencia : El reporte cualitativo descibe acciones enterminos de "Ambientes" y el indicador este definido en "sedes educativas" 
10.07.2024
Completitud. Cumple. Se regitran los cuatro componentes del reporte. 
Consistencia. Cumple.
Medio de Verificación. Cumple. Se anexa medio de verificación.
</t>
  </si>
  <si>
    <t>08.05.2024
Consistencia. No cumple se debe solucionar observaciones de mes anterior.
10.07.2024. 
Se ajusto reporte mes anterior. Se valida "SI"</t>
  </si>
  <si>
    <t>OAFP 20.06.2024
Se evidencia el ajuste hecho por el área en el reporte
• Oportunidad: se ajustó en junio 
• Completitud: Reportó los cuatro componentes considerando los lineamientos de la Guía seguimiento PAI. 
• Consistencia: El avance cualitativo y la justificación son consistentes.
• Medios de verificación: N.A hasta que se reporte el avance cuantitativo en razón al tiempo de rezago. Se reportará entre el 1° y el 10 de julio solo ambientes dotados bajo el mecanismo Obras por Impuestos.
NOTA: Cumple con validación preliminar de OAPF. Se sugiere cargar este reporte en Sinergia 2.0 antes del 10 de junio de 2024. La validación final depende del DNP hasta que se cuente con avance cuantitativo aprobado.
09.06.2024 OAPF: Dependencia cargó medio de verificación a la carpeta de seguimiento</t>
  </si>
  <si>
    <t>AVANCE: El Ministerio de Educación Nacional a través del Fondo de Financiamiento a la Infraestructura Educativa – FFIE y el mecanismo de obras por impuestos, continuó con la ejecución en Sedes educativas en residencias escolares con obras de infrestructura construida, mejorada y/o con dotación de mobiliario en educación preescolar, básica y media a nivel nacional para la vigencia 2024.
NOTA: Considerando los 30 días que se requiere para la consolidación, validación y reporte de la Máster de Inversiones a corte 30 de junio, el dato cuantitativo se reportará en el siguiente corte.
PRINCIPALES CUELLOS DE BOTELLA Y LIMITACIONES: No se identifican cuellos de botella y limitaciones en el periodo.
Sedes educativas en residencias escolares con obras de infrestructura construida, mejorada y/o con dotación de mobiliario
RESTRICCIONES: No aplica
JUSTIFICACIÓN: Se avanzó en obras de infraestructura y entrega de dotaciones escolares en residencia escolares a nivel nacional, gestionando a través de los equipos de trabajo del FFIE y el mecanismo de Obras por Impuestos del Ministerio, los recursos humanos y financieros necesarios para ejecutar y entregar los proyectos en la vigencia 2024.</t>
  </si>
  <si>
    <t xml:space="preserve">OAPF 10.07.2024
Completitud: El reporte cumple con los 4 elementos solicitados, principales avances, cuellos de botella, restricciones y justificación. 
Consistencia: Por el tiempo de rezago no se presenta avance cuantitativo, se presentará el próximo mes.
Oportunidad: Se evidenció que el reporte se realizó dentro de los tiempos establecidos en la circular 007 de 2024.
Medios de verificación: No aplica por el tiempo de rezago. </t>
  </si>
  <si>
    <t>Dirección de Fortalecimiento a la Gestión Territorial</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</si>
  <si>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</si>
  <si>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</si>
  <si>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</si>
  <si>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b. Entidades públicas territoriales y nacionales fortalecidas</t>
  </si>
  <si>
    <t>Atención diferencial a 37 ETC priorizadas</t>
  </si>
  <si>
    <t>Entidades con asistencia técnica en diseño, implementación y seguimiento de estrategias de acogida, bienestar y permanencia</t>
  </si>
  <si>
    <t># de ETC acompañadas</t>
  </si>
  <si>
    <t>Matriz de resultados del Crédito BID</t>
  </si>
  <si>
    <t>OAPF 27/02/2024
* COMPLETITUD: El indicador no fue reportado para el período de enero. NO CUMPLE
*CONSISTENCIA:  El indicador no fue reportado para el período de enero. NO CUMPLE
*OPORTUNIDAD: El indicador no fue reportado para el período de enero. NO CUMPLE
*MV: El indicador no fue reportado para el período de enero, por tanto, tampoco cuenta con MV. NO CUMPLE</t>
  </si>
  <si>
    <t>OAPF 11/03/2024
* COMPLETITUD: El indicador no fue reportado para el período de enero. NO CUMPLE
*CONSISTENCIA:  El indicador no fue reportado para el período de enero. NO CUMPLE
*OPORTUNIDAD: El indicador no fue reportado para el período de enero. NO CUMPLE
*MV: El indicador no fue reportado para el período de enero, por tanto, tampoco cuenta con MV. NO CUMPLE</t>
  </si>
  <si>
    <t>OAPF 09/04/2024
* COMPLETITUD: El indicador no fue reportado para el período de enero. NO CUMPLE
*CONSISTENCIA:  El indicador no fue reportado para el período de enero. NO CUMPLE
*OPORTUNIDAD: El indicador no fue reportado para el período de enero. NO CUMPLE
*MV: El indicador no fue reportado para el período de enero, por tanto, tampoco cuenta con MV. NO CUMPLE</t>
  </si>
  <si>
    <t xml:space="preserve"> OAPF 18/06/2024
* COMPLETITUD: El indicador no fue reportado para el período de mayo. NO CUMPLE
*CONSISTENCIA:  El indicador no fue reportado para el período de mayo. NO CUMPLE
*OPORTUNIDAD: El indicador no fue reportado para el período de mayo. NO CUMPLE
*MV: El indicador no fue reportado para el período de mayo, por tanto, tampoco cuenta con MV. NO CUMPLE</t>
  </si>
  <si>
    <t xml:space="preserve">  OAPF 11/07/2024
* COMPLETITUD: El indicador no fue reportado para el período de junio tiempo para cumplir con la semestralidad. NO CUMPLE
*CONSISTENCIA:  El indicador no fue reportado para el período de junio. NO CUMPLE
*OPORTUNIDAD: El indicador no fue reportado para el período de junio. NO CUMPLE
*MV: La carpeta se encuentra vacía. NO CUMPLE</t>
  </si>
  <si>
    <t>Documentos elaborados</t>
  </si>
  <si>
    <t># de documentos elaborados</t>
  </si>
  <si>
    <t>Informes de Progreso semestrales</t>
  </si>
  <si>
    <t>12.00</t>
  </si>
  <si>
    <t xml:space="preserve"> OAPF 11/06/2024
La periodicidad del reporte es semestral por lo que aún no se registra avance</t>
  </si>
  <si>
    <t xml:space="preserve"> OAPF 18/06/2024
La periodicidad del reporte es semestral por lo que aún no se registra avance. 
Se valida Sí para dejar evidencia de la verificación</t>
  </si>
  <si>
    <t xml:space="preserve">  OAPF 11/07/2024
* COMPLETITUD: El indicador no fue reportado para el período de junio a pesar de ser mensual. NO CUMPLE
*CONSISTENCIA:  El indicador no fue reportado para el período de junio a pesar de ser mensual. NO CUMPLE
*OPORTUNIDAD: El indicador no fue reportado para el período de junio a pesar de ser mensual. NO CUMPLE
*MV: La carpeta se encuentra vacía. NO CUMPLE</t>
  </si>
  <si>
    <t>2.00</t>
  </si>
  <si>
    <t>a. Primera infancia feliz y protegida</t>
  </si>
  <si>
    <t xml:space="preserve">1. Educación inicial en el marco de la atención integral </t>
  </si>
  <si>
    <t>Mejoramiento hacia la atención integral</t>
  </si>
  <si>
    <t>Instituciones educativas oficiales que implementan el nivel preescolar en el marco de la atención integral</t>
  </si>
  <si>
    <t># de EE beneficiados</t>
  </si>
  <si>
    <t>OAPF 11/03/2024
* COMPLETITUD: El indicador no fue reportado para el período de febrero. NO CUMPLE
*CONSISTENCIA:  El indicador no fue reportado para el período de febrero. NO CUMPLE
*OPORTUNIDAD: El indicador no fue reportado para el período de febrero. NO CUMPLE
*MV: El indicador no fue reportado para el período de febrero, por tanto, tampoco cuenta con MV. NO CUMPLE</t>
  </si>
  <si>
    <t>OAPF 09/04/2024
* COMPLETITUD: El indicador no fue reportado para el período de marzo. NO CUMPLE
*CONSISTENCIA:  El indicador no fue reportado para el período de marzo. NO CUMPLE
*OPORTUNIDAD: El indicador no fue reportado para el período de marzo. NO CUMPLE
*MV: El indicador no fue reportado para el período de marzo, por tanto, tampoco cuenta con MV. NO CUMPLE</t>
  </si>
  <si>
    <t xml:space="preserve">   OAPF 11/07/2024
* COMPLETITUD: El indicador no fue reportado para el período de junio tiempo para cumplir con la semestralidad. NO CUMPLE
*CONSISTENCIA:  El indicador no fue reportado para el período de junio. NO CUMPLE
*OPORTUNIDAD: El indicador no fue reportado para el período de junio. NO CUMPLE
*MV: La carpeta se encuentra vacía. NO CUMPLE</t>
  </si>
  <si>
    <t>Ambientes de aprendizaje dotados</t>
  </si>
  <si>
    <t># de sedes beneficiadas</t>
  </si>
  <si>
    <t>1600.00</t>
  </si>
  <si>
    <t xml:space="preserve">  OAPF 18/06/2024
La periodicidad del reporte es semestral por lo que aún no se registra avance. 
Se valida Sí para dejar evidencia de la verificación</t>
  </si>
  <si>
    <t xml:space="preserve">   OAPF 11/07/2024
* COMPLETITUD: El indicador no fue reportado para el período de junio a pesar de ser mensual. NO CUMPLE
*CONSISTENCIA:  El indicador no fue reportado para el período de junio a pesar de ser mensual. NO CUMPLE
*OPORTUNIDAD: El indicador no fue reportado para el período de junio a pesar de ser mensual. NO CUMPLE
*MV: La carpeta se encuentra vacía. NO CUMPLE</t>
  </si>
  <si>
    <t>Fortalecimiento de las capacidades de gestión de todas las ETC</t>
  </si>
  <si>
    <t>Entidades con asistencia técnica en diseño, implementación y seguimiento en procesos de gestión del conocimiento</t>
  </si>
  <si>
    <t xml:space="preserve">    OAPF 11/07/2024
* COMPLETITUD: El indicador no fue reportado para el período de junio tiempo para cumplir con la semestralidad. NO CUMPLE
*CONSISTENCIA:  El indicador no fue reportado para el período de junio. NO CUMPLE
*OPORTUNIDAD: El indicador no fue reportado para el período de junio. NO CUMPLE
*MV: La carpeta se encuentra vacía. NO CUMPLE</t>
  </si>
  <si>
    <t>Programas, proyectos y estrategias evaluadas</t>
  </si>
  <si>
    <t># de proyectos evaluados</t>
  </si>
  <si>
    <t xml:space="preserve">   OAPF 18/06/2024
La periodicidad del reporte es semestral por lo que aún no se registra avance. 
Se valida Sí para dejar evidencia de la verificación</t>
  </si>
  <si>
    <t xml:space="preserve">    OAPF 11/07/2024
* COMPLETITUD: El indicador no fue reportado para el período de junio a pesar de ser mensual. NO CUMPLE
*CONSISTENCIA:  El indicador no fue reportado para el período de junio a pesar de ser mensual. NO CUMPLE
*OPORTUNIDAD: El indicador no fue reportado para el período de junio a pesar de ser mensual. NO CUMPLE
*MV: La carpeta se encuentra vacía. NO CUMPLE</t>
  </si>
  <si>
    <t>1.00</t>
  </si>
  <si>
    <t>Subdirección de Recursos Humanos del Sector Educativo</t>
  </si>
  <si>
    <t>A.45P</t>
  </si>
  <si>
    <t>Porcentaje de provisión de vacantes definitivas ofertadas a través de concursos diseñados para municipios PDET</t>
  </si>
  <si>
    <t>IPEp=(#Vacantes provistas)/(#Vacantes ofertadas-#Vacantes excluibles)*100</t>
  </si>
  <si>
    <t>Documento con el Reporte oficial de docentes y directivos de municipios PDET activos del SINEB elegibles de los concursos de méritos.</t>
  </si>
  <si>
    <t xml:space="preserve">09.04.2024 OAPF:
• Oportunidad: No cumple, no se reportó el 1° abril 2024 dentro del plazo dado por la Circular 007 del 30 de enero 2024. </t>
  </si>
  <si>
    <t xml:space="preserve">15.07.2024 OAPF:
• Oportunidad: No cumple, no se reportó el 1° abril 2024 dentro del plazo dado por la Circular 007 del 30 de enero 2024. </t>
  </si>
  <si>
    <t>e. Capacidades y articulación para la gestión territorial</t>
  </si>
  <si>
    <t>Número de ETC con acompañamiento para apoyo a la reorganización de plantas de cargos</t>
  </si>
  <si>
    <t xml:space="preserve">Mantenimiento </t>
  </si>
  <si>
    <t>Sumatoria de entidades acompañadas</t>
  </si>
  <si>
    <t>Actas de acompañamiento</t>
  </si>
  <si>
    <t>OAPF 27/02/2024
En este mes no se valida el indicador por la periodicidad</t>
  </si>
  <si>
    <t>Durante el mes de febrero se realizaron 78 mesas de trabajo en 74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</si>
  <si>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OAPF 11/03/2024
En este mes no se valida el indicador por la periodicidad</t>
  </si>
  <si>
    <t>Durante el mes de marzo se realizaron 87 mesas de trabajo en 85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</si>
  <si>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OAPF 09/04/2024
* COMPLETITUD: El indicador fue reportado para el período de marzo, sin embargo no se registra avance cuantitativo, ni meta. NO CUMPLE
*CONSISTENCIA:  el reporte cualitativo debe resumir las acciones de todo el trimestre. NO CUMPLE
*OPORTUNIDAD: El indicador fue reportado para el período de marzo.  CUMPLE
*MV: NO cuenta con medios de verificación en la carpeta correspondiente. NO CUMPLE</t>
  </si>
  <si>
    <t>Durante el mes de abril se realizaron 87 mesas de trabajo en 75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</si>
  <si>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Durante el mes de mayo se realizaron 61 mesas de trabajo en 56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</si>
  <si>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 xml:space="preserve">    OAPF 18/06/2024
La periodicidad del reporte es trimestral por lo que aún no se registra avance. 
Se valida Sí para dejar evidencia de la verificación</t>
  </si>
  <si>
    <t>Durante el segundo trimestre se realizaron 219 mesas de trabajo en 85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</si>
  <si>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 xml:space="preserve"> OAPF 10.07.2024
Completitud: El reporte no cumple con los 4 elementos solicitados, reporta principales avances, pero no reporta cuellos de botella, restricciones, ni justificación. 
Consistencia: el reporte cualitativo estáincompleto.
Oportunidad: Se evidenció que el reporte se realizó dentro de los tiempos establecidos en la circular 007 de 2024.
Medios de verificación: No se evidencia el medio de verificación en la carpeta asignada. Se hace la observación a través de correo electrónico.</t>
  </si>
  <si>
    <t>Numero de entidades territoriales certificadas con capacitación en las nuevas funcionalidades del Sistema Maestro</t>
  </si>
  <si>
    <t>Número de entidades capacitadas en el sistema maestro/Número total de entidades territoriales</t>
  </si>
  <si>
    <t>Durante el mes de enero se desarrollo la fase de planeación donde se está elaborando un diagnóstico de las 97 secretarías de educación certificadas frente al cumplimiento del aplicativo y con base en dicho resultado elaborar el  cronograma de capacitación, priorización las ETC que tienen oportunidades de mejora de los principios de eficiencia y eficacia frente en el sistema, para mejorar la calidad educativa, la permanencia del docente en el aula y mejorar los tiempos de selección.</t>
  </si>
  <si>
    <t>Durante el mes de febrero se realizaron 7 capacitaciones de la Resolución 3593 de 2024 por parte de la Subdirección de Recursos Humanos del Sector Educativo, con el fin de dar a conocer el nuevo marco normativo, las nuevas tablas de ponderación y los criterios diferenciales aplicables.</t>
  </si>
  <si>
    <t>Durante el mes de marzo se realizaron 7 capacitaciones de la Resolución 3593 de 2024 por parte de la Subdirección de Recursos Humanos del Sector Educativo, con el fin de dar a conocer el nuevo marco normativo, las nuevas tablas de ponderación y los criterios diferenciales aplicables.</t>
  </si>
  <si>
    <t>OAPF 09/04/2024
* COMPLETITUD: El indicador fue reportado para el período de marzo, sin embargo no se registra avance cuantitativo, ni meta. NO CUMPLE
*CONSISTENCIA: el reporte no guarda consistenca con el indicador. El indicador hbla de capacitaciones de nuevas funcionalidades del Sistema Maestro, y el reporte habla de desayunos, alertas tempranas etc. NO CUMPLE
*OPORTUNIDAD: El indicador fue reportado para el período de marzo.  CUMPLE
*MV: No se anexan los medios de verificación establecidos "Actas de acompañamiento". NO CUMPLE</t>
  </si>
  <si>
    <t>Durante el mes de abril se realizaron 14 capacitaciones de la Resolución 3593 de 2024 por parte de la Subdirección de Recursos Humanos del Sector Educativo, con el fin de dar a conocer el nuevo marco normativo, las nuevas tablas de ponderación y los criterios diferenciales aplicables.</t>
  </si>
  <si>
    <t>Durante el mes de mayo se realizaron 4 capacitaciones de la Resolución 3593 de 2024 por parte de la Subdirección de Recursos Humanos del Sector Educativo, con el fin de dar a conocer el nuevo marco normativo, las nuevas tablas de ponderación y los criterios diferenciales aplicables.</t>
  </si>
  <si>
    <t>Durante el primer semestre de 2024 se realizaron 42 capacitaciones de la Resolución 3593 de 2024 por parte de la Subdirección de Recursos Humanos del Sector Educativo, con el fin de dar a conocer el nuevo marco normativo, las nuevas tablas de ponderación y los criterios diferenciales aplicables.</t>
  </si>
  <si>
    <t xml:space="preserve"> OAPF 10.07.2024
Completitud: El reporte no cumple con los 4 elementos solicitados, reporta principales avances, pero no reporta cuellos de botella, restricciones, ni justificación. 
Consistencia: el reporte cualitativo estáincompleto.
Oportunidad: Se evidenció que el reporte se realizó dentro de los tiempos establecidos en la circular 007 de 2024.
Medios de verificación: Se encuentra el soporte en la carpeta. Cumple.
 Se hace la observación a través de correo electrónico.</t>
  </si>
  <si>
    <t>Porcentaje de avance en la realización de las actividades de bienestar programadas</t>
  </si>
  <si>
    <t xml:space="preserve">
Actividades de bienestar realizadas/ Actividades programadas</t>
  </si>
  <si>
    <t>Cronograma con los avances  de las actividades de Bienestar Laboral Docente (Juegos Nacionales, Encuentro folclorico, Mujer Maestra) ejecutados</t>
  </si>
  <si>
    <t>En el mes de enero desde el Ministerio de Educación  se elaboró el cronograma de desayunos de bienvenida y recibimiento para los nuevos docentes y directivos docentes del país, en el cual participarán 13.000 docentes de 50 ETC. 
De igual forma se elaboró el cronograma de los programas de Salud Mental, Prepensionados y Mujer maestra del primer semestre de 2024. 
Se asesoró a las entidades territoriales en el diseño del plan de acción de bienestar laboral docente 2024.</t>
  </si>
  <si>
    <t>OAPF 27/02/2024
* COMPLETITUD: El reporte de avance cualitativo del indicador describe lo realizado para el periodo en temas de bienestar docente. Se identifica que el reporte se realiza cumpliendo con los criterios requeridos para el avance. Cumple.
*CONSISTENCIA:  El reporte de avance cualitativo es consistente con lo reportado en el avance cuantitativo. Cumple.
*OPORTUNIDAD: Se realizó el reporte cumpliendo con las fechas establecidas en la circulas N° 007 de 2024 para el periodo establecido. Cumple.
*MV: No se encuentran los MV definidos para soportar el avance de la acción dentro de la carpeta dispuesta para tal fin. No cumple.</t>
  </si>
  <si>
    <t>En el mes de febrero desde el Ministerio de Educación  se elaboró el cronograma de desayunos de bienvenida y recibimiento para los nuevos docentes y directivos docentes del país, en el cual participarán 13.000 docentes de 50 ETC.
De igual forma se elaboró el cronograma de los programas de Salud Mental, Prepensionados y Mujer maestra del primer semestre de 2024.
Se asesoró a las entidades territoriales en el diseño del plan de acción de bienestar laboral docente 2024.</t>
  </si>
  <si>
    <t xml:space="preserve">Durante el mes de marzo se realizó el taller de gestión emocional y herramientas de afrontamiento como acción de respuesta frente a alertas tempranas N° 005-22 y N° 019-22 de la defensoría del pueblo en el ítem de acompañamiento a docentes, con la participación de 100 docentes de los municipios de Toribio, Caldono, buenos aires y Santander de Quilichao en el departamento del Cauca. De igual manera se han realizado 31 desayunos de bienvenida con 30 Entidades Territoriales certificadas, en las que han participado 5775 nuevos docentes y directivos docentes y se han entregado igual número de agendas. </t>
  </si>
  <si>
    <t>Durante el mes de abril se realizó el taller de salud mental para docentes de la zona rural de Jamundí, en el que participaron 91 personas, en Yopal en el que participaron 53 personas. Durante este mes se continuó con la coordinación y ejecución de los desayunos de bienvenida y recibimiento a nuevos docentes y directivos docentes del país. En total se realizaron 68 actividades de desayunos en 65 Entidades Territoriales certificadas, en los cuales participaron 10,260 docentes. Se realizó el taller de Mujer maestra para 50 docentes del departamento de Vichada y 50 docentes del departamento de Cesár.</t>
  </si>
  <si>
    <t>Durante el mes de mayo se realizó un taller de salud mental en la E.T.C. Tumaco, donde participaron 50 docentes, en San Andrés en el que participaron 110 personas, en Pasto donde partiparon 1,445 docentes y Providencia 21 docentes.  Se realizó el taller de Mujer maestra en 7 entidades territoriales para 350 docentes. Por último se llevo a cabo el Taller con los lideres de bienestar de las 97 entidades territoriales.</t>
  </si>
  <si>
    <t xml:space="preserve">Se llevó a cabo la expedición de la Circular 021 del 22 de mayo de 2024, para la realización de las fases municipal, departamental y la final nacional de los Juegos Deportivos del Magisterio y fase nacional Encuentro Folclórico y Cultural de la vigencia 2024. El día 29 de mayo, se llevó a cabo el proceso de socialización de la Circular y se contó con la participación de 112 personas enlaces de bienestar de las Entidades Territoriales Certificadas. 
Se han llevado a cabo mesas de trabajo con el personal delegado de FECODE y el Ministerio del Deporte para el proceso de acompañamiento y visita de escenarios deportivos, realización para ajuste de Norma General de Juegos y diseño de logo de Juegos y Encuentro Folclórico.
Se diseñó formato de informe técnico de juegos, y nos encontramos en etapa de consolidación de finalistas fase municipal de juegos individuales de las diferentes ETC.
</t>
  </si>
  <si>
    <t>Porcentaje de avance en el diseño, actualización e implementación de un programa de inducción y reinducción en conocimiento institucional, competencias Laborales, Sociales, Emocionales y de Bienestar</t>
  </si>
  <si>
    <t>Hitos cumplidos de la ruta para la expedicion de la guia de lineamientos de actualización de la inducción y reinducción territorial.</t>
  </si>
  <si>
    <t>Documento con los lineamientos de actualización del proceso de inducción y reinducción para los docentes.</t>
  </si>
  <si>
    <t>Subdirección de Monitoreo y Control</t>
  </si>
  <si>
    <t xml:space="preserve">Número de ETC acompañadas en aspectos conceptuales sobre el uso de los recursos del sector </t>
  </si>
  <si>
    <t xml:space="preserve">Sumatoria de las ETC acompañadas en aspectos conceptuales sobre el uso de los recursos del sector </t>
  </si>
  <si>
    <t>Actas de visita, insumos de realización de los talleres</t>
  </si>
  <si>
    <t xml:space="preserve">Durante el mes de enero , se realizó la revisión y análisis para la inclusión de las fuentes no estructuradas utilizadas por el equipo financiero para el seguimiento al uso de los recursos de las 97 ETC.
Paralelamente, se ajusto la metodología y los instrumentos de seguimiento al uso de  los recursos  para el cierre fiscal de la vigencia 2023.
</t>
  </si>
  <si>
    <t>Durante el periodo a reportar, se realizó seguimiento, monitoreo y acompañamiento  a 26 ETC  (Huila, Casanare, Guainía, Sincelejo, Caldas, Cesar, Pereira, La Guajira, Turbo, Buenaventura,  Meta, Magdalena, Bucaramanga, Itagüi, Santander, Chocó, Palmira, La Estrella, Floridablanca, Sabaneta, Atlántico, Córdoba, Malambo, Florencia, Putumayo y Vaupés), con el fin de verificar el cierre financiero de la vigencia 2023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menera, se suscribieron  compromisos fruto de la revisión de estos documentos.</t>
  </si>
  <si>
    <t>OAPF 09/04/2024
* COMPLETITUD: El indicador fue reportado para el período de marzo. CUMPLE
*CONSISTENCIA: El reporte  guarda consistenca con el indicador.  CUMPLE
*OPORTUNIDAD: El indicador fue reportado para el período de marzo.  CUMPLE
*MV: Se anexan los medios de verificación establecidos. CUMPLE</t>
  </si>
  <si>
    <t xml:space="preserve">    OAPF 18/06/2024
La periodicidad del reporte es semestral por lo que aún no se registra avance. 
Se valida Sí para dejar evidencia de la verificación</t>
  </si>
  <si>
    <t xml:space="preserve">Avance: En lo acumulado de la vigencia se realizó seguimiento, monitoreo y acompañamiento al uso de los recursos del SGP -Educación a 97 ETC. 
Cuellos de botella: No se identifican cuellos de botella relacionados
Restricciones: No aplica
Justificación: Específicamente para el mes de junio se trabajó con 71 entidades (Amazonas, Antioquia, Apartadó, Arauca, Armenia, Barrancabermeja, Barranquilla, Bello, Bogotá, Bolívar, Boyacá, Buga, Cali, Caquetá, Cartagena, Cartago, Cauca, Chía, Ciénaga, Cúcuta, Cundinamarca, Dosquebradas, Duitama, envigado, Facatativá, Funza, Fusagasugá, Girardot, Girón, Guaviare, Ibagué, Ipiales, Jamundí, Lorica, Magangué, Maicao, Manizales, Medellín, Montería, Mosquera, Nariño, Neiva, Norte de Santander, Pasto, Piedecuesta, Pitalito, Popayán, Quibdó, Quindío, Riohacha, Rionegro, Risaralda, Sahagún, San Andrés, Santa Marta, Soacha, Sogamoso, Soledad, Sucre, Tolima, Tuluá, Tumaco, Tunja, Uribia, Valle, Valledupar, Vichada, Villavicencio, Yopal, Yumbo, Zipaquirá), con el fin de verificar el cierre financiero de la vigencia 2023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menera, se suscribieron compromisos fruto de la revisión de estos documentos.
</t>
  </si>
  <si>
    <t xml:space="preserve">  OAPF 10.07.2024
Completitud: El reporte no cumple con los 4 elementos solicitados, reporta principales avances, pero no reporta cuellos de botella, restricciones, ni justificación. 
Consistencia: el reporte cualitativo estáincompleto.
Oportunidad: Se evidenció que el reporte se realizó dentro de los tiempos establecidos en la circular 007 de 2024.
Medios de verificación: Se encuentra el soporte en la carpeta. Cumple.
 Se hace la observación a través de correo electrónico.</t>
  </si>
  <si>
    <t>Subdirección de Fortalecimiento Institucional</t>
  </si>
  <si>
    <t xml:space="preserve">Numero de ETC con hoja de ruta para el fortalecimiento institucional </t>
  </si>
  <si>
    <t>Sumatoria de las ETC con hoja de ruta</t>
  </si>
  <si>
    <t>Documento que describa la hoja de ruta de cada una de las ETC con sus avances</t>
  </si>
  <si>
    <t xml:space="preserve">1.	Se avanzó en el diligenciamiento de 53   hojas de ruta diferencial en las ETC de:  
Amazonas, Antioquia, Apartadó, Armenia, Atlántico, Barranquilla. Bello, Bolívar, Boyacá, Buenaventura, Caldas, Cali, Cartagena de Indias, Casanare, Chocó, Córdoba, Cúcuta, Cundinamarca, Duitama, Envigado, Florencia, Fusagasugá, Girardot, Guadalajara de Buga, Guainía, Guaviare 
Ipiales, Itaguí, La Estrella, La Guajira, Lorica, Magangué, Magdalena, Manizales, Medellín, Montería, Nariño, Norte de Santander, Pasto, Popayán, Quibdó, Quindío, Rionegro, Sabaneta, Sahagún, San Andrés de Tumaco, Santa Marta, Sincelejo, Soacha, Sucre, Turbo, Vaupés. Villavicencio
2.	De estas hojas de ruta, 45 tienen reporte de seguimiento de enero
</t>
  </si>
  <si>
    <t xml:space="preserve">1.	Se avanzó en el diligenciamiento de 83   hojas de ruta diferencial en las ETC de:  
Amazonas, Antioquia, Apartadó, Arauca, Armenia, Atlántico, Barrancabermeja, Barranquilla, Bello, Bogotá, Bolívar, Boyacá, Buenaventura, Caldas, Cali, Caquetá, Cartagena de Indias, Cartago, Casanare, Cauca, Chocó, Córdoba, Cúcuta, Cundinamarca, Duitama, Envigado, Facatativá, Florencia, Floridablanca, Funza, Fusagasugá, Girardot, Girón, Guadalajara de Buga, Guainia, Guaviare, Huila, Ipiales, Itaguí, Jamundí, La Estrella, La Guajira, Lorica, Magangué, Magdalena, Maicao, Malambo, Manizales, Medellín, Monteria, Mosquera, Nariño, Neiva, Norte de Santander, Palmira, Pasto, Piedecuesta, Pitalito, Popayán, Putumayo, Quibdó, Quíndio, Riohacha, Rionegro, Risaralda, Sabaneta, Sahagún, San Andrés de Tumaco, Santa Marta, Santander, Sincelejo, Soacha, Sogamoso, Soledad, Sucre, Tolima, Tuluá, Tunja, Turbo, Vaupés, Vichada, Villavicencio, Zipaquirá
2.	De estas hojas de ruta, 68 tienen reporte de seguimiento de febrero
Amazonas, Antioquia, Apartadó, Arauca, Atlántico, Barrancabermeja, Bogotá, Bolívar, Boyacá, Buenaventura, Caldas, Cali, Caquetá, Cartagena de Indias, Cartago, Casanare, Cauca, Chocó, Córdoba, Cundinamarca, Duitama,Facatativá, Florencia, Floridablanca, Funza, Fusagasugá, Girardot, Guadalajara de Buga, Guainía, Guaviare, Huila, Jamundí, La Guajira, Lorica, Magangué, Magdalena, Maicao, Malambo, Monteria, Mosquera, Nariño, Neiva, Norte de Santander, Palmira, Pasto, Pitalito, Popayán, Putumayo, Quibdó, Quíndio, Riohacha, Rionegro, Risaralda, Sahagún, San Andrés de Tumaco, Santa Marta, Sincelejo, Soacha, Sogamoso, Soledad, Sucre, Tolima, Tuluá, Tunja, Turbo, Vichada, Villavicencio y Zipaquirá
</t>
  </si>
  <si>
    <t>1.	Para el mes de Marzo se avanzó en el diligenciamiento de las hojas de ruta en las ETC, dando un total de 92 hojas de rutas en el trimestre
Amazonas, Antioquia, Apartadó, Arauca, Armenia, Atlántico, Barrancabermeja Barranquilla,Bello,Bogotá,Bolívar,Boyacá,Bucaramanga,Buenaventura,Caldas,Cali, Caquetá, Cartagena de Indias, Cartago,Casanare, Cauca. Chía, Chocó, Córdoba, Cúcuta,Cundinamarca,Dosquebradas,Duitama,Envigado,Facatativá,Florencia, Floridablanca, Funza, Fusagasugá, Girardot, Girón ,Guadalajara de Buga, Guainia, Guaviare, Huila, Ibagué,Ipiales, Itaguí,Jamundí, La Estrella, La Guajira,Lorica,Magangué,Magdalena,Maicao,Malambo,Manizales,Medellín,MonteriaMosquera,Nariño,Neiva,Norte de Santander,Palmira,Pasto,Pereira,Piedecuesta,Pitalito,Popayán,Putumayo,Quibdó, Quíndio, Riohacha,Rionegro,Risaralda,Sabaneta, Sahagún ,San Andrés de Tumaco,Santa Marta,Santander,Sincelejo,Soacha,Sogamoso, Soledad,Sucre,Tolima, Tuluá,Tunja,Turbo,Uribia,Valledupar,Vaupés,Vichada,Villavicencio,Yopal,Yumbo,Zipaquirá
2.	De estas hojas de ruta, 65 tienen reporte de seguimiento de Marzo: Amazonas, Antioquia, Arauca, Armenia, Barrancabermeja,  Boyacá,Bucaramanga,Buenaventura,Caldas,Cali, Caquetá, Cauca. Chía, Chocó, Córdoba, Cúcuta,Cundinamarca, Duitama,Envigado,Facatativá,Florencia, Floridablanca,Funza,Fusagasugá,Girardot,Girón , Guaviare, Huila,Ibagué,Ipiales, La Guajira,Lorica,Magangué,Maicao,Malambo,Manizales,Medellín,Mosquera,Nariño,Neiva,Norte de Santander,Pasto,Pereira,Piedecuesta, Pitalito,Popayán,Quibdó, Quíndio, Riohacha,Sahagún ,San Andrés de Tumaco, Santa Marta, Santander, Soacha, Sogamoso, Sucre ,Tolima, Tunja, Uribia, Valledupar, Vaupés, Vichada,Yopal ,Yumbo, Zipaquirá</t>
  </si>
  <si>
    <t>OAPF 09/04/2024
* COMPLETITUD: El indicador fue reportado para el período de marzo, sin embargo no se registra avance cuantitativo. NO CUMPLE
*CONSISTENCIA: El reporte no guarda consistenca con el indicador. El indicador habla de "RHoja de rtas para el fortalecimiento institucional" y el reporte habla de "Hojas de ruta diferencial". NO CUMPLE.
*OPORTUNIDAD: El indicador fue reportado para el período de marzo.  CUMPLE
*MV: No se anexan los medios de verificación establecidos "ADocumento que describa la hoja de ruta de cada una de las ETC con sus avances". NO CUMPLE</t>
  </si>
  <si>
    <t>OAPF 11/06/2024
No es tiempo de reporte por la periodicidad</t>
  </si>
  <si>
    <t>En el mes de mayo, se avanzó en el diligenciamiento de 96   hojas de ruta para el fortalecimiento institucional en las ETC de:
Amazonas,  Antioquia,  Apartadó,  Arauca,  Armenia,  Atlántico,  Barrancabermeja,  Barranquilla,  Bello,  Bogotá,  Bolívar,  Boyacá,  Bucaramanga,  Buenaventura,  Caldas,  Cali,  Caquetá,  Cartagena de Indias,  Cartago,  Cesar,  Casanare,  Cauca,  Chía,  Chocó,  Córdoba,  Lorica,  Magangué,  Magdalena,  Maicao,  Malambo,  Manizales,  Medellín,  Montería,  Mosquera,  Nariño,  Neiva,  Norte de Santander,  Palmira,  Pasto,  Pereira,  Piedecuesta,  Pitalito,  Popayán,  Putumayo,  Quibdó,  Quindío,  Riohacha,  Rionegro,  Risaralda,  Sabaneta,  Sahagún ,  San Andrés de Tumaco,  Santa Marta,  Santander,  Sincelejo,  Soacha,  Sogamoso,  Soledad,  Sucre,  Tolima,  San Andrés y Providencia,  Tuluá,  Tunja,  Turbo,  Uribia,  Valledupar,  Vaupés,  Vichada,  Villavicencio,  Yopal,  Yumbo,  Zipaquirá,  La Guajira,  Cúcuta,  Cundinamarca,  Dosquebradas,  Duitama,  Envigado,  Facatativá,  Florencia,  Floridablanca,  Funza,  Fusagasugá,  Girardot,  Girón ,  Guadalajara de Buga,  Guainía,  Guaviare,  Huila,  Ibagué,  Ipiales,  Itagüí,  Jamundí,  La Estrella,  Valle del Cauca,  Ciénaga.
De estas hojas de ruta, 69 tienen reporte de seguimiento de Mayo: 
Amazonas,  Antioquia,  Apartadó,  Arauca,  Archipiélago de San Andrés,  Providencia y Santa Catalina,  Armenia,  Atlántico,  Barrancabermeja,  Barranquilla,  Bello,  Bogotá,  Bolívar,  Boyacá,  Bucaramanga, Caldas, Caquetá, Cartagena de Indias, Cartago, Casanare, Cauca, Chocó, Ciénaga,  Córdoba,  Cúcuta, Cundinamarca, Duitama,  Envigado, Facatativá, Florencia,  Floridablanca, Girardot, Girón,  Guadalajara de Buga,  Guainía,  Guaviare, Huila, Ipiales,  Itagüí,  La Guajira,  Lorica,  Magangué,  Magdalena, Maicao, Manizales, Meta, Montería, Nariño,  Neiva, Norte de Santander,  Pasto,  Piedecuesta, Pitalito, Putumayo, Quibdó, Quindío, Riohacha, Sabaneta, Sahagún,  San Andrés de Tumaco, Santander,  Sincelejo, Sucre, Tuluá, Uribia,  Valle del Cauca, Vaupés, Vichada,  Villavicencio,  Yopal.</t>
  </si>
  <si>
    <t>Avance: La Subdirección de Fortalecimiento, en el marco de la estrategia de gestión territorial, avanzó durante el segundo trimestre en la consolidación de hoja de ruta para el fortalecimiento institucional de las siguientes 97 ETC: 
Amazonas, Antioquia, Apartadó, Arauca, Armenia, Atlántico, Barrancabermeja Barranquilla,Bello,Bogotá,Bolívar,Boyacá,Bucaramanga,Buenaventura,Caldas,Cali, Caquetá, Cartagena de Indias, Cartago, Cesar, Casanare, Cauca. Chía, Chocó, Córdoba,Lorica,Magangué,Magdalena,Maicao,Malambo,Manizales,Medellín,MonteriaMosquera,Nariño,Neiva,Norte de Santander, Palmira, Pasto, Pereira, Piedecuesta,Pitalito,Popayán,Putumayo,Quibdó, Quíndio, Riohacha, Rionegro, Risaralda, Sabaneta, Sahagún ,San Andrés de Tumaco, Santa Marta, Santander, Sincelejo, Soacha, Sogamoso, Soledad, Sucre, Tolima, Sam Andrés y Providencia, Tuluá,Tunja,Turbo,Uribia,Valledupar,Vaupés,Vichada,Villavicencio,Yopal,Yumbo,Zipaquirá,  La Guajira, Cúcuta, Cundinamarca, Dosquebradas,Duitama ,Envigado, Facatativá, Florencia,  Floridablanca, Funza, Fusagasugá, Girardot, Girón ,Guadalajara de Buga, Guainía, Guaviare, Huila, Ibagué, Ipiales, Itaguí, Jamundí, La Estrella, Valle del Cauca, Ciénaga
Cuellos de botella: No se identificaron cuellos de botella ni limitaciones en el periodo.
Restricciones: No aplica
Justificación: Las hojas de ruta para el fortalecimiento institucional son herramienta que se implementó con el objetivo de que los gestores territoriales consolidaran las estrategias, programas, alertas y situaciones problemáticas que se encuentran en las ETC, las cuales son identificadas en el diálogo con los equipos de las secretarias como con los enlaces de las distintas áreas de la Ministerio de Educación Nacional. Con la información consolidada a la fecha, se pudo  identificar y realizar el seguimiento a las acciones implementadas para solucionar las problemáticas y alertas de los territorios, así como aquellas que permitieron fortalecer su gestión territorial.</t>
  </si>
  <si>
    <t xml:space="preserve">   OAPF 10.07.2024
Completitud: El reporte no cumple con los 4 elementos solicitados, reporta principales avances, pero no reporta cuellos de botella, restricciones, ni justificación. 
Consistencia: el reporte cualitativo estáincompleto.
Oportunidad: Se evidenció que el reporte se realizó dentro de los tiempos establecidos en la circular 007 de 2024.
Medios de verificación: Se encuentra el soporte en la carpeta. Cumple.
 Se hace la observación a través de correo electrónico.</t>
  </si>
  <si>
    <t>Número de ETC con retroalimentación de la formulación y el seguimiento al plan operativo anual de inspección y vigilancia</t>
  </si>
  <si>
    <t>Sumatoria de las ETC retroalimentadas</t>
  </si>
  <si>
    <t>Documento de retroalimentación</t>
  </si>
  <si>
    <t>Para el mes de enero no se presenta avance en cuanto a las retroalimentaciones de los POAIV pero se realizo previamente la socialización de orientaciones. Las entidades territoriales tienen plazo hasta el 31 de enero para entregar el seguimiento final 2023.Se avanzo en la construcción de orientaciones e instrumentos 2024</t>
  </si>
  <si>
    <t>Durante el mes de febrero de 2024, el equipo de Planes Operativos Anuales de Inspección y Vigilancia de la Subdirección de Fortalecimiento Institucional adelantó la evaluación y retroalimentación de  57 informes; 27 informes se encuentran en proceso de evaluación y retroalimentación y a la fecha trece (13) ETC (Atlántico, Ciénaga, Floridablanca, Ipiales, Malambo, Mosquera, Norte de Santander, Pereira, Quindío, San Andrés de Tumaco, Sogamoso, Uribia y Villavicencio) no han remitido sus informes finales al Ministerio, de estas Sogamoso, Uribia y Quindío solicitaron prorroga.</t>
  </si>
  <si>
    <t xml:space="preserve">Durante el mes de marzo de 2024, el equipo de Planes Operativos Anuales de Inspección y Vigilancia de la Subdirección de Fortalecimiento Institucional adelantó la evaluación y retroalimentación de treinta (31) informes finales de los POAIV 2023, que sumados a los adelantados en enero y febrero ascienden a ochenta 80 informes evaluados y retroalimentados en el trimestre. Y estas nueve (9) ETC (Atlántico, Ciénaga, Floridablanca, Ipiales, Malambo, Mosquera, Pereira, San Andrés de Tumaco y Villavicencio) no han remitido sus informes finales al Ministerio. </t>
  </si>
  <si>
    <t>OAPF 09/04/2024
* COMPLETITUD: El indicador fue reportado para el período de marzo, sin embargo no se registra avance cuantitativo. NO CUMPLE
*CONSISTENCIA: El reporte guarda consistenca con el indicador. CUMPLE
*OPORTUNIDAD: El indicador fue reportado para el período de marzo.  CUMPLE
*MV: Se debe anexar MV definido como soporte. La matriz anexada es confusa ya que las hojas estan nombradas con el año 2023.NO CUMPLE. SFI 12/06/2024: De acuerdo con el documento de orientaciones del POAIV, la evaluación y retroalimentación de los informes finales del POAIV 2023 se adelanta en el primer trimestre de la vigencia 2024, razón por la cual el medio de verificación (3. Estructura evaluación Seguimiento Final POAIV 2023) tiene como fecha de referencia el año 2023, aunque la acción se adelante en el año 2024.</t>
  </si>
  <si>
    <t xml:space="preserve">Durante el mes de mayo de 2024, el equipo de Planes Operativos Anuales de Inspección y Vigilancia de la Subdirección de Fortalecimiento Institucional alcanzó la evaluación y retroalimentación de un total de ochenta y siete (87) informes de formulación del POAIV 2024. De éstos, cuarenta y ocho (48) fueron retroalimentados en abril, treinta y nueve (39) en el mes de mayo y tres (3) se encuentran en revisión para junio. Por otra parte, a la fecha, siete entidades (7) (Atlántico, Duitama, Facatativá, Floridablanca, Malambo, Riohacha y Risaralda) no han remitido su formulación, a pesar de haberles remitido oficio reiterando la solicitud. </t>
  </si>
  <si>
    <t xml:space="preserve">Avance: Durante el segundo trimestre de 2024, el Ministerio de Educación Nacional, alcanzó la evaluación y retroalimentación de un total de ochenta y ocho (88) informes de formulación del POAIV 2024. De éstos, cuarenta y ocho (48) fueron retroalimentados en abril, treinta y nueve (39) en el mes de mayo y uno (1) en el mes de junio. Los cuatro (4) restantes se encuentran en revisión para julio. 
Cuellos de botella: Las Secretarías de Educación de Atlántico, Facatativá, Floridablanca, Riohacha y Risaralda no han remitido su formulación, a pesar de haberles enviado oficio reiterando la solicitud, lo que dificulta el cumplimiento total de la meta propuesta.
Restricciones: No aplica
Justificación La valoración y retroalimentación de los ochenta y ocho (88) planes garantizó el cumplimiento de lo estipulado en el Artículo 2.3.7.2.2 del Decreto 1075 de 2015, el cual se refiere a la función del Ministerio de solicitar a los departamentos y municipios la información requerida sobre el ejercicio de la inspección y vigilancia. Con el fin de garantizar la calidad en los documentos y que los equipos interdisciplinarios de las Secretarías de Educación (SE) tuvieran claridad sobre el correcto diligenciamiento y ejecución del plan, se prestó asistencia técnica de manera virtual y presencial a las SE que lo consideraron pertinente. Por otra parte, al indagar con los equipos de las cinco SE que no han presentado la formulación a la fecha las razones del incumplimiento, manifestaron que la principal causa es la falta de personal y voluntad de las diferentes áreas para facilitar la información requerida lo que ha dificultado su consolidación y respectivo envío.
</t>
  </si>
  <si>
    <t>Número de ETC con seguimiento y levantamiento de la información de la estructura organizacional y de las plantas de cargos del nivel central</t>
  </si>
  <si>
    <t>Sumatoria de las ETC con seguimiento y levantamiento de la información</t>
  </si>
  <si>
    <t>Documento de reporte</t>
  </si>
  <si>
    <t>Para el mes de enero no se presenta avance pues no se realizaron visitas de seguimiento y levantamiento de información. Se realizó todo el proceso de planeación de visitas a las entidades territoriales en el primer semestre</t>
  </si>
  <si>
    <t xml:space="preserve"> Durante el mes de febrero se realizaron 9 Visitas de seguimiento y levantamiento de la estructura organizacional y  planta de cargos de la administración central de las secretarías de educación de La Estrella, Itagüí, Sabaneta, Pasto, Envigado, Montería, Casanare, Yopal y Vaupés.</t>
  </si>
  <si>
    <t>Durante el mes de marzo se realizaron 7 Visitas de seguimiento y levantamiento de la estructura organizacional y  planta de cargos de la administración central de las secretarías de educación. Las secretarias visitadas fueron: Bello, Rionegro, Cartagena, Sincelejo, Quindío, Armenia y Manizales. Se lleva un acumulado de 16 ETC para el primer trimestre con seguimiento y levantamiento de la información de la estructura organizacional y de las plantas de cargos del nivel central.</t>
  </si>
  <si>
    <t>OAPF 09/04/2024
* COMPLETITUD: El indicador fue reportado para el período de marzo, sin embargo no se registra avance cuantitativo. NO CUMPLE
*CONSISTENCIA: El reporte guarda consistenca con el indicador. CUMPLE
*OPORTUNIDAD: El indicador fue reportado para el período de marzo.  CUMPLE
*MV: Se  anexa MV. CUMPLE</t>
  </si>
  <si>
    <t>Durante el mes de mayo se realizaron 3 Visitas de seguimiento y levantamiento de la estructura organizacional y planta de cargos de la administración central de las secretarías de educación. Las secretarias visitadas fueron: Neiva, Sahagún y Palmira. Y con las del mes de abril se realizaron 5 visitas, y acumulado se tiene 24 ETC.</t>
  </si>
  <si>
    <t xml:space="preserve">Avance: Durante el segundo trimestre de 2024 se han realizado 13 Visitas de seguimiento y levantamiento de la estructura organizacional y planta de cargos de la administración central de las secretarías de educación. Las secretarias visitadas fueron: Bucaramanga, Barranquilla, Malambo, Soledad, Ipiales, Neiva, Sahagún, Palmira, Girón, Floridablanca, Cartago, Dosquebradas y Cúcuta.
Cuellos de botella: Se identificaron los siguientes: Conflictos con la agenda de las Secretarías de Educación, reprogramación de visitas a solicitud, Disposición de la información de la planta central en la ETC, Falta de actualización en las bases de datos de las oficinas de Talento Humano de las ETC, Equipos nuevos sin suficiente conocimiento de la estructura o de la planta central, y/o de los actos administrativos que la sustentan, Disponibilidad de los equipos de las Secretarías por la carga laboral regular  
Restricciones: No aplica
Justificación: Con las Asistencias técnicas realizadas en este segundo semestre y mediante una dialogo efectivo, se busca entre otros la reactivación de la función de seguimiento a las estructuras administrativas de la planta central de las SE por parte de la Subdirección de Fortalecimiento de acuerdo al Decreto 2269 de 2023, así como la identificación del estado actual y real de las estructuras, su composición y su evolución, en cada una de la SE visitadas. 
</t>
  </si>
  <si>
    <t>Orientadoras/es escolares en municipios PDET</t>
  </si>
  <si>
    <t>Sumatoria de orientadores escolares en municipios PDET.</t>
  </si>
  <si>
    <t>Principales avances: El Ministerio de Educación Nacional finalizó los conceptos técnicos de siete Entidades Territoriales Certificadas (ETC), lo que significó el aumento de 161 docentes orientadores para los municipios con Programas de Desarrollo con Enfoque Territorial (PDET). 
Cuello de botella: Una vez el Ministerio expide los conceptos de viabilidad de planta, la ETC tiene que adoptar el mencionado concepto, no obstante, para dicha adopción se debe estar a paz a salvo con Fiduprevisora. Lo anterior, retrasa la adopción del concepto y el posterior nombramiento de los orientadores.
Restricciones: Otra. Coordinación interinstitucional entre la ETC y Fiduprevisora para llegar a un acuerdo que permita el cumplimiento del requisito para la viabilidad de los docentes orientadores. 
Justificación: Se avanzó en la emisión de siete conceptos de viabilidad de planta de docentes orientadores para las ETC que lograron solventar las dificultades con Fiduprevisora, estas ETC son: Antioquia (86), Buenaventura (11), La Guajira (15), Santa Martha (37), Tolima (9) y Valle del Cauca (3), lo que significa el aumento de 161 docentes orientadores para los municipios PDET de estas secretarías de educación. Por otro lado, teniendo en cuenta que las Entidades Territoriales tienen que cumplir con determinados requisitos para la adopción de la planta, tales como estar a paz y salvo con Fiduprevisora, el Ministerio identificó que algunas ETC no cumplían con este aspecto, por lo cual,  se adelantaron sesiones de acompañamiento para orientar a las secretarias de educación sobre alternativas para satisfacer los requisitos necesarios para la adopción de la planta de docentes orientadores en los municipios focalizados.</t>
  </si>
  <si>
    <t xml:space="preserve"> 27.02.2024 OAPF:
• Oportunidad: Se reportó en el plazo dado por la OAPF para reporte enero. Cumplió.
• Completitud: Incluyó los cuatro componentes del reporte. La redacción es clara y cumple con orientaciones. Se le agregó significado de ETC. Cumplió.
• Consistencia: El avance cualitativo resalta acciones relacionadas con el indicador y propias de inicio 2024, la justificación amplía lo cualitativo y detalla las ETC. Se requiere ajustar cuello de botella a 300 caracteres y como se dejó cuello de botella se requiere dejar una restricción que para este caso podría ser "Coordinación interinstitucional",  lo que alcance se podría pasar a justificación teniendo en cuenta que para ese campo son 1.000 caracteres. PENDIENTE AJUSTE.
• Medios de verificación: N.A dada su periodicidad.
NOTA: Se sugiere ajustar cuellos de botella.
 28.02.2024 OAPF:
• Consistencia: La dependencia ajustó número de caracteres en cuello de botella y justificación. La justificación amplía detalles del cuello de botella. Cumplió.
NOTA: Cumple con validación preliminar de OAPF. Una vez sean cargados y aprobados los reportes cualitativos y cuantitativos 2023, se recomienda cargar este reporte en el periodo Sinergia del 1° al 10 marzo 2024. La validación final depende del DNP.
02.04.2024 OAPF: Se realiza ajuste en principales avances y justificación debido a ajustes que se debieron hacer en los reportes cuantitativos de junio y dic 2023 acordados con DNP. Se validan estos ajustes.
NOTA: Los ajustes cumple con validación preliminar de OAPF. Una vez sea ajustado reporte junio 2023 y cargado y aprobado reporte dic 2023, se recomienda cargar este reporte en el periodo Sinergia del 1° al 10 abril 2024. La validación final depende del DNP.
04.04.2024 OAPF: Dependencia cargó y DNP aprobó reporte.</t>
  </si>
  <si>
    <t>Principales avances: El Ministerio de Educación Nacional finalizó los conceptos técnicos de cuatro Entidades Territoriales Certificadas (ETC) para nuevos docentes orientadores para los municipios con Programas de Desarrollo con Enfoque Territorial (PDET).
Cuello de botella: Una vez el Ministerio expide los conceptos de viabilidad de planta, la ETC tiene que adoptar el mencionado concepto, no obstante, para dicha adopción se debe estar a paz a salvo con Fiduprevisora. Lo anterior, retrasa la adopción del concepto y el posterior nombramiento de los orientadores.
Restricciones: Otra. Coordinación interinstitucional entre la ETC y Fiduprevisora para llegar a un acuerdo que permita el cumplimiento del requisito para la viabilidad de los docentes orientadores.
Justificación: Se avanzó en la emisión de cuatro conceptos de viabilidad de planta de docentes orientadores para las ETC que lograron solventar las dificultades con Fiduprevisora. Estas ETC son: Cesar, Meta, Norte de Santander y Valledupar, lo que significa nuevos docentes orientadores para los municipios PDET, una vez la Entidad territorial proceda con su respectivo nombramiento. Así mismo, teniendo en cuenta que las Entidades Territoriales tienen que cumplir con determinados requisitos para la adopción de la planta, tales como estar a paz y salvo con Fiduprevisora, el Ministerio continuó con el acompañamiento para orientar a las secretarias de educación sobre alternativas para satisfacer los requisitos necesarios para la adopción de la planta de docentes orientadores en los municipios focalizados.</t>
  </si>
  <si>
    <t>09.03.2024 OAPF:
• Oportunidad:  No cumple, de acuerdo con la fechas establecidas en la circular 007 del 30 de enero del 2024. 
02.04.2024 OAPF:
• Oportunidad: Se reportó el 1° abril 2024 subsanando este criterio. Cumplió.
• Completitud: Incluyó los cuatro componentes del reporte. La redacción es clara y cumple con orientaciones. Se realizó ajuste menor en principales avances. Cumplió.
• Consistencia: El avance cualitativo resalta acciones relacionadas con el indicador y de continuidad con lo reportado en enero, la justificación amplía lo cualitativo y los cuellos de botella y detalla las ETC. 
• Medios de verificación: N.A dada su periodicidad.
NOTA: Cumple con validación preliminar de OAPF. Una vez sea ajustado reporte junio 2023 y cargados y aprobados los reportes dic 2023 y enero 2024, se recomienda cargar este reporte en el periodo Sinergia del 1° al 10 abril 2024. La validación final depende del DNP.
04.04.2024 OAPF: Dependencia cargó, DNP solicitó ajuste, dependencia ajustó y DNP aprobó reporte. Se valida SI.</t>
  </si>
  <si>
    <t>Principales avances: El Ministerio de Educación Nacional finalizó los conceptos técnicos de cuatro Entidades Territoriales Certificadas (ETC) para nuevos docentes orientadores para los municipios con Programas de Desarrollo con Enfoque Territorial (PDET).
Cuello de botella: No se identificaron cuellos de botella o limitaciones en este periodo. 
Restricciones: No aplica
Justificación: Se avanzó en la emisión de cuatro conceptos de viabilidad de planta de docentes orientadores para las ETC que lograron solventar las dificultades con Fiduprevisora, identificadas por el Ministerio de Educación en el mes de enero del 2024. Estas ETC son: Huila, Córdoba, Guaviare y Magdalena, lo que significa nuevos docentes orientadores para los municipios PDET, una vez la Entidad territorial proceda con su respectivo nombramiento.</t>
  </si>
  <si>
    <t>02.04.2024 OAPF:
• Oportunidad: Se reportó el 1° abril 2024 dentro del plazo dado por la Circular 007 del 30 de enero 2024. Cumplió.
• Completitud: Incluyó los cuatro componentes del reporte. La redacción es clara y cumple con orientaciones. Se realizó ajuste menor en principales avances. Cumplió.
• Consistencia: El avance cualitativo resalta acciones relacionadas con el indicador y de continuidad con lo reportado desde enero, la justificación amplía lo cualitativo y detalla las ETC. 
• Medios de verificación: N.A dada su periodicidad.
NOTA: Cumple con validación preliminar de OAPF. Una vez sean cargados y aprobados por DNP los reportes pendientes, se recomienda cargar este reporte en el periodo Sinergia del 1° al 10 abril 2024. La validación final depende del DNP.
04.04.2024 OAPF: Dependencia cargó.
05.04.2024 OAPF: DNP aprobó reporte.</t>
  </si>
  <si>
    <t>Avance: El Ministerio de Educación adelantó sesiones de acompañamiento con las secretarias de educación sobre alternativas para satisfacer los requisitos necesarios para la adopción de la planta de docentes orientadores en municipios con Programas de Desarrollo con Enfoque Territorial (PDET) focalizados.
Principales cuellos de botella: Se identificaron dificultades para la adopción de los conceptos de planta, en tanto las Entidades Territoriales tienen que cumplir con determinados requisitos para la adopción de la planta, tales como estar a paz y salvo con la Fiduprevisora.
Restricciones: Otra. Coordinación interinstitucional entre la Entidad Territorial Certificada (ETC) y Fiduprevisora para llegar a un acuerdo que permita el cumplimiento del requisito para la viabilidad de los docentes orientadores.
Justificación: El Ministerio de Educación Nacional avanzó con el acompañamiento para orientar a las secretarías de educación sobre alternativas para satisfacer los requisitos necesarios para la viabilización de la planta de docentes orientadores en los municipios focalizados. Una vez el Ministerio expide los conceptos de viabilidad de planta, la Entidad Territorial Certificada (ETC) tiene que adoptar el mencionado concepto, no obstante, para esto, se debe estar a paz a salvo con Fiduprevisora. El no cumplimiento de este requisito retrasa la expedición del concepto y el posterior nombramiento de los orientadores. Así, se identificó que las entidades territoriales certificadas en las que persiste esta dificultad son: Apartadó, Bolívar, Chocó, Ciénaga, Nariño, Putumayo, Tumaco y Turbo.</t>
  </si>
  <si>
    <t>06.05.2024 OAPF: 
• Oportunidad: Se reportó el 6 de mayo 2024 dentro del plazo dado por la Circular 007-2024 para el reporte de abril. Cumplió.
• Completitud: El reporte cumple en los cuatro componentes con los lineamientos de la Guía seguimiento PAI, es claro y utilizó lenguaje claro. Se realizaron ajustes menores de redacción. Cumplió.
• Consistencia: Aunque solo se reportaron acciones de gestión y limitaciones, estas fueron consistentes con el indicador. Cumplió.
• Medios de verificación: N.A dada su periodicidad.
NOTA: Cumple con validación preliminar de OAPF, se sugiere cargar este reporte en Sinergia 2.0 antes del 10 de mayo. La validación final depende del DNP.
07.05.2024 OAPF: Dependencia cargó reporte a Sinergia 2.0. DNP devolvió, dependencias realizó ajustes.
08.05.2024 OAPF: DNP aprobó. Se valida SI.</t>
  </si>
  <si>
    <t>Avance cualitativo: El Ministerio de Educación Nacional finalizó el concepto técnico de la Entidad Territorial Certificada de Putumayo, lo que significa la viabilidad de 78 docentes orientadores para los municipios con Programas de Desarrollo con Enfoque Territorial (PDET).
Cuellos de botella: Se identificaron dificultades para la adopción de los conceptos de planta, en tanto las Entidades Territoriales tienen que cumplir con determinados requisitos para la adopción de la planta, tales como estar a paz y salvo con la Fiduprevisora.
Restricciones: Otra. Coordinación interinstitucional entre la ETC y Fiduprevisora para llegar a un acuerdo que permita el cumplimiento del requisito para la viabilidad de los docentes orientadores.
Justificación: Se avanzó en la emisión de un concepto de viabilidad de planta de docentes orientadores para la ETC Putumayo, la cual, producto del acompañamiento realizado por el Ministerio de Educación, logró solventar las dificultades con Fiduprevisora. Una vez el Ministerio expide los conceptos de viabilidad de planta, la ETC tiene que adoptar el mencionado concepto, no obstante, para dicha adopción se debe estar a paz a salvo con Fiduprevisora. Lo anterior, retrasa la expedición y adopción del concepto y el posterior nombramiento de los orientadores. Por lo anterior, no se ha podido finalizar los conceptos técnicos de siete ETC focalizadas, no obstante se continuó con las acciones de acompañamiento a las ETC: Apartadó, Bolívar, Chocó, Ciénaga, Nariño, Tumaco y Turbo sobre alternativas para satisfacer los requisitos necesarios para la adopción de la planta de docentes orientadores en los municipios focalizados.</t>
  </si>
  <si>
    <t xml:space="preserve"> 06.06.2024 OAPF: 
• Oportunidad: Se reportó el 5 de junio 2024 dentro del plazo dado por la Circular 007-2024 para el reporte de mayo. Cumplió.
• Completitud: El reporte cumple en los cuatro componentes con los lineamientos de la Guía de seguimiento al PAI, está completo y utilizó lenguaje claro. Se realizaron ajustes en siglas. Cumplió.
• Consistencia: Se valida la consistencia de la información reportada, la justificación amplía información de las acciones del avance cualitativo y del cuello de botella y guardan consistencia con reportes de meses anteriores. En cuello de botella se sugirió dejar igual al reporte del mes anterior. Cumplió.
• Medios de verificación: N.A dada su periodicidad.
NOTA: Cumple con validación preliminar de OAPF, se sugiere cargar este reporte en Sinergia 2.0 antes del 10 de junio. La validación final depende del DNP.
06.06.2024 OAPF: Dependencia cargó reporte a Sinergia 2.0. 
07.06.2024 DNP aprobó. Se valida SI.</t>
  </si>
  <si>
    <t xml:space="preserve">Avance cualitativo: El Ministerio de Educación Nacional continuó con la asistencia técnica a siete Entidades Territoriales Certificadas (ETC) para la adopción de conceptos técnicos de viabilidad de planta docente.
Principales cuellos de botella: Se identificaron dificultades para la adopción de los conceptos de planta, en tanto las ETC tienen que cumplir con determinados requisitos para la adopción de la planta, como estar a paz y salvo con la Fiduprevisora. Por esto, no se ha podido finalizar los conceptos técnicos de 7 ETC focalizadas.
Restricciones: Otra. Coordinación interinstitucional entre la ETC y Fiduprevisora para llegar a un acuerdo que permita el cumplimiento del requisito para la viabilidad de los docentes orientadores.
Justificación: Se continuó con la asistencia técnica a las Entidades Territoriales Certificadas focalizadas para la viabilización de docentes orientadores en municipios con Programas de Desarrollo con Enfoque Territorial (PDET) que aún no cumplen con los requisitos normativos para la adopción de la planta. Desde el Ministerio de Educación Nacional se ha trabajado con las ETC de Apartadó, Bolívar, Chocó, Ciénaga, Nariño, Tumaco y Turbo para apoyar el proceso de acuerdo de pago con Fiduprevisora, esta acción o la solvencia de la deuda, es un requisito para que el Ministerio de Educación Nacional pueda viabilizar plantas definitivas, tal como es el caso actual de plantas definitivas de docentes orientadores en los municipios focalizados. </t>
  </si>
  <si>
    <t xml:space="preserve"> 05.07.2024 OAPF: 
• Oportunidad: Se reportó el 3 de julio 2024 dentro del plazo dado por la Circular 007-2024 para el reporte de junio. Cumplió.
• Completitud: El reporte cumple en los cuatro componentes con los lineamientos de la Guía de seguimiento al PAI, utilizó lenguaje claro. Diligenció cuello de botella y restricción. Se realizaron ajustes menores. Cumplió.
• Consistencia: Se valida que la justificación amplía información del avance cualitativo y del cuello de botella; explicando las acciones que se adelantaron para subsanar el cuello de botella y enfrentar la restricción. Cumplió.
• Medios de verificación: N.A. Dado el rezago, se deberá reportar el 1° semestre 2024 en agosto 2024.
NOTA: Cumple con validación preliminar de OAPF, se sugiere cargar este reporte en Sinergia 2.0 antes del 10 de julio. La validación final depende del DNP.
05.07.2024 OAPF: Dependencia cargó reporte a Sinergia 2.0. DNP aprobó. Se valida SI.</t>
  </si>
  <si>
    <t>Dirección de Primera Infancia</t>
  </si>
  <si>
    <t>Ampliación de la oferta de prejardín y jardin, con énfasis en ruralidad dispersa</t>
  </si>
  <si>
    <t>A.38</t>
  </si>
  <si>
    <t>Porcentaje de niños y niñas en primera infancia que cuentan con atención integral en zonas rurales</t>
  </si>
  <si>
    <t>(Número de niños y niñas de 0 a 5 años de zonas rurales de todos los municipios con 6 o atenciones priorizadas cumplidas / Total de niños de 0 a 5 años de las zonas rurales de todos los municipios según proyección DANE)*100</t>
  </si>
  <si>
    <t>Reporte SSDIPI</t>
  </si>
  <si>
    <t xml:space="preserve"> x </t>
  </si>
  <si>
    <t xml:space="preserve">09.04.2024 OAPF: No cumple con el criterio de oportunidad, la dependencia no reportó en las fechas establecidas en la circular No 007 del 30 de enero del 2024.
</t>
  </si>
  <si>
    <t xml:space="preserve">16.07.2024 OAPF: No cumple con el criterio de oportunidad, la dependencia no reportó en las fechas establecidas en la circular No 007 del 30 de enero del 2024.
</t>
  </si>
  <si>
    <t>A.38P</t>
  </si>
  <si>
    <t>Porcentaje de niños y niñas en primera infancia que cuentan con atención integral en zonas rurales en municipios PDET</t>
  </si>
  <si>
    <t>(Número de niños y niñas de 0 a 5 años  de zonas rurales de municipios PDET con 6 o más atenciones priorizadas cumplidas / Total de niños de 0 a 5 años de las zonas rurales de los municipios PDET según proyección DANE)*100</t>
  </si>
  <si>
    <t>D.277</t>
  </si>
  <si>
    <t>Porcentaje de niñas y niños en primera infancia que cuentan con atención integral en zonas rurales con acuerdos colectivos para la sustitución de cultivos de uso ilícito</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</si>
  <si>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</si>
  <si>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A.MT.3</t>
  </si>
  <si>
    <t>Cobertura universal de atención integral para niños y niñas en primera infancia en zonas rurales</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</si>
  <si>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</si>
  <si>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Subdirección de Cobertura de Primera Infancia</t>
  </si>
  <si>
    <t>Gestión con valores para resultados.</t>
  </si>
  <si>
    <t>Número de niñas y niños nuevos atendidos en el sistema educativo oficial en los grados de pre jardín, jardín y transición</t>
  </si>
  <si>
    <t>Sumatoria de niños y niñas nuevos matriculados en los grados del preescolar</t>
  </si>
  <si>
    <t>SIMAT</t>
  </si>
  <si>
    <t>10000.00</t>
  </si>
  <si>
    <t>En el marco de la mesa funcional Talento Humano del Decreto 1411/2022, se proyectó la circular "Orientaciones para inicio de la atención educativa asociada a la ampliación de cobertura y vinculación de docentes de preescolar en planta temporal por parte de las Entidades Territoriales Certificadas en educación", y su respectivo anexo, que incluye las relaciones técnicas de niñas y niños por docente para la oferta oficial de preescolar, incorporando multigrado, y el análisis técnico de la DPI para las estrategias flexibles de educación inicial en ruralidad dispersa (itinerancia). La circular y el anexo se encuentra en revisión del Despacho del señor Viceministro de educación preescolar, básica y media.
Se verificó el avance de matrícula al 29 de abril y se tienen 21.050 niños y niñas matriculados en los grados de pre jardín y jardín, en las ETC donde se tienen nuevos grupos de preescolar.</t>
  </si>
  <si>
    <t xml:space="preserve">09.05.2024 OAPF:
• Oportunidad: Se reportó dentro del plazo dado por la Circular 007-2024 para el reporte de abril. Cumplió.
• Completitud: El reporte cumple en los cuatro componentes con los lineamientos de la Guía seguimiento PAI. Sin embargo, se recomienda las descripción de la sigla DPI. POR AJUSTAR
• Consistencia: El avance cualitativo es consistente con la justificación. 
• Medios de verificación: No se encuentra cargado el respectivo medio de verificación en la carpeta indicada. PENDIENTE </t>
  </si>
  <si>
    <t>50000.00</t>
  </si>
  <si>
    <r>
      <t xml:space="preserve">Niñas y niños con educación inicial en el marco de la atención integral </t>
    </r>
    <r>
      <rPr>
        <sz val="11"/>
        <color rgb="FFC00000"/>
        <rFont val="Aptos Narrow"/>
        <family val="2"/>
        <scheme val="minor"/>
      </rPr>
      <t>matriculados en los grados de prejardín, jardín y transición</t>
    </r>
  </si>
  <si>
    <t>Sumatoria de niños y niñas de preescolar con educación inicial en el marco de la atención integral</t>
  </si>
  <si>
    <t xml:space="preserve">Avance: Desde el Ministerio de Educación Nacional se avanzó en la construcción de los anexos técnicos para la contratación de diferentes procesos que se adelantarán en 2024 para la amplicación de la cobertura y el mejoramiento de la calidad de la educación inicial.
Cuellos de botella: No se identificaron cuellos de botella ni limitaciones en el periodo.
Restricciones: No aplica
Justificación: Se realizó la verificación con las Entidades Territoriales Certificadas (ETC), de las necesidades de planta de docente para la ampliación de la atención en los grados del preescolar. Se realizó la focalización de instituciones educativas con necesidades de dotación de material pedagógico para el fortalecimiento de los ambientes en las aulas de preescolar, con el fin de identificar los recursos de gratuidad requeridos, que serán enviados para este fin en 2024.
</t>
  </si>
  <si>
    <t xml:space="preserve"> 27.02.2024 OAPF:
• Oportunidad: Se reportó en el plazo dado por la OAPF para reporte enero. Cumplió.
• Completitud: Incluyó los cuatro componentes del reporte. La redacción es clara y cumple con orientaciones. Se le agregó significado de ETC. Cumplió.
• Consistencia: El avance cualitativo resalta acciones de contratación propias del inicio de vigencia, la justificación amplía lo cualitativo. Cumplió.
• Medios de verificación: N.A dada su periodicidad.
NOTA: Cumplió con validación preliminar de OAPF. Una vez sea cargado y aprobado reportes cualitativo y cuantitatio dic 2023, se recomienda cargar este reporte en Sinergia. La validación final depende del DNP.
08.04.2024: Dependencia cargó reporte a Sinergia 2.0 y DNP aprobó. Se valida SI.</t>
  </si>
  <si>
    <t>Avance: El Ministerio de Educación Nacional dio viabilidad técnica y financiera a la creación de una planta temporal para avanzar en el acceso universal a la educación inicial en los tres grados de preescolar durante 2024, autorizando hasta 5.899 docentes para realizar esta ampliación.
Cuellos de botella: No se identifican cuellos de botella ni limitaciones en el período.
Restricciones: No aplica
Justificación: - En el marco del encuentro nacional de Secretarios de Educación (realizado entre el 22 y 24 de febrero), se socializaron las acciones a realizar desde el Ministerio de Educación Nacional para el cumplimiento de esta meta y las posibilidades de gestión desde los territorios con la incorporación en sus planes de desarrollo territorial. - Se avanzó en la definición de la estructura de la ruta de gestión de atención conjunta entre el MEN e ICBF. Tiene 4 fases en su estructura técnica y operativa. -Se publicaron dos (2) convocatorias dirigidas a Universidades con acreditación de alta calidad para realizar fortalecimiento a la atención en educación inicial en territorios priorizados con énfasis en la ruralidad y la ruralidad dispersa. - Se seleccionaron las Universidades que realizarán la implementación de procesos de formación y acompañamiento a maestras y maestros de educación inicial, básica primaria y primer grado de la secundaria a través del fondo 1.400 con Icetex.</t>
  </si>
  <si>
    <t xml:space="preserve"> 09.03.2024 OAPF:
• Oportunidad: Se reportó en el plazo dado por la OAPF para reporte enero. Cumplió.
• Completitud: Incluyó los cuatro componentes del reporte. La redacción es clara y cumple con orientaciones.
• Consistencia: El avance cualitativo resalta acciones adelantadas durante el periodo de reporte, la justificación amplía lo cualitativo. Cumplió.
• Medios de verificación: N.A dada su periodicidad.
NOTA: Cumplió con validación preliminar de OAPF. Una vez sea cargado y aprobado reportes cualitativo y cuantitatio dic 2023, se recomienda cargar este reporte en Sinergia. La validación final depende del DNP.
08.04.2024: Dependencia cargó reporte a Sinergia 2.0 y DNP aprobó. Se valida SI.</t>
  </si>
  <si>
    <t>Avance: Se realizó acompañamiento técnico a las Entidades Territoriales Certificadas de Uribia, Soledad y Quibdó para la implementación de Centros de Educación Inicial - CEI, en el marco de la operación conjunta con el ICBF. Se ha priorizado Soledad para dar inicio al primer CEI en el mes de abril.
Cuellos de botella: No se identificaron
Restricciones: No aplica
Se culminó la definición de la estructura de la ruta de gestión de atención conjunta entre el MEN y el ICBF. Se avanzó en la definición y escritura del anexo técnico como insumo para los convenios territoriales. Se espera que al cierre del mes de abril, se cuente con el documento de anexo técnico culminado y aprobado.
Justificación: se concluyó el proceso de cotización y manifestación de interés para implementar en las 97 ETC y 1.500 EE, un proceso de fortalecimiento de capacidades territoriales para la gestión de la educación inicial. 6 enviaron cotización, y dos ESAL manifestaron interés en desarrollar el proceso con un aporte en dinero del 30% del valor del proceso (United Way y Fundación Plan).
Se realizó la convocatoria para la formación y acompañamiento de maestras y maestros de educación inicial, básica primaria y primer grado de secundaria 2024 a través del Fondo 1.400 de Icetex, y se adelantó el proceso de pre inscripción en las 7 macro regiones definidas. A 31 de marzo se cuenta con una preinscripción de 2.580 maestras y maestros de preescolar interesadas en participar, y se avanza en el proceso de formalización de las inscripciones y conformación de grupos.
Adicionalmente, se encuentran 453 maestras en proceso de formación en el diplomado de innovación con la Universidad Autónoma de Bucaramanga – UNAB.
Justificación de la actualización / Complemento información cualitativa: A 31 de marzo, se tiene un avance de 1.377.655 de niñas y niños con educación inicial en el marco de la atención integral, de los cuales 438.594 corresponden a niños y niñas matriculados en los grados del preescolar y los restantes 939.061 a beneficiarios de las modalidades de atención del ICBF.</t>
  </si>
  <si>
    <t xml:space="preserve"> 08.04.2024 OAPF: 
• Oportunidad: Se reportó el 5 abril 2024 dentro del plazo dado por la Circular 007 del 30 de enero 2024. Cumplió.
• Completitud: Incluyó los cuatro componentes del reporte. No obstante, se sugiere ajustar el avance cualitativo que sobrepasa el número de caracteres permitido, se recuerda que los detalles se dejan en la justificación. Se realizaron ajustes para cumplir con caracteres en principales avances. POR AJUSTAR.
• Consistencia: Se sugiere garantizar que la justificación inicialmente amplié detalles del avance cualitativo y luego se agreguen los detalles de gestión. POR AJUSTAR.
• Medios de verificación: N.A dado el rezago, el avance cuantitativo de marzo se cargará en periodo de reportes de mayo. Pendiente.
NOTA: Se sugiere realizar los ajustes en completitud y consistencia, informar a la OAPF para validar ajuster y luego cargar este reporte en Sinergia 2.0 antes del 10 de abril. La validación final depende del DNP.
09.04.2024 OAPF: Dependencia atendió recomendaciones de la OAPF en completitud y consistencia, se valida. Dependencia cargó a Sinergia 2.0 y DNP aprobó. Se valida SI.
08.05.2024 OAPF: Dependencia ajustó reporte de marzo y cargó medios de verificación (soporte y formato desagregación). Cumplió.
09.05.2024 OAPF: DNP devolvió para ajustar formato desagregación, dependencia ajustó, DNP aprobó. Se valida SI.</t>
  </si>
  <si>
    <t xml:space="preserve">Avance: Desde el Ministerio de Educación Nacional se remitió la comunicación correspondiente a la viabilización de plantas de docentes para la ampliación de la cobertura en los grados del preescolar para 79 Secretarías de Educación. En este momento se encuentran en el proceso de adopción de dichas plantas.
Cuellos de botella: No se identificaron
Restricciones: No aplica
Justificación: Los días 25 y 26 de abril se realizó el encuentro de líderes de educación inicial, en el marco del cual se brindaron orientaciones a las Secretarías de Educación para la construcción de los planes de trabajo, orientados al logro de la ampliación de cobertura de los grados del preescolar. Allí también se compartieron experiencias por parte de las ETC que ya han avanzado en el proceso de ampliación.
Se continuó el proceso de revisión y actualización de la ruta orientadora para el tránsito de las niñas y los niños a la educación formal, con especial énfasis en la inclusión de las orientaciones en relación con la ampliación de atención educativa en el segundo ciclo de educación inicial, ya que debe ser revisada y ajustada a luz de la nueva resolución 5862 de 2024 del proceso de gestión de cobertura.
Durante el mes de abril se realizaron los 5 encuentros territoriales de validación de la propuesta de condiciones de calidad producto de las mesas intersectoriales desarrolladas previamente.
</t>
  </si>
  <si>
    <t>08.05.2024 OAPF: 
• Oportunidad: Se reportó el 8 de mayo 2024 dentro del plazo dado por la Circular 007-2024 para el reporte de abril. Cumplió.
• Completitud: El reporte cumple en los cuatro componentes con los lineamientos de la Guía seguimiento PAI, no obstante la justificación sobrepasó el límite de caracteres y se sugiere ajustar el avance cualitativo con el aporte del Ministerio al indicador. PENDIENTE AJUSTE.
• Consistencia: El avance cualitativo no es consistente con la justificación, se sugiere ajustar. PENDIENTE AJUSTE.
• Medios de verificación: N.A dada su periodicidad.
NOTA: Se sugiere realizar ajuste, informar a la OAPF y cargar este reporte en Sinergia 2.0 antes del 10 de mayo de 2024. La validación final depende del DNP.
08.05.2024 OAPF: 
• Completitud: Se ajustó avance cualitativo y se redujo caracteres. Cumplió.
• Consistencia: Se atendió recomendación. Cumplió.
09.05.2024 OAPF: Dependencia cargó a Sinergia 2.0. DNP aprobó, se valida SI.</t>
  </si>
  <si>
    <t>Avance: En el marco del plan de trabajo del Convenio suscrito entre ICBF y MEN, se realizaron 15 mesas técnicas con el fin de avanzar en las construcciones técnicas, las gestiones territoriales y el acompañamiento a los avances en implementación de los Centros de Educación Inicial - CEI en los territorios.
Cuellos de botella: No se identifican cuellos de botella ni limitaciones en el período.
Restricciones: No aplica
Justificación: En las mesas técnicas se avanzó en los siguientes temas: Ajuste de propuesta base de minuta para convenios derivados para la atención conjunta, avance en la construcción del documento de anexo técnico base para la operación de los CEI, acompañamiento y gestión territorial para la implementación de las primeras experiencias de CEI pioneros en los territorios de Soledad, Quibdó y Uribia, elaboración de ejercicios de costeo de las canastas de atención en diferentes escenarios de operación del CEI,  vinculando los costos de la atención desde el sector educativo, desarrollo de los espacios de socialización de la estrategia de atención conjunta CEI con las secretarías de educación y las Regionales del ICBF y con asociaciones y federaciones de municipios, ciudades y departamentos y finalmente desarrollo de instrumentos de caracterización de infraestructuras para CEI e instrumento de caracterización territorial y cruce de información para focalización en 426 municipios priorizados.</t>
  </si>
  <si>
    <t xml:space="preserve"> 06.06.2024 OAPF: 
• Oportunidad: Se reportó el 6 de junio 2024 dentro del plazo dado por la Circular 007-2024 para el reporte de mayo. Cumplió.
• Completitud: El reporte cumple en los cuatro componentes con los lineamientos de la Guía de seguimiento al PAI. Se agregó significado de sigla CEI. Cumplió.
• Consistencia: Se valida la consistencia de la información reportada, la justificación detalla los temas de la mesa técnica mencionada en el avance cualitativo. Se realizó ajuste menor de redacción. Cumplió.
• Medios de verificación: N.A dada su periodicidad.
NOTA: Cumple con validación preliminar de OAPF, se sugiere cargar este reporte en Sinergia 2.0 antes del 10 de junio. La validación final depende del DNP.
06.06.2024 OAPF: Dependencia cargó a Sinergia 2.0. DNP aprobó, se valida SI.</t>
  </si>
  <si>
    <t>Avance: Entre el Ministerio de Educación y el ICBF se inició la puesta en funcionamiento progresiva por fases de los Centros de Educación Inicial, definidos como un servicio de educación inicial en el marco de la atención integral para la atención de niñas y niños desde la gestación hasta los 6 años.
Cuellos de botella: No se identifican cuellos de botella ni limitaciones en el período.
Restricciones: No aplica
Justificación: El Ministerio de Educación Nacional y el ICBF avanzaron en el inicio del funcionamiento progresivo por fases de los Centros de Educación Inicial (CEI), en donde se tiene definida una primera fase para la operación conjunta en 78 CEI, que corresponden a 72 CEI agrupados en 23 ecosistemas, ubicados en 23 municipios y 10 departamentos para la atención de niñas y niños de 0 - 3 años por parte del ICBF y desde el sector educativo, la atención de niñas y niños de 4 años. Los 6 CEI restantes corresponden a unidades de servicios ubicadas en igual número de municipios.</t>
  </si>
  <si>
    <t>09.07.2024 OAPF: 
• Oportunidad: Se reportó el 8 de juLio 2024 dentro del plazo dado por la Circular 007-2024 para el reporte de junio. Cumplió.
• Completitud: El reporte cumple en los cuatro componentes con los lineamientos de la Guía de seguimiento al PAI, solo se realizaron ajustes menores. Cumplió.
• Consistencia: La justificación amplía detalles de la puesta en funcionamiento de los Centros de Educación Inicial. Se realizaron ajustes menores. Cumplió.
• Medios de verificación: Aplica dada su periodicidad pero por sus días de rezago (30) deberá reportar avance cuantitativo del 2° trimestre en agosto 2024. Al reportar el avance cuantitativo se deberá ajustar el avance cualitativo y la justificación.
NOTA: Cumple con validación preliminar de OAPF, se sugiere cargar este reporte en Sinergia 2.0 antes del 10 de julio. La validación final depende del DNP.
09.07.2024 OAPF: Dependencia cargó a Sinergia 2.0. DNP aprobó, se valida SI.</t>
  </si>
  <si>
    <t>Porcentaje de niñas y niños en la oferta oficial de prejardín, jardín y transición, que acceden a dotaciones de aula y otros recursos pedagógicos que potencian su desarrollo y aprendizaje</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</si>
  <si>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</si>
  <si>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75.00</t>
  </si>
  <si>
    <t>78.00</t>
  </si>
  <si>
    <t>En el mes de abril se llevaron a cabo encuentros con directivos docentes de las Instituciones Educativas que recibieron dotación pedagógica finalizando el año 2023 e inicios del año 2024. El objetivo de este encuentro fue "socializar el alcance de la Estrategia de Fortalecimiento de Ambientes Incluyentes y Diversos para incluir en la gestión académica y administrativa acciones concretas para su sostenibilidad".
A estos encuentros asistieron 128 profesionales quienes expresaron que es la primera vez que reciben acompañamiento técnico luego de la implementación de una estrategia, no obstante, se logró identificar que la mayoría no reconoce la importancia de los ambientes en la educación inicial y no han incorporado en sus PEI o PEC acciones concretas garantizar su apropiación y su sostenibilidad.</t>
  </si>
  <si>
    <t xml:space="preserve">09.05.2024 OAPF:
• Oportunidad: Se reportó dentro del plazo dado por la Circular 007-2024 para el reporte de abril. Cumplió.
• Completitud: El reporte cumple en los cuatro componentes con los lineamientos de la Guía seguimiento PAI. Sin embargo, se recomienda ajustar teniendo en cuenta el avance cuantitativo logrado en relación al porcentaje,  de igual manera no hacer referencia al periodo de reporte "durant de abril..". POR AJUSTAR
• Consistencia: El avance cuantitativo no es consistente con la justificación, debido a que no hay referencia al porcentaje de niños y niñas que acceden a las dotaciones. POR AJUSTAR 
• Medios de verificación: No se encuentra cargado el respectivo medio de verificación en la carpeta indicada. PENDIENTE </t>
  </si>
  <si>
    <t>80.00</t>
  </si>
  <si>
    <t>Diseño de políticas e instrumentos</t>
  </si>
  <si>
    <t>Número de SE con acompañamiento para la implementación de procesos de gestión de la educación inicial con calidad en el marco de la atención integral</t>
  </si>
  <si>
    <t>Sumatoria de Secretarías de Educación con acompañamiento para la implementación de procesos de gestión de la educación inicial</t>
  </si>
  <si>
    <t>Reporte de avance del acompañamiento</t>
  </si>
  <si>
    <t>50.00</t>
  </si>
  <si>
    <t>Subdirección de Calidad de Primera Infancia</t>
  </si>
  <si>
    <t>Porcentaje de docentes de educación inicial que han participado en procesos de formación inicial, avanzada y en servicio</t>
  </si>
  <si>
    <t>No. total de maestras y maestros vinculados a servicios de educación inicial, que ha participado de proceso de formación inicial, en servicio o avanzada / No. total de maestras y maestros vinculados a servicios de educación inicial x 100</t>
  </si>
  <si>
    <t>Porcentaje de niñas y niños en educación inicial cuyas familias participan en la promoción del desarrollo y aprendizaje desde el disfrute de experiencias en el hogar o en la comunidad</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</si>
  <si>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</si>
  <si>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100.00</t>
  </si>
  <si>
    <t>25.00</t>
  </si>
  <si>
    <t>Se ha venido realizando la articulación interna para definir estrategia de acompañamiento a familias y necesidades del reporte de dichas acciones por parte de EE.
Se avanza en la actualización del documento para la implementación de acciónes de promoción y cuidado de la salud mental y el desarrolo socioemocional en la familia, a partir de la articulación y el trabajo con maestras y maestros de educación inicial.</t>
  </si>
  <si>
    <t xml:space="preserve">09.05.2024 OAPF:
• Oportunidad: Se reportó dentro del plazo dado por la Circular 007-2024 para el reporte de abril. Cumplió.
• Completitud: El reporte cumple en 3 de los cuatro componentes con los lineamientos de la Guía seguimiento PAI. Sin embargo, se recomienda ajustar teniendo en cuenta el avance cuantitativo logrado en relación al porcentaje (formula del indicador), De igual. POR AJUSTAR
• Consistencia: El avance cualitativo no es consistente con la justificación, debido a que no hay referencia de porque no se ha logrado avanzar en la meta, se recomienda incluir los cuellos de botella presentados. POR AJUSTAR 
• Medios de verificación: No se encuentra cargado el respectivo medio de verificación en la carpeta indicada. PENDIENTE </t>
  </si>
  <si>
    <t>30.00</t>
  </si>
  <si>
    <t>40.00</t>
  </si>
  <si>
    <t>Evaluación de política</t>
  </si>
  <si>
    <t>Porcentaje de avance en el diseño e implementación del modelo de seguimiento longitudinal de la cohorte de niños y niñas</t>
  </si>
  <si>
    <t>Acciones realizadas para el diseño e implementación del modelo de seguimiento/Total de acciones definidas para el diseño e implementación del modelo de seguimiento</t>
  </si>
  <si>
    <t>Documento de diseño e implementación del modelo</t>
  </si>
  <si>
    <t>Se han adelantado las siguientes gestiones para el desarrollo del estudio y el pilotaje como tal:
1. Gestión de la elaboración de nuevos escenarios de muestreo y costos para el desarrollo del estudio. A la fecha se cuenta con un nuevo escenario muestral.
2. Reuniones de gestión presupuestal y operativa para el desarrollo del estudio con: Comisión Intersectorial para la Primera Infancia (Mesa técnica), Universidad Del Valle, Icfes, Banco Mundial y Unicef, DNP, Comisión Intersectorial para la Primera Infancia (Mesa Directiva).
3. Gestion de aliados para el desarrollo del Piloto, con: Universidad Del Valle, Icfes, DANE
4. Adicionalmente se programaron reuniones con Universidad de Antioquia y con Universidad Nacional.
5. Se proyecta terminar de definir el anexo técnico y documentos proceso contractual del pilotaje el próximo mes.</t>
  </si>
  <si>
    <t xml:space="preserve">09.05.2024 OAPF:
• Oportunidad: Se reportó dentro del plazo dado por la Circular 007-2024 para el reporte de abril. Cumplió.
• Completitud: El reporte cumple en los cuatro componentes con los lineamientos de la Guía seguimiento PAI. 
• Consistencia: El avance cualitativo es consistente con la justificación. 
• Medios de verificación: No se encuentra cargado el respectivo medio de verificación en la carpeta indicada. PENDIENTE </t>
  </si>
  <si>
    <t>Porcentaje de avance en el diseño e implementación de la medición de la calidad de la educación inicial</t>
  </si>
  <si>
    <t>Acciones realizadas para el diseño e implementación de la medición de la calidad/Total de acciones definidas para el diseño e implementación de la medición de la calidad</t>
  </si>
  <si>
    <t>Se finalizaron los documentos precontractuales para adelantar proceso de contratación con el Icfes (anexo técnico, estudios previos, análisis del sector) de la mano con el equipo jurídico, financiero y técnico de la Subdirección de Calidad de Primera Infancia, Dirección de Primera Infancia y del VPBM. De acuerdo con las consideraciones iniciales, el contrato englobará procesos de educación inicial, así como básica y media, siendo el componente de educación inicial (elaboración del documento de fundamentación del Modelo de Medición de las condiciones de calidad y la medición de las condiciones de calidad de la educación inicial en grado transición, como tal) el componente 3 del Contrato.  En términos generales se acordó la elaboración del documento de fundamentación de la medición y todo el ejercicio de operativo de campo con informes preliminares descriptivos para esta vigencia.
Se espera finalizar proceso contractual (Procesos Neón y Comité de contratación) en el siguiente mes para dar inicio formalmente al contrato para su ejecución y seguimiento.</t>
  </si>
  <si>
    <t>Porcentaje de establecimientos educativos con ampliación de cobertura en los grados del preescolar acompañados para el fortalecimiento de la gestión escolar e institucional y armonización de la educación inicial en el marco de la atención integral</t>
  </si>
  <si>
    <t>EE acompañados/EE con ampliación de cobertura en preescolar</t>
  </si>
  <si>
    <t>Informe de avance del acompañamiento</t>
  </si>
  <si>
    <t>Número de colectivos pedagógicos conformados y/o consolidados para la gestión de la educación inicial en sus territorios</t>
  </si>
  <si>
    <t>Sumatoria de colectivos pedagógicos que generan conocimiento sistematicamente en torno a las prácticas educativas.</t>
  </si>
  <si>
    <t>Informe de avance del funcionamiento de los colectivos pedagógicos</t>
  </si>
  <si>
    <t>41.00</t>
  </si>
  <si>
    <t xml:space="preserve">Número de ETC con acompañamiento para la incorporación e implementación de acciones relacionadas con educación inicial en el marco de la atención integral en sus planes de desarrollo territoriales </t>
  </si>
  <si>
    <t>Sumatoria de ETC con acompañamiento para la incorporación de acciones en sus planes de desarrollo territoriales que impacten la educación inicial en el marco de la atención integral y con avances en su implementación.</t>
  </si>
  <si>
    <t>Informe de avance en la construcción e implementación de planes de desarrollo territorial con metas que impacten la educación inicial en el marco de la atención integral.</t>
  </si>
  <si>
    <t xml:space="preserve">En el marco del encuentro nacional de líderes de educación inicial realizado el 25 y 26 de abril, se presentaron orientaciones sobre las apuestas del PND 2022 - 2026 y se trabajó con los insumos de los planes de desarrollo territorial que describían las apuestas de cada territorio. </t>
  </si>
  <si>
    <t xml:space="preserve">09.05.2024 OAPF:
• Oportunidad: Se reportó dentro del plazo dado por la Circular 007-2024 para el reporte de abril. Cumplió.
• Completitud: El reporte cumple en 2 de los cuatro componentes con los lineamientos de la Guía seguimiento PAI. Sin embargo, se recomienda ajustar teniendo en cuenta el avance cuantitativo logrado en relación al número de ETC con acompañamiento. POR AJUSTAR
• Consistencia: El avance cuantitativo no es consistente con la justificación, debido a que no hay referencia número de ETC con acompañamiento. POR AJUSTAR
• Medios de verificación: No se encuentra cargado el respectivo medio de verificación en la carpeta indicada. PENDIENTE </t>
  </si>
  <si>
    <t>60.00</t>
  </si>
  <si>
    <t>Número de ETC acompañadas en el diseño y/o implementación de estrategias flexibles para la educación inicial en la ruralidad y otros contextos para el cierre de brechas</t>
  </si>
  <si>
    <t>Sumatoria de ETC con acompañamiento</t>
  </si>
  <si>
    <t>Informes de avance del acompañamiento
Reporte CMR</t>
  </si>
  <si>
    <t xml:space="preserve">Suscripción e inicio del Contrato De Servicios De Consultoría CO1.PCCNTR. 6169993 firmado entre Ministerio de Educación Nacional y APCA U.T Lazos Sociales por la Educación Inicial Rural, Integrado por Asociación Visión Social y Fundación Social Amor y Vida, con acta de inicio el día 15 de abril 2024 y cuyo objeto es dar continuidad a la implementación de la estrategia de educación inicial rural dirigida a niñas y niños en educación inicial y primer grado de básica primaria que habitan en la ruralidad y la ruralidad dispersa lo que permite atender a 1590 niñas y niños en este esquema de atención educativa.
Con respecto al Fondo 277 MEN-ICETEX, se publicaron resultados definitivos para la implementación de la estrategia de educación inicial rural para los territorios de Litoral Pacifico, Guajira y Magdalena la primera semana de abril (Universidad UNAD).  Las cartas de aceptación que deberan ser firmadas por las universidades se encuentran en revisión por parte del despacho del VEPBM. </t>
  </si>
  <si>
    <t>Porcentaje de niñas y niños con discapacidad que transitan al sistema educativo formal</t>
  </si>
  <si>
    <t>Número de niños y niñas con discapacidad matriculados en el sistema educativo/Niños y niñas con discapacidad identificados como candidatos a transitar al sistema educativo</t>
  </si>
  <si>
    <t>VES</t>
  </si>
  <si>
    <t>Dirección de Fomento de la Educación Superior</t>
  </si>
  <si>
    <t>Subdirección de Apoyo a la Gestión de las IES</t>
  </si>
  <si>
    <t>4.3  De aquí a 2030, asegurar el acceso igualitario de todos los hombres y las mujeres a una formación técnica, profesional y superior de calidad, incluida la enseñanza universitaria</t>
  </si>
  <si>
    <t xml:space="preserve">Programa nacional de educación ambiental </t>
  </si>
  <si>
    <t>8. Educación superior como un derecho fundamental</t>
  </si>
  <si>
    <t>Fortalecimiento del sistema de educación superior</t>
  </si>
  <si>
    <t>A.451</t>
  </si>
  <si>
    <t>Nuevos cupos en educación técnica, tecnológica, y superior, habilitados en zonas rurales</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</si>
  <si>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</si>
  <si>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Informes de estrategia de educación rural</t>
  </si>
  <si>
    <t>El ministerio de Educación, como parte de las acciones para la creación de nuevos cupos en 2024 para las zonas rurales, se encuentra en consolidación del balance de las acciones del programa de PTIES para fortalecimiento de la estrategia en 2024</t>
  </si>
  <si>
    <t>El ministerio de Educación, como parte de las acciones para la creacion de nuevos cupos en zonas rurales en 2024 se avanzó en el mes de febrero en la estructuración de la propuesta para fortalecimiento de PTIES en articulación con el BID</t>
  </si>
  <si>
    <t>En el mes de marzo, se avanzó en la construcción de la estrategia para implementación de PTIES como acción para la promoción de nuevos cupos, estas acciones enmarcadas en la consolidación del reglamento operativo para uso de los recursos del BID con los que operara el programa PTIES, para fortalecer el compromiso de nuevos cupos en zonas rurales</t>
  </si>
  <si>
    <t>k. Educación Superior como un derecho.</t>
  </si>
  <si>
    <t>A.451P</t>
  </si>
  <si>
    <t>Nuevos cupos en educación técnica, tecnológica, y superior, habilitados en municipios PDET</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</si>
  <si>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</si>
  <si>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El ministerio de Educación, como parte de las acciones para la creación de nuevos cupos en 2024 para los municipios PDET se encuentra en cconsolidación el balance de las acciones del programa de PTIES para fortalecimiento de la estrategia en 2024</t>
  </si>
  <si>
    <t>El ministerio de Educación, como parte de las acciones para la creación de nuevos cupos en municipios PDET en 2024 se avanzó en el mes de febrero en la estructuración de la propuesta para fortalecimiento de PTIES en articulación con el BID</t>
  </si>
  <si>
    <t>En el mes de marzo, se avanzó en la construcción de la estrategia para implementación de PTIES como acción para la promoción de nuevos cupos, estas acciones enmarcadas en la consolidación del reglamento operativo para uso de los recursos del BID con los que operara el programa PTIES, para fortalecer el compromiso de nuevos cupos en zonas PDET</t>
  </si>
  <si>
    <t>A.61</t>
  </si>
  <si>
    <t>Becas con créditos condonables en educación técnica, tecnológica y universitaria otorgadas a la población rural más pobre, incluyendo personas con discapacidad</t>
  </si>
  <si>
    <t>"Sumatoria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</si>
  <si>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Reportes de seguimiento por el equipo de gestión de Generación E</t>
  </si>
  <si>
    <t>El ministerio de Educación, con la Expedición de la Ley 2307 de 2023 “por la cual se establece la gratuidad en los programas de pregrado en las instituciones de educación superior públicas del país y se dictan otras disposiciones" se realizó un proceso de reglamentación que estuvo acompañado por los diferentes actores de la comunidad educativa. A partir de lo anterior se expidió el Decreto 2271 del 29 de diciembre del 2023, en donde se creó la Junta Administradora de la Política de Gratuidad en la Matrícula como máxima instancia de planeación, organización, seguimiento y control y en el marco de las funciones otorgadas, en sesión del 17 de enero de 2024 se aprobó el Reglamento Operativo de la Política de Gratuidad en la Matrícula para el año 2024 y en adelante.</t>
  </si>
  <si>
    <t>El ministerio de Educación, en el marco del Reglamento Operativo de la Política de Gratuidad en la Matrícula, se han iniciado las mesas de trabajo con el operador SOFINSER, con el objetivo de estructurar el proceso operativo para el reporte de las Instituciones de Educación Superior (IES) y las validaciones por parte del Ministerio de Educación Nacional de los beneficiarios matriculados para el periodo 2024-1. Este proceso tiene como finalidad establecer un procedimiento robusto que permita la validación de requisitos tanto para los estudiantes antiguos como para los nuevos.</t>
  </si>
  <si>
    <t>El ministerio de Educación, para la implementación de la Política de Gratuidad en la Matrícula en el periodo 2024-1, en el mes de marzo se llevaron a cabo los trámites para la expedición del PAC con el fin de realizar el primer desembolso del 80% de los recursos proyectados a las Instituciones de Educación Superior (IES). Esto se hizo dado que la documentación requerida a las IES para la certificación inicial se completó y fue aprobada por la Junta Administradora el 11 de marzo de 2024.</t>
  </si>
  <si>
    <t>A.61P</t>
  </si>
  <si>
    <t>Becas con créditos condonables en educación técnica, tecnológica y universitaria otorgadas a la población de municipios PDET, incluyendo personas con discapacidad</t>
  </si>
  <si>
    <t>Sumatoria de beneficiarios de créditos condonables en educación técnica profesional, tecnológica y universitaria otorgados a la población rural con condiciones socioeconómicas vulnerables de municipios PDET, incluyendo personas con discapacidad.</t>
  </si>
  <si>
    <t>A.62</t>
  </si>
  <si>
    <t>Nuevos programas de educación técnica, tecnológica y universitaria en áreas relacionadas con el desarrollo rural</t>
  </si>
  <si>
    <t>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t>
  </si>
  <si>
    <t>Reporte de programas diseñados, con ampliación de lugar de oferta en el marco de las acciones de fomento</t>
  </si>
  <si>
    <t>El ministerio de Educación, como parte de las acciones para la creación de nuevos cupos en 2024 para los municipios PDET se encuentra en consolidación el balance de las acciones del programa de PTIES para fortalecimiento de la estrategia en 2024 con la cual promover el diseño de programas por parte de las IES</t>
  </si>
  <si>
    <t>El ministerio de Educación, avanzó en la construcción de la estrategia para implementación de PTIES como acción para la promoción de nuevos cupos, estas acciones enmarcadas en la consolidación del reglamento operativo para uso de los recursos del BID con los que operara el programa PTIES, para fortalecer el compromiso de nuevos programas</t>
  </si>
  <si>
    <t>A.63</t>
  </si>
  <si>
    <t>Avance en la estrategia de promoción, acceso y permanencia para la formación profesional de las mujeres en disciplinas no tradicionales para ellas, formulada e implementada </t>
  </si>
  <si>
    <t>Porcentaje de avance en la implementación de la estrategia de promoción, acceso y permanencia para la formación profesional de las mujeres en disciplinas no tradicionales para ellas formuladas e implementadas</t>
  </si>
  <si>
    <t>Documento de la estrategia de acceso y permanencia con enfoque de género</t>
  </si>
  <si>
    <t>El ministerio de Educación, avanzó en revisión y consoldiación de las acciones diferenciales para la promoción de acceso y permanencia en las IES Públicas instrumento que estara habilitado para las IES hasta el mes de marzo</t>
  </si>
  <si>
    <t>El ministerio de Educación, avanzó en el proceso para el diligenciamiento de 15 IES faltantes que permita la identificación de acciones diferenciales para la promoción de acceso y permanencia diferencial</t>
  </si>
  <si>
    <t>El ministerio de Educación, avanzo en la elaboración de los terminos de referencia para la busqueda de un aliado que apoye al MEN en el fortalecimiento de las estrateias para el fomento de acceso y permanencia con enfoque de genero y diversidad, promoción de igualdad y equidad</t>
  </si>
  <si>
    <t>Número de IES que desarrollan estrategias de acceso, permanencia y bienestar  con enfoque diferencial para el cambio</t>
  </si>
  <si>
    <t>Sumatoria de IES que desarrollan estrategias de acceso, permanencia y bienestar</t>
  </si>
  <si>
    <t>Reporte de IES que implementan estrategias de acceso, permanencia y  bienestar  con enfoque diferencial para el cambio</t>
  </si>
  <si>
    <t>Estrategias desarrolladas para el aseguramiento de la calidad en las IES</t>
  </si>
  <si>
    <t>No. de estrategias desarrolladas para el aseguramiento de la calidad en las IES</t>
  </si>
  <si>
    <t>Convocatoria y selección de aliados, Reportes e informes de seguimiento</t>
  </si>
  <si>
    <t>Universidad en tu Territorio</t>
  </si>
  <si>
    <t>Estudiantes nuevos en Educación Superior</t>
  </si>
  <si>
    <t xml:space="preserve">Sumatoria de estudiantes nuevos en educación superior (matrícula primer curso del semestre I del año T - matrícula primer curso del semestre I del año T - 1) + (Matrícula primer curso del semestre II del año T - matrícula primer curso del semestre II del año T - 1)	</t>
  </si>
  <si>
    <t>Base de dato SNIES</t>
  </si>
  <si>
    <t>Principales avances: Desde el Ministerio de Educación Nacional se continuó con la implementación de la estrategia "Universidad en tu Territorio" con el fin de poder lograr el número de cupos nuevos en educación superior.
Cuellos de botella: No se identifican cuellos de botella y limitaciones en el periodo.
Restricciones: No aplica
Justificación del avance: Se avanzó en la revisión y asignación de montos a girar a las 64 Instituciones de Educación Superior (IES) públicas para la implementación de la política de Gratuidad en la matrícula y se programó la autorización de los primeros desembolsos para las IES, correspondiente a los recursos del periodo 2024-1.</t>
  </si>
  <si>
    <t xml:space="preserve"> 27.02.2024 OAPF:
• Oportunidad: No se reportó en el plazo dado por la OAPF para reporte enero. No cumplió. Se reportó el 26.02.2024
• Completitud: Incluyó los cuatro componentes del reporte. La redacción es clara y cumple con orientaciones. Se le agregó significado a IES. Cumplió.
• Consistencia: El avance cualitativo garantiza continuidad con lo que se venía reportando en 2023 y la justificación resalta acciones financieras requeridas para avanzar en el indicador. Cumplió.
• Medios de verificación: N.A dada su periodicidad.
NOTA: Cumple con validación preliminar de OAPF. Una vez sea ajustado reporte sept 2023 y aprobados reportes oct a dic 2023, se recomienda cargar este reporte en Sinergia. La validación final depende del DNP.
08.04.2024 OAPF: Dependencia cargó a Sinergia 2.0 y DNP aprobó. Se valida SI.</t>
  </si>
  <si>
    <t>El Ministerio de Educación Nacional, espera que una vez inicien los semestres académicos en las Instituciones de Educación Superior se empiece a realizar la verificación de beneficiarios a fin de alcanzar la meta de nuevos estudiantes en educación superior. No se identifican cuellos de botella y limitaciones en el periodo. Se realizó la revisión y asignación de montos a girar a las 64 IES - Instituciones de Educación Superior  públicas para la implementación de la política de gratuidad en la matricula, adicionalmente se compartió el nuevo reglamento operativo de la política. Se espera autorizar los primeros desembolsos para las IES, correspondiente al 80% de los recursos del periodo 2024-1.</t>
  </si>
  <si>
    <t>8/03/2024 OAPF: No cumple con el criterio de oportunidad, la dependencia no reportó en las fechas establecidas en la circular No 007 del 30 de enero del 2024.
13/03/2024
• Completitud: Incluyó los cuatro componentes del reporte. La redacción es clara y cumple con orientaciones. Se le agregó significado a IES. Cumplió.
• Consistencia: El avance cualitativo resalta acciones financieras requeridas para avanzar en el indicador. Cumplió.
• Medios de verificación: N.A dada su periodicidad.
NOTA: Cumple con validación preliminar de OAPF. Una vez sean aprobados reportes oct a dic 2023 y enero a febrero de 2024, se recomienda cargar este reporte en Sinergia. La validación final depende del DNP.
08.04.2024 OAPF: Dependencia cargó a Sinergia 2.0 y DNP aprobó. Se valida SI.</t>
  </si>
  <si>
    <t>Avance cualitativo: El Ministerio de Educación Nacional, espera con la apertura de los semestres académicos en las Instituciones de Educación Superior realizar la verificación de beneficiarios a fin de alcanzar la meta de nuevos estudiantes en educación superior. 
Cuello de botella o limitaciones: No se identifican cuellos de botella y limitaciones en el periodo. 
Restricciones: No aplica
Justificación: Se avanzó en la revisión y asignación de montos a girar a las 64 Instituciones de Educación Superior (IES) públicas para la implementación de la política de Gratuidad en la matrícula, adicionalmente se compartió el nuevo Reglamento operativo de la política y los ajustes en el Sistema Nacional de Información de la Educación Superior (SNIES) para facilitar el reporte.</t>
  </si>
  <si>
    <t xml:space="preserve"> 08.04.2024 OAPF: 
• Oportunidad: Se reportó el 5 abril 2024 dentro del plazo dado por la Circular 007 del 30 de enero 2024. Cumplió.
• Completitud: Incluyó los cuatro componentes del reporte. Cumplió.
• Consistencia: El avance es consistente con los reportes de meses anteriores. OAPF realizó ajustes menores, se agregó significado de SNIES. Cumplió.
• Medios de verificación: N.A dada su periodicidad.
NOTA: Cumple con validación preliminar de OAPF. Se  recomienda cargar este reporte en Sinergia 2.0 antes del 10 de abril. La validación final depende del DNP.
10.04.2024: Dependencia cargó reporte a Sinergia 2.0. y DNP aprobó, se valida SI.</t>
  </si>
  <si>
    <t>Avance cualitativo: El Ministerio de Educación Nacional realizó el giro de recursos del primer desembolso a 59 Instituciones de Educación Superior - IES públicas y avanzó en la parametrización de la nueva plantilla de caracterización que se empleará en el 2024 para la medición de estudiantes nuevos en la vigencia.
Cuello de botella o limitaciones: No se identifican cuellos de botella y limitaciones en el periodo.
Restricciones: No aplica
Justificación: Con el inicio de los períodos académicos y el giro de recursos a las IES públicas, se avanzará en la consolidación de información que permita la identificación de los beneficiarios de 2024. Adicionalmente, el Ministerio trabaja en el cierre estadístico de 2023 para contar con el dato oficial de cierre de nuevos estudiantes en educación superior.</t>
  </si>
  <si>
    <t>09.05.2024 OAPF: 
• Oportunidad: Se reportó el 8 de mayo 2024 dentro del plazo dado por la Circular 007-2024 para el reporte de abril. Cumplió.
• Completitud: El reporte cumple en los cuatro componentes con los lineamientos de la Guía seguimiento PAI. Cumplió.
• Consistencia:  Se sugiere resaltar en cualitativo las acciones ya realizadas que se mencionan en la justificación y dejar las acciones futuras en justificación. PENDIENTE AJUSTE.
• Medios de verificación: N.A dada su periodicidad.
NOTA: Se sugiere realizar ajuste, informar a la OAPF y cargar este reporte en Sinergia 2.0 antes del 10 de mayo de 2024. La validación final depende del DNP.
09.05.2024 OAPF: Dependencia ajusta.
• Consistencia: Se ajustó avance cualitativo, es consistente con la justificación. Cumplió.
NOTA: Cumple con validación preliminar de OAPF. Se sugiere cargar este reporte en Sinergia 2.0 antes del 10 de mayo de 2024. La validación final depende del DNP.
09.05.2024 OAPF: Dependencia cargó a Sinergia. DNP aprobó. Se valida SI.</t>
  </si>
  <si>
    <t>Avance cualitativo: El Ministerio de Educación Nacional realizó el giro de recursos del primer desembolso a todas las Instituciones de Educación Superior - IES públicas y realizó la parametrización de la nueva plantilla de caracterización de 2024.
Cuello de botella o limitaciones: No se identifican cuellos de botella y limitaciones en el periodo.
Restricciones: No aplica
Justificación: Se avanzó en un 95% del reporte de las plantillas de matricula y caracterización, lo que permitió iniciar los procesos de validación de la asignación y renovación del beneficio en función del proceso de conciliación y cierre del periodo 2024-1 de la política de gratuidad. Sobre el dato de cierre de estudiantes nuevos se continua el proceso de conciliación de cierre 2023 y la cifra preliminar es de 64.729 estudiantes en el sistema de educación superior pública a cierre de 2023. Se precisa que este avance es parcial y se irá modificando en la medida que se realice el cierre estadístico de las cifras del sector para la vigencia 2023.</t>
  </si>
  <si>
    <t>09.06.2024 OAPF: 
• Oportunidad: Se reportó el 9 de junio 2024 dentro del plazo dado por la Circular 007-2024 para el reporte de mayo. Cumplió.
• Completitud: El reporte cumple en los cuatro componentes con los lineamientos de la Guía seguimiento PAI. Cumplió.
• Consistencia: El avance cualitativo continuó reportando acciones de gestión sobre la Política de Gratuidad e incluyó cifra preliminar de estudiantes nuevos beneficiados que es consistente con lo incluido en Informe al Congreso. Se sugiere para futuros reportes incluir nuevas estrategias o acciones que aporten a alcanzar la meta de nuevos estudiantes en educación superior. Cumplió.
• Medios de verificación: N.A dada su periodicidad.
NOTA: Cumple con validación preliminar de OAPF. Se sugiere cargar este reporte en Sinergia 2.0 antes del 10 de junio de 2024. La validación final depende del DNP.
09.06.2024 OAPF: Dependencia cargó a Sinergia, DNP aprobó, se valida SI.</t>
  </si>
  <si>
    <t>Avance cualitativo: El Ministerio de Educación Nacional avanzó en la consolidación de información para publicar las estadísiticas oficiales del sector de la vigencia 2023. 
Cuellos de  botella: No se identifican cuellos de botella y limitaciones en el periodo.
Restricciones: No aplica
Justificación del avance: Se iniciaron los procesos de validación de la asignación y renovación del beneficio en función del proceso de conciliación y cierre del periodo 2024-1 de la Política de Gratuidad; la cual aporta al cumplimiento de la meta de nuevos estudiantes en educación superior. Sobre el dato de estudiantes nuevos, se trabajó en el cierre de información  2023 y la cifra preliminar es de 64.729 estudiantes reportados en el Sistema Nacional de Información de Educación Superior para las Instituciones de Educación Superior (IES) públicas. Se precisa que, este avance es parcial y se modificará en el cierre estadístico de las cifras del sector para la vigencia 2023.</t>
  </si>
  <si>
    <t xml:space="preserve"> 09.07.2024 OAPF: 
• Oportunidad: Se reportó el 8 de julio 2024 dentro del plazo dado por la Circular 007-2024 para el reporte de junio. Cumplió.
• Completitud: El reporte cumple en los cuatro componentes con los lineamientos de la Guía seguimiento PAI. No obstante, se sugiere dejar verbos en pasado en avance y justificación. PENDIENTE AJUSTE.
• Consistencia: El avance cualitativo es consistente con la justificación, no obstante, se sugiere: En avance cualitativo, precisar a qué vigencia corresponden las estadísticas que mencionan, y en justificación, revisar si el dato preliminar va a ser diferente del que se cargue en el cierre 2023. PENDIENTE AJUSTE.
• Medios de verificación: N.A dada su periodicidad.
OAPF: Se sugiere revisar las observaciones a la completitud y consistencia, y realizar los ajustes recomendados.
09.07.2024 OAPF: Dependencia cargó a Sinergia y DNP devolvió.
10.07.2024 OAPF: Dependencia ajustó con asesoría de la OAPF, se volvió a cargar. DNP aprobó, se valida SI.</t>
  </si>
  <si>
    <t>Tasa de cobertura en educación superior</t>
  </si>
  <si>
    <t>(Número de estudiantes matriculados en programas de pregrado / Población entre 17 y 21 años) x 100</t>
  </si>
  <si>
    <t>Reportes anuales Subdirección de Desarrollo Sectorial</t>
  </si>
  <si>
    <t>53,94% (2021)</t>
  </si>
  <si>
    <t>Principales avances: Desde el Ministerio de Educación Nacional se avanzó principalmente en continuar con la implementación de la Política de Gratuidad y la estrategia de los nuevos estudiantes que buscan impactar la tasa de cobertura en educación superior.
Cuellos de botella: No se identifican cuellos de botella y limitaciones en el periodo.
Restricciones: No aplica
Justificación del avance: Se envió a las Instituciones de Educación Superior el nuevo manual operativo de Gratuidad que será utilizado en 2024 para reglamentar el acceso de los jóvenes a la política. Adicionalmente se trabaja en la revisión de los equipos responsables del seguimiento a la Política. En la estrategia de nuevos estudiantes en educación superior, se revisó la asignación de cupos y recursos para el año 2024.</t>
  </si>
  <si>
    <t>20.02.2024 OAPF:
• Oportunidad: Se cargó a Sinergia oportunamente en periodo de reportes feb 2024 y DNP aprobó reporte el 09.02.2024.
• Completitud: El avance cualitativo mantuvo la continuidad con los reportes 2023 y su relación con el indicador. La justificación describió acciones de gestión que le aportan al indicador y que son inherentes al inicio de una vigencia.
• Consistencia: Garantizó la continuidad con los reportes 2023.
• Medios de verificación: N.A dada su periodicidad anual.</t>
  </si>
  <si>
    <t>Desde el Ministerio de Educación Nacional se avanzó principalmente en continuar con la implementación de la Política de Gratuidad y la estrategia de los nuevos estudiantes en educación superior que buscan impactar la tasa de cobertura en educación superior. No se identifican cuellos de botella y limitaciones en el periodo. Se espera el inicio de periodo academico para revisar la implementación por parte de las IES - Instituciones de Educación Superior  del  nuevo manual operativo de Gratuidad que será utilizado en 2024. Se conitnua con el ejercicio de revisión de la asignación de cupos y recursos para el año 2024.</t>
  </si>
  <si>
    <t xml:space="preserve">8/03/2024 OAPF: No cumple con el criterio de oportunidad, la dependencia no reportó en las fechas establecidas en la circular No 007 del 30 de enero del 2024. 
13/03/2024
• Completitud: Incluyó los cuatro componentes del reporte. La redacción es clara y cumple con orientaciones. Se le agregó significado a IES. Cumplió.
• Consistencia: El avance cualitativo resalta acciones  requeridas para avanzar en el indicador. Cumplió.
• Medios de verificación: N.A dada su periodicidad.
NOTA: Cumple con validación preliminar de OAPF. Una vez sea ajustado reporte sept 2023 y aprobados reportes oct a dic 2023, se recomienda cargar este reporte en Sinergia. La validación final depende del DNP.
05.04.2024 OAPF: Dependencia cargó a Sinergia 2.0 y DNP aprobó. Se valida SI.
</t>
  </si>
  <si>
    <t>Avance cualitativo: Desde el Ministerio de Educación Nacional se avanzó principalmente en continuar con la implementación de la Política de Gratuidad y la estrategia de los nuevos estudiantes de la mano de las Instituciones de Educación Superior Públicas.
Cuellos de botella o limitaciones: No se identifican cuellos de botella y limitaciones en el periodo.
Restricciones: No aplica
Justificación: Se espera el inicio de periodo académico para revisar la implementación por parte de las Instituciones de Educación Superior - IES del nuevo manual operativo de Gratuidad de 2024. Así mismo continua el ejercicio de revisión de la asignación de cupos con el fin de autorizar los primeros desembolsos a las IES en los próximos meses</t>
  </si>
  <si>
    <t xml:space="preserve"> 07.04.2024 OAPF: 
• Oportunidad: Se reportó el 5 abril 2024 dentro del plazo dado por la Circular 007 del 30 de enero 2024. Cumplió.
• Completitud: Incluyó los cuatro componentes del reporte. Cumplió.
• Consistencia: El avance y la justificación son consistentes, el avance da continuidad a lo reportado en meses anteriores. Cumplió.
• Medios de verificación: N.A dada su periodicidad.
NOTA: Cumple con validación preliminar de OAPF. Se  recomienda cargar este reporte en Sinergia 2.0 antes del 10 de abril. La validación final depende del DNP.
07.04.2024 OAPF: Dependencia cargó a Sinergia 2.0 y DNP aprobó. Se valida SI.</t>
  </si>
  <si>
    <t>Avance cualitativo: Desde el Ministerio de Educación Nacional se avanzó con la implementación de la Política de Gratuidad "Puedo Estudiar" y la estrategia "Universidad en tu Territorio" que incluye la meta de nuevos estudiantes en Educación Superior.
Cuello de botella o limitaciones: No se identifican cuellos de botella y limitaciones en el periodo.
Restricciones: No aplica
Justificación: Se avanzó en la unificación de bases de datos de las dos fuentes de financiación de la Política de Gratuidad, lo cual permitirá una mejor validación del cumplimiento de requisitos para acceder a la nueva política de gratuidad en el periodo 2024-1. Adicionalmente se trabaja en el ejercicio de cierre y revisión de estudiantes nuevos en educación superior.</t>
  </si>
  <si>
    <t xml:space="preserve">09.05.2024 OAPF: 
• Oportunidad: Se reportó el 8 de mayo 2024 dentro del plazo dado por la Circular 007-2024 para el reporte de abril. Cumplió.
• Completitud: El reporte cumple en los cuatro componentes con los lineamientos de la Guía seguimiento PAI, utilizó lenguaje claro. Cumplió.
• Consistencia: El avance cualitativo y la justificación son consistentes, involucran varias acciones que le aportan a la cobertura. Cumplió.
• Medios de verificación: N.A dada su periodicidad.
NOTA: Cumple con validación preliminar de OAPF. Se sugiere cargar este reporte en Sinergia 2.0 antes del 10 de mayo de 2024. La validación final depende del DNP.
09.05.2024 OAPF: Dependencia cargó a Sinergia.
10.05.2024: DNP aprobó, se valida SI.
</t>
  </si>
  <si>
    <t>Avance cualitativo: Desde el Ministerio de Educación Nacional continuó la implementación de la Política de Gratuidad "Puedo Estudiar" y la estrategia "Universidad en tu Territorio" que incluye la meta de nuevos estudiantes en Educación Superior.
Cuello de botella o limitaciones: No se identifican cuellos de botella y limitaciones en el periodo.
Restricciones: No aplica
Justificación: Se avanzó con acciones de socialización y despliegue de la nueva Política de Gratuidad "Puedo Estudiar". Adicionalmente, se trabaja en el ejercicio de cierre y revisión de estudiantes nuevos en educación superior, así como la validación de la asignación y renovación de los beneficiarios de la Política de Gratuidad para la vigencia 2024 que aporta a la cobertura en educación superior. Paralelamente se realizó la revisión del giro de los recursos al ICETEX para garantizar las renovaciones y adjudicaciones de algunos de los Fondos Poblacionales del ICETEX en 2024.</t>
  </si>
  <si>
    <t xml:space="preserve">09.06.2024 OAPF: 
• Oportunidad: Se reportó el 9 de junio 2024 dentro del plazo dado por la Circular 007-2024 para el reporte de mayo. Cumplió.
• Completitud: El reporte cumple en los cuatro componentes con los lineamientos de la Guía seguimiento PAI. Cumplió.
• Consistencia: El avance cualitativo es ampliado en la justificación; son consistentes, continua describiendo estrategias que aportan a la cobertura en educación superior. Cumplió.
• Medios de verificación: N.A dada su periodicidad.
NOTA: Cumple con validación preliminar de OAPF. Se sugiere cargar este reporte en Sinergia 2.0 antes del 10 de junio de 2024. La validación final depende del DNP.
09.06.2024 OAPF: Dependencia cargó a Sinergia, DNP aprobó, se valida SI.
</t>
  </si>
  <si>
    <t>Avance cualitativo: Desde el Ministerio de Educación Nacional se continuó la implementación de la Política de Gratuidad "Puedo Estudiar" y la estrategia "Universidad en tu Territorio" que incluye la meta de nuevos estudiantes en Educación Superior, ambas impactan la tasa de cobertura en educación superior.
Cuellos de  botella: No se identifican cuellos de botella y limitaciones en el periodo.
Restricción: No aplica
Justificación del avance: Se avanzó en la implementación de la nueva Política de Gratuidad "Puedo Estudiar", se logró validar 825 mil estudiantes caracterizados por las IES que hacen parte de los beneficiados por la Política de Gratuidad, producto de ello, se han identificado 790 mil estudiantes que cumplen las condiciones de asignación o renovación del beneficio en el primer semestre 2024; que aportan a ampliar la cobertura en educación superior. De esta manera, se logró realizar tres validaciones del periodo 2024-1 para depurar el proceso y generar los informes requeridos para la generación de las actas de cierre, que permitan la conciliación final del mismo periodo por parte de las Instituciones de Educación Superior - IES.
Adicionalmente, se trabajó en el ejercicio de cierre y revisión de estudiantes nuevos en educación superior para su publicación en el mes de julio; que también le aporta al cumplimiento del indicador de cobertura en educación superior.</t>
  </si>
  <si>
    <t xml:space="preserve"> 09.07.2024 OAPF: 
• Oportunidad: Se reportó el 8 de julio 2024 dentro del plazo dado por la Circular 007-2024 para el reporte de junio. Cumplió.
• Completitud: El reporte cumple en los cuatro componentes con los lineamientos de la Guía seguimiento PAI. Se realizaron ajustes menores.Cumplió.
• Consistencia: El avance cualitativo es consistente la justificación, 
• Medios de verificación: N.A dada su periodicidad.
NOTA: Cumple con validación preliminar de OAPF. Se sugiere cargar este reporte en Sinergia 2.0 antes del 10 de julio de 2024. La validación final depende del DNP.
09.07.2024 OAPF: Dependencia cargó a Sinergia 2.0. DNP devolvió para complementar con más acciones.
09.07.2024 OAPF: Dependencia cargó a Sinergia y DNP devolvió.
10.07.2024 OAPF: Dependencia ajustó con asesoría de la OAPF, se volvió a cargar. DNP aprobó, se valida SI.</t>
  </si>
  <si>
    <t>Fortalecimiento de la infraestructura de educación superior</t>
  </si>
  <si>
    <t>100 nuevas sedes, multicampus o complejos de instituciones de educación superior públicas viabilizadas o con apoyo financiero</t>
  </si>
  <si>
    <t>Número de sedes nuevas, multicampus o complejos de instituciones de educación superior públicas viabilizadas o con apoyo financiero</t>
  </si>
  <si>
    <t>Informe consolidado de avance de las nuevas sedes, multicampus o complejos de instituciones de educación superior públicas viabilizadas o con apoyo financiero</t>
  </si>
  <si>
    <t>Aumento del número de mujeres matriculadas en programas de educación superior clasificadas en los campos detallados UNESCO- CINE en los que presentan brecha de género</t>
  </si>
  <si>
    <t>Sumatoria de mujeres matriculadas en educación superior en los 20 campos detallados de la clasificación CINE UNESCO en donde se presenta brecha de género/total de estudiantes matriculados en educación superior en los 20 campos detallados de la clasificación CINE UNESCO en donde se presenta brecha de género</t>
  </si>
  <si>
    <t>Tasa de tránsito inmediato a la educación superior en zonas rurales</t>
  </si>
  <si>
    <t>(Número de estudiantes de primer curso que provienen de zonas rurales matriculados en programas académicos de pregrado en el período t / número estudiantes matriculados en grado 11 en período t-1 que residen en zonas rurales) * 100</t>
  </si>
  <si>
    <t>Reportes SNIES</t>
  </si>
  <si>
    <t>23,9 (2021)</t>
  </si>
  <si>
    <t xml:space="preserve">Principales avances:Desde el Ministerio de Educación Nacional se trabajó en la revisión de las acciones para la implementación de estrategias en 2024 que impacten la tasa de tránsito en zonas rurales.
Cuellos de botella: No se identifican cuellos de botella y limitaciones en el periodo.
Restricciones: No aplica
Justificación del avance: Se avanzó en la revisión de Política de Gratuidad, la estrategia de los nuevos estudiantes en educación superior, la asignación de cupos y recursos para el año 2024 para las Instituciones de Educación Superior (IES) públicas, y la implementación del Programa de Tránsito Inmediato a la Educación Superior (PTIES).
</t>
  </si>
  <si>
    <t xml:space="preserve"> 27.02.2024 OAPF:
• Oportunidad: No se reportó en el plazo dado por la OAPF para reporte enero. No cumplió. Se reportó el 26.02.2024
• Completitud: Incluyó los cuatro componentes del reporte. La redacción es clara y cumple con orientaciones. Cumplió.
• Consistencia: El avance cualitativo destaca acciones propias de inicio de la vigencia 2024 y la justificación amplía detalles de la revisión incluida en el avance cualitativo. Cumplió.
• Medios de verificación: N.A dada su periodicidad.
NOTA: Cumple con validación preliminar de OAPF. Una vez sean cargados y aprobados reportes ago a dic 2023, se recomienda cargar este reporte en Sinergia. La validación final depende del DNP.
10.04.2024: Dependencia cargó reporte a Sinergia 2.0. y DNP aprobó, se valida SI.</t>
  </si>
  <si>
    <t>Desde el Ministerio de Educación Nacional se realizará el despliegue de los Programas de Tránsito Inmediato a Educación Superior, componente de "Universidad en tu Territorio" con el fin de impactar Tasa de tránsito inmediato a la educación superior en zonas rurales. El recurso para el desarrollo de esta actividad sera girado hasta el segundo semestre del año pues corresponde a dinero del Banco Interamericano de Desarrollo BID. El Ministerio de Educación junto con el BID (Banco Interamericano de Desarrollo), trabajo en la definición de los términos de referencia para la contratación de un aliado que realice la evaluación de PTIES 2023-2, adicionalmente avanza en la definición del modelo de contratación para el operador de 2024</t>
  </si>
  <si>
    <t>8/03/2024 OAPF: No cumple con el criterio de oportunidad, la dependencia no reportó en las fechas establecidas en la circular No 007 del 30 de enero del 2024. 
13/03/2024
• Completitud: No se evidencia la descripción de limitaciones y cuellos de botella,.No cumplió.
• Consistencia: El avance cualitativo destaca acciones propias del segundo semestre del 2024  y la justificación amplía detalles de la revisión incluida en el avance cualitativo. Cumplió.
• Medios de verificación: N.A dada su periodicidad.
NOTA: Cumple con validación preliminar de OAPF. Una vez sean cargados y aprobados reportes sep  a dic 2023, se recomienda cargar este reporte en Sinergia. La validación final depende del DNP.
10.04.2024: Dependencia cargó reporte a Sinergia 2.0. y DNP aprobó, se valida SI.</t>
  </si>
  <si>
    <t>Avance cualitativo: Desde el Ministerio de Educación Nacional se realizará el despliegue de los Programas de Tránsito Inmediato a Educación Superior (PTIES), componente de "Universidad en tu Territorio" con el fin de impactar la tasa de tránsito inmediato a la educación superior en zonas rurales.
Cuellos de botella o limitaciones: No se identifican cuellos de botella y limitaciones en el periodo.
Restricciones: No aplica
Justificación: Se avanzó en el despliegue de los programas de tránsito inmediato a Educación Superior, componente de "Universidad en tu Territorio". El recurso para el desarrollo de esta actividad será girado hasta el segundo semestre del año pues corresponde a dinero del Banco Interamericano de Desarrollo BID. El Ministerio de Educación junto con el Banco Interamericano de Desarrollo (BID), trabajó en la definición de los términos de referencia para la contratación de un aliado que realice la evaluación de PTIES 2023-2 y la definición de los PTIES que operarán en 2024.</t>
  </si>
  <si>
    <t xml:space="preserve"> 08.04.2024 OAPF: 
• Oportunidad: Se reportó el 5 abril 2024 dentro del plazo dado por la Circular 007 del 30 de enero 2024. Cumplió.
• Completitud: Incluyó los cuatro componentes del reporte. Cumplió.
• Consistencia: El avance cualitativo es ampliado en la justificación, garantizando consistencia. OAPF realizó ajustes menores, se agregó significado de PTIES. Cumplió.
• Medios de verificación: N.A dada su periodicidad.
NOTA: Cumple con validación preliminar de OAPF. Se  recomienda cargar este reporte en Sinergia 2.0 antes del 10 de abril una vez sean aprobados los reportes 2023 pendientes. La validación final depende del DNP.
10.04.2024: Dependencia cargó reporte a Sinergia 2.0. y DNP aprobó, se valida SI.</t>
  </si>
  <si>
    <t xml:space="preserve">Avance cualitativo: El Ministerio de Educación Nacional avanzó en las revisiones con el Banco Interamericano de Desarrollo - BID para el desarrollo los Programas de Tránsito Inmediato a Educación Superior que aportarán a la tasa de tránsito inmediato a la educación superior en zonas rurales.
Cuello de botella o limitaciones: Se continuó con el retraso en la ejecución teniendo en cuenta que los recursos corresponden a crédito del Banco Interamericano de Desarrollo -BID que será girado hasta el segundo semestre del año.
Restricciones: No aplica
Justificación: El Ministerio de Educación Nacional avanzó en las revisiones con Banco Interamericano de Desarrollo -BID del Reglamento Operativo y otras condiciones de elegibilidad del crédito para el desarrollo los Programas de Tránsito Inmediato a Educación Superior. De otro lado, continuó el retrasos en la ejecución, teniendo en cuenta que los recursos corresponden al crédito con el BID que será girado hasta el segundo semestre del año. </t>
  </si>
  <si>
    <t xml:space="preserve">09.05.2024 OAPF: 
• Oportunidad: Se reportó el 8 de mayo 2024 dentro del plazo dado por la Circular 007-2024 para el reporte de abril. Cumplió.
• Completitud: El reporte cumple en los cuatro componentes con los lineamientos de la Guía seguimiento PAI, utilizó lenguaje claro. Cumplió.
• Consistencia: El avance y el cuello de botella son consistentes con lo que se ha venido reportando en meses anteriores frente a la articulación con BID. Cumplió.
• Medios de verificación: N.A dada su periodicidad.
NOTA: Cumple con validación preliminar de OAPF. Se sugiere cargar este reporte en Sinergia 2.0 antes del 10 de mayo de 2024. La validación final depende del DNP.
09.05.2024 OAPF: Dependencia cargó a Sinergia.
10.05.2024: DNP aprobó, se valida SI.
</t>
  </si>
  <si>
    <t>Avance cualitativo: El Ministerio de Educación terminó la revisión del Reglamento Operativo del proyecto con el Banco Interamericano de Desarrollo- BID para avanzar en la ejecución de los Programas de Tránsito Inmediato a Educación Superior -PTIES que aportarán a la tasa de tránsito inmediato a la educación superior en zonas rurales.
Cuello de botella o limitaciones: Se continuó con el retraso en la ejecución teniendo en cuenta que los recursos corresponden a crédito del Banco Interamericano de Desarrollo -BID que será girado hasta el segundo semestre del año.
Restricciones: No aplica
Justificación: El Ministerio de Educación Nacional avanzó en las revisiones requeridas para el crédito del Banco Interamericano de Desarrollo -BID. En estas revisiones se verificaron los valores a ejecutar para el segundo semestre de 2024 y las características del aliado en la implementación de los programas. Continuaron los retrasos en la ejecución, teniendo en cuenta que los recursos corresponden al crédito que aún no han girado.</t>
  </si>
  <si>
    <t xml:space="preserve">09.06.2024 OAPF: 
• Oportunidad: Se reportó el 9 de junio 2024 dentro del plazo dado por la Circular 007-2024 para el reporte de mayo. Cumplió.
• Completitud: El reporte cumple en los cuatro componentes con los lineamientos de la Guía seguimiento PAI. Cumplió.
• Consistencia: La justificación amplió detalles de las acciones que se vienen desarrollando con el BID y complementó lo registrado en cuello de botella. Se espera que a partir del segundo semestre el indicador empiece a reportar acciones concretas que le aporten a la meta 2024. Cumplió.
• Medios de verificación: N.A dada su periodicidad.
NOTA: Cumple con validación preliminar de OAPF. Se sugiere cargar este reporte en Sinergia 2.0 antes del 10 de junio de 2024. La validación final depende del DNP.
09.06.2024 OAPF: Dependencia cargó a Sinergia, DNP aprobó, se valida SI.
</t>
  </si>
  <si>
    <t>Avance cualitativo: El Ministerio de Educación avanzó en la revisión de los términos que permitan la ejecución del proyecto con el Banco Interamericano de Desarrollo- BID para avanzar en la ejecución de los Programas de Tránsito Inmediato a Educación Superior -PTIES que aportarán a la tasa de tránsito inmediato a la educación superior en zonas rurales.
Cuellos de  botella: Se continuó con el retraso en la ejecución teniendo en cuenta que los recursos corresponden a crédito del Banco Interamericano de Desarrollo -BID que será girado hasta el segundo semestre del año y que deben pasar la aprobación de la Comisión Parlamentaria.
Restricción: No aplica
Justificación del avance: El Ministerio de Educación Nacional avanzó en las revisionesde los términos requeridos para el crédito del Banco Interamericano de Desarrollo -BID. Por otro lado, se continuó con el retraso en la ejecución teniendo en cuenta que los recursos corresponden a crédito del Banco Interamericano de Desarrollo -BID que será girado hasta el segundo semestre del año; se espera el resultado de la revisión por parte de la Comisión Parlamentaria para que el desembolso de recursos se realice y se pueda realizar la ejecución del Programa de Tránsito Inmediato a la Educación Superior -PTIES.</t>
  </si>
  <si>
    <t>09.07.2024 OAPF: 
• Oportunidad: Se reportó el 8 de julio 2024 dentro del plazo dado por la Circular 007-2024 para el reporte de junio. Cumplió.
• Completitud: El reporte cumple en los cuatro componentes con los lineamientos de la Guía seguimiento PAI. Se realizaron ajustes menores. Cumplió.
• Consistencia: El avance cualitativo es consistente con el proceso de crédito con el BID que se ha venido reportando en meses anteriores. La justificación amplió detalles de las acciones que se vienen desarrollando con el BID y complementó lo registrado en cuello de botella, con acciones que se adelantan frente a esa dificultad. Se espera que a partir del segundo semestre, el indicador empiece a reportar acciones concretas que le aporten a la meta 2024. Cumplió.
• Medios de verificación: N.A dada su periodicidad.
NOTA: Cumple con validación preliminar de OAPF. Se sugiere cargar este reporte en Sinergia 2.0 antes del 10 de julio de 2024. La validación final depende del DNP.
09.07.2024 OAPF: Dependencia cargó a Sinergia 2.0. DNP devolvió para diligenciar restricción y ampliar cuello de botella en justificación.
10.07.2024 OAPF: Dependencia ajustó, se volvió a cargar. DNP aprobó, se valida SI.</t>
  </si>
  <si>
    <t>Dirección de Calidad para la Educación Superior</t>
  </si>
  <si>
    <t>5. Educación, formación y reconversión laboral como respuesta al cambio productivo</t>
  </si>
  <si>
    <t>b. Reconceptualización del sistema de aseguramiento de la calidad de la educación superior</t>
  </si>
  <si>
    <t>Iniciativas regulatorias del sistema de aseguramiento de la calidad de educación superior expedidas</t>
  </si>
  <si>
    <t>Sumatoria de iniciativas regulatorias expedidas en materia de educación superior.
Nota: Leyes, decretos, resoluciones, acuerdos directivas, todo lo reglamentario que termine en un acto administrativo.</t>
  </si>
  <si>
    <t>Iniciativas regulatorias expedidas</t>
  </si>
  <si>
    <t>Reporte Anual</t>
  </si>
  <si>
    <t>Subdirección de Inspección y Vigilancia</t>
  </si>
  <si>
    <t>Porcentaje de IES con actividades preventivas que apoyen, monitoreen y evaluen la gestión institucional en componentes financiero, gobierno, académico y administrativo</t>
  </si>
  <si>
    <t>(A/B) * 100
A= Número de IES con actividad preventiva
B=Número Total de IES activas
Nota: Se entiende para este indicador como actividad preventiva al conjunto de actividades que involucran una visita o requerimiento con generación de informe, adicionalmente incluye informes de verificacion normativa.</t>
  </si>
  <si>
    <t>Reporte  de seguimiento de actividades preventivas por Institución</t>
  </si>
  <si>
    <t>Reporte Trimestral</t>
  </si>
  <si>
    <t>El Ministerio de Educación Nacional adelantó visitas de seguimiento preventivo a 10 IES, de acuerdo con el plan de visitas generado para el 2024.
Se inicia ejecución del plan de visitas evaluando componentes de gobierno, administrativo, académico, financiero con el fin de verificar que la IES cumplan con la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t>
  </si>
  <si>
    <t xml:space="preserve">11/04/2024 OAPF:
Oportunidad: Se efectua reporte durante los plazos establecidos por la OAPF.
Completitud: Se reportó avance y justificación, relacionando las visitas efectuadas durante el primer trimestre.
Consistencia: El reporte relaciona el porcentaje de avance establecido dentro del indicador, el cual representa un avance 48% de la meta del cuatrinenio.
Medios de verificación: Se efectua cargue de la matriz que relaciona visitas efectuadas. </t>
  </si>
  <si>
    <t>El Ministerio de Educación Nacional adelantó visitas de seguimiento preventivo a 16 IES, de acuerdo con el plan de visitas generado para el 2024.
Se inicia ejecución del plan de visitas evaluando componentes de gobierno, administrativo, académico, financiero con el fin de verificar que la IES cumplan con la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Se registra una limitación debido a la reprogramación de visitas en dos IES, lo que ocasiono que no se alcanzara con la Meta establecida para este trimestre.</t>
  </si>
  <si>
    <t xml:space="preserve">15/07/2024 OAPF:
Oportunidad: Se efectua reporte durante los plazos establecidos por la OAPF.
Completitud: Se reportó avance y justificación, relacionando las visitas efectuadas durante el primer trimestre. Relacionan el no cumplimiento de la meta por reprogramación de visitas a  dos IES.
Consistencia: El reporte relaciona el porcentaje de avance establecido dentro del indicador, el cual representa un avance 79% de la meta propuesta para la vigencia. No se cumple la meta por reprogramación.
Medios de verificación: Se efectua cargue de la matriz que relaciona visitas efectuadas. </t>
  </si>
  <si>
    <t>Porcentaje de IES con análisis de la información recaudada, sobre las acciones afirmativas relacionadas con sujetos de especial protección constitucional aplicadas</t>
  </si>
  <si>
    <t>(A/B) * 100
A= Número de IES con información analizada
B=Número Total de IES activas
Nota: Se entiende para este indicador como información analizada, a la recaudada por la Subdirección de Inspección y Vigilancia mediante visita o requerimiento, cuya revisión y análisis fue realizado por el equipo correspondiente.</t>
  </si>
  <si>
    <t xml:space="preserve">Reporte  de seguimiento al análisis de información remitida por las IES sobre  acciones afirmativas relacionadas con sujetos de especial protección constitucional </t>
  </si>
  <si>
    <t>El Ministerio de Educación Nacional inició revisión de la información remitida por 17 IES, en cuanto a la aplicación de acciones afirmativas relacionadas con sujetos de especial protección constitucional. 
Se revisó, analizó y tabulo la información remitida por las IES, en formato establecido lo cual facilitó el análisis e interpretación de datos.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t>
  </si>
  <si>
    <t>11/04/2024 OAPF:
Oportunidad: Se efectua reporte durante los plazos establecidos por la OAPF.
Completitud: Se reportó avance y justificación, relacionando las acciones efectuadas durante el primer trimestre.
Consistencia: El reporte relaciona el porcentaje de avance establecido dentro del indicador del 6% de la meta propuesta para esta vigencia.
Medios de verificación: Se efectua cargue de la matriz que relaciona visitas efectuadas.</t>
  </si>
  <si>
    <t>El Ministerio de Educación Nacional realizó análisis de la información remitida por 48 IES, en cuanto a la aplicación de acciones afirmativas relacionadas con sujetos de especial protección constitucional. 
Se revisó, analizó y tabulo la información remitida por las IES, en formato establecido lo cual facilitó el análisis e interpretación de datos e inclusión en el informe diagnóstico.
Estas acciones permitieron avanzar en el establecimiento de la identificación de la problemática y diagnóstico de la aplicación de acciones afirmativas relacionadas con sujetos de especial protección constitucional en las instituciones de Educación Superior. No se identificaron cuellos de botella y limitaciones en el periodo.</t>
  </si>
  <si>
    <t>15/07/2024 OAPF:
Oportunidad: Se efectua reporte durante los plazos establecidos por la OAPF.
Completitud: Se reportó avance y justificación, relacionando las acciones efectuadas durante el segundo trimestre.
Consistencia: El reporte relaciona el porcentaje de avance establecido dentro del indicador del 16% de la meta propuesta para esta vigencia correspondiente a 48 acciones emitidas por el mismo númeron de IES.
Medios de verificación: Se efectua cargue de la matriz que relaciona visitas efectuadas.</t>
  </si>
  <si>
    <t>Subdirección de Aseguramiento de la Calidad para la Educación Superior</t>
  </si>
  <si>
    <t>Porcentaje de trámites de Convalidaciones de Educación Superior atendidos en el tiempo establecido en la normatividad vigente</t>
  </si>
  <si>
    <t>(A/B)*100
A= Número de solicitudes de convalidaciones finalizadas en el tiempo establecido en la normatividad vigente.
B= Número de  solicitudes de convalidaciones que vencen en el periodo de medición.</t>
  </si>
  <si>
    <t>Reporte de segumiento a las solicitudes de convalidaciones cerradas</t>
  </si>
  <si>
    <t>El Ministerio de Educación Nacional atendió 1802 trámites de solicitudes de convalidacionesen el tiempo establecido beneficiando al 98% de los solicitantes.
Se gestionaron internamente los recursos asignados para mejorar el proceso de convalidaciones, agilizando los trámites y cumpliendo con los plazos establecidos en la normativa vigente.</t>
  </si>
  <si>
    <t>23/02/2024 OAPF:
Oportunidad: Aunque no se reporto durante los plazos establecidos por la OAPF para el mes de enero, se registro avance el 23 de febrero.
Completitud: Se reportó avance y justificación, relacionando las acciones desarrolladas durante el periodo reportado.
Consistencia: El reporte relaciona el porcentaje de avance establecido dentro del indicador 
Medios de verificación: Se efectua cargue de  los respectivos soportes.</t>
  </si>
  <si>
    <t>El Ministerio de Educación Nacional atendió 1565 trámites de solicitudes de convalidacionesen el tiempo establecido beneficiando al 99,7% de los solicitantes.
Se gestionaron internamente los recursos asignados para mejorar el proceso de convalidaciones, agilizando los trámites y cumpliendo con los plazos establecidos en la normativa vigente.</t>
  </si>
  <si>
    <t xml:space="preserve">11/03/2024 OAPF:
Oportunidad: Se efectua reporte durante los plazos establecidos por la OAPF.
Completitud: Se reportó avance y justificación, relacionandolos trámites  desarrolladas durante el periodo reportado.
Consistencia: El reporte relaciona el porcentaje de avance establecido dentro del indicador 
Medios de verificación: Se efectua cargue de  los respectivos soportes. </t>
  </si>
  <si>
    <t>El Ministerio de Educación Nacional atendió 1658 trámites de solicitudes de convalidacionesen el tiempo establecido beneficiando al 82,97% de los solicitantes.
Se gestionaron internamente los recursos asignados para mejorar el proceso de convalidaciones, agilizando los trámites y cumpliendo con los plazos establecidos en la normativa vigente.</t>
  </si>
  <si>
    <t xml:space="preserve">11/04/2024 OAPF:
Oportunidad: Se efectua reporte durante los plazos establecidos por la OAPF.
Completitud: Se reportó avance y justificación, relacionandolos trámites  desarrolladas durante el periodo reportado.
Consistencia: El reporte relaciona el porcentaje de avance establecido dentro del indicador 
Medios de verificación: Se efectua cargue de  los respectivos soportes. </t>
  </si>
  <si>
    <t>El Ministerio de Educación Nacional atendió 2127 trámites de solicitudes de convalidaciones en el tiempo establecido beneficiando al 82,7% de los solicitantes.
Se gestionaron internamente los recursos asignados para mejorar el proceso de convalidaciones, agilizando los trámites y cumpliendo con los plazos establecidos en la normativa vigente.</t>
  </si>
  <si>
    <t>17/05/2024 OAPF:
Oportunidad: Se efectua reporte durante los plazos establecidos por la OAPF.
Completitud: Se reportó avance y justificación, relacionando los trámites  desarrollados durante el periodo reportado.
Consistencia: El reporte relaciona el porcentaje de avance establecido dentro del indicador 
Medios de verificación: Se efectua cargue de  los respectivos soportes.</t>
  </si>
  <si>
    <t>El Ministerio de Educación Nacional atendió 2081 trámites de solicitudes de convalidacionesen el tiempo establecido beneficiando al 87,9% de los solicitantes.
Se gestionaron internamente los recursos asignados para mejorar el proceso de convalidaciones, agilizando los trámites y cumpliendo con los plazos establecidos en la normativa vigente.</t>
  </si>
  <si>
    <t>20/06/2024 OAPF:
Oportunidad: Se efectua reporte durante los plazos establecidos por la OAPF.
Completitud: Se reportó avance y justificación, relacionando los trámites  desarrollados durante el periodo reportado.
Consistencia: El reporte relaciona el porcentaje de avance establecido dentro del indicador y responde a los soportes entregados.
Medios de verificación: Se efectua cargue de  los respectivos soportes.</t>
  </si>
  <si>
    <t>El Ministerio de Educación Nacional atendió 1970 trámites de solicitudes de convalidaciones en el tiempo establecido beneficiando al 99,7% de los solicitantes.
Se gestionaron internamente los recursos asignados para mejorar el proceso de convalidaciones, agilizando los trámites y cumpliendo con los plazos establecidos en la normativa vigente.</t>
  </si>
  <si>
    <t>15/07/2024 OAPF:
Oportunidad: Se efectua reporte durante los plazos establecidos por la OAPF.
Completitud: Se reportó avance y justificación, relacionandolos trámites  desarrolladas a tiempo y durante el periodo reportado.
Consistencia: El reporte relaciona el porcentaje de avance establecido dentro del indicador correspondiente los tramites desarrollados dentro de los tiempos establecidos
Medios de verificación: Se efectua cargue de  los respectivos soportes.</t>
  </si>
  <si>
    <t>Porcentaje de avance del proyecto de renovación y soporte tecnológico al sistema de aseguramiento de la calidad de educación superior</t>
  </si>
  <si>
    <t>Suma de avance de las acciones estratégicas definidas por el área.</t>
  </si>
  <si>
    <t xml:space="preserve">Reporte de avance
Soportes documentales
URL del Sistema de Información </t>
  </si>
  <si>
    <t>El Ministerio de Educación Nacional para el proyecto de i) implementación y desarrollo del trámite de Nuevo CNA de Acreditación en Alta Calidad, realizó reunión de seguimiento para dar inicio al trabajo de definición de las acciones que se deben desarrollar para la elaboración de las especificaciones técnicas y de procedimiento que conlleven a la contratación de la empresa que desarrollará e implementará la aplicación tecnológica para la gestión de los trámites de Acreditación en Alta Calidad. Entre las actividades desarrolladas está la revisión de la documentación existente para adelantar el proyecto. 
Para el proyecto de ii) renovación y soporte tecnológico a las aplicaciones del Sistema de Aseguramiento de la Calidad: Gestión de Pares, Convalida y Nuevo SACES, se realiza despliegues en el ambiente de producción con los siguientes controles de cambio: 
1.	Ajustes al proceso de Construcción concepto CONACES
2.	Poblado de datos en la consulta consolidada
3.	Control de cambio para la integración entre Nuevo SACES y Sharepoint
4.	Ajuste proceso de Carga de informe de pares
5.	Inclusión de los campos NBC en el modelo de datos y las formas de carga de información 
6.	Paramétrica para la definición de usuarios en actividades específicas: Seleccionar pares, Asignar o cambiar par, Revisar informe y Avalar pago 
7.	Retorno desde elaborar ponencia al secretario de sala. Este cambio será funcional en la versión 1.1. del proceso de construcción concepto CONACES
8.	Editabilidad del campo de concepto Docencia Servicio en la actividad de Elaborar concepto sala de CONACES
9.	Ajuste del texto de presentación de los roles de revisores de los actos administrativos 
10.	Ajuste en las reglas de validación e inclusión de campos en el modelo de datos que incluyen la información de los programas cubiertos por lo definido en el Decreto 1174 de 2023 (Se realizan los cambios en las Bases de Datos: SACES, SNIES, Sincronización, Nuevo SACES)
11.	Visibilidad de los datos cargados, relativos al concepto de sala de evaluación, en la actividad de cierre de casos denominada Cargar documento firmado, en la etapa de Prerradicado
12.	Ajuste y control de cambio para la finalización de casos en la actividad “Cargar información Ejecutoria” para la generación del código SNIES y código registro calificado único de acuerdo con las reglas de negocio.  
13.	Control de cambio para ajustar la regla de asignación en la actividad "Revisar comunicación" del proceso de Comunicación documentos incompletos, para que se asigne a TODOS, e incluir la funcionalidad del botón tomar actividad y liberar por parte de los usuarios. 
14.	Visibilidad de la colección de pares después del proceso de designación de pares académicos
15.	Control de cambio Proceso Designación de pares en el que se diseña nuevo proceso de Gestión Administrativa de Pares, para la gestión de las visitas de verificación de condiciones de calidad.  
16.	Control de cambio Revocatoria Directa acto administrativo, se diseña e implementa nuevo proceso para la gestión de proceso de revocatoria directa y corrección de acto administrativo. 
Se realiza revisión de la versión 3 del documento de especificación detallada del control de cambio de la modificación del Decreto 1330 de 2019 de acuerdo con nuevas observaciones y sugerencias de la Señora Ministra de Educación Nacional. No se identificaron cuellos de botella y limitaciones en el periodo.</t>
  </si>
  <si>
    <t xml:space="preserve">11/04/2024 OAPF:
Oportunidad: Se efectua reporte durante los plazos establecidos por la OAPF.
Completitud: Se reportó avance y justificación, relacionandolos trámites  desarrolladas durante el periodo reportado.
Consistencia: El reporte relaciona el porcentaje de avance establecido dentro del indicador 
Medios de verificación: No se relacionan soportes. </t>
  </si>
  <si>
    <t>El Ministerio de Educación Nacional para el proyecto de renovación, innovación y soporte tecnológico de la aplicación del Sistema de Aseguramiento de la Calidad Nuevo SACES, en el mes de mayo se realizaron las siguientes actividades:
1. Se despliega en el ambiente de producción los controles de cambio de la fase I del decreto 529 de 2024 (modificación decreto 1330 de 2029). Los controles de cambio incluyen:
a. Modificación programas en funcionamiento
b. Modificación transitoria de Lugar de desarrollo
c. Marca de programa primario para la identificación del programa de "origen" de un registro único
d. Visibilidad tipo de cubrimiento en la tabla de programas 
e. Presincronización de los valores relativos a su publicación
f. Textos de aviso en sala CONACES para orientar la consistencia la información en la aprobación de los lugares y modalidades del programa
g. Incluir campos de Departamento y municipio y matrícula inmobiliaria en la infraestructura reportada
h. Campos para la declaración de convenios con institutos o centros de investigación 
i. Ajuste regla para fast trak de IES acreditadas
2. Se realizan los despliegues y micro despliegues para la solución de los incidentes reportados en el ambiente de producción por los usuarios internos del Ministerio de Educación Nacional. Estos ajustes fueron certificados en el ambiente de pruebas de la aplicación Nuevo SACES.
Para el proyecto de Acreditación en Alta Calidad se avanza en la construcción del documento de anexo técnico del proyecto de modelamiento e implementación de la aplicación tecnológica para la gestión de las solicitudes del trámite de acreditación en alta calidad. La versión del documento está en ajuste por el equipo técnico del CNA de acuerdo con las observaciones realizadas por la Subdirección de Aseguramiento de la Calidad de la Educación Superior y la Oficina de Tecnología y Sistemas de información. 
En relación con los proyectos de Modelar detalladamente los Trámites institucionales (6) y Modelar detalladamente los Trámites de Inspección y Vigilancia (5) se avanza en la consolidación  del documento de especificación de anexo técnico para salir a cotizar y realizar el estudio de mercado, para dejar la documentación preparada para responder a la planeación de recursos y actividades de la Dirección de Calidad que abordará el proyecto en el marco del proyecto del CONPES 4122 “Concepto favorable a la Nación para contratar un empréstito externo con la Banca Multilateral hasta por USD 81,5 millones, o su equivalente en otras monedas, destinado a financiar el programa para mejorar el acceso y graduación en educación superior", en las líneas de acción denominadas i) Rediseño de Procesos de la Dirección de Calidad para la Educación Superior (2024); ii) Consultorías para la reingeniería de los sistemas de información de soporte a dichos procesos (2025)</t>
  </si>
  <si>
    <t>15/07/2024 OAPF:
Oportunidad: Se efectua reporte durante los plazos establecidos por la OAPF.
Completitud: Se reportó avance y justificación, relacionando las actividades desarrolladas durante el periodo reportado.
Consistencia: El reporte relaciona el porcentaje de avance establecido dentro del indicador
Medios de verificación: Se inlcuyen los soportes relacionados con las acciones adelantadas.</t>
  </si>
  <si>
    <t>Porcentaje de conceptos de evaluación integral atendidos a tiempo de procesos de acreditación, bajo el Acuerdo CESU 02 de 2020</t>
  </si>
  <si>
    <t>(A/B)*100 
A= Número de solicitudes de acreditación en alta calidad finalizadas a tiempo.
B= Número total de solicitudes de acreditación en alta calidad que vencen en el periodo de medición bajo el Acuerdo CESU 02 de 2020.
Notas:  Se entiende como finalizadas las solicitudes  que se encuentran con resolución ejecutoriada.
A Tiempo: 10 meses (Según Acuerdo CESU 02 de 2020)</t>
  </si>
  <si>
    <t>Reporte de los procesos que cuentan con concepto .</t>
  </si>
  <si>
    <t>El Ministerio de Educación a través del CNA en el 1er  trimestre de 2024, gestionó 101 conceptos con Resolución, dentro de los términos establecidos en el acuerdo CESU 02/20.  Los cuales incluyen programas de la Universidad Nacional  y cierre a  recursos de reposición). La meta establecida para el primer trimestres eran 106 conceptos con resolución, que corresponden al 15% acumulado, obteniendo un 95,28% en el cumplimiento del indicador y un 14,29% acumulado en el trimestre. No se presentaron cuellos de botella para el periodo reportado.</t>
  </si>
  <si>
    <t xml:space="preserve">11/04/2024 OAPF:
Oportunidad: Se efectua reporte durante los plazos establecidos por la OAPF.
Completitud: Se reportó avance y justificación, relacionandolos trámites atendidos durante el periodo reportado.
Consistencia: El reporte relaciona el porcentaje de avance establecido dentro del indicador 
Medios de verificación: Se relacionan los soportes correspondientes. </t>
  </si>
  <si>
    <t>El Ministerio de Educación a través del CNA en el 2do  trimestre de 2024, gestionó 89 conceptos con Resolución, dentro de los términos establecidos en el acuerdo CESU 02/20; lo que representa un total de 190 conceptos durante la vigencia 2024. Los cuales incluyen programas de la Universidad Nacional  y cierre a  recursos de reposición), lo que significa un avance del 26,9% de la meta propuesta para el periodo. Se presenta un cuello de botella que limita  el cumplimiento de las matas propuestas y esta asociado a que las resoluciones son ejecutoriadas, pero no son sincronizadas en el Sistema por parte de la Subdirección de Relacionamiento con el ciudadano, lo que nos hace perder efectividad en el trámite de acreditaciones, por la sincronización tardía.</t>
  </si>
  <si>
    <t xml:space="preserve">15/07/2024 OAPF:
Oportunidad: Se efectua reporte durante los plazos establecidos por la OAPF.
Completitud: Se hace un reporte básico que se sugiere ampliar y completar teniendo en cuenta que no se dio cumplimiento a la meta propuesta para el periodo.
Consistencia: El reporte relaciona el porcentaje de avance establecido dentro del indicador, sin embargo no se cumple la meta propuesta y se relaciona dentro del reporte el motivo.
Medios de verificación: Se relacionan los soportes correspondientes, sin embrago se solicita revisar y completar teniendo en cuenta que no se establece cual es la meta para el periodo </t>
  </si>
  <si>
    <t>x</t>
  </si>
  <si>
    <t>Porcentaje de respuesta a las solicitudes de Registro Calificado que se atienden en el tiempo establecido en la normatividad vigente</t>
  </si>
  <si>
    <t>(A/B)*100
A= Número de solicitudes de RC finalizadas en el tiempo establecido en la normatividad vigente.
B= Número de  solicitudes de RC que vencen en el periodo de medición.</t>
  </si>
  <si>
    <t>Informe de las actividades
Sistemas de Información</t>
  </si>
  <si>
    <t>El Ministerio de Educación Nacional para el mes de febrero cerró un total de  252 trámites de Registro Calificado, de los cuales 67 fueron procesos finalizados antes de lo establecido en la normatividad vigente, lo que conlleva al 26,6% de oportunidad de respuesta. No se presentaron cuellos de botella para el periodo reportado.</t>
  </si>
  <si>
    <t>El Ministerio de Educación Nacional para el mes de junio cerró un total de  283 trámites de Registro Calificado, de los cuales 76 fueron procesos finalizados antes de lo establecido en la normatividad vigente, lo que conlleva al 26,8 % de oportunidad de respuesta.</t>
  </si>
  <si>
    <t xml:space="preserve">15/07/2024 OAPF:
Oportunidad: Se efectua reporte durante los plazos establecidos por la OAPF.
Completitud: Se reportó avance y justificación, relacionandolos trámites atendidos durante el periodo reportado.
Consistencia: El reporte relaciona el porcentaje de avance establecido dentro del indicador 
Medios de verificación: Se relacionan los soportes correspondientes. </t>
  </si>
  <si>
    <t>Ofc. Asesoras</t>
  </si>
  <si>
    <t>Oficinas Asesoras</t>
  </si>
  <si>
    <t>Oficina Asesora de Comunicaciones</t>
  </si>
  <si>
    <t>Información y comunicación.</t>
  </si>
  <si>
    <t>1. Aumentar de manera sostenida el Índice Anual de Desempeño Institucional.</t>
  </si>
  <si>
    <t>Gestión de comunicaciones</t>
  </si>
  <si>
    <t>f. Eficiencia institucional para el cumplimiento de los acuerdos realizados con las comunidades</t>
  </si>
  <si>
    <t>9. Humanización y fortalecimiento organizacional - acompañamiento al cambio</t>
  </si>
  <si>
    <t>Comunicación al servicio de la fuerza transformadora</t>
  </si>
  <si>
    <t>Nivel de percepción sobre la información divulgada en los canales de comunicación interna y externa del Ministerio</t>
  </si>
  <si>
    <t>Sumatoria de los promedios de los puntajes de los criterios de percepción  / Número de criterios de percepción
Criterios: Claridad, utilidad, oportunidad y confianbilidad</t>
  </si>
  <si>
    <t xml:space="preserve">Informe encuesta de satisfacción </t>
  </si>
  <si>
    <t>OAPF 23/02/2024:
De acuerdo con la periodicidad definida, no aplica reporte de avance para este periodo.</t>
  </si>
  <si>
    <t>OAPF 12/03/2024:
De acuerdo con la periodicidad definida, no aplica reporte de avance para este periodo.</t>
  </si>
  <si>
    <t>N/A</t>
  </si>
  <si>
    <t>OAPF 14/05/2024:
De acuerdo con la periodicidad definida, no aplica reporte de avance para este periodo.</t>
  </si>
  <si>
    <t>OAPF 12/06/2024:
De acuerdo con la periodicidad definida, no aplica reporte de avance para este periodo.</t>
  </si>
  <si>
    <t xml:space="preserve">Durante el primer semestre del año, la página web del Ministerio de Educación Nacional recibió 1350 encuestas de satisfacción con el objetivo de evaluar la percepción y satisfacción de los ciudadanos respecto a la claridad, utilidad, confiabilidad y oportunidad de la información publicada en el sitio.
En este período, los resultados muestran que la utilidad de la información encontrada en la página web alcanzó un 93.03%. La oportunidad de la información fue evaluada en un 93.33%, la confianza en un 91.63% y la claridad de la información publicada obtuvo un 94.44%.
</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</si>
  <si>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</si>
  <si>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Interacciones de los usuarios con los contenidos divulgados a través de las redes sociales</t>
  </si>
  <si>
    <t>Sumatoria del número de interacciones de las publicaciones realizadas en las redes sociales del MEN.</t>
  </si>
  <si>
    <t>Informe interacciones  en Redes Sociales</t>
  </si>
  <si>
    <t xml:space="preserve">Avance cualitativo: El Ministerio de Educación Nacional registró 355,636 interacciones en las diversas plataformas de redes sociales del Ministerio COMO Twitter, Facebook, Instagram, YouTube Y LinkedIn 
Cuellos de botella: No se identificaron cuellos
Restricciones: N/A
Justificación:  Los mensajes institucionales del Ministerio de Educación Nacional en las redes sociales (Facebook, Twitter, YouTube, Instagram, LinkedIn y TikTok) generan interacción con los diferentes grupos de interés y la ciudadanía en general a través de la publicación de contenidos sobre las políticas y resultados de su gestión.
Durante el primer trimestre de 2024, se recibieron un total de 355.636 interacciones en las diversas plataformas de redes sociales del Ministerio. Estas interacciones se distribuyen de la siguiente manera:
Twitter: incluyeron retweets, comentarios, clics en enlaces, me gusta y respuestas.
Facebook e Instagram: abarcaron me gusta, comentarios, compartidos y guardados.
YouTube: se contabilizaron me gusta, no me gusta, comentarios añadidos y compartidos.
LinkedIn: se registraron reacciones, comentarios y compartidos.
Se destaca que la red social de Facebook obtuvo el mayor número de interacciones, con un total de 153,400, lo que representa aproximadamente el 43.13% del total de interacciones recibidas en durante este trimestre
</t>
  </si>
  <si>
    <t>OAPF 09/04/2024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</si>
  <si>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 xml:space="preserve">Los mensajes institucionales del Ministerio de Educación Nacional en redes sociales como Facebook, X, YouTube, Instagram, LinkedIn y TikTok fomentan la interacción con diversos grupos de interés y la ciudadanía en general mediante la publicación de contenidos sobre políticas y resultados de gestión.
Durante el segundo trimestre de 2024, se registraron un total de 736,487 interacciones en las diferentes plataformas sociales del Ministerio. 
</t>
  </si>
  <si>
    <t>Oficina Asesora Jurídica</t>
  </si>
  <si>
    <t>Gestión jurídica</t>
  </si>
  <si>
    <t>10. Servicios de justicia centrados en las personas, comunidades y territorios</t>
  </si>
  <si>
    <t>e. Sistema Nacional de Defensa Jurídica del Estado</t>
  </si>
  <si>
    <t>Fortalecer y orientar la defensa judicial del Ministerio de Educación  Nacional</t>
  </si>
  <si>
    <t>Documentos y/o actos administrativos expedidos que orienten la defensa judicial</t>
  </si>
  <si>
    <t>Sumatoria de documentos y/o actos administrativos expedidos</t>
  </si>
  <si>
    <t>Bimestral</t>
  </si>
  <si>
    <t>Documentos y/o actos administrativos</t>
  </si>
  <si>
    <t>Avance: El Ministerio de Educación  revisó y analizó la litigiosidad con la que cerro la vigencia 2023, identificando las pretensiones más relevantes, con el fin, de iniciar en el estudio del manual de defensa.
Cuellos de botella: No se identificaron cuellos de botella y limitaciones en el periodo.
Restricciones: No aplica.
Justificación: Con el fin de iniciar el estudio del manual de defensa, se identificaron que las 5 pretensiones con mayor litigiosidad son:
1. Reconocimiento, reliquidación o reparación por pago tardío de salarios, prima técnica, de servicios, bonificación por servicios prestados, incentivo de mejoramiento a la calidad o reubicación salarial con efectos fiscales, cesantías retroactivas, prima de antigüedad.
2. Nulidad acto administrativo, oficio y/o decreto y/o ordenanza y/o acuerdo por ilegalidad o inconstitucionalidad.
3. Contrato realidad
4. Nulidad niega convalidación o reparación por convalidación.
5. Reparación por falla en el servicio por accidente, abuso, acoso sexual, acoso laboral o actos discriminatorios en institución educativa.
Se anexa archivo Excel, donde se identifican el resto de las pretensiones.</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</si>
  <si>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N/A para el periodo de reporte. Se evidencia cargue de matriz de identificación de pretensiones.</t>
  </si>
  <si>
    <t>OAPF 08/04/2024:
De acuerdo con la periodicidad definida, no aplica reporte de avance para este periodo.</t>
  </si>
  <si>
    <t>Avance: El Ministerio de Educación - Equipo de tutelas elaboró Circular informativa No. 023 de 2023 mediante la cual se orientaban a las áreas técnicas y misionales sobre el reporte de insumos para la defensa jurídica del Ministerio de Educación en el marco de acciones de tutela. 
Cuellos de botella: No se identificaron cuellos de botella y limitaciones en el periodo.
Restricciones: No aplica.
Justificación: En atención a insumos contestados de manera extemporanea e incompleta por las áreas en el marco de la acción constituciona</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</si>
  <si>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No se evidencia cargue de documentos y/o actos administrativos</t>
  </si>
  <si>
    <t xml:space="preserve">Avance: Se realizaron dos entregas de avance durante el mes de junio, se realizaron las observaciones y correciones pertinentes al borraror del manual de defensa del MEN. 
Cuellos de botella: No se identificaron cuellos de botella y limitaciones en el periodo.
Restricciones: No aplica.
Justificación: Para continuar con el avance de la construcción del Manual de Defensa del Men se solicitó a las firmas identificaran las pretensiones más recurrentes en tema de reparación de perjuicios identificando las siguientes: 
-HOMOLOGACIÓN
- NIVELACIÓN SALARIAL
- ASCENSO ESCALAFÓN 
- REINTEGRO DOCENTE O ADMIN.
De igual manera se solicitó al grupo de conciliaciones las políticas de conciliación para incluirlas dentro del manual. </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</si>
  <si>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documentos y/o actos administrativos</t>
  </si>
  <si>
    <t xml:space="preserve">Estrategia para prevenir la causación de intereses de mora y costas procesales por el pago tardío de cesantías de los docentes afiliados al FOMAG de acuerdo a la Ley 1071 de 2006, en el marco de conciliaciones extrajudiciales y sentencias judiciales </t>
  </si>
  <si>
    <t>Acciones realizadas para la prevención de la causación de intereses de mora y costas procesales</t>
  </si>
  <si>
    <t>Sumatoria de # de pagos por vía administrativa + # de conciliaciones donde se pretenda reconocimiento y pago de sanción moratoria + # de contratos de transacción suscritos</t>
  </si>
  <si>
    <t>Base de datos conciliaciones</t>
  </si>
  <si>
    <t>Avance: El Ministerio de Educación suscribio 61 contratos de transaccion relacionadas con el pago de sanción moratoria por el pago tardio de consignacion de las cesantias en virtud de las disposiciones de la ley 50 de 1990 y ley 52  de 1975.
Cuellos de botella: Se está a la espera que respondan requerimiento realizado desde la oficina asesora jurídica  a la FIDUPREVISORA solicitándole los pagos que se hicieron por vía directa en virtud de la sanción moratoria de la ley 1071 de 2006.  
Restricciones: No aplica.
Justificación: Con las acciones que se estan realizando se busca celeridad en la resolucion de controversias de conflictos en los cuales se pueda ver inmerso el Ministerio de Educación Nacional y en ese sentido buscar reducir los gastos en los que se pueda incurrir en una etapa judicial.  De acuerdo a lo anterior en caso de haberse inicado las actuaciones judiciales se busca que no se continuen ocaisonando costas procesales y agencias en derecho por la continuidad de pleitos en sede judicial.</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</si>
  <si>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Se evidencia un leve rezago del avance frente a la meta programada para el mes de reporte.
c) Oportunidad: El reporte se realizó dentro de las fechas, plazos (Circular N° 007 de 2024) y periodicidad establecida.
d) Medio de Verificación: Se evidencia cargue de base de datos de conciliaciones.</t>
  </si>
  <si>
    <t xml:space="preserve">Avance: El Ministerio de Educación y FOMAG realizaron 104 pagos por vias administrativas, se presentaron fórmulas de conciliación extrajudicial en 114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a lo anterior en caso de haberse iniciado las actuaciones judiciales se busca que no se continuen ocaisonando costas procesales y agencias en derecho por la continuidad de pleitos en sede judicial. </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</si>
  <si>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Se evidencia un leve rezago del avance frente a la meta programada para el mes de reporte.
c) Oportunidad: El reporte se realizó dentro de las fechas, plazos (Circular N° 007 de 2024) y periodicidad establecida.
d) Medio de Verificación: Se evidencia cargue de certificaciones judiciales y prejudiciales, sin embargo no se evidencia  base de datos de conciliaciones.</t>
  </si>
  <si>
    <t xml:space="preserve">Avance: El Ministerio de Educación y FOMAG realizaron 1 pago por vía administrativa,  no se suscribieron contratos de transacción relacionadas con el pago de sanción moratoria por el pago tardío de consignación de las cesantías en virtud de las disposiciones de la ley 50 de 1990 y ley 52  de 1975, se presentaron fórmulas de conciliación extrajudicial en 20 casos donde se pretendía el pago de sanción moratoria de que trata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ante los despachos judiciales. </t>
  </si>
  <si>
    <t>OAPF 11/07/2024
a) Completitud: El reporte se realiza cumpliendo con los criterios requeridos de avance, cuellos de botella restricciones y justificacion.
b) Consistencia: El avance cuantitativo reportado de la acción supera la meta y  NO es coherente con el avance programado, se sugiere revisar el avance  
c) Oportunidad: El reporte se realizó dentro de las fechas, plazos (Circular N° 007 de 2024) y periodicidad establecida.
d) Medio de Verificación: Se evidencia cargue de certificaciones judiciales y prejudiciales, sin embargo no se evidencia  base de datos de conciliaciones.</t>
  </si>
  <si>
    <t>Mejorar la eficacia del cobro coactivo</t>
  </si>
  <si>
    <t>Recursos recaudados por gestión de cobro coactivo a favor del MEN y del FOMAG</t>
  </si>
  <si>
    <t>Sumatoria de los valores recaudados por cobro coactivo a favor del MEN y del FOMAG
Nota: La contabilización se realiza por pagos directos y/o titulo de depósito judicial en cuentas directas del MEN y la Fiduprevisora.</t>
  </si>
  <si>
    <t>Base de datos de cobro coactivo</t>
  </si>
  <si>
    <t>Avance: El Ministerio de Educación recaudó en total la suma de $ 85.739.080,22. Por concepto de ley 21 $82.287.338,22 y por concepto de FOMAG $ 3.451.742,00. 
Cuellos de botella: No se identificaron cuellos de botella y limitaciones en el periodo.
Restricciones: No aplica.
Justificación: Por concepto de Ley 21 $ 82.287.338,22 de los cuales $ 37.232.087,06 corresponden al resultado de embargos decretados en los diferentes procesos de cobro coactivo. Los embargos referenciados se encuentran reflejados en 9 títulos de depósito judicial que emite el Banco Agrario de Colombia a nombre del MEN y que se encuentran bajo custodia de esta entidad.  y la suma de $ 45.055.251,16 se recaudaron de pagos directos de los municipios Salazar de las Palmas – Santander, Cerete – Córdoba, Gámeza – Boyacá, Departamento del Quindío, Nueva Granada – Magdalena por lo cual se expiden los autos de archivo de los respectivos procesos. 
Por concepto FOMAG se recaudó la suma de $ 3.451.742,00 corresponde a un acuerdo de pago de Sotará – Cauca cumpliendo con la cuota pactada en el acuerdo de pago suscrito en marzo del 2023.</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</si>
  <si>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Se evidencia un rezago importante del avance frente a la meta programada para el mes de reporte.
c) Oportunidad: El reporte se realizó dentro de las fechas, plazos (Circular N° 007 de 2024) y periodicidad establecida.
d) Medio de Verificación: Se evidencia cargue de base de datos de recaudo coactivo.</t>
  </si>
  <si>
    <t>Avance: Para el segundo bimestre del año 2024, El Ministerio de Educación recaudó en total la suma de $ 267.874.885,82, de los cuales $ 72.768.105,33 se recaudaron en el mes de marzo, (su detalle se encuentra en el reporte cualitativo del mes de marzo) y para el mes de Abril se recaudó la suma de $ 195.106.780,49 por concepto de ley 21 $ 8.960.074,14 y por concepto de FOMAG  $ 186.146.706,35. 
Cuellos de botella: No se identificaron cuellos de botella y limitaciones en el periodo.
Restricciones: No aplica.
Justificación: Por concepto de Ley 21 $ 8.960.074,14 de los cuales $ 51.603,14 corresponden al resultado de embargos decretados en los diferentes procesos de cobro coactivo. Los embargos referenciados se encuentran reflejados en 1 título de depósito judicial que emite el Banco Agrario de Colombia a nombre del MEN y que se encuentran bajo custodia de esta entidad.  y la suma de $ 8.908.471,00 se recaudaron de pagos directos de los municipios Salazar de las Palmas – Santander, Rio Iro – Choco, por lo cual se expiden los autos de archivo de los respectivos procesos. 
Por concepto FOMAG se recaudó la suma de $ 186.146.706.35 de los cuales $ 67.063.020,35 corresponden al resultado de embargos decretados en los diferentes procesos de cobro coactivo. Los embargos referenciados se encuentran reflejados en 3 títulos de depósito judicial que emite el Banco Agrario de Colombia a nombre del MEN y que se encuentran bajo custodia de esta entidad.  y la suma de $ 119.083.686,00 se recaudaron de un acuerdo de pago suscrito con Malambo - Atlántico.</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</si>
  <si>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Se evidencia un rezago importante del avance frente a la meta programada para el mes de reporte.
c) Oportunidad: El reporte se realizó dentro de las fechas, plazos (Circular N° 007 de 2024) y periodicidad establecida.
d) Medio de Verificación: Se evidencia cargue de base de datos de recaudo coactivo.</t>
  </si>
  <si>
    <t xml:space="preserve">Avance: Para el tercer bimestre del año 2024, El Ministerio de Educación recaudó en total la suma de $ 610.896.197,03, de los cuales $ 169.687.667,86 se recaudaron en el mes de mayo, (su detalle se encuentra en el reporte cualitativo del mes de mayo) y para el mes de junio se recaudó la suma de $ 441.208.529,17, por concepto de ley 21 $ 126.022.477,28 y por concepto de FOMAG $ 315.186.051,89. 
Cuellos de botella: Para este periodo se replanteo la meta de recaudo, después de realizar una revisión no se venía cumpliendo con el recaudo programado mes a mes, se ajusta en un 60% menos en lo inicialmente pactado.  
Restricciones: No aplica.
Justificación:Por concepto de Ley 21 $ 126.022.477,28 de los cuales $ 119.837.230,28 corresponden al resultado de embargos decretados en los diferentes procesos de cobro coactivo. Los embargos referenciados se encuentran reflejados en dos títulos de depósito judicial que emite el Banco Agrario de Colombia a nombre del MEN y que se encuentran bajo custodia de esta entidad.  y la suma de $ 6.185.247,00 se recaudaron de pagos directos de los municipios, Encino – Santander, Coper – Boyacá, Valencia – Córdoba, Marulanda – Caldas, Calamar – Guaviare, San Sebastian de Buenavista – Magdalena por lo cual se expiden los autos de archivo de los respectivos procesos. 
Por concepto FOMAG se recaudó la suma de $ 315.186.051,89 de los cuales $ 207.308.744,89 corresponden al resultado de embargos decretados en los diferentes procesos de cobro coactivo. Los embargos referenciados se encuentran reflejados en 10 títulos de depósito judicial que emite el Banco Agrario de Colombia a nombre del MEN y que se encuentran bajo custodia de esta entidad.  y la suma de $ 107.877.307,00 se recaudaron de acuerdos de pago y pagos directos de los municipios Miranda – Cauca, El Cairo – Valle del Cauca, Segovia – Antioquia, Malambo – Atlántico, Sotará – Cauca. </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</si>
  <si>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Se evidencia un rezago importante del avance frente a la meta programada para el mes de reporte.
c) Oportunidad: El reporte se realizó dentro de las fechas, plazos (Circular N° 007 de 2024) y periodicidad establecida.
d) Medio de Verificación: Se evidencia cargue de base de datos de recaudo coactivo.</t>
  </si>
  <si>
    <t>c. Calidad, efectividad, transparencia y coherencia de las normas</t>
  </si>
  <si>
    <t>Gestión de proyectos normativos estratégicos cumpliendo la Política de Mejora Normativa</t>
  </si>
  <si>
    <t>Porcentaje de normatividad estratégica proyectada</t>
  </si>
  <si>
    <t>(Número de proyectos normativos estratégicos gestionados / Número total de proyectos normativos estratégicos definidos) * 100%
Nota: La normatividad tendrá alcance sobre Decretos y Resoluciones.</t>
  </si>
  <si>
    <t>Normativa estratégica gestionada</t>
  </si>
  <si>
    <t>Avance: En el mes de junio de 2024, el Grupo de Normas alcanzó un cumplimiento del 50% sobre las metas establecidas en el PAI (Plan de Acción Institucional); lo anterior, con la gestión de 2 proyectos estratégicos normativos con relevancia para el sector educativo.
Cuellos de botella: No se identificaron cuellos de botella y limitaciones en el periodo.
Restricciones: No aplica.
Justificación: El avance del indicador es del 50% para el primer semestre del año, esto se debe a la gestión de dos proyectos estratégicos normativos: Decreto 0529 del 29 de abril del 2024 y el Decreto 0459 del 10 de abril del 2024. Cabe resaltar que la gestión de los proyectos estratégicos normativos en la OAJ finaliza con el envío de los documentos con todas las aprobaciones del MEN y demás entidades involucradas a la Secretaría Jurídica de la Presidencia de la República. Estos proyectos culminaron las etapas de publicación y revisión en la OAJ. Posterior a esto fueron remitidos debidamente aprobados y revisados a la Presidencia de la Republica.</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</si>
  <si>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en la carpeta correspondiente</t>
  </si>
  <si>
    <t>Fomentar la transferencia de conocimiento relacionada con la normativa del sector educación</t>
  </si>
  <si>
    <t xml:space="preserve">Espacios de transferencia de conocimiento realizados </t>
  </si>
  <si>
    <t>Sumatoria de espacios de transferencia de conocimiento realizados</t>
  </si>
  <si>
    <t>Actas de reunión, listas de asistencia y/o correos electrónicos</t>
  </si>
  <si>
    <t>Avance: El Ministerio de Educación realizó una sesión de transferencia del conocimiento sobre normativa del sector educación.
Cuellos de botella: No se identificaron cuellos de botella y limitaciones en el periodo.
Restricciones: No aplica.
Justificación: El día 19 de febrero de 2024, se llevó a cabo sesión de transferencia de conocimiento en la Oficina Asesora Jurídica en la cual se abordaron temas relacionados con la modificación de las funciones del Ministerio de Educación Nacional (Decreto 2269 de 2023), entre otros asuntos.</t>
  </si>
  <si>
    <t>OAPF 12/03/2024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de sesión realizada.</t>
  </si>
  <si>
    <t>Avance: El Ministerio de Educación realizó una sesión de transferencia del conocimiento sobre normativa del sector educación.
Cuellos de botella: No se identificaron cuellos de botella y limitaciones en el periodo.
Restricciones: No aplica.
Justificación: El día 18 de abril de 2024, se llevó a cabo sesión de transferencia de conocimiento en la Oficina Asesora Jurídica en la cual se abordaron temas relacionados con los conflictos de convivencia en los planteles educativos y el incidente de impacto fiscal, atendiendo la temática de cada uno, entre otros asuntos.</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</si>
  <si>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(acta) de sesión realizada.</t>
  </si>
  <si>
    <t>Avance: El grupo de Conceptos realizó una sesión de transferencia del conocimiento sobre normativa del sector educación y demás asuntos asociados a la gestión.
Cuellos de botella: No se identificaron cuellos de botella y limitaciones en el periodo.
Restricciones: No aplica.
Justificación: El día 28 de junio de 2024, se llevó a cabo sesión de transferencia de conocimiento en la Oficina Asesora Jurídica, en la cual se abordo el tema de permisos sindicales y, como complemento, se socializaron los mínimos a ener en cuenta en materia
de redacción, ortografía y citaciones para los conceptos jurídicos que se proyectan.</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</si>
  <si>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soporte (acta) de sesión realizada.</t>
  </si>
  <si>
    <t>Oficina Asesora de Planeación y Finanzas</t>
  </si>
  <si>
    <t>4. Aumentar la eficiencia del modelo operativo con el ahorro de recursos y la disminución de reprocesos.</t>
  </si>
  <si>
    <t>Planeación</t>
  </si>
  <si>
    <t>Financiación del Sector Educativo</t>
  </si>
  <si>
    <t>Incremento del presupuesto gestionado para el Sector Educación de fuentes diferentes al PGN</t>
  </si>
  <si>
    <t>((Presupuesto gestionado para al sector Educación en la vigencia t - Presupuesto gestionado para el sector Educación en la vigencia t-1/ Presupuesto gestionado para el sector Educación en la vigencia t-1)*100%; 
donde Presupuesto corresponde a la sumatoria de los recursos de fuentes de PGN, Sistema General de Regalías, Obras por Impuestos, entre otros recursos gestionados por el Ministerio de Educacion Nacional para el desarrollo de planes, programas, políticas y proyectos del sector Educación</t>
  </si>
  <si>
    <t>Informe de Presupuesto del Sector Educación</t>
  </si>
  <si>
    <t>OAPF 26/02/2024:
De acuerdo con la periodicidad definida, no aplica reporte de avance para este periodo.</t>
  </si>
  <si>
    <t>N.A.</t>
  </si>
  <si>
    <t xml:space="preserve"> OAPF 11/07/2024:
De acuerdo con la periodicidad definida, no aplica reporte de avance para este periodo.</t>
  </si>
  <si>
    <t>4. Acceso, uso y aprovechamiento de datos para impulsar la transformación social</t>
  </si>
  <si>
    <t>d. Datos sectoriales para aumentar el aprovechamiento de datos en el país</t>
  </si>
  <si>
    <t>Fortalecimiento del ecosistema sectorial de datos en educación</t>
  </si>
  <si>
    <t>Información estadística producida y publicada a través de los mecanismos electrónicos establecidos</t>
  </si>
  <si>
    <t>Porcentaje de información estadística producida y publicada a través de los mecanismos electrónicos establecidos.</t>
  </si>
  <si>
    <t>6. Dispositivos democráticos de participación: política de diálogo permanente con decisiones desde y para el territorio</t>
  </si>
  <si>
    <t>a. Condiciones y capacidades institucionales, organizativas e individuales para la participación ciudadana</t>
  </si>
  <si>
    <t>Promocion de la participación ciudadana</t>
  </si>
  <si>
    <t>Porcentaje de ejecución de la Estrategia de Rendición de Cuentas y Participación Ciudadana</t>
  </si>
  <si>
    <t>(Número de actividades de la Estrategia de Rendición de Cuentas y Participación Ciudadana ejecutadas / Número de actividades de la Estrategia de Rendición de Cuentas y Participación Ciudadana programadas)*100</t>
  </si>
  <si>
    <t>Estrategias de participación ciudada y rendición de cuentas en el Programa de Tránsparencia y Ética Pública 2024</t>
  </si>
  <si>
    <t>El Ministerio de Educación Nacional desarrolló las activiaddes propuestas para el primer trimestre en la estrategia de rendición de cuentas y participación ciudadana. Estas acciones permitieron avanzar en un 42% de la estrategia y así promover la participación ciudadana dentro de la entidad . No se identificaron cuellos de botella y limitaciones en el periodo, sin embargo, se propusieron ajustar algunas acciones propuestas por SDO. Se adjunta reporte de avance en el instrumento definido por la Entidad.</t>
  </si>
  <si>
    <t>OAPF 10/04/2024
a) Completitud: El reporte se realiza cumpliendo con los criterios requeridos de avance, cuellos de botella, restricciones y justificacion, describiendo el aporte de la acción a la estrategia.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la periodicidad establecida.
d) Medio de Verificación: Se evidencia medio de verificación en la carpeta correspondiente</t>
  </si>
  <si>
    <t>OAPF 14/06/2024:
De acuerdo con la periodicidad definida, no aplica reporte de avance para este periodo.</t>
  </si>
  <si>
    <t>El Ministerio de Educación Nacional desarrolló las actividades propuestas para el segundo trimestre en la estrategia de rendición de cuentas y participación ciudadana. Estas acciones permitieron avanzar en un 67% de la estrategia y así promover la participación ciudadana dentro de la entidad. No se identificaron cuellos de botella, sin embargo, se resalta que hay información relacionada con espacios de participción que no estan siendo reportados por las dependencias. Se elaboro presentación que se presento en comité de gestión con el fin de reportar las alertas a los jefes, directores de las dependencias.</t>
  </si>
  <si>
    <r>
      <rPr>
        <b/>
        <sz val="10"/>
        <rFont val="Aptos Narrow"/>
        <family val="2"/>
        <scheme val="minor"/>
      </rPr>
      <t>OAPF 11/07/2024</t>
    </r>
    <r>
      <rPr>
        <sz val="10"/>
        <rFont val="Aptos Narrow"/>
        <family val="2"/>
        <scheme val="minor"/>
      </rPr>
      <t xml:space="preserve">
</t>
    </r>
    <r>
      <rPr>
        <b/>
        <sz val="10"/>
        <rFont val="Aptos Narrow"/>
        <family val="2"/>
        <scheme val="minor"/>
      </rPr>
      <t>a) Completitud</t>
    </r>
    <r>
      <rPr>
        <sz val="10"/>
        <rFont val="Aptos Narrow"/>
        <family val="2"/>
        <scheme val="minor"/>
      </rPr>
      <t xml:space="preserve">: El reporte se realiza cumpliendo con los criterios requeridos de avance, cuellos de botella, restricciones y justificacion, describiendo el aporte de la acción a la estrategia.
</t>
    </r>
    <r>
      <rPr>
        <b/>
        <sz val="10"/>
        <rFont val="Aptos Narrow"/>
        <family val="2"/>
        <scheme val="minor"/>
      </rPr>
      <t>b)</t>
    </r>
    <r>
      <rPr>
        <sz val="10"/>
        <rFont val="Aptos Narrow"/>
        <family val="2"/>
        <scheme val="minor"/>
      </rPr>
      <t xml:space="preserve"> </t>
    </r>
    <r>
      <rPr>
        <b/>
        <sz val="10"/>
        <rFont val="Aptos Narrow"/>
        <family val="2"/>
        <scheme val="minor"/>
      </rPr>
      <t xml:space="preserve">Consistencia: </t>
    </r>
    <r>
      <rPr>
        <sz val="10"/>
        <rFont val="Aptos Narrow"/>
        <family val="2"/>
        <scheme val="minor"/>
      </rPr>
      <t>El avance cuantitativo reportado de la acción es coherente con el reporte de avance cualitativo realizado, garantizando la consistencia con la linea de acción y contribución a la estratégia definida.</t>
    </r>
    <r>
      <rPr>
        <sz val="10"/>
        <color rgb="FFFF0000"/>
        <rFont val="Aptos Narrow"/>
        <family val="2"/>
        <scheme val="minor"/>
      </rPr>
      <t xml:space="preserve"> </t>
    </r>
    <r>
      <rPr>
        <sz val="10"/>
        <rFont val="Aptos Narrow"/>
        <family val="2"/>
        <scheme val="minor"/>
      </rPr>
      <t xml:space="preserve">
</t>
    </r>
    <r>
      <rPr>
        <b/>
        <sz val="10"/>
        <rFont val="Aptos Narrow"/>
        <family val="2"/>
        <scheme val="minor"/>
      </rPr>
      <t xml:space="preserve">c) Oportunidad: </t>
    </r>
    <r>
      <rPr>
        <sz val="10"/>
        <rFont val="Aptos Narrow"/>
        <family val="2"/>
        <scheme val="minor"/>
      </rPr>
      <t>El reporte se realizó dentro de las fechas establecidas en la Circular N° 007 de 2024 y la periodicidad establecida.</t>
    </r>
    <r>
      <rPr>
        <b/>
        <sz val="10"/>
        <rFont val="Aptos Narrow"/>
        <family val="2"/>
        <scheme val="minor"/>
      </rPr>
      <t xml:space="preserve">
d) Medio de Verificación: </t>
    </r>
    <r>
      <rPr>
        <sz val="10"/>
        <rFont val="Aptos Narrow"/>
        <family val="2"/>
        <scheme val="minor"/>
      </rPr>
      <t>Se evidencia medio de verificación en la carpeta correspondiente</t>
    </r>
  </si>
  <si>
    <t>Oficina de Control Interno</t>
  </si>
  <si>
    <t>Control Interno.</t>
  </si>
  <si>
    <t>3. Reducir el impacto de los riesgos estratégicos, tácticos y operativos, identificados en cada modelo referencial.</t>
  </si>
  <si>
    <t>Evaluación y asuntos disciplinarios</t>
  </si>
  <si>
    <t>Control, seguimiento y evaluación transparente y efectiva</t>
  </si>
  <si>
    <t>Informes del Estado de la Gestión de los Riesgos presentados</t>
  </si>
  <si>
    <t xml:space="preserve">Número de Informes del Estado de la Gestión del Riesgo presentados </t>
  </si>
  <si>
    <t>Informe de riesgos</t>
  </si>
  <si>
    <t>OAPF 11/03/2024:
De acuerdo con la peridiocidad definida, no aplica reporte de avance para este periodo.</t>
  </si>
  <si>
    <t>OAPF 10/04/2024:
De acuerdo con la peridiocidad definida, no aplica reporte de avance para este periodo.</t>
  </si>
  <si>
    <t>OAPF 14/05/2024:
De acuerdo con la peridiocidad definida, no aplica reporte de avance para este periodo.</t>
  </si>
  <si>
    <t>OAPF 14/06/2024:
De acuerdo con la peridiocidad definida, no aplica reporte de avance para este periodo.</t>
  </si>
  <si>
    <t xml:space="preserve">Avance: Desde el Ministerio de Educación durante el primer semestre de 2024, se elaboró el informe de riegos del segundo semestre de 2023.
Cuellos de botella: No se identificaron cuellos de botella o limitaciones.
Restricciones: No aplica
Justificación: Con el desarrollo de esta acción se verificó el grado de avance y la eficacia de los controles implementados por la entidad para mitigar los riesgos identificados, durante el período de julio a diciembre de 2023, con el fin de proporcionar a la Alta Dirección, información relevante producto de la evaluación, en aras de fortalecer y de fomentar la cultura de autocontrol para la prevención en materia de administración del riesgo en el Ministerio de Educación Nacional. 
</t>
  </si>
  <si>
    <t xml:space="preserve">OAPF 11/07/2024
No se evidencia reporte de avance de la dependencia. Se recomienda generar reporte
OAPF 16/07/2024:
a) Completitud: El reporte se realiza cumpliendo con los criterios requeridos de avance, cuellos de botella, restricciones y justificacion, describiendo el aporte de la acción a la estrategia.
b) Consistencia:  El avance cuantitativo reportado del indicador es coherente con el reporte de avance cualitativo realizado, garantizando la consistencia y contribución a la estratégia definida.
c) Oportunidad: El reporte se realizó dentro de las fechas establecidas en la Circular N° 007 de 2024 y la periodicidad establecida.
d) Medio de Verificación: Se observa medio de verificación cargado en la carpeta correspondiente. 
</t>
  </si>
  <si>
    <t>Implementacion de estrategia de autocontrol</t>
  </si>
  <si>
    <t>Estrategia para fomentar la cultura de autocontrol implementada</t>
  </si>
  <si>
    <t>Informe de Resultado de la Estrategia</t>
  </si>
  <si>
    <t>OAPF 11/07/2024:
De acuerdo con la peridiocidad definida, no aplica reporte de avance para este periodo.</t>
  </si>
  <si>
    <t>Porcentaje de auditorías realizadas</t>
  </si>
  <si>
    <t>Auditorías realizadas / auditorías programadas</t>
  </si>
  <si>
    <t>Informes de auditorías</t>
  </si>
  <si>
    <t xml:space="preserve">Avance: Desde el Ministerio de Educación se inició el Control, seguimiento y evaluación transparente y efectiva, en junio presentó como informes finales de los procesos de Servicio al Ciudadano, Gestión Documental, Derechos de Autor, Convalidaciones y Austeridad del Gasto.
Cuellos de botella: No se identificaron cuellos de botella o limitaciones.
Restricciones: No aplica
Justificación: El plan de auditoria fue aprobado en el Comité de Control Interno que se realizó el 21 y 22 de diciembre de 2023. Con el desarrollo de esta acción se establece la ruta para dar cumplimiento al desarrollo de las auditorías internas y evaluación de procesos con el fin de promover la mejora organizacional.
</t>
  </si>
  <si>
    <t>Oficina de Cooperación y Asuntos Internacionales</t>
  </si>
  <si>
    <t>Gestión de alianzas</t>
  </si>
  <si>
    <t xml:space="preserve">Gestión de alianzas </t>
  </si>
  <si>
    <t>Recursos de cooperación gestionados con el apoyo y acompañamiento de la OCAI</t>
  </si>
  <si>
    <t>Sumatoria de los recursos de cooperación gestionados
Nota: Comprende recursos de cooperación técnica y financiera</t>
  </si>
  <si>
    <t>Documento soporte cooperación  y/o matriz de relación de cooperación</t>
  </si>
  <si>
    <t xml:space="preserve">Avance: El Ministerio de Educación Nacional gestionó recursos por concepto de donación, por la suma de $ 38.845.601.
Cuellos de botella / Restricciones: No se presentaron cuellos de botella, limitaciones o restricciones durante el mes.
Justificación: Se realizó gestión directa, según el siguiente detalle:
* $12.364.000 de Carvajal Educación por la donación de 1000 kits escolares.
* $11.305.000 de la Oganización Terpel S.A. por la donación de 300 kits escolares.
*$15.176.601 del Santillana por la donación de 3000 títulos de literatura infantil y juvenil.
</t>
  </si>
  <si>
    <t>OAPF 26/02/2024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</si>
  <si>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Avance: El Ministerio de Educación Nacional gestionó recursos por concepto de cooperación técnica, la suma de $ $ 137.599.992. para un total acumulado de $ 176.445.593.
Cuellos de botella/Restricciones: No se presentaron cuellos de botella, limitaciones o restricciones durante el mes.
Justificación: Se realizó acompañamiento en la renovación de tres contratos de consultoría que apoyan al equipo de convalidaciones así:
-	$ 39.999.996, Chemonics International INC. Sucursal Colombia - Nezly Mariedt León Monsalve.
-	$ 39.999.996, Chemonics International INC. Sucursal Colombia - Claudia Marcela Rodríguez Ávila.
-	$ 57.600.000, Travelers &amp; Immigrants Aid's Heartland Alliance For Human Needs &amp; Human Rights - Adriana Stephanie Rocha Tovar.</t>
  </si>
  <si>
    <t>OAPF 11/03/2024
a) Completitud: El reporte se realiza cumpliendo con los criterios requeridos de avance, cuellos de botella restricciones y justificacion.
b) Consistencia: El avance cuantitativo reportado de la acción es coherente con el reporte de avance cualitativo realizado.
c) Oportunidad: El reporte se realizó dentro de las fechas, plazos (Circular N° 007 de 2024) y periodicidad establecida.
d) Medio de Verificación: Se evidencia cargue de los soportes correspondientes en la carpeta dispuesta para tal fin.</t>
  </si>
  <si>
    <t>Avance: El Ministerio de Educación Nacional gestionó recursos por concepto de donación, la suma de $74.900.385, para un total acumulado de $ 251.345.978.
Cuellos de botella/Restricciones: No se presentaron cuellos de botella, limitaciones o restricciones durante el mes.
Justificación: Se realizó gestión directa según el siguiente detalle:
- $74.900.385 de la Organización de Estados Iberoamericanos para la Educación, la Ciencia y la Cultura (OEI), por la donación de dotación de las aulas de la Institución Educativa San Juan de Tocagua.</t>
  </si>
  <si>
    <t>Avance: El Ministerio de Educación Nacional gestionó recursos por concepto de Cooperación la suma de $10.871.217.993
Cuellos de botella/Restricciones: No se presentaron cuellos de botella, limitaciones o restricciones durante el mes.
Justificación: Se realizó gestión y acompañamiento según el siguiente detalle:
-$10.871.217.993 del Fondo de las Naciones Unidas para la Infancia (UNICEF), por la inversión que realizó a través de diferentes acciones en 8 departamentos del País</t>
  </si>
  <si>
    <t>OAPF 14/05/2024
a) Completitud: El reporte se realiza cumpliendo con los criterios requeridos de avance, cuellos de botella restricciones y justificacion.
b) Consistencia: El avance cuantitativo reportado de la acción  es coherente con el reporte de avance cualitativo realizado, sin embargo se evidencia que el avance supera el porcentaje programado.
c) Oportunidad: El reporte se realizó dentro de las fechas, plazos (Circular N° 007 de 2024) y periodicidad establecida.
d) Medio de Verificación: Se evidencia cargue de los soportes correspondientes en la carpeta dispuesta para tal fin.</t>
  </si>
  <si>
    <t xml:space="preserve">Avance: El Ministerio de Educación Nacional gestionó recursos por concepto de Cooperación la suma de $958.352.544 
Cuellos de botella/Restricciones: No se presentaron cuellos de botella, limitaciones o restricciones durante el mes.
Justificación: Se realizó gestión y acompañamiento según el siguiente detalle:
-$958.352.544  del Programa de Formación de docentes en Corea. (TIC-Corea 2024) </t>
  </si>
  <si>
    <t>OAPF 14/06/2024
a) Completitud: El reporte se realiza cumpliendo con los criterios requeridos de avance, cuellos de botella restricciones y justificacion.
b) Consistencia: El avance cuantitativo reportado de la acción  es coherente con el reporte de avance cualitativo realizado, sin embargo se evidencia que el avance supera el porcentaje programado.
c) Oportunidad: El reporte se realizó dentro de las fechas, plazos (Circular N° 007 de 2024) y periodicidad establecida.
d) Medio de Verificación: Se evidencia cargue de los soportes correspondientes en la carpeta dispuesta para tal fin.</t>
  </si>
  <si>
    <t>Avance: El Ministerio de Educación Nacional gestionó recursos por concepto de Cooperación la suma de $69.705.991
Cuellos de botella/Restricciones: No se presentaron cuellos de botella, limitaciones o restricciones durante el mes.
Justificación: Se realizó gestión y acompañamiento según el siguiente detalle:
-$39.999.999 de Chemonics International INC. Sucursal Colombia, por el nuevo contrato de consultoría que apoya al equipo de convalidaciones. (Diana Angélica Robledo Montero)
- $29.705.992  del Fondo de las Naciones Unidas para la Infancia (UNICEF) por la donación de kits educativos más el servicio de transporte y entrega en las sedes educativas del Carmen de Atrato, Chocó</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</si>
  <si>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sin embargo se evidencia que el avance supera el porcentaje programado.
c) Oportunidad: El reporte se realizó dentro de las fechas, plazos (Circular N° 007 de 2024) y periodicidad establecida.
d) Medio de Verificación: Se evidencia cargue de los soportes correspondientes en la carpeta dispuesta para tal fin.</t>
  </si>
  <si>
    <t>Oficina de Innovación Educativa con Uso de Nuevas Tecnologías</t>
  </si>
  <si>
    <t>Gestión del conocimiento.</t>
  </si>
  <si>
    <t>Gestión del conocimiento e innovación</t>
  </si>
  <si>
    <t>Establecimientos educativos con centros de interés en ciencia, tecnología e innovación</t>
  </si>
  <si>
    <t>Acumulado</t>
  </si>
  <si>
    <t>Número de establecimientos educativos con centros de interés en ciencia y tecnología e innovación</t>
  </si>
  <si>
    <t>Informe final</t>
  </si>
  <si>
    <t>No aplica reporte para este periodo</t>
  </si>
  <si>
    <t>OAPF 08/03/2024:
De acuerdo con la peridiocidad definida, no aplica reporte de avance para este periodo.</t>
  </si>
  <si>
    <t>OAPF 08/04/2024:
De acuerdo con la peridiocidad definida, no aplica reporte de avance para este periodo.</t>
  </si>
  <si>
    <t>Transformación digital del Portal Colombia Aprende</t>
  </si>
  <si>
    <t xml:space="preserve">(# Componentes implementados / #Componentes programados)*100
Nota:  Componentes propuestos:
Componente 1: Infraestructura bajo Inteligencia Artificial.
Componente 2: ChatBot
Componente 3: Catálogo Centros de Interés.
La transformación consiste en el diseño, desarrollo, implementación y puesta en marcha de cada componente.
</t>
  </si>
  <si>
    <t>Oficina de Tecnología y Sistemas de Información</t>
  </si>
  <si>
    <t>Gestión de Servicios TIC</t>
  </si>
  <si>
    <t>d. Gobierno digital para la gente</t>
  </si>
  <si>
    <t>Avanza digital con transformación, sostenibilidad y seguridad</t>
  </si>
  <si>
    <t>Eficiencia en las acciones de gobierno y transformación digital</t>
  </si>
  <si>
    <t>(Cantidad de acciones de transformación digital ejecutadas  /Total de acciones planeadas) *100</t>
  </si>
  <si>
    <t>Se evidencia con el informe de avance de las acciones de gobierno y transformación digital trimestral</t>
  </si>
  <si>
    <t>OAPF 23/02/2024:
De acuerdo con la peridiocidad definida, no aplica reporte de avance para este periodo.</t>
  </si>
  <si>
    <t>Avance: Desde el Ministerio de Educación Nacional se publicó el Plan Estratégico de Tecnologías de la Información (PETI) 2024 y  se estableció la hoja de ruta de las iniciativas de trasformación digital, cumpliendo la meta de definición de las iniciativas de transformación digital para el primer trimestre de la vigencia 2024 correspondiente al 22,5% de avance frente a la meta anual. 
Cuellos de botella: No se presentan dificultades dentro del periodo reportado. 
Restricciones: Ninguna a la fecha de corte.
Justificación: Para el primer trimestre, la Oficina de Tecnologia y Sistemas de Información - OTSI definió, formuló y publicó las iniciativas de transformación digital alineadas con los objetivos estratégicos institucionales. La publicación se realizó en el Plan Estratégico de Tecnologías de la Información - PETI -2024 y sus anexos  en link de transparencia en el portal institucional: https://www.mineducacion.gov.co/1780/articles-419503_recurso_12.pdf. Con lo anterior se avanza en el cumplimiento del indicador de "Eficiencia en las acciones de gobierno y transformación digital" al quedar formalizadas las iniciativas y los recursos (presupuestales, profesionales y tecnológicos)</t>
  </si>
  <si>
    <t>Avance: Desde el Ministerio de Educación Nacional, se avanzó en cada uno de los planes de trabajo definidos para las iniciativas de Transformación Digital priorizadas, relacionados con:1) Analítica geoespacial, 2) Automatización de procesos, robotización de procesos, relacionamiento con los actores de valor, 3) Analítica descriptiva, predictiva y prescriptiva para la toma de decisiones y 4) Red de líderes TIC del sector Educación - EducaCIO. 
Cuellos de botella: No se presentan dificultades dentro del periodo reportado. 
Restricciones: Ninguna a la fecha de corte.
Justificación: La Oficina de Tecnología y Sistemas de Información (OTSI) avanzó en la ejecución de las actividades planeadas para las iniciativas de Transformación Digital priorizadas, relacionados con:1) Analítica geoespacial, logrando primera versión del tablero de analítica de la estrategia de infraestructura educativa para educación superior en los territorios, 2) Automatización de procesos, logrando la estabilización de la plataforma NUEVO SACES, Robotización de Procesos, logrando la estabilización de la automatización robotizada de las actividades para la plataforma de gestión documental - SGDEA para la descarga de archivos de los radicados externos recibidos y carga en los radicados correspondientes, Relacionamiento con los actores de valor, logrando la implementación de mejoras para el procedimiento de asistencia técnica, 3) Analítica descriptiva, predictiva y prescriptiva para la toma de decisiones, logrando la finalización de la prueba de concepto de analítica de cobertura para educación preescolar, básica y media, y 4) Red de líderes TIC del sector Educación - EducaCIO, se ha promovido la participación de las entidades adscritas y vinculadas en las sesiones programadas por MinTIC relacionadas con Transformación Digital y el Plan Nacional de Infraestructura de Datos.</t>
  </si>
  <si>
    <t>Eficiencia en la gestión de conectividad escolar</t>
  </si>
  <si>
    <t>(Cantidad de secretarias con proyectos viabilizados / Total de Secretarias de Educación Certificadas ) *100</t>
  </si>
  <si>
    <t>Informe de avance de proyectos viabilizados de acuerdo con la gestión para la conectividad escolar</t>
  </si>
  <si>
    <t>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de los cuales veinte (20) SEC cuentan con proyectos viabilizados.
Cuellos de botella: - Del total de proyectos recibidos en el trimestre (54 proyectos) el 43% de estos fueron radicados en el último mes del periodo en seguimiento.
- Demora por parte de las SEC en los ajustes a las observaciones identificadas en el proceso de evaluación de los proyectos.
Restricciones: - Dado que la Asistencia Técnica a las SEC no se limita únicamente a los proyectos de conectividad, por el cierre del banco de proyectos de Obras por Impuestos los esfuerzos del equipo de trabajo se enfocaron en la evaluación de los proyectos de dotación TIC de dicho mecanismo.
- Cambio de líderes TIC y personal administrativo en las SEC, lo que ocasiona retraso en los procesos administrativos y contractuales de estas entidades
Justificación: Con corte al primer trimestre se recibieron 54 proyectos de conectividad de escolar de 44 SEC, de los proyectos recibidos se revisó y emitió concepto técnico para 38 de ellos que corresponden a 30 SEC. De los conceptos técnicos emitidos, 20 SEC obtuvieron concepto favorable de viabilización, 15 obtuvieron concepto no favorable y 3 proyectos fueron cancelados por las mismas Entidades. Para las 77 SEC que al corte del primer trimestre no cuentan con proyecto viabilizado, se enfocarán los esfuerzos de la Asistencia Técnica para 53 de ellas que no han presentado proyecto, 16 SEC cuentan con proyecto presentado y en proceso de revisión por el MEN y 8 SEC se encuentran en proceso de ajuste a observaciones. Para el siguiente periodo se continuará con la Asistencia Técnica, en la cual se reforzarán los temas de mayor complejidad para las SEC (Estudio de Mercado, Duplicidad de proyectos de gobierno en las sedes y aspectos contractuales técnicos).</t>
  </si>
  <si>
    <t>Avance: Desde el Ministerio de Educación Nacional en el marco de la gestión institucional y acompañamiento a las Secretarías de Educación Certificadas (SEC) se brindó asistencia técnica para la formulación de proyectos que permitan la contratación del servicio de conectividad escolar. Al cierre del periodo en seguimiento, se han emitido los conceptos técnicos correspondientes, de los cuales cincuenta y tres (53) SEC cuentan con proyectos viabilizados.
Cuellos de botella: - Del total de proyectos recibidos con corte al mes de junio (proyectos) el 87% de estos fueron revisados y evaluados por el equipo técnico emitiendo el concepto correspondiente.
- Demora por parte de las SEC en los ajustes a las observaciones identificadas en el proceso de evaluación.
- Alto flujo de propuestas presentadas por las ETC
Restricciones: - sin restricciones para el periodo en seguimiento
Justificación: Con corte al mes de junio se recibieron 129 proyectos de conectividad escolar de 76 SEC, de los proyectos recibidos se revisó y emitió concepto técnico para 121 de ellos que corresponden a 73 SEC. De los conceptos técnicos emitidos, 56 de ellos obtuvieron concepto favorable de viabilización, 60 obtuvieron concepto no favorable y 5 proyectos fueron cancelados por las mismas Entidades. Para las 41 SEC que no cuentan con proyecto viabilizado, se enfocarán los esfuerzos de la Asistencia Técnica para 19 de ellas que no han presentado proyecto, 7 SEC cuentan con proyecto presentado y en proceso de revisión por el MEN y 15 SEC se encuentran en proceso de ajuste a observaciones. Para el siguiente periodo se continuará con la Asistencia Técnica, en la cual se reforzarán los temas de mayor complejidad para las SEC (Duplicidad de proyectos de gobierno en las sedes, reporte de información (inventarios y energía eléctrica) y aspectos contractuales técnicos).</t>
  </si>
  <si>
    <t>Índice del Monitoreo del Rendimiento de Aplicaciones</t>
  </si>
  <si>
    <t>(Número de aplicaciones monitoreadas a través de APM /Total de aplicaciones priorizadas para monitorear a través de APM) *100</t>
  </si>
  <si>
    <t>Informe de avance en la implementación de la herramienta de monitoreo de aplicaciones</t>
  </si>
  <si>
    <t>Avance: Desde el Ministerio de Educación Nacional se ha avanzado en el monitoreo las aplicaciones SIMAT (Sistema de Matriculas Estudiantil de Educacion Basica y Media) y RRHH (Sistema de Informacion Humano (Secretarias)).  
Cuellos de botella: No aplica
Restricciones: Tiempos requeridos para la preparación y acondicionamiento de la infraestructura.
Justificación: Contar con el monitoreo de la aplicación SIMAT (Sistema de Matriculas Estudiantil de Educacion Basica y Media) y RRHH (Sistema de Informacion Humano (Secretarias)) permite al Ministerio de Educación identificar comportamientos de la aplicación en la operación que se lleva a diario, para apoyar las distintas actividades de gestión que se realizan sobre este sistema. Respecto a la preparación y acondicionamiento de la infraestructura, se proyecta aprovechar los recursos de nube privada para apoyar los requerimientos de infraestructura que apalanquen un avance eficiente del despliegue del monitoreo.</t>
  </si>
  <si>
    <t>Avance: Desde el Ministerio de Educación Nacional se ha avanzado en el monitoreo las aplicaciones SIMAT (Sistema de Matriculas Estudiantil de Educacion Basica y Media) y RRHH (Sistema de Informacion Humano (Secretarias)), SIMPADE (Sistema de Informacion para el Monitoreo,la Prevencion y el Analisis de la Desercion Escolar) y SIFSE (Sistema de Informacion de Fondos de Servicios Educactivos (Nuevo)) 
Cuellos de botella: No aplica
Restricciones: Tiempos requeridos para la preparación y acondicionamiento de la infraestructura.
Justificación: Contar con el monitoreo de la aplicación SIMAT (Sistema de Matriculas Estudiantil de Educacion Basica y Media) y RRHH (Sistema de Informacion Humano (Secretarias)), SIMPADE (Sistema de Informacion para el Monitoreo,la Prevencion y el Analisis de la Desercion Escolar) y SIFSE (Sistema de Informacion de Fondos de Servicios Educactivos (Nuevo)), permite al Ministerio de Educación identificar comportamientos de la aplicación en la operación que se lleva a diario, para apoyar las distintas actividades de gestión que se realizan sobre este sistema. Respecto a la preparación y acondicionamiento de la infraestructura, se proyecta aprovechar los recursos de nube privada para apoyar los requerimientos de infraestructura que apalanquen un avance eficiente del despliegue del monitoreo.</t>
  </si>
  <si>
    <t>Indice de satisfacción del usuario</t>
  </si>
  <si>
    <t>(Sumatoria de la calificación satisfactoria del servicio por parte de los usuarios atendidos en el periodo /Total de usuarios que responden la encuesta en el periodo) *100
Nota: en el numerador se contabilizan las respuestas Muy Satisfecho y Satisfecho.</t>
  </si>
  <si>
    <t>Informe de Encuesta Trimestral de Medición de la Satisfacción del Servicio</t>
  </si>
  <si>
    <t>Avance: Desde el Ministerio de Educación Nacional se mide y hace seguimiento a los niveles de satisfacción de los usuarios de servicios de tecnologías de la información, con el fin de garantizar la atención oportuna y con calidad de las solicitudes de dichos usuarios, en el primer trimestre se logró un avance del 88,59% de la satisfacción de los usuarios, superando la meta establecida.
Cuellos de botella: No se presentaron dificultades.
Restricciones: Ninguna
Justificación: El Ministerio de Educación Nacional hace seguimiento mensual  a los niveles de satisfacción de los usuarios en cuanto a la atención de las solicitudes hechas a través de los diferentes canales de atención. En el primer trimestre de implementación, el Ministerio ha alcanzado un notable avance del 88,59% en la satisfacción de los usuarios el cual se obtuvo de la calificación "satisfactoria" que otorgaron los usuarios de TI en las encuestas realizadas en el primer trimestre del año (de 1113 personas que atendieron la encuesta, 986 indicaron un nivel satisfactorio sobre el servicio). Este logro demuestra el impacto positivo de las acciones implementadas en la mejora de los servicios de tecnologías de la información, así como el compromiso continuo de la entidad con el cumplimiento de los estándares de calidad y la satisfacción del usuario. Este resultado alienta a seguir avanzando en la implementación de prácticas efectivas y orientadas al usuario, con el objetivo de mantener y mejorar constantemente los niveles de satisfacción y el rendimiento general de los servicios tecnológicos ofrecidos por el Ministerio a través de la Mesa de Servicios de TI.</t>
  </si>
  <si>
    <t>Avance: Desde el Ministerio de Educación Nacional se mide y hace seguimiento a los niveles de satisfacción de los usuarios de servicios de tecnologías de la información, con el fin de garantizar la atención oportuna y con calidad de las solicitudes de dichos usuarios, en el segundo trimestre se logró un avance del 93% de la satisfacción de los usuarios, superando la meta establecida.
Cuellos de botella: No se presentaron dificultades.
Restricciones: Ninguna
Justificación: El Ministerio de Educación Nacional hace seguimiento mensual  a los niveles de satisfacción de los usuarios en cuanto a la atención de las solicitudes hechas a través de los diferentes canales de atención. En el segundo trimestre de implementación, el Ministerio ha alcanzado un notable avance del 93% en la satisfacción de los usuarios el cual se obtuvo de la calificación "satisfactoria" que otorgaron los usuarios de TI en las encuestas realizadas en el primer trimestre del año (de 507 personas que atendieron la encuesta, 473 indicaron un nivel satisfactorio sobre el servicio). Este logro demuestra el impacto positivo de las acciones implementadas en la mejora de los servicios de tecnologías de la información, así como el compromiso continuo de la entidad con el cumplimiento de los estándares de calidad y la satisfacción del usuario. Este resultado permite evidenciar que el usuario de los servicios de TI están conformes con la atención y solución brindada por el equipo de la mesa, así mismo, permite seguir avanzando en la implementación de prácticas efectivas y orientadas al usuario, con el objetivo de mantener y mejorar constantemente los niveles de satisfacción y el rendimiento general de los servicios tecnológicos ofrecidos por el Ministerio a través de la Mesa de Servicios de TI.</t>
  </si>
  <si>
    <t>OAPF 11/07/2024
a) Completitud: El reporte se realiza cumpliendo con los criterios requeridos de avance, cuellos de botella restricciones y justificacion.
b) Consistencia: El avance cuantitativo reportado de la acción es coherente con el reporte de avance cualitativo realizado. el avance reportado supera me ta establecida para el período.
c) Oportunidad: El reporte se realizó dentro de las fechas, plazos (Circular N° 007 de 2024) y periodicidad establecida.
d) Medio de Verificación: Se evidencia cargue de los soportes correspondientes en la carpeta dispuesta para tal fin.</t>
  </si>
  <si>
    <t>Sec. Gral</t>
  </si>
  <si>
    <t>Secretaría General</t>
  </si>
  <si>
    <t>Subdirección de Contratación</t>
  </si>
  <si>
    <t>Contratación</t>
  </si>
  <si>
    <t>PAA</t>
  </si>
  <si>
    <t>Nivel de contratación del Plan Anual de Aquisiciones</t>
  </si>
  <si>
    <t>Número de Items del Plan Anual de Adquisiciones contratados / Número de Items del Plan Anual de Adquisiciones programados</t>
  </si>
  <si>
    <t>Informe de nivel trimestral del Plan Anual de Aquisiciones</t>
  </si>
  <si>
    <t>Con corte a marzo, cierre del primer trimestre de la vigencia, se determina que el Plan Anual de Adquisiciones publicado en el Secop II a este corte estaba conformado por un total de 880 adquisiciones, al realizar la revisión de cuales se han contratado se determinan que este número asciende a la cifra de 730 adquisiciones contratadas. 
De acuerdo con lo anterior el nivel de contratación del plan anual de adquisiciones con corte al primer trimestre de la vigencia 2024 es del 82.95%. Este comportamiento es influenciado por la contratación de todas las prestaciones de servicios profesionales y de apoyo a la gestión que se realiza en ellos primeros meses del año.</t>
  </si>
  <si>
    <t>OAPF 20/04/2024
Oportunidad: Se efectua reporte durante los plazos establecidos por la OAPF teniendo en cuenta el rezago de 15 dias
Completitud: Se reportó avance y justificación, relacionando cifras del PAA durante el primer trimestre.
Consistencia: El reporte relaciona el porcentaje de avance establecido dentro del indicador.
Medios de verificación: Se efectua cargue de la matriz que relaciona el avanc el PAA.</t>
  </si>
  <si>
    <t>Avance de ejecución del Plan Anual de Aquisiciones</t>
  </si>
  <si>
    <t>Valor contratado del Plan Anual de Adquisiciones / Valor total del Plan Anual de Adquisiciones</t>
  </si>
  <si>
    <t>Informe de la ejecución trimestral del Plan Anual de Aquisiciones</t>
  </si>
  <si>
    <t>Con corte a marzo, cierre del primer trimestre de la vigencia, se determina que el valor total del Plan Anual de Adquisiciones Publicado en el Secop II asciende a la suma de cuatrocientos once mil quinientos veintinueve punto ocho ($411.529.803.540,96) millones de pesos y el valor total de los planes de adquisiciones que se identifican ya han sido contratados con corte a marzo asciende a la suma de ciento catorce mil doscientos ochenta y ocho punto seis ($114.288.642.679,09) millones de pesos. De acuerdo con la formula establecida para determinar el avance en la ejecución del plan anual de adquisiciones (Valor contratado del Plan Anual de Adquisiciones / Valor total del Plan Anual de Adquisiciones) el nivel de avance registrado corresponde al 27,8% del valor total del Plan programado.
Teniendo en cuenta que la meta proyectada para el primer trimestre de la vigencia 2024 se estimó en un 20%, se evidencia que se ha superado la meta proyectada, es importante resaltar las labores de seguimiento periódicas efectuadas por la Subdirección de Contratación en las cuales se revisan todas las adquisiciones pendientes de iniciar su proceso de contratación con las diferentes dependencias de cada despacho, en estas mesas se dan las recomendaciones pertinentes y se generan las alertas necesarias para que las áreas aceleren o reprogramen sus planes de adquisiciones de acuerdo con el estado registrado a la fecha del seguimiento.</t>
  </si>
  <si>
    <t>OAPF 20/04/2024
Oportunidad: Se efectua reporte durante los plazos establecidos por la OAPF teniendo en cuenta el rezago de 15 dias
Completitud: Se reportó avance y justificación, relacionando cifras del vor del PAA durante el primer trimestre.
Consistencia: El reporte relaciona el porcentaje de avance establecido dentro del indicador.
Medios de verificación: Se efectua cargue de la matriz que relaciona el valor del PAA.</t>
  </si>
  <si>
    <t>Subdirección de Desarrollo Organizacional</t>
  </si>
  <si>
    <t>Todas las dimensiones.</t>
  </si>
  <si>
    <t>Gestión de procesos y mejora</t>
  </si>
  <si>
    <t>6. Trabajo digno y decente</t>
  </si>
  <si>
    <t>d. Modernización y transformación del empleo público</t>
  </si>
  <si>
    <t xml:space="preserve">Formalización del empleo públicio de conformidad con las capacidades institucionales </t>
  </si>
  <si>
    <t>Nivel de implementación de la gestión de cambio</t>
  </si>
  <si>
    <t>Porcentaje implementación del gestión de cambio</t>
  </si>
  <si>
    <t>Informe técnico de las acciones ejecutadas</t>
  </si>
  <si>
    <t>Para el primer trimestre del año se planificó contar con un 25% de avance acumulado en la planeación, ejecución y evaluación del plan de gestión del cambio.
En el periodo se sobrepaso la meta, por que ademas de finalizar la etapa de planficación (correspondiente al 20%) se obtuvo un 10% ponderado con respecto a la actividad de ejecución del plan.</t>
  </si>
  <si>
    <t>OAPF 10/04/2024:
a) Completitud: El reporte se realiza cumpliendo con los criterios requeridos de avance, cuellos de botella, restricciones y justificacion, describiendo el aporte de la acción a la estrategia.
b) Consistencia: El avance cuantitativo reportado de la acción supera el programado
c) Oportunidad: El reporte se realizó dentro de las fechas establecidas en la Circular N° 007 de 2024 y la periodicidad establecida.
d) Medio de Verificación: Se observa medio de verificación cargado en la carpeta correspondiente. Se supera la meta establecida.</t>
  </si>
  <si>
    <t xml:space="preserve">Avance: En el mes de junio se presentó un avance del 54.7% en el Plan de Gestión del cambio conforme con la proyección programada del 50,1%.
Cuellos de Botella: No aplica.
Restricciones: No aplica.
Justificación: Se resaltan los avances en los componentes de Gestión del Talento Humano con 67,60%, Gestión y Transferencia del Conocimiento con 34,91%, Comunicación y Cambio Cultural con un 53,33%, Adecuación del Sistema Integrado de Gestión en un 66,33%, adecuación normativa con un 50,98% y en recursos y operación un 95,24%.
Algunos de los avances más importantes se informan en los siguientes componentes:  
En el componente de talento humano se avanzó en la provisión de empleos permanentes con un avance del 69%, y se avanzó en la actualización de los Grupos Internos de Trabajo del 81,36%, dado que se llevó a cabo la revisión y validación de 80 grupos internos que corresponden a 26 dependencias, de los cuales se han avalado 70 por los jefes y por la secretaria general.
Adicionalmente se realizaron 4 sesiones de socialización sobre el nivel de avance y cumplimiento en la ruta de trabajo definida en marzo sobre la revisión y actualización de los grupos internos de trabajo del ministerio.
En el componente de Gestión y transferencia del conocimiento, se finalizó la actualización del diseño del curso de inducción del ministerio, se generó y se validó el formato de Informe de Cierre para contratos de presentación de servicios persona natural, de igual manera se diseñaron la Guía de Inmersión y la Guías de Retiro la cual presenta  los lineamientos que deben seguir los servidores según el proceso que corresponda, adicionalmente, se formalizó en el SIG el formato de Entrega de Puesto de Trabajo.
En el componente de Comunicación y Cambio Cultural se solicitó y aprobó el diseño gráfico del Boletín – “Al día con el cambio” y los banner y botones para la actualización del micrositio en la intranet para “Formalización Laboral y Plan de Gestión del Cambio”
En el componente de adecuación al Sistema Integrado de Gestión, se presentaron los resultados del ejercicio de revisión y actualización de las Mesas Técnicas del MEN, de las cuales se aprobaron (7) siete mesas de trabajo en el marco de la sesión ordinaria del Comité Institucional de Gestión y Desempeño, realizado el 21 de junio.
En el componente de Adecuación Normativa, se adelantó por parte de la Oficina Asesora Jurídica la actualización del normograma de 18 dependencias y se obtuvo respuesta de tres dependencias, identificando 30 normas que requieres ajustes conforme a la circular 019.
En el componente de recursos y operación se avanzó en la actualización de tres (3) para un total de 12 sistemas de información actualizados de los 14 identificados, en los que se debe incluir a las dos oficinas y la subdirección de relacionamiento con el ciudadano. </t>
  </si>
  <si>
    <t>OAPF 11/07/2024:
a) Completitud: El reporte se realiza cumpliendo con los criterios requeridos de avance, cuellos de botella, restricciones y justificacion, describiendo el aporte de la acción a la estrategia.
b) Consistencia: El avance cuantitativo reportado de la acción supera el programado
c) Oportunidad: El reporte se realizó dentro de las fechas establecidas en la Circular N° 007 de 2024 y la periodicidad establecida.
d) Medio de Verificación: No Se observa medio de verificación cargado en la carpeta correspondiente. Se supera la meta establecida.</t>
  </si>
  <si>
    <t>Fortalecimiento de las capacidades institucionales y sectoriales para potenciar el vínculo Estado-Ciudadanía</t>
  </si>
  <si>
    <t>Índice de fortalecimiento institucional y sectorial</t>
  </si>
  <si>
    <t>(Resultados obtenidos en la acción “Resignificar el modelo de cultura como movilizador de la estrategia organizacional*30%) + (Resultados obtenidos en la acción “Generar, apropiar y transferir el conocimiento institucional y sectorial*30%) + (Resultados obtenidos en la acción “Movilizar y monitorear el desempeño institucional y sectoriall*40%)*100%</t>
  </si>
  <si>
    <t>Informe con la medición del índice de fortalecimiento institucional y sectorial</t>
  </si>
  <si>
    <t>Para el primer trimestre del año se planificó contar con un 15% de avance acumulado en cada uno de los componentes, correspondiente al diseño detallado del plan de trabajo y sus mecanismos de evaluación y seguimiento correspondiente a  las actividades de Resignificar el modelo de cultura como movilizador de la estrategia organizacional, Generar, apropiar y transferir el conocimiento institucional y sectorial y Movilizar y monitorear el desempeño institucional y sectorial. Teniendo en cuenta que se desarrolló en su totalidad lo propuesto para el periodo el avance corresponde al 100%</t>
  </si>
  <si>
    <t>Avance: Durante el periodo se desarrollaron las activdades programadas en los tes compentes ponderables que conforman el indicador "Resignificar el modelo de cultura, Generar, apropiar y transferir el conocimiento institucional y sectorial Movilizar y monitorear el desempeño institucional y sectorial", lo cual fue cumplido al 100%  de acuerdo a las ponderaciones dadas a cada uno.
Cuellos de botella:  No se identificaron
Restricciones: No se identificaron.
Justificación: DE acuerdo a las actividades planteadas en cada uno de los componentes se cumplienron sobrepasando lo proyectado, esto debid o a  la distribución del trabajo al interior de la dependencia generando eficiencias en los resultados.
El detalle de lo antes señalado se evidencia en el reporte de las acciones y en los medios de verificación registrados en la herramienta definida.</t>
  </si>
  <si>
    <t>Subdirección de Gestión Administrativa</t>
  </si>
  <si>
    <t>Gestión administrativa</t>
  </si>
  <si>
    <t xml:space="preserve">Sostenibilidad ambiental y eficiencia en el uso de recursos </t>
  </si>
  <si>
    <t>Cumplimiento de los criterios de sostenibilidad ambiental en los contratos (priorizados) con responsabilidad ambiental</t>
  </si>
  <si>
    <t>(Número de contratos con responsabilidad ambiental que cumplen los criterios de sostenibilidad ambiental / Número total de contratos con responsabilidad ambiental) * 100</t>
  </si>
  <si>
    <t>Informe de seguimiento de los contratos con responsabilidad ambiental.</t>
  </si>
  <si>
    <t>Avance: El Ministerio de Educación Nacional, realizó durante el primer trimestre la revisión del cumplimiento de los criterios de sostenibilidad ambiental de los servicios contratados que se encuentran priorizados en la vigencia 2024.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Por ende, al depender de los tiempos de respuesta de terceros, y posteriormente al requerir tiempos de revisión de los documentos allegados, se solicita por medio del formato solicitud de modificación de instrumentos de planeación 15 días de rezago para el reporte del indicador, para poder realizar la adecuada validación de todos los soportes y así,  garantizar de manera efectiva el cumplimiento de cada uno de los criterios ambientales.
Restricciones: Se identificaron 12 tipos de servicios de los cuales se les realizó seguimiento a 8 de ellos, ya que, los siguientes se encuentran en proceso de adjudicación:
1. Tóner y papelería
2. Residuos peligrosos
3. Apoyo al plan de bienestar (Compensar)
4. Servicio de área protegida
Justificación: El Ministerio de Educación Nacional, identificó y priorizó en el primer trimestre de la vigencia, 12 tipos adquisiciones para ser incluidos en el marco de las Compras Públicas Sostenibles con el Medio Ambiente. Así mismo, mediante los medios de comunicación interna se realizó la socialización de la Guía de Compras Públicas Sostenibles a todos los colaboradores de la entidad, con el fin de garantizar su conocimiento para su posterior aplicación. 
Por tanto, como resultado de esta identificación se procedió a realizar la actualización de las "Fichas de bienes y servicios con responsabilidad ambiental", al igual que se enviaron a las dependencias encargadas de los procesos contractuales de área protegida, plan de bienestar (Compensar) y adquisición de tóner y papelería las cláusulas para ser tenidas en cuenta en los procesos de estructuración para la presente vigencia. 
Posteriormente, una vez finalizado el primer trimestre se realizó seguimiento al cumplimiento de criterios de sostenibilidad ambiental a los siguientes servicios contratados:
1. Mantenimiento del edificio
2. Mantenimiento de ascensores
3. Mantenimiento de plantas eléctricas
4. Mantenimiento aires acondicionados
5. Servicios de aseo y cafetería
6. Mantenimiento de vehículos
7. Recolección y tratamiento de residuos aprovechables
8. Servicio de fumigación
Finalmente, como resultado del seguimiento de los contratos se evidencia el cumplimiento del cien porciento de los criterios de sostenibilidad ambiental.</t>
  </si>
  <si>
    <t>OAPF 17/04/2024: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Se observa medio de verificación cargado en la carpeta correspondiente.</t>
  </si>
  <si>
    <t>Avance: El Ministerio de Educación Nacional, realizó durante el segundo trimestre la revisión del cumplimiento de los criterios de sostenibilidad ambiental de los servicios contratados que se encuentran priorizados en la vigencia 2024.
Cuello de Botella: Una vez se culmina el trimestre, se inicia con la gestión de solicitud de los soportes documentales que evidencien cada uno de los criterios ambientales establecidos para los contratos priorizados, los cuales son requeridos a cada uno de los supervisores o apoyos a la supervisión, donde estos a su vez lo solicitan a los respectivos contratistas. 
Restricciones: Se identificaron 13 tipos de servicios de los cuales se les realizó seguimiento a 10 de ellos, ya que, los siguientes se encuentran en proceso de adjudicación y de inicio del contrato: 1. Residuos peligrosos, 2. Servicio de área protegida, 3. Instalación nuevo sistema de aire acondicionado datacenter.
Justificación: El Ministerio de Educación Nacional, identificó y priorizó en el segundo trimestre de la vigencia, 13 tipos adquisiciones para ser incluidos en el marco de las Compras Públicas Sostenibles con el Medio Ambiente, donde se incluyó la adquisición de la nueva adecuación e instalación del sistema de aire acondicionado para el datacenter, contrato que está a cargo de la OTSI. 
Por tanto, como resultado de esta identificación se procedió a realizar la actualización de las "Fichas de bienes y servicios con responsabilidad ambiental", y una vez finalizado el segundo trimestre se realizó seguimiento al cumplimiento de criterios de sostenibilidad ambiental a los siguientes servicios contratados:
1. Mantenimiento del edificio
2. Mantenimiento de ascensores
3. Mantenimiento de plantas eléctricas
4. Mantenimiento aires acondicionados
5. Servicios de aseo y cafetería
6. Mantenimiento de vehículos
7. Recolección y tratamiento de residuos aprovechables
8. Servicio de fumigación
9. Adquisición de tóner y papelería
10. Apoyo al plan de bienestar (Compensar)
Finalmente, como resultado del seguimiento de los contratos se evidencia el cumplimiento del 100% de los criterios de sostenibilidad ambiental.</t>
  </si>
  <si>
    <t>OAPF 16/07/2024: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No se observa medio de verificación cargado en la carpeta correspondiente.</t>
  </si>
  <si>
    <t xml:space="preserve">Programa de cambio climático ejecutado </t>
  </si>
  <si>
    <t>(Número de actividades ejecutadas del programa de cambio climático / Número de actividades programadas del programa de cambio climático) * 100</t>
  </si>
  <si>
    <t xml:space="preserve">Informe de seguimiento del programa de cambio climático </t>
  </si>
  <si>
    <t>Avance: El Ministerio de Educación Nacional, realizó la formulación y ejecución de las actividades establecidas en el primer trimestre del Programa de Cambio Climático 2024 de la entidad. 
Cuello de Botella: 
Se identifica en la formulación del programa ambiental de Cambio Climático, que la manera más efectiva de medición y seguimiento corresponde a la definición de pesos porcentuales para cada una de las actividades establecidas, lo que conlleva a que los porcentajes trimestrales de avance para la vigencia 2024 no estén divididos equitativamente en 25%, se solicita por medio del formato solicitud de modificación de instrumentos ajustar los porcentajes trimestrales de conformidad a lo establecido en el respectivo programa, el cual define lo siguiente:
 - Trimestre 1: Avance 18,3%
 - Trimestre 2: Avance 59,2%
 - Trimestre 3: Avance 69,2%
 - Trimestre 4: Avance 100%
Restricciones: Una de las actividades del Programa de Cambio Climático establecida en  el mes de marzo relacionada con el reporte de certificados de compensación de la huella de carbono por vuelos realizados por el MEN de las aerolíneas que prestan el servicio a la entidad, únicamente lo generan las empresas de Avianca y LATAM, sin embargo otras aerolíneas como Clic y Satena aún no realizan ni generan este tipo de prácticas sostenibles. 
Justificación: El Ministerio de Educación Nacional, durante el primer trimestre de la vigencia 2024 logró el 100% de ejecución de las 12 actividades establecidas entre los meses de enero a marzo en el programa de cambio climático, lo que conlleva a un avance en la vigencia del 18,3% cumpliendo con lo programado en el periodo de seguimiento.</t>
  </si>
  <si>
    <t xml:space="preserve">Avance: El Ministerio de Educación Nacional, realizó la ejecución de las actividades establecidas en el segundo trimestre del Programa de Cambio Climático 2024 de la entidad. 
Cuello de Botella: Las actividades programadas para fomentar la movilidad sostenible en la entidad se están articulando con entidades externas, por tanto, el requerimiento solicitado al Instituto Distrital de Recreación y Deporte (IDRD), fue atendido un mes después de la solicitud realizada por el Ministerio, sin embargo, se logró concertar la fecha de para la realización de una actividad basada en el mantenimiento de bicicletas que fomente la participación de los funcionarios de la entidad.
Restricciones: No se evidencian durante el trimestre restricciones para ejecutar el programa de cambio climático en la entidad.
Justificación: El Ministerio de Educación Nacional, durante el mes de junio de la vigencia 2024 logró la ejecución de las 10 actividades del Programa de Cambio Climático establecidas para el periodo, lo que conlleva a un avance en la vigencia del 51,9%. A continuación, se relacionan las actividades implementadas en el periodo:
• Reporte del mantenimiento y consumo de combustibles de los vehículos de la entidad.
• Reporte de viajes aéreos realizados por el MEN 
• Reporte del mantenimiento y recarga de extintores MEN
• Reporte del mantenimiento y consumo de combustible de las plantas eléctricas MEN
• Reporte del consumo de energía eléctrica de la entidad
• Realización de acciones que fomenten la Movilidad Sostenible en los colaboradores del Ministerio de Educación Nacional.
• Aplicación y seguimiento al cumplimiento de las Compras Públicas Sostenibles en la entidad (Guía y las fichas)
• Desarrollo de acciones de toma de conciencia dirigido a los colaboradores del Ministerio de Educación Nacional sobre conceptos básicos e importancia de la lucha contra el cambio climático.
• Medición de la Huella de Carbono del Ministerio de Educación Nacional de la vigencia 2023.
</t>
  </si>
  <si>
    <t>OAPF 16/07/2024: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Se observa medio de verificación cargado en la carpeta correspondiente.</t>
  </si>
  <si>
    <t xml:space="preserve">Seguimiento plan de austeridad </t>
  </si>
  <si>
    <t>(Número de conceptos de austeridad que cumplen la meta definida para la vigencia  / Número de conceptos de austeridad establecidos para la vigencia) * 100</t>
  </si>
  <si>
    <t>Informe de cumplimiento de los conceptos establecidos en el plan de austeridad</t>
  </si>
  <si>
    <t xml:space="preserve">Avance: El Ministerio de Educación Nacional, durante el primer trimestre realizó la formulación, aprobación y primer seguimiento al cumplimiento del Plan de Austeridad del Gasto 2024 de la entidad. 
Cuello de Botella: El Plan de Austeridad del Gasto de 2024 de la entidad, contempla 9 conceptos de gasto, de los cuales 2 de ellos que miden los indicadores de "Horas Extras" y "Contratos de prestación de servicios" están bajo la responsabilidad de las Subdirecciones de Talento Humano y Contratación, respectivamente, lo cual puede generar retrasos en los tiempos de reporte. Adicionalmente, para el procesamiento y obtención de los datos del indicador de "Horas Extras", la dependencia encargada debe esperar una vez finalizado cada mes, el reporte de horas extras de todos los funcionarios de la entidad, proceso que se realiza en los primeros 8 días hábiles del mes, por ende, de acuerdo con lo anteriormente expuesto, se solicita por medio del formato solicitud de modificación de instrumentos de planeación 15 días de rezago para el reporte del indicador.
Restricciones: No se presentan restricciones en la medición del indicador
Justificación: El Ministerio de Educación Nacional, en cumplimiento con lo requerido en el Decreto 612 de 2018, realizó en el mes de enero la formulación del Plan de Austeridad del Gasto y Sostenibilidad Ambiental, el cual fue aprobado mediante Comité Institucional de Gestión y Desempeño. Así mismo, se elaboró una herramienta de cálculo para realizar la medición de los indicadores y seguimiento al cumplimiento de las metas de cada uno de los siguientes 9 conceptos de gasto en el primer trimestre:
1. Viáticos
2. Tiquetes
3. Horas extras
4. Contratos de prestación de servicios
5. Consumo de combustible
6. Consumo de papel
7. Consumo de agua 
8. Consumo de energía
9. Gestión de residuos aprovechables 
Por tanto, de acuerdo con los resultados de los nueve conceptos de gasto medidos en el plan de austeridad del gasto, se evidencia el cumplimiento de 6 conceptos lo que equivale a un 66,6% en el indicar correspondiente al PAI, el incumplimiento se presentó en los siguientes tres conceptos de gasto, Comisiones, Viáticos, horas extras.   . </t>
  </si>
  <si>
    <t xml:space="preserve">OAPF 17/04/2024:
a) Completitud: El reporte se realiza cumpliendo con los criterios requeridos de avance, cuellos de botella, restricciones y justificacion, describiendo el aporte de la acción a la estrategia.
b) Consistencia: El avance cuantitativo reportado de la acción corresponde al programado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</si>
  <si>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durante el segundo trimestre realizó el seguimiento al cumplimiento del Plan de Austeridad del Gasto 2024 de la entidad. 
Cuello de Botella: El Plan de Austeridad del Gasto de 2024 de la entidad, contempla 9 conceptos de gasto, de los cuales para el procesamiento y obtención de los datos del indicador de "Horas Extras", la dependencia encargada debe esperar una vez finalizado cada mes, el reporte de horas extras de todos los funcionarios de la entidad, proceso que se realiza en los primeros 8 días hábiles del mes.
Restricciones: No se presentan restricciones en la medición del indicador
Justificación: El Ministerio de Educación Nacional, en cumplimiento con lo requerido en el Decreto 612 de 2018, registró los datos en la herramienta de cálculo para realizar la medición de los indicadores y seguimiento al cumplimiento de las metas de cada uno de los siguientes 9 conceptos de gasto en el segundo trimestre:
1. Viáticos
2. Tiquetes
3. Horas extras
4. Contratos de prestación de servicios
5. Consumo de combustible
6. Consumo de papel
7. Consumo de agua 
8. Consumo de energía
9. Gestión de residuos aprovechables 
Por tanto, de acuerdo con los resultados de los nueve conceptos de gasto medidos en el plan de austeridad del gasto, se evidencia el cumplimiento de 6 conceptos lo que equivale a un 66,6% en el indicador. El incumplimiento se presentó en los siguientes tres conceptos de gasto: Comisiones, Viáticos, Horas Extras.</t>
  </si>
  <si>
    <t>Subdirección de Gestión Financiera</t>
  </si>
  <si>
    <t>Gestión financiera</t>
  </si>
  <si>
    <t>Porcentaje de recaudo del aporte 1% para las Escuelas Industriales e Institutos Técnicos</t>
  </si>
  <si>
    <t>(Valor del recaudo mensual/Valor de la proyección mensual de recaudo)*100</t>
  </si>
  <si>
    <t xml:space="preserve">Identificación mensual de ingresos </t>
  </si>
  <si>
    <t>Revolución en infraestructura educativa</t>
  </si>
  <si>
    <t>Durante el primer trimestre el Ministerio de Educación alzanzó un recaudo del aporte 1% para las Escuelas Industriales e Institutos Técnicos por valor de $100.236.175.703,59 correspondiente a un 21,31 %,  cumpliendo con la meta de recaudo para el trimestre establecida en un 19,54%, se continua con el plan de trabajo establecido para la vigencia 2024 correspondiente a las acciones del proceso de fiscalización. Lo anterior con el fin establecer la ruta que permita cumplir con las metas establecidas para el Grupo.</t>
  </si>
  <si>
    <t>Durante el mes de abril el Ministerio de Educación alzanzó un recaudo del aporte 1% para las Escuelas Industriales e Institutos Técnicos por valor de $37.459.536.897 correspondiente a un 7,97 %, y se avanza en el cumplimiento de la meta establecida para el periodo.</t>
  </si>
  <si>
    <t>Durante el mes de mayo el Ministerio de Educación alzanzó un recaudo del aporte 1% para las Escuelas Industriales e Institutos Técnicos por valor de $ 45.160.188.286,92 correspondiente a un 9,60 %, y se avanza en el cumplimiento de la meta establecida para el periodo.</t>
  </si>
  <si>
    <t>OAPF 14/06/2024:
De acuerdo con la periodicidad definida, no aplica reporte de avance para este periodo, sin emabargo la dependencia reporta avance correspondiente al mes de mayo</t>
  </si>
  <si>
    <t>Durante el segundo trimestre el Ministerio de Educación alcanzó un recaudo del aporte 1% para las Escuelas Industriales e Institutos Técnicos por valor de $228.047.862.950,51 correspondiente a un 48,50  cumpliendo con la meta de recaudo para el trimestre establecida en un 44,10%, se continua con el plan de trabajo establecido para la vigencia 2024 correspondiente a las acciones del proceso de fiscalización. Lo anterior con el fin establecer la ruta que permita cumplir con las metas establecidas para el Grupo.</t>
  </si>
  <si>
    <t xml:space="preserve">OAPF 11/07/2024:
a) Completitud: El reporte se realiza cumpliendo con los criterios requeridos de avance, cuellos de botella, restricciones y justificacion, describiendo el aporte de la acción a la estrategia.
b) Consistencia: El avance cuantitativo reportado del indicador supera el programado
c) Oportunidad: El reporte se realizó dentro de las fechas establecidas en la Circular N° 007 de 2024 y la periodicidad establecida.
d) Medio de Verificación: Se observa medio de verificación cargado en la carpeta correspondiente. </t>
  </si>
  <si>
    <t>a. Lucha contra la corrupción en las entidades públicas nacionales y territoriales</t>
  </si>
  <si>
    <t>Seguimiento a la ejecución presupuestal del PAA</t>
  </si>
  <si>
    <t>(Número de seguimientos realizados/Número seguimientos programados)*100</t>
  </si>
  <si>
    <t>Informe de seguimiento</t>
  </si>
  <si>
    <t>Durante el primer trimestre el Ministerio de Educación realizó seis (6) seguimientos a la ejecución presupuestal del PAA con las diferentes dependencias y se fijaron los compromisos correspondientes para llevarse a cabo la ejecución de los recursos de forma eficiente y eficaz.</t>
  </si>
  <si>
    <t>Durante el mes de abril el Ministerio de Educación realizó tres (3) seguimientos a la ejecución presupuestal del PAA con las diferentes dependencias y se fijaron los compromisos correspondientes para llevarse a cabo la ejecución de los recursos de forma eficiente y eficaz.</t>
  </si>
  <si>
    <t>Durante el mes de mayo el Ministerio de Educación realizó dos (2) seguimientos a la ejecución presupuestal del PAA con las diferentes dependencias y se fijaron los compromisos correspondientes para llevarse a cabo la ejecución de los recursos de forma eficiente y eficaz.</t>
  </si>
  <si>
    <t>Durante el segundo trimestre el Ministerio de Educación realizó seis (6) seguimientos a la ejecución presupuestal del PAA con las diferentes dependencias y se fijaron los compromisos correspondientes para llevarse a cabo la ejecución de los recursos de forma eficiente y eficaz.</t>
  </si>
  <si>
    <t xml:space="preserve">OAPF 11/07/2024:
a) Completitud: El reporte se realiza cumpliendo con los criterios requeridos de avance, cuellos de botella, restricciones y justificacion, describiendo el aporte de la acción a la estrategia.
b) Consistencia: El avance cuantitativo reportado del indicador es coherente con el reporte de avance cualitativo realizado, garantizando la consistencia y contribución a la estratégia definida.
c) Oportunidad: El reporte se realizó dentro de las fechas establecidas en la Circular N° 007 de 2024 y la periodicidad establecida.
d) Medio de Verificación: Se observa medio de verificación cargado en la carpeta correspondiente. </t>
  </si>
  <si>
    <t>Subdirección de Talento Humano</t>
  </si>
  <si>
    <t>Talento Humano.</t>
  </si>
  <si>
    <t>Gestión del talento humano</t>
  </si>
  <si>
    <t>Gestión estratégica e integral del talento humano</t>
  </si>
  <si>
    <t>Cobertura de las acciones de sensibilización y prevención de violencia organizacional</t>
  </si>
  <si>
    <t>Número de asistentes a las actividades / Número promedio de personas que trabajan en el MEN *100</t>
  </si>
  <si>
    <t>Matriz de actividades y asistentes</t>
  </si>
  <si>
    <t>Desde la Subdirección de Talento Humano se adelantó la planeación del cronograma de actividades en materia sensibilización respecto al protocolo de prevención y atención de casos de los diversos tipos de violencia al interior del MEN. De acuerdo con la planeación realizada se estima el inicio de las actividades durante el mes de marzo del 2024.</t>
  </si>
  <si>
    <t>Avance:  Durante el primer trimestre del año la Subdirección de Talento Humano llevó a cabo la planeación de las actividades relacionadas con la violencia en el ámbito laboral con enfoque diferencial. En consecuencia, durante el mes de marzo se llevaron a cabo dos (2) actividades de conmemoración y reivindicación. La primera de ellas se realizó el 08 de marzo en el marco de la conmemoración del día de la mujer donde participaron un total de 69 personas; y la segunda, el día 19 de marzo por la conmemoración del día del hombre donde participaron un total de 24 personas. De lo anterior, se concluye que, para el primer trimestre del año participaron un total de 93. 
Cuellos de botella: El contrato de bienestar para el desarrollo de actividades continúa en estructuración, por ende, no fue posible avanzar en más actividades. 
Restricciones:  No se presentaron restricciones.
Justificación:  La Subdirección de Talento Humano ha estructurado un plan de intervención para la prevención de violencia en el entorno laboral con enfoque diferencial, el cual inició con el enfoque de género teniendo en cuenta, en un primer momento, la conmemoración del día de la mujer incluyendo una visión interseccional.</t>
  </si>
  <si>
    <t xml:space="preserve">OAPF 10/04/2024:
Completitud: El reporte se realiza cumpliendo con los criterios requeridos de avance, cuellos de botella, restricciones y justificacion, describiendo el aporte de la acción a la estrategia.
Consistencia: El avance cuantitativo reportado de la acción ciumple con lo programado
Oportunidad: El reporte se realizó dentro de las fechas establecidas en la Circular N° 007 de 2024 y la periodicidad establecida.
Medio de Verificación: Se observa medio de verificación cargado en la carpeta correspondiente. </t>
  </si>
  <si>
    <t xml:space="preserve">Avance:  Durante el mes de abril e avanzó con la planeación de la socialización del protocolo de prevención y atención de violencias en coordinación con la caja de compensación familiar Compensar. Se llevarán a cabo dos (2) actividades de sensibilización durante el mes de mayo de 2024.
Cuellos de botella: No se evidenciaron cuellos de botella para el mes de abril. 
Restricciones: El contrato con la caja de compensación familiar Compensar fue suscrito e inició a mediados del mes de abril lo que impidió contar con su apoyo logístico para el mes de abril. 
Justificación: El aliado estratégico más importante en la generación de espacios de sensibilización en materia de género es la caja de compensación familiar Compensar, dada la tardía suscripción del contrato, se inició la planeación de las actividades para el mes de mayo. </t>
  </si>
  <si>
    <t>Avance: Se avanzó con la socialización del protocolo de prevención y atención a todos los tipos de violencias en el ambito laboral con los sindicatos del sector educación; así mismo se adelantó la socialización del curso de prevención de violencias de la ESAP y, se llevó a cabo la conmemoración del día del orgullo de poblaciones LGTBIQA+.
Cuellos de botella: No se evidenciaron cuellos de botella.
Restricciones: Se evidenció dificultad en la inscripción de algunas personas al curso de violencias en la ESAP.
Justificación: La directiva 001 de 2023 expedida por la presidencia de la república instó a desarrollar el curso, por lo tanto, es prioritario en desarrollo del plan de capacitación.</t>
  </si>
  <si>
    <t xml:space="preserve">OAPF 11/07/2024
No se evidencia reporte de avance de la dependencia. Se recomienda generar reporte
OAPF 16/07/2024:
Completitud: El reporte se realiza cumpliendo con los criterios requeridos de avance, cuellos de botella, restricciones y justificacion, describiendo el aporte de la acción a la estrategia.
Consistencia: El avance cuantitativo reportado del indicador es inferior a lo programado
Oportunidad: El reporte se realizó dentro de las fechas establecidas en la Circular N° 007 de 2024 y la periodicidad establecida.
Medio de Verificación: No se observa medio de verificación cargado en la carpeta correspondiente. </t>
  </si>
  <si>
    <t>Cobertura de la atención psicosocial en el MEN</t>
  </si>
  <si>
    <t>Número de trabajadores casos blancos atendidos/ # de casos blancos detectados * 100</t>
  </si>
  <si>
    <t>Matriz de atenciones psicosociales</t>
  </si>
  <si>
    <t xml:space="preserve">Desde la Subdirección de Talento Humano se generó el plan de trabajo para la intervención del riesgo psicosocial y, así mismo, con el fin de avanzar en la programación de las intervenciones, se estructuraron los estudios previos para la contratación de dos (2) profesionales en la disciplina de psicología, las cuales serán contratadas durante el mes de febrero. 
En consecuencia de lo anterior, el inicio de las intervenciones se estima para el mes de marzo de 2024. </t>
  </si>
  <si>
    <t>Avance:  Se llevó a cabo la planeación y el diseño del plan de intervención del riesgo psicosocial y, la cultura y clima organizacional. Las profesionales en ciencias de la salud iniciarán la intervención a partir del mes de abril de 2024. 
Cuellos de botella: La contratación de las dos (2) psicologas inició más tarde de lo esperado dada la dificultad en encontrar los perfiles idóneos para llevar a cabo las actividades.
Restricciones:  No fue posible contar con el recurso humano en las fechas previstas. 
Justificación:  El plan de intervención requiere de la participación activa de las profesionales en salud y, dado que, fueron contratadas al finalizar el trimestre por lo que, las intervenciones, iniciarán en abril de 2024.</t>
  </si>
  <si>
    <t>Avance:  Durante el mes de abril de 2024 a través de la psicóloga Yadira Duque se inició la intervención del riesgo psicosocial y la cultura organizacional con la atención individualizada y colectiva a grupos focales identificados, así mismo, se generó el plan de trabajo con horizonte a junio de 2024.
Cuellos de botella: Sólo se contó con una (1) psicóloga para la atención de los casos priorizados.
Restricciones: El ejercicio de racionamiento del servicio de agua en Bogotá, así como el día cívico decretado, generaron dificultades en la planeación  de las actividades de intervención durante el mes de abril.  
Justificación: De conformidad con el cronograma de trabajo estalecido, para el mes de junio se debe intervenir de manera directa a los casos priorizados, así como a los grupos focales organizados, por tal razón, se espera generar los espacios grupales para el mes de mayo.</t>
  </si>
  <si>
    <t>Avance:  A la fecha, se han realizado catorce (14) intervenciones en grupos focales a las dependencias priorizadas de acuerdo con los resultados de la batería de riesgo psicosocial y solicitudes internas remitidas a la subdirección. De otra parte, desde el programa Alerta Temprana donde se brinda acompañamiento psicosocial individual a los ochenta (80) casos blancos identificados en la batería, treinta y cinco (35) han asistido a la primera entrevista, seis (6) han participado en dos sesiones y dos (2) se encuentran agendado para la tercera sesión. 
Cuellos de botella: No se evidenciaron cuellos de botella. 
Restricciones: Las profesionales que dirigen la intervención del riesgo psicosocial individual iniciaron su contrato en el mes de junio de 2024. 
Justificación: El programa es liderado desde dos (2) perspectivas: La intervención individual y colectiva. Respecto a la intervención individual el programa inició su implementación a partir de la segunda semana de junio.</t>
  </si>
  <si>
    <t xml:space="preserve">OAPF 11/07/2024
No se evidencia reporte de avance de la dependencia. Se recomienda generar reporte
OAPF 16/07/2024:
Completitud: El reporte se realiza cumpliendo con los criterios requeridos de avance, cuellos de botella, restricciones y justificacion, describiendo el aporte de la acción a la estrategia.
Consistencia: El avance cuantitativo reportado del indicador supera la meta programada.
Oportunidad: El reporte se realizó dentro de las fechas establecidas en la Circular N° 007 de 2024 y la periodicidad establecida.
Medio de Verificación: No se observa medio de verificación cargado en la carpeta correspondiente. </t>
  </si>
  <si>
    <t>Tasa de ausentismo laboral en el MEN</t>
  </si>
  <si>
    <t>Número de días laborados / Número de días laborables * 100</t>
  </si>
  <si>
    <t>Matriz de ausentismo</t>
  </si>
  <si>
    <t>Avance: Durante el mes de enero de 2024, la Subdireección de Talento Humano llevó a cabo la estructuración de la matriz de ausentimo por causa diferente a la incapacidad por enfermedad de origen común o laboral. Para el análisis se prioriza la revisión de los días no laborados a causa de los permisos y las ausencias no justificadas. En el mes de enero se tuvieron un total de 8852 días programados, de los cuales se evidenciaron 710 días no laborados entre variadas situaciones administrativas; se espera depurar la información con el fin de avanzar en el reporte para el mes de febrero de 2024.</t>
  </si>
  <si>
    <t xml:space="preserve">OAPF 26/02/2024
a) Completitud: El reporte no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periodicidad establecida.
d) Medio de Verificación: La dependenci no cargo soportes correspondientes. Favor ajustar de acuerdo con las observaciones brindadas. </t>
  </si>
  <si>
    <t xml:space="preserve">Avance: Durante el mes de febrero de 2024 se evidenció una programación de 8500 días laborales, de los cuales se evidenció un total de 805 días no laborados por razones de situaciones administrativas y ausencias no justificadas. De igual forma, se evidenció que, respecto al avance, aumentó el índice de ausentismo toda vez que, se observó un aumento de los días no laborados por permisos. 
Restricciones: Dificultad en la medición del indicador, dado que, el aplicativo de registros faciales del MEN, para el mes de febrero, presentó información duplicada o errónea que limitó la gestión de la matriz. 
</t>
  </si>
  <si>
    <t xml:space="preserve">OAPF 12/03/2024
a) Completitud: El reporte no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periodicidad establecida.
d) Medio de Verificación: La dependenci no cargo soportes correspondientes. Favor ajustar de acuerdo con las observaciones brindadas. </t>
  </si>
  <si>
    <t>Avance: Durante el mes de marzo se otorgaron permisos que equivalen a 738 días laborales y, dado que, el mes solo contaba con 18 días laborales y 505 personas activas en la planta de empleos, el indicador se situó en 8%, lo cual supera la meta, sin embargo, es necesario exponer la particularidad del mes analizado. 
Cuellos de botella: No se evidenciaron.
Restricciones: No se evidenciaron
Justificación: La medición se realiza de conformidad con lo analizado en el marco del sistema de seguridad y salud en el trabajo, es decir, se cuentan los días hábiles por el total de servidores que debían asistir al Ministerio de Educación Nacional en el periodo.</t>
  </si>
  <si>
    <t xml:space="preserve">Avance:  Durante el mes de abril de 2024 se evidenciaron un total de 397 días no laborados por razón de permisos disminuyendo respecto al mes de marzo. Dado que, se evidenciaron un total de 244 servidores con obligación de asistir presencialmente a las instalaciones del MEN y 20 días laborales, en total fueron programados 4880 días, por lo cual, el porcentaje de ausentismo se ubicó en 8,1% manteniendo la tendencia respecto al mes de marzo. 
Cuellos de botella: No se evidenciaron cuellos de botella.
Restricciones: El racionamiento de servicio de agua, así como el día cívico decretado generaron dificultades en la medición de los permisos, toda vez que, varios de estos fueron reprogramados. 
Justificación: Con el fin de llevar a cabo un análisis riguroso del ausentismo por permisos es necesario contar con la información completa del trámite de los servidores (as), sin embargo, durante el mes de abril, se evidenciaron reprogramaciones de permisos que dificultaron su medición, aún así, se logró identificar un total de 397 días no laborados por razón de permisos. </t>
  </si>
  <si>
    <t xml:space="preserve">OAPF 10/04/2024:
Completitud: El reporte se realiza cumpliendo con los criterios requeridos de avance, cuellos de botella, restricciones y justificacion, describiendo el aporte de la acción a la estrategia.
Consistencia: El avance cuantitativo reportado del indicador es inferior a lo programado
Oportunidad: El reporte se realizó dentro de las fechas establecidas en la Circular N° 007 de 2024 y la periodicidad establecida.
Medio de Verificación: No se observa medio de verificación cargado en la carpeta correspondiente. </t>
  </si>
  <si>
    <t xml:space="preserve">Avance: Durante el mes de mayo de 2024 se evidenciaron un total de 404 días de permisos otorgados, respecto al total de 430 servidores de los niveles de asistencial, técnico y profesional, para un total de 9460 días programados en el mes, lo que implicó un ausentismo de 4% en total.
Cuellos de botella: No se evidenciaron.
Restricciones: El aplicativo de registro facial presentó dificultades para la generación de la información.
Justificación: Se evidenció una disminución del indicador logrando la meta propuesta teniendo en cuenta sólo los días de permiso para el mes. </t>
  </si>
  <si>
    <t xml:space="preserve">OAPF 14/06/2024:
Completitud: El reporte se realiza cumpliendo con los criterios requeridos de avance, cuellos de botella, restricciones y justificacion, describiendo el aporte de la acción a la estrategia.
Consistencia: El avance cuantitativo reportado del indicador es inferior a lo programado
Oportunidad: El reporte se realizó dentro de las fechas establecidas en la Circular N° 007 de 2024 y la periodicidad establecida.
Medio de Verificación: Se observa medio de verificación cargado en la carpeta correspondiente. </t>
  </si>
  <si>
    <t>Avance: Durante el mes de junio de 2024 se evidenciaron un total de 368  días de permisos otorgados, respecto al total de 430 servidores de los niveles de asistencial, técnico y profesional, para un total de 9460 días programados en el mes, lo que implicó un ausentismo de 10% en total.
Cuellos de botella: No se evidenciaron.
Restricciones: El aplicativo de registro facial presentó dificultades para la generación de la información.
Justificación: Se evidenció un aumento del indicador debido a las inasistencias durante el periodo de análisis.</t>
  </si>
  <si>
    <t>Subdirección de Relacionamiento con la Ciudadanía</t>
  </si>
  <si>
    <t>Gestión Documental</t>
  </si>
  <si>
    <t>Porcentaje de avance en la organización técnica de documentos</t>
  </si>
  <si>
    <t>Número de documentos organizados / total de documentos  por  organizar</t>
  </si>
  <si>
    <t>Informe de documentos organizados</t>
  </si>
  <si>
    <t>OAPF 10/04/2024:
De acuerdo con la periodicidad definida, no aplica reporte de avance para este periodo.</t>
  </si>
  <si>
    <t>Avance:  El  Ministerio de Educación Nacional Durante el mes de junio realizó  la organización de 250 cajas correspondientes a la serie consecutivo de correspondencia de las vigencias 1993  a 1998, estas equivalen a 62.5 metros lienales.
Cuellos de botella: No se identificaron cuellos de Botella y limitaciones en el periodo 
Restricciones: No Aplica
Justificación:  se requiere realizar la organizacion de documentos en la entidad ya que de esto depende la correcta entrega de la información y custodia de los mismos.</t>
  </si>
  <si>
    <t xml:space="preserve">OAPF 11/07/2024:
a) Completitud: El reporte se realiza cumpliendo con los criterios requeridos de avance, cuellos de botella, restricciones y justificacion, describiendo el aporte del indicador a la estrategia.
b) Consistencia: El avance cuantitativo reportado del indicador esta de acuerdo al programado
c) Oportunidad: El reporte se realizó dentro de las fechas establecidas en la Circular N° 007 de 2024 y la periodicidad establecida.
d) Medio de Verificación: Se observa medio de verificación cargado en la carpeta correspondiente. </t>
  </si>
  <si>
    <t>Porcentaje de avance en la digitalización de documentos</t>
  </si>
  <si>
    <t>Número de documentos digitalizados / total de documentos a digitalizar</t>
  </si>
  <si>
    <t xml:space="preserve">Informe de  documentos digitalizados </t>
  </si>
  <si>
    <t>OAPF 11/07/2024:
De acuerdo con la periodicidad definida, no aplica reporte de avance para este periodo.</t>
  </si>
  <si>
    <t xml:space="preserve">Porcentaje de avance en la implementación de la solución tecnológica (SGDEA) basada en el Modelo de Gestión Documental de la Entidad </t>
  </si>
  <si>
    <t>Número de actividades ejecutadas / Número de actividades planeadas interoperandocon la solución tecnológica (SGDEA) 
SGDEA: Sistema de Gestión de Documentos Electrónicos de Archivo</t>
  </si>
  <si>
    <t xml:space="preserve">Informe </t>
  </si>
  <si>
    <t xml:space="preserve">Avance: El Ministerio de Educación Nacional adelanto las siguientes acciones, frente a la solucion tecnologica del SGDEA.
a. Se continúa con el monitoreo del servicio de Andes 4-72 a través del cual se 
obtienen los certificados de prueba comunicaciones enviadas vía mail.
b. Se radicó con la solicitud SOL876397 los controles de cambio para la suspensión de términos en el SGDEA, para los radicados ER relacionados con trámites que se consumen desde las plataformas que gestionar trámites.
C. Integración del nuevo sistema de gestión financiera – gestor de órdenes de pago, actualmente en producción y proceso de validación de la creación de los expedientes de órdenes de pago, con el objetivo de asegurar la correcta 
conformación de estos en el SGDEA, al 30 de junio de 2024, registra la creación de 5.837 expedientes de órdenes de pago.
Cuellos de botella: No se identificaron cuellos de Botella y limitaciones en el periodo
Restricciones: Tiempos del proceso de contratación y protocolo de la OTSI.
Justificación: Es necesario realizar la implementación de la solución tecnológica SGDEA,  e Inter operatividad del SGDEA para crear, gestionar y custodiar los documentos físicos y electrónicos en sus diferentes fases, contemplando todos los procesos de la gestión documental con miras a la construcción del patrimonio documental de la entidad y por lo tanto, se debe definir la interoperabilidad de los sistemas que se gestionan en la Entidad.
</t>
  </si>
  <si>
    <t>Servicio al ciudadano</t>
  </si>
  <si>
    <t>Servicio al Ciudadano</t>
  </si>
  <si>
    <t>Porcentaje de asistencias técnicas a las Secretarías de Educación Certificadas con aplicativo SAC, Modelo Integrado de Planeación y Gestión - Servicio al Ciudadano</t>
  </si>
  <si>
    <t>Número de asistencias técnicas realizadas en las Secretarías de Educación  / Total asistencias técnicas programadas
Nota: Se programa 1 (una) asistencia técnica por Secretaría de Educación Certificada con el Aplicativo SAC (87 SEC)</t>
  </si>
  <si>
    <t>Informe</t>
  </si>
  <si>
    <t>Para el mes de Enero no se tiene previso realizar las asistencias Tecnicas, de acuerdo al cronograma se tiene proyectado arrancar a partir del mes de febrero.</t>
  </si>
  <si>
    <t>OAPF 26/02/2024:
Aunque la programación del indicador es mensual, el reporte de avance inicia a partir del mes de febrero</t>
  </si>
  <si>
    <t>Avance:  El  Ministerio de Educación Nacional adelanto las siguientes acciones:
* Se realizaron 5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5 asistencias técnicas a las SE certificadas, de acuerdo al cronograma todas fueron presencial:
1.	Secretaría de Educación de Pasto: 19 al 21 de febrero
2.	Secretaría de Educación de Ipiales: 20 al 23 de febrero
3.	Secretaría de Educación de Villavicencio: 22 de febrero
4.	Secretaría de Educación de Meta: 22 y 23 de febrero
5.	Secretaría de Educación de Putumayo: 26 al 28 de febrero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</si>
  <si>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OAPF 12/03/2024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N° 007 de 2024 y periodicidad establecida.
d) Medio de Verificación:  Se observa medio de verificación cargado en la carpeta correspondiente</t>
  </si>
  <si>
    <t>Avance:  El  Ministerio de Educación Nacional adelanto las siguientes acciones:
* Se realizaron 8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8 asistencias técnicas a las SE certificadas, de acuerdo al cronograma todas fueron presencial:
1.	1.	Secretaría de Educación de Girardot: 13 al 15 de marzo
2.	Secretaría de Educación de Atlántico: 19 y 20 de marzo
3.	Secretaría de Educación de Barranquilla: 19 y 20 de marzo
4.	Secretaría de Educación de Soledad: 20 y 21 de marzo
5.	Secretaría de Educación de Malambo: 20 y 21 de marzo
6.	Secretaría de Educación de Popayán: 20 al 21 de marzo
7.	Secretaría de Educación de Cauca: 21 al 22 de marzo
8.	Secretaría de Educación de San Andrés: 25 al 28 de febrero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</si>
  <si>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 xml:space="preserve">OAPF 10/04/2024:
a) Completitud: El reporte se realiza cumpliendo con los criterios requeridos de avance, cuellos de botella, restricciones y justificacion, describiendo el aporte de la acción a la estrategia.
b) Consistencia: El avance cuantitativo reportado de la acción supera el programado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</si>
  <si>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adelanto las siguientes acciones:
* Se realizaron 10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Cundinamarca: 1 de abril
2.	Secretaría de Educación de Neiva: 16 y 17 de abril
3.	Secretaría de Educación de Huila: 17 y 18 de abril
4.	Secretaría de Educación de Bucaramanga: 24 y 25 de abril
5.	Secretaría de Educación de Floridablanca: 25 y 26 de abril
6.	Secretaría de Educación de Riohacha: 22 y 23 de abril
7.	Secretaría de Educación de Maicao: 23 y 24 de abril
8.	Secretaría de Educación de Uribia: 24 y 25 de abril
9.	Secretaría de Educación de La Guajira: 26 al 27 de abril
10.	Secretaría de Educación de Mosquera: 30 de abril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</si>
  <si>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 xml:space="preserve">OAPF 14/05/2024:
a) Completitud: El reporte se realiza cumpliendo con los criterios requeridos de avance, cuellos de botella, restricciones y justificacion, describiendo el aporte del indicador a la estrategia.
b) Consistencia: El avance cuantitativo reportado del indicador esta de acuerdo al programado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</si>
  <si>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adelanto las siguientes acciones:
* Se realizaron 10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Amazonas: 30 de abril al 2 de mayo
2.	Secretaría de Educación de Jamundí: 7 y 8 de mayo
3.	Secretaría de Educación de Guainía: 7 al 9 de mayo
4.	Secretaría de Educación de Armenia: 14 y 15 de mayo
5.	Secretaría de Educación de Quindío: 15 y 16 de mayo
6.	Secretaría de Educación de Turbo: 15 y 16 de mayo
7.	Secretaría de Educación de Apartadó: 16 y 17 de mayo
8.	Secretaría de Educación de Ibagué: 27 y 28 de mayo
9.	Secretaría de Educación de Tolima: 27 y 28 de mayo
10.	Secretaría de Educación de Magangué: 29 al 31 de mayo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</si>
  <si>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 xml:space="preserve">OAPF 12/06/2024:
a) Completitud: El reporte se realiza cumpliendo con los criterios requeridos de avance, cuellos de botella, restricciones y justificacion, describiendo el aporte del indicador a la estrategia.
b) Consistencia: El avance cuantitativo reportado del indicador esta de acuerdo al programado
c) Oportunidad: El reporte se realizó dentro de las fechas establecidas en la Circular N° 007 de 2024 y la periodicidad establecida.
d) Medio de Verificación: Se observa medio de verificación cargado en la carpeta correspondiente. </t>
  </si>
  <si>
    <t>Avance:  El  Ministerio de Educación Nacional adelanto las siguientes acciones:
* Se realizaron 10 asistencias tecnicas en las Secretarìas de Educaciòn,  en estas sesiones, se capacita al personal nuevo y se refuerzan los conocimientos de los funcionarios antiguos en temas relacionados con el aplicativo SACv2, normatividad, estado actual de la entidad, refuerzo en el módulo de legalización de preescolar, básica, media y educación para el trabajo y desarrollo humano, así como temas de protocolo de servicio y tema general sobre servicio al ciudadano.
Para este mes se realizaron 10 asistencias técnicas a las SE certificadas, de acuerdo al cronograma todas fueron presencial:
1.	Secretaría de Educación de Fusagasugá: 11, 12 y 13 de junio
2.	Secretaría de Educación de Sahagún: 19 de junio
3.	Secretaría de Educación de Montería: 20 y 21 junio
4.	Secretaría de Educación de Arauca: 23, 24 y 25 de junio
5.	Secretaría de Educación de Chocó: 25 y 26 de junio
6.	Secretaría de Educación de Quibdó: 27 y 28 de junio
7.	Secretaría de Educación de Piedecuesta: 26 y 27 de junio
8.	Secretaría de Educación de Girón: 27 y 28 de junio
9.	Secretaría de Educación de Sincelejo: 26 y 27 de junio
10.	Secretaría de Educación de Sucre: 27 y 28 de junio 
Cuellos de botella: No se identificaron cuellos de Botella y limitaciones en el periodo 
Restricciones: No Aplica
Justificación: Se realizaron las asistencias de acuerdo con lo establecido en el cronograma, para dar cumplimiento al indicador mensual y se cumplieron con las temáticas definidas</t>
  </si>
  <si>
    <t>1_VPBM_2024</t>
  </si>
  <si>
    <t>2_VPBM_2024</t>
  </si>
  <si>
    <t>3_VPBM_2024</t>
  </si>
  <si>
    <t>4_VPBM_2024</t>
  </si>
  <si>
    <t>5_VPBM_2024</t>
  </si>
  <si>
    <t>100_VPBM_2024</t>
  </si>
  <si>
    <t>101_VPBM_2024</t>
  </si>
  <si>
    <t>102_VPBM_2024</t>
  </si>
  <si>
    <t>104_VPBM_2024</t>
  </si>
  <si>
    <t>105_VPBM_2024</t>
  </si>
  <si>
    <t>90_VPBM_2024</t>
  </si>
  <si>
    <t>92_VPBM_2024</t>
  </si>
  <si>
    <t>93_VPBM_2024</t>
  </si>
  <si>
    <t>95_VPBM_2024</t>
  </si>
  <si>
    <t>96_VPBM_2024</t>
  </si>
  <si>
    <t>106_VPBM_2024</t>
  </si>
  <si>
    <t>A.64_VPBM_2024</t>
  </si>
  <si>
    <t>A.64P_VPBM_2024</t>
  </si>
  <si>
    <t>A.40_VPBM_2024</t>
  </si>
  <si>
    <t>A.40P_VPBM_2024</t>
  </si>
  <si>
    <t>A.57_VPBM_2024</t>
  </si>
  <si>
    <t>A.42_VPBM_2024</t>
  </si>
  <si>
    <t>A.42P_VPBM_2024</t>
  </si>
  <si>
    <t>A.447_VPBM_2024</t>
  </si>
  <si>
    <t>A.MT.4_VPBM_2024</t>
  </si>
  <si>
    <t>PNS.8.2_VPBM_2024</t>
  </si>
  <si>
    <t>94_VPBM_2024</t>
  </si>
  <si>
    <t>6_VPBM_2024</t>
  </si>
  <si>
    <t>7_VPBM_2024</t>
  </si>
  <si>
    <t>57_VPBM_2024</t>
  </si>
  <si>
    <t>98_VPBM_2024</t>
  </si>
  <si>
    <t>97_VPBM_2024</t>
  </si>
  <si>
    <t>A.49P_VPBM_2024</t>
  </si>
  <si>
    <t>A.49_VPBM_2024</t>
  </si>
  <si>
    <t>88_VPBM_2024</t>
  </si>
  <si>
    <t>89_VPBM_2024</t>
  </si>
  <si>
    <t>9_VPBM_2024</t>
  </si>
  <si>
    <t>12_VPBM_2024</t>
  </si>
  <si>
    <t>13_VPBM_2024</t>
  </si>
  <si>
    <t>14_VPBM_2024</t>
  </si>
  <si>
    <t>15_VPBM_2024</t>
  </si>
  <si>
    <t>16_VPBM_2024</t>
  </si>
  <si>
    <t>17_VPBM_2024</t>
  </si>
  <si>
    <t>A.45P_VPBM_2024</t>
  </si>
  <si>
    <t>18_VPBM_2024</t>
  </si>
  <si>
    <t>19_VPBM_2024</t>
  </si>
  <si>
    <t>20_VPBM_2024</t>
  </si>
  <si>
    <t>21_VPBM_2024</t>
  </si>
  <si>
    <t>22_VPBM_2024</t>
  </si>
  <si>
    <t>23_VPBM_2024</t>
  </si>
  <si>
    <t>24_VPBM_2024</t>
  </si>
  <si>
    <t>25_VPBM_2024</t>
  </si>
  <si>
    <t>103_VPBM_2024</t>
  </si>
  <si>
    <t>A.38_VPBM_2024</t>
  </si>
  <si>
    <t>A.38P_VPBM_2024</t>
  </si>
  <si>
    <t>D.277_VPBM_2024</t>
  </si>
  <si>
    <t>A.MT.3_VPBM_2024</t>
  </si>
  <si>
    <t>26_VPBM_2024</t>
  </si>
  <si>
    <t>42_VPBM_2024</t>
  </si>
  <si>
    <t>27_VPBM_2024</t>
  </si>
  <si>
    <t>28_VPBM_2024</t>
  </si>
  <si>
    <t>29_VPBM_2024</t>
  </si>
  <si>
    <t>30_VPBM_2024</t>
  </si>
  <si>
    <t>31_VPBM_2024</t>
  </si>
  <si>
    <t>32_VPBM_2024</t>
  </si>
  <si>
    <t>33_VPBM_2024</t>
  </si>
  <si>
    <t>34_VPBM_2024</t>
  </si>
  <si>
    <t>35_VPBM_2024</t>
  </si>
  <si>
    <t>36_VPBM_2024</t>
  </si>
  <si>
    <t>37_VPBM_2024</t>
  </si>
  <si>
    <t>A.451_VES_2024</t>
  </si>
  <si>
    <t>A.451P_VES_2024</t>
  </si>
  <si>
    <t>A.61_VES_2024</t>
  </si>
  <si>
    <t>A.61P_VES_2024</t>
  </si>
  <si>
    <t>A.62_VES_2024</t>
  </si>
  <si>
    <t>A.63_VES_2024</t>
  </si>
  <si>
    <t>38_VES_2024</t>
  </si>
  <si>
    <t>39_VES_2024</t>
  </si>
  <si>
    <t>91_VES_2024</t>
  </si>
  <si>
    <t>8_VES_2024</t>
  </si>
  <si>
    <t>40_VES_2024</t>
  </si>
  <si>
    <t>41_VES_2024</t>
  </si>
  <si>
    <t>99_VES_2024</t>
  </si>
  <si>
    <t>43_VES_2024</t>
  </si>
  <si>
    <t>44_VES_2024</t>
  </si>
  <si>
    <t>45_VES_2024</t>
  </si>
  <si>
    <t>46_VES_2024</t>
  </si>
  <si>
    <t>47_VES_2024</t>
  </si>
  <si>
    <t>49_VES_2024</t>
  </si>
  <si>
    <t>50_VES_2024</t>
  </si>
  <si>
    <t>51_Ofc. Asesoras_2024</t>
  </si>
  <si>
    <t>52_Ofc. Asesoras_2024</t>
  </si>
  <si>
    <t>53_Ofc. Asesoras_2024</t>
  </si>
  <si>
    <t>54_Ofc. Asesoras_2024</t>
  </si>
  <si>
    <t>55_Ofc. Asesoras_2024</t>
  </si>
  <si>
    <t>56_Ofc. Asesoras_2024</t>
  </si>
  <si>
    <t>58_Ofc. Asesoras_2024</t>
  </si>
  <si>
    <t>59_Ofc. Asesoras_2024</t>
  </si>
  <si>
    <t>60_Ofc. Asesoras_2024</t>
  </si>
  <si>
    <t>61_Ofc. Asesoras_2024</t>
  </si>
  <si>
    <t>62_Ofc. Asesoras_2024</t>
  </si>
  <si>
    <t>63_Ofc. Asesoras_2024</t>
  </si>
  <si>
    <t>64_Ofc. Asesoras_2024</t>
  </si>
  <si>
    <t>65_Ofc. Asesoras_2024</t>
  </si>
  <si>
    <t>66_Ofc. Asesoras_2024</t>
  </si>
  <si>
    <t>67_Ofc. Asesoras_2024</t>
  </si>
  <si>
    <t>69_Ofc. Asesoras_2024</t>
  </si>
  <si>
    <t>70_Ofc. Asesoras_2024</t>
  </si>
  <si>
    <t>71_Ofc. Asesoras_2024</t>
  </si>
  <si>
    <t>72_Ofc. Asesoras_2024</t>
  </si>
  <si>
    <t>73_Sec. Gral_2024</t>
  </si>
  <si>
    <t>74_Sec. Gral_2024</t>
  </si>
  <si>
    <t>75_Sec. Gral_2024</t>
  </si>
  <si>
    <t>76_Sec. Gral_2024</t>
  </si>
  <si>
    <t>77_Sec. Gral_2024</t>
  </si>
  <si>
    <t>78_Sec. Gral_2024</t>
  </si>
  <si>
    <t>79_Sec. Gral_2024</t>
  </si>
  <si>
    <t>80_Sec. Gral_2024</t>
  </si>
  <si>
    <t>81_Sec. Gral_2024</t>
  </si>
  <si>
    <t>82_Sec. Gral_2024</t>
  </si>
  <si>
    <t>83_Sec. Gral_2024</t>
  </si>
  <si>
    <t>84_Sec. Gral_2024</t>
  </si>
  <si>
    <t>85_Sec. Gral_2024</t>
  </si>
  <si>
    <t>86_Sec. Gral_2024</t>
  </si>
  <si>
    <t>87_Sec. Gral_2024</t>
  </si>
  <si>
    <t>107_Sec. Gral_2024</t>
  </si>
  <si>
    <t>PLAN DE ACCIÓN INSTITUCIONAL (PAI)  2024</t>
  </si>
  <si>
    <t>Dimensiones SIG</t>
  </si>
  <si>
    <t>Total general</t>
  </si>
  <si>
    <t>Promedio de % Meta</t>
  </si>
  <si>
    <t>Corte a Junio 30</t>
  </si>
  <si>
    <t>Promedio de % Avance</t>
  </si>
  <si>
    <r>
      <rPr>
        <b/>
        <sz val="10"/>
        <color theme="1"/>
        <rFont val="Microsoft GothicNeo"/>
        <family val="2"/>
        <charset val="129"/>
      </rPr>
      <t>Nota:</t>
    </r>
    <r>
      <rPr>
        <sz val="10"/>
        <color theme="1"/>
        <rFont val="Microsoft GothicNeo"/>
        <family val="2"/>
        <charset val="129"/>
      </rPr>
      <t xml:space="preserve"> 
Los porcentajes correspone a 52 indicadores del total de 126 cuya periodicidad y/o rezago permiten ser evaluados al cierre del periodo.
Lo indicadores con periodicidad anual no hacen parte del corte de junio y los que tienen rezagos superiores a 15 dias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</si>
</sst>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0.0"/>
    <numFmt numFmtId="167" formatCode="0.0"/>
    <numFmt numFmtId="168" formatCode="_(* #,##0_);_(* \(#,##0\);_(* &quot;-&quot;_);_(@_)"/>
    <numFmt numFmtId="169" formatCode="_-* #,##0_-;\-* #,##0_-;_-* &quot;-&quot;??_-;_-@_-"/>
    <numFmt numFmtId="170" formatCode="_(* #,##0.0_);_(* \(#,##0.0\);_(* &quot;-&quot;??_);_(@_)"/>
  </numFmts>
  <fonts count="26"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4"/>
      <color theme="1"/>
      <name val="Aptos Narrow"/>
      <family val="2"/>
      <scheme val="minor"/>
    </font>
    <font>
      <b/>
      <sz val="14"/>
      <color theme="0"/>
      <name val="Aptos Narrow"/>
      <family val="2"/>
      <scheme val="minor"/>
    </font>
    <font>
      <b/>
      <sz val="12"/>
      <color theme="0"/>
      <name val="Aptos Narrow"/>
      <family val="2"/>
      <scheme val="minor"/>
    </font>
    <font>
      <sz val="9"/>
      <color theme="0"/>
      <name val="Aptos Narrow"/>
      <family val="2"/>
      <scheme val="minor"/>
    </font>
    <font>
      <b/>
      <sz val="10"/>
      <name val="Aptos Narrow"/>
      <family val="2"/>
      <scheme val="minor"/>
    </font>
    <font>
      <b/>
      <sz val="10"/>
      <color rgb="FFFF0000"/>
      <name val="Aptos Narrow"/>
      <family val="2"/>
      <scheme val="minor"/>
    </font>
    <font>
      <b/>
      <sz val="12"/>
      <color rgb="FFFF0000"/>
      <name val="Aptos Narrow"/>
      <family val="2"/>
      <scheme val="minor"/>
    </font>
    <font>
      <b/>
      <sz val="11"/>
      <color rgb="FFFF0000"/>
      <name val="Aptos Narrow"/>
      <family val="2"/>
      <scheme val="minor"/>
    </font>
    <font>
      <sz val="11"/>
      <name val="Aptos Narrow"/>
      <family val="2"/>
      <scheme val="minor"/>
    </font>
    <font>
      <sz val="11"/>
      <color rgb="FF000000"/>
      <name val="Aptos Narrow"/>
      <family val="2"/>
      <scheme val="minor"/>
    </font>
    <font>
      <sz val="12"/>
      <color theme="0"/>
      <name val="Aptos Narrow"/>
      <family val="2"/>
      <scheme val="minor"/>
    </font>
    <font>
      <sz val="11"/>
      <color rgb="FFC00000"/>
      <name val="Aptos Narrow"/>
      <family val="2"/>
      <scheme val="minor"/>
    </font>
    <font>
      <b/>
      <sz val="11"/>
      <name val="Aptos Narrow"/>
      <family val="2"/>
      <scheme val="minor"/>
    </font>
    <font>
      <sz val="10"/>
      <name val="Aptos Narrow"/>
      <family val="2"/>
      <scheme val="minor"/>
    </font>
    <font>
      <sz val="10"/>
      <color rgb="FFFF0000"/>
      <name val="Aptos Narrow"/>
      <family val="2"/>
      <scheme val="minor"/>
    </font>
    <font>
      <sz val="10"/>
      <name val="Arial"/>
      <family val="2"/>
    </font>
    <font>
      <b/>
      <sz val="14"/>
      <color theme="1"/>
      <name val="Microsoft GothicNeo"/>
      <family val="2"/>
      <charset val="129"/>
    </font>
    <font>
      <b/>
      <sz val="11"/>
      <color theme="1"/>
      <name val="Microsoft GothicNeo"/>
      <family val="2"/>
      <charset val="129"/>
    </font>
    <font>
      <sz val="10"/>
      <color theme="1"/>
      <name val="Microsoft GothicNeo"/>
      <family val="2"/>
      <charset val="129"/>
    </font>
    <font>
      <b/>
      <sz val="10"/>
      <color theme="1"/>
      <name val="Microsoft GothicNeo"/>
      <family val="2"/>
      <charset val="129"/>
    </font>
  </fonts>
  <fills count="28">
    <fill>
      <patternFill patternType="none"/>
    </fill>
    <fill>
      <patternFill patternType="gray125"/>
    </fill>
    <fill>
      <patternFill patternType="solid">
        <fgColor theme="4" tint="-0.249977111117893"/>
        <bgColor indexed="64"/>
      </patternFill>
    </fill>
    <fill>
      <patternFill patternType="solid">
        <fgColor rgb="FFFF6600"/>
        <bgColor indexed="64"/>
      </patternFill>
    </fill>
    <fill>
      <patternFill patternType="solid">
        <fgColor rgb="FFCC0066"/>
        <bgColor indexed="64"/>
      </patternFill>
    </fill>
    <fill>
      <patternFill patternType="solid">
        <fgColor theme="3" tint="-0.249977111117893"/>
        <bgColor indexed="64"/>
      </patternFill>
    </fill>
    <fill>
      <patternFill patternType="solid">
        <fgColor rgb="FF7030A0"/>
        <bgColor theme="4"/>
      </patternFill>
    </fill>
    <fill>
      <patternFill patternType="solid">
        <fgColor rgb="FF954ECA"/>
        <bgColor indexed="64"/>
      </patternFill>
    </fill>
    <fill>
      <patternFill patternType="solid">
        <fgColor theme="9"/>
        <bgColor indexed="64"/>
      </patternFill>
    </fill>
    <fill>
      <patternFill patternType="solid">
        <fgColor theme="9" tint="-0.249977111117893"/>
        <bgColor indexed="64"/>
      </patternFill>
    </fill>
    <fill>
      <patternFill patternType="solid">
        <fgColor rgb="FF954ECA"/>
        <bgColor theme="4"/>
      </patternFill>
    </fill>
    <fill>
      <patternFill patternType="solid">
        <fgColor theme="9"/>
        <bgColor theme="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bgColor indexed="64"/>
      </patternFill>
    </fill>
    <fill>
      <patternFill patternType="solid">
        <fgColor rgb="FFCCECFF"/>
        <bgColor indexed="64"/>
      </patternFill>
    </fill>
    <fill>
      <patternFill patternType="solid">
        <fgColor rgb="FFFFFF00"/>
        <bgColor indexed="64"/>
      </patternFill>
    </fill>
    <fill>
      <patternFill patternType="solid">
        <fgColor rgb="FF70AD47"/>
        <bgColor indexed="64"/>
      </patternFill>
    </fill>
    <fill>
      <patternFill patternType="solid">
        <fgColor rgb="FFFF0000"/>
        <bgColor indexed="64"/>
      </patternFill>
    </fill>
    <fill>
      <patternFill patternType="solid">
        <fgColor rgb="FFFFCCFF"/>
        <bgColor indexed="64"/>
      </patternFill>
    </fill>
    <fill>
      <patternFill patternType="solid">
        <fgColor theme="7" tint="0.59999389629810485"/>
        <bgColor indexed="64"/>
      </patternFill>
    </fill>
    <fill>
      <patternFill patternType="solid">
        <fgColor rgb="FFFFFFFF"/>
        <bgColor rgb="FF000000"/>
      </patternFill>
    </fill>
    <fill>
      <patternFill patternType="solid">
        <fgColor rgb="FFFF669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99CC"/>
        <bgColor indexed="64"/>
      </patternFill>
    </fill>
    <fill>
      <patternFill patternType="solid">
        <fgColor theme="4" tint="0.79998168889431442"/>
        <bgColor theme="4" tint="0.79998168889431442"/>
      </patternFill>
    </fill>
  </fills>
  <borders count="25">
    <border>
      <left/>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indexed="64"/>
      </left>
      <right/>
      <top/>
      <bottom style="thin">
        <color indexed="64"/>
      </bottom>
      <diagonal/>
    </border>
    <border>
      <left style="thin">
        <color rgb="FF002060"/>
      </left>
      <right/>
      <top style="thin">
        <color rgb="FF00206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2060"/>
      </left>
      <right style="thin">
        <color rgb="FF002060"/>
      </right>
      <top style="thin">
        <color rgb="FF002060"/>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165"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0" fontId="21" fillId="0" borderId="0"/>
    <xf numFmtId="165" fontId="1" fillId="0" borderId="0" applyFont="0" applyFill="0" applyBorder="0" applyAlignment="0" applyProtection="0"/>
  </cellStyleXfs>
  <cellXfs count="373">
    <xf numFmtId="0" fontId="0" fillId="0" borderId="0" xfId="0"/>
    <xf numFmtId="0" fontId="6" fillId="0" borderId="1" xfId="0" applyFont="1" applyBorder="1"/>
    <xf numFmtId="0" fontId="6" fillId="0" borderId="1" xfId="0" applyFont="1" applyBorder="1" applyAlignment="1">
      <alignment horizontal="center"/>
    </xf>
    <xf numFmtId="0" fontId="8" fillId="6"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4" fillId="0" borderId="1" xfId="0" applyFont="1" applyBorder="1" applyAlignment="1">
      <alignment horizontal="center" vertical="center"/>
    </xf>
    <xf numFmtId="0" fontId="8" fillId="13" borderId="7" xfId="0" applyFont="1" applyFill="1" applyBorder="1" applyAlignment="1">
      <alignment horizontal="center" vertical="center" wrapText="1"/>
    </xf>
    <xf numFmtId="0" fontId="4" fillId="0" borderId="1" xfId="0" applyFont="1" applyBorder="1"/>
    <xf numFmtId="0" fontId="11"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2" fillId="13" borderId="0" xfId="0" applyFont="1" applyFill="1" applyAlignment="1">
      <alignment horizontal="center" vertical="center" wrapText="1"/>
    </xf>
    <xf numFmtId="0" fontId="13" fillId="0" borderId="0" xfId="0" applyFont="1"/>
    <xf numFmtId="0" fontId="10" fillId="12" borderId="0" xfId="0" applyFont="1" applyFill="1" applyAlignment="1">
      <alignment horizontal="center" vertical="center" wrapText="1"/>
    </xf>
    <xf numFmtId="0" fontId="8" fillId="12" borderId="0" xfId="0" applyFont="1" applyFill="1" applyAlignment="1">
      <alignment horizontal="center" vertical="center"/>
    </xf>
    <xf numFmtId="0" fontId="8" fillId="12" borderId="0" xfId="0" applyFont="1" applyFill="1" applyAlignment="1">
      <alignment horizontal="left" vertical="center"/>
    </xf>
    <xf numFmtId="0" fontId="4" fillId="12" borderId="0" xfId="0" applyFont="1" applyFill="1" applyAlignment="1">
      <alignment horizontal="center" vertical="top"/>
    </xf>
    <xf numFmtId="0" fontId="8" fillId="12" borderId="0" xfId="0" applyFont="1" applyFill="1" applyAlignment="1">
      <alignment horizontal="center" vertical="center" wrapText="1"/>
    </xf>
    <xf numFmtId="0" fontId="4" fillId="12" borderId="0" xfId="0" applyFont="1" applyFill="1"/>
    <xf numFmtId="0" fontId="5" fillId="14" borderId="0" xfId="0" applyFont="1" applyFill="1" applyAlignment="1">
      <alignment horizontal="left" vertical="center"/>
    </xf>
    <xf numFmtId="0" fontId="14" fillId="15" borderId="9" xfId="0" applyFont="1" applyFill="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15" borderId="10" xfId="0" applyFont="1" applyFill="1" applyBorder="1" applyAlignment="1" applyProtection="1">
      <alignment horizontal="left" vertical="center"/>
      <protection locked="0"/>
    </xf>
    <xf numFmtId="0" fontId="0" fillId="0" borderId="11" xfId="0" applyBorder="1" applyAlignment="1">
      <alignment horizontal="left" vertical="center"/>
    </xf>
    <xf numFmtId="0" fontId="14" fillId="16" borderId="10" xfId="0" applyFont="1" applyFill="1" applyBorder="1" applyAlignment="1" applyProtection="1">
      <alignment horizontal="left" vertical="center"/>
      <protection locked="0"/>
    </xf>
    <xf numFmtId="0" fontId="14" fillId="0" borderId="10"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17" borderId="9" xfId="0" applyFont="1" applyFill="1" applyBorder="1" applyAlignment="1" applyProtection="1">
      <alignment horizontal="center" vertical="center"/>
      <protection locked="0"/>
    </xf>
    <xf numFmtId="0" fontId="14" fillId="15" borderId="10" xfId="0" applyFont="1" applyFill="1" applyBorder="1" applyAlignment="1" applyProtection="1">
      <alignment horizontal="center" vertical="center"/>
      <protection locked="0"/>
    </xf>
    <xf numFmtId="0" fontId="14" fillId="15" borderId="9" xfId="0" applyFont="1" applyFill="1" applyBorder="1" applyAlignment="1" applyProtection="1">
      <alignment horizontal="center" vertical="center"/>
      <protection locked="0"/>
    </xf>
    <xf numFmtId="0" fontId="5" fillId="15" borderId="10" xfId="0" applyFont="1" applyFill="1" applyBorder="1" applyAlignment="1" applyProtection="1">
      <alignment horizontal="center" vertical="center"/>
      <protection locked="0"/>
    </xf>
    <xf numFmtId="3" fontId="15" fillId="15" borderId="10" xfId="0" applyNumberFormat="1" applyFont="1" applyFill="1" applyBorder="1" applyAlignment="1" applyProtection="1">
      <alignment horizontal="center" vertical="center"/>
      <protection locked="0"/>
    </xf>
    <xf numFmtId="0" fontId="14" fillId="15" borderId="12" xfId="0" applyFont="1" applyFill="1" applyBorder="1" applyAlignment="1" applyProtection="1">
      <alignment horizontal="center" vertical="center"/>
      <protection locked="0"/>
    </xf>
    <xf numFmtId="4" fontId="5" fillId="18" borderId="10" xfId="0" applyNumberFormat="1" applyFont="1" applyFill="1" applyBorder="1" applyAlignment="1">
      <alignment horizontal="center" vertical="center"/>
    </xf>
    <xf numFmtId="4" fontId="5" fillId="8" borderId="10" xfId="3" applyNumberFormat="1" applyFont="1" applyFill="1" applyBorder="1" applyAlignment="1" applyProtection="1">
      <alignment horizontal="center" vertical="center" wrapText="1"/>
    </xf>
    <xf numFmtId="2" fontId="0" fillId="15" borderId="10" xfId="0" applyNumberFormat="1" applyFill="1" applyBorder="1" applyAlignment="1" applyProtection="1">
      <alignment horizontal="left" vertical="center"/>
      <protection locked="0"/>
    </xf>
    <xf numFmtId="164" fontId="0" fillId="0" borderId="13" xfId="3" applyNumberFormat="1" applyFont="1" applyFill="1" applyBorder="1" applyAlignment="1" applyProtection="1">
      <alignment horizontal="center" vertical="center" wrapText="1"/>
    </xf>
    <xf numFmtId="164" fontId="0" fillId="0" borderId="14" xfId="3" applyNumberFormat="1" applyFont="1" applyFill="1" applyBorder="1" applyAlignment="1" applyProtection="1">
      <alignment horizontal="center" vertical="center" wrapText="1"/>
    </xf>
    <xf numFmtId="2" fontId="0" fillId="0" borderId="10" xfId="3" applyNumberFormat="1" applyFont="1" applyFill="1" applyBorder="1" applyAlignment="1" applyProtection="1">
      <alignment horizontal="left" vertical="center"/>
    </xf>
    <xf numFmtId="2" fontId="0" fillId="15" borderId="10" xfId="0" applyNumberFormat="1" applyFill="1" applyBorder="1" applyAlignment="1" applyProtection="1">
      <alignment horizontal="center" vertical="center"/>
      <protection locked="0"/>
    </xf>
    <xf numFmtId="4" fontId="2" fillId="18" borderId="10" xfId="1" applyNumberFormat="1" applyFont="1" applyFill="1" applyBorder="1" applyAlignment="1">
      <alignment horizontal="center" vertical="center"/>
    </xf>
    <xf numFmtId="4" fontId="2" fillId="8" borderId="10" xfId="1" applyNumberFormat="1" applyFont="1" applyFill="1" applyBorder="1" applyAlignment="1" applyProtection="1">
      <alignment horizontal="center" vertical="center" wrapText="1"/>
    </xf>
    <xf numFmtId="4" fontId="2" fillId="18" borderId="10" xfId="0" applyNumberFormat="1" applyFont="1" applyFill="1" applyBorder="1" applyAlignment="1">
      <alignment horizontal="center" vertical="center"/>
    </xf>
    <xf numFmtId="166" fontId="2" fillId="8" borderId="10" xfId="3" applyNumberFormat="1" applyFont="1" applyFill="1" applyBorder="1" applyAlignment="1" applyProtection="1">
      <alignment horizontal="center" vertical="center" wrapText="1"/>
    </xf>
    <xf numFmtId="167" fontId="2" fillId="18" borderId="10" xfId="0" applyNumberFormat="1" applyFont="1" applyFill="1" applyBorder="1" applyAlignment="1">
      <alignment horizontal="center" vertical="center"/>
    </xf>
    <xf numFmtId="166" fontId="2" fillId="8" borderId="10" xfId="0" applyNumberFormat="1" applyFont="1" applyFill="1" applyBorder="1" applyAlignment="1">
      <alignment horizontal="center" vertical="center"/>
    </xf>
    <xf numFmtId="2" fontId="0" fillId="0" borderId="10" xfId="0" applyNumberFormat="1" applyBorder="1" applyAlignment="1" applyProtection="1">
      <alignment horizontal="center" vertical="center"/>
      <protection locked="0"/>
    </xf>
    <xf numFmtId="0" fontId="0" fillId="15" borderId="0" xfId="0" applyFill="1" applyAlignment="1">
      <alignment horizontal="center" vertical="center"/>
    </xf>
    <xf numFmtId="0" fontId="14" fillId="15" borderId="0" xfId="0" applyFont="1" applyFill="1" applyAlignment="1">
      <alignment horizontal="center" vertical="center"/>
    </xf>
    <xf numFmtId="0" fontId="0" fillId="15" borderId="0" xfId="0" applyFill="1" applyAlignment="1">
      <alignment horizontal="left" vertical="center"/>
    </xf>
    <xf numFmtId="0" fontId="0" fillId="0" borderId="0" xfId="0" applyAlignment="1">
      <alignment horizontal="left" vertical="center"/>
    </xf>
    <xf numFmtId="0" fontId="14" fillId="19" borderId="10" xfId="0" applyFont="1" applyFill="1" applyBorder="1" applyAlignment="1" applyProtection="1">
      <alignment horizontal="left" vertical="center"/>
      <protection locked="0"/>
    </xf>
    <xf numFmtId="4" fontId="5" fillId="18" borderId="10" xfId="0" applyNumberFormat="1" applyFont="1" applyFill="1" applyBorder="1" applyAlignment="1" applyProtection="1">
      <alignment horizontal="center" vertical="center"/>
      <protection locked="0"/>
    </xf>
    <xf numFmtId="4" fontId="16" fillId="8" borderId="10" xfId="0" applyNumberFormat="1" applyFont="1" applyFill="1" applyBorder="1" applyAlignment="1">
      <alignment horizontal="center" vertical="center" wrapText="1"/>
    </xf>
    <xf numFmtId="2" fontId="0" fillId="15" borderId="10" xfId="0" applyNumberFormat="1" applyFill="1" applyBorder="1" applyAlignment="1">
      <alignment horizontal="center" vertical="center"/>
    </xf>
    <xf numFmtId="2" fontId="0" fillId="15" borderId="10" xfId="0" applyNumberFormat="1" applyFill="1" applyBorder="1" applyAlignment="1" applyProtection="1">
      <alignment horizontal="left" vertical="center" wrapText="1"/>
      <protection locked="0"/>
    </xf>
    <xf numFmtId="166" fontId="2" fillId="18" borderId="10" xfId="0" applyNumberFormat="1" applyFont="1" applyFill="1" applyBorder="1" applyAlignment="1">
      <alignment horizontal="center" vertical="center"/>
    </xf>
    <xf numFmtId="4" fontId="5" fillId="18" borderId="10" xfId="1" applyNumberFormat="1" applyFont="1" applyFill="1" applyBorder="1" applyAlignment="1">
      <alignment horizontal="center" vertical="center"/>
    </xf>
    <xf numFmtId="166" fontId="2" fillId="0" borderId="10" xfId="3" applyNumberFormat="1" applyFont="1" applyFill="1" applyBorder="1" applyAlignment="1" applyProtection="1">
      <alignment horizontal="center" vertical="center" wrapText="1"/>
    </xf>
    <xf numFmtId="2" fontId="0" fillId="0" borderId="10" xfId="0" applyNumberFormat="1" applyBorder="1" applyAlignment="1">
      <alignment horizontal="center" vertical="center"/>
    </xf>
    <xf numFmtId="2" fontId="0" fillId="0" borderId="10" xfId="0" applyNumberFormat="1" applyBorder="1" applyAlignment="1" applyProtection="1">
      <alignment horizontal="left" vertical="center"/>
      <protection locked="0"/>
    </xf>
    <xf numFmtId="3" fontId="17" fillId="20" borderId="10" xfId="0" applyNumberFormat="1" applyFont="1" applyFill="1" applyBorder="1" applyAlignment="1" applyProtection="1">
      <alignment horizontal="center" vertical="center"/>
      <protection locked="0"/>
    </xf>
    <xf numFmtId="0" fontId="14" fillId="0" borderId="10" xfId="0" applyFont="1" applyBorder="1" applyAlignment="1" applyProtection="1">
      <alignment horizontal="left" vertical="center"/>
      <protection locked="0"/>
    </xf>
    <xf numFmtId="2" fontId="0" fillId="15" borderId="10" xfId="0" applyNumberFormat="1" applyFill="1" applyBorder="1" applyAlignment="1" applyProtection="1">
      <alignment horizontal="left" vertical="top"/>
      <protection locked="0"/>
    </xf>
    <xf numFmtId="0" fontId="14" fillId="0" borderId="10" xfId="0" applyFont="1" applyBorder="1" applyAlignment="1">
      <alignment horizontal="center" vertical="center"/>
    </xf>
    <xf numFmtId="4" fontId="5" fillId="8" borderId="10" xfId="0" applyNumberFormat="1" applyFont="1" applyFill="1" applyBorder="1" applyAlignment="1">
      <alignment horizontal="center" vertical="center"/>
    </xf>
    <xf numFmtId="4" fontId="2" fillId="8" borderId="10" xfId="1" applyNumberFormat="1" applyFont="1" applyFill="1" applyBorder="1" applyAlignment="1">
      <alignment horizontal="center" vertical="center"/>
    </xf>
    <xf numFmtId="2" fontId="0" fillId="21" borderId="10" xfId="3" applyNumberFormat="1" applyFont="1" applyFill="1" applyBorder="1" applyAlignment="1" applyProtection="1">
      <alignment horizontal="left" vertical="center"/>
    </xf>
    <xf numFmtId="1" fontId="14" fillId="15" borderId="10" xfId="1" applyNumberFormat="1" applyFont="1" applyFill="1" applyBorder="1" applyAlignment="1" applyProtection="1">
      <alignment horizontal="center" vertical="center"/>
      <protection locked="0"/>
    </xf>
    <xf numFmtId="1" fontId="14" fillId="15" borderId="12" xfId="1" applyNumberFormat="1" applyFont="1" applyFill="1" applyBorder="1" applyAlignment="1" applyProtection="1">
      <alignment horizontal="center" vertical="center"/>
      <protection locked="0"/>
    </xf>
    <xf numFmtId="0" fontId="0" fillId="15" borderId="11" xfId="0" applyFill="1" applyBorder="1" applyAlignment="1">
      <alignment horizontal="left" vertical="center"/>
    </xf>
    <xf numFmtId="166" fontId="15" fillId="15" borderId="10" xfId="0" applyNumberFormat="1" applyFont="1" applyFill="1" applyBorder="1" applyAlignment="1" applyProtection="1">
      <alignment horizontal="center" vertical="center"/>
      <protection locked="0"/>
    </xf>
    <xf numFmtId="167" fontId="2" fillId="8" borderId="10" xfId="0" applyNumberFormat="1" applyFont="1" applyFill="1" applyBorder="1" applyAlignment="1">
      <alignment horizontal="center" vertical="center"/>
    </xf>
    <xf numFmtId="164" fontId="0" fillId="0" borderId="13" xfId="3" applyNumberFormat="1" applyFont="1" applyFill="1" applyBorder="1" applyAlignment="1">
      <alignment horizontal="center" vertical="center" wrapText="1"/>
    </xf>
    <xf numFmtId="166" fontId="13" fillId="8" borderId="10" xfId="0" applyNumberFormat="1" applyFont="1" applyFill="1" applyBorder="1" applyAlignment="1">
      <alignment horizontal="center" vertical="center"/>
    </xf>
    <xf numFmtId="3" fontId="0" fillId="15" borderId="10" xfId="0" applyNumberFormat="1" applyFill="1" applyBorder="1" applyAlignment="1" applyProtection="1">
      <alignment horizontal="center" vertical="center"/>
      <protection locked="0"/>
    </xf>
    <xf numFmtId="4" fontId="2" fillId="8" borderId="10" xfId="0" applyNumberFormat="1" applyFont="1" applyFill="1" applyBorder="1" applyAlignment="1">
      <alignment horizontal="center" vertical="center"/>
    </xf>
    <xf numFmtId="2" fontId="0" fillId="0" borderId="10" xfId="0" applyNumberFormat="1" applyBorder="1" applyAlignment="1" applyProtection="1">
      <alignment horizontal="left" vertical="center" wrapText="1"/>
      <protection locked="0"/>
    </xf>
    <xf numFmtId="0" fontId="0" fillId="15" borderId="10" xfId="0" applyFill="1" applyBorder="1" applyAlignment="1">
      <alignment horizontal="center" vertical="center"/>
    </xf>
    <xf numFmtId="166" fontId="5" fillId="8" borderId="10" xfId="3" applyNumberFormat="1" applyFont="1" applyFill="1" applyBorder="1" applyAlignment="1" applyProtection="1">
      <alignment horizontal="center" vertical="center" wrapText="1"/>
    </xf>
    <xf numFmtId="0" fontId="5" fillId="14" borderId="10" xfId="0" applyFont="1" applyFill="1"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vertical="center"/>
    </xf>
    <xf numFmtId="0" fontId="0" fillId="15" borderId="10" xfId="0" applyFill="1" applyBorder="1" applyAlignment="1">
      <alignment vertical="center"/>
    </xf>
    <xf numFmtId="164" fontId="0" fillId="0" borderId="10" xfId="3" applyNumberFormat="1" applyFont="1" applyFill="1" applyBorder="1" applyAlignment="1" applyProtection="1">
      <alignment horizontal="center" vertical="center" wrapText="1"/>
    </xf>
    <xf numFmtId="0" fontId="0" fillId="15" borderId="10" xfId="0" applyFill="1" applyBorder="1" applyAlignment="1">
      <alignment horizontal="left" vertical="center"/>
    </xf>
    <xf numFmtId="0" fontId="0" fillId="15" borderId="10" xfId="0" applyFill="1" applyBorder="1" applyAlignment="1">
      <alignment horizontal="left" vertical="top"/>
    </xf>
    <xf numFmtId="0" fontId="0" fillId="0" borderId="0" xfId="0" applyAlignment="1">
      <alignment horizontal="center"/>
    </xf>
    <xf numFmtId="0" fontId="0" fillId="0" borderId="0" xfId="0" applyAlignment="1">
      <alignment vertical="center"/>
    </xf>
    <xf numFmtId="0" fontId="0" fillId="15" borderId="0" xfId="0" applyFill="1" applyAlignment="1" applyProtection="1">
      <alignment horizontal="center" vertical="center"/>
      <protection locked="0"/>
    </xf>
    <xf numFmtId="0" fontId="14" fillId="15" borderId="15" xfId="0" applyFont="1" applyFill="1" applyBorder="1" applyAlignment="1" applyProtection="1">
      <alignment horizontal="center" vertical="center"/>
      <protection locked="0"/>
    </xf>
    <xf numFmtId="2" fontId="5" fillId="8" borderId="10" xfId="0" applyNumberFormat="1" applyFont="1" applyFill="1" applyBorder="1" applyAlignment="1">
      <alignment horizontal="center" vertical="center"/>
    </xf>
    <xf numFmtId="2" fontId="2" fillId="8" borderId="10" xfId="0" applyNumberFormat="1" applyFont="1" applyFill="1" applyBorder="1" applyAlignment="1">
      <alignment horizontal="center" vertical="center"/>
    </xf>
    <xf numFmtId="2" fontId="2" fillId="18" borderId="10" xfId="0" applyNumberFormat="1" applyFont="1" applyFill="1" applyBorder="1" applyAlignment="1">
      <alignment horizontal="center" vertical="center"/>
    </xf>
    <xf numFmtId="166" fontId="2" fillId="8" borderId="10" xfId="3" applyNumberFormat="1" applyFont="1" applyFill="1" applyBorder="1" applyAlignment="1">
      <alignment horizontal="center" vertical="center" wrapText="1"/>
    </xf>
    <xf numFmtId="2" fontId="0" fillId="15" borderId="10" xfId="0" applyNumberFormat="1" applyFill="1" applyBorder="1" applyAlignment="1">
      <alignment horizontal="left" vertical="top" wrapText="1"/>
    </xf>
    <xf numFmtId="2" fontId="14" fillId="15" borderId="10" xfId="1" applyNumberFormat="1" applyFont="1" applyFill="1" applyBorder="1" applyAlignment="1" applyProtection="1">
      <alignment horizontal="center" vertical="center"/>
      <protection locked="0"/>
    </xf>
    <xf numFmtId="2" fontId="14" fillId="15" borderId="12" xfId="1" applyNumberFormat="1" applyFont="1" applyFill="1" applyBorder="1" applyAlignment="1" applyProtection="1">
      <alignment horizontal="center" vertical="center"/>
      <protection locked="0"/>
    </xf>
    <xf numFmtId="2" fontId="5" fillId="18" borderId="10" xfId="0" applyNumberFormat="1" applyFont="1" applyFill="1" applyBorder="1" applyAlignment="1">
      <alignment horizontal="center" vertical="center"/>
    </xf>
    <xf numFmtId="167" fontId="2" fillId="18" borderId="10" xfId="0" applyNumberFormat="1" applyFont="1" applyFill="1" applyBorder="1" applyAlignment="1">
      <alignment horizontal="center" vertical="center" wrapText="1"/>
    </xf>
    <xf numFmtId="166" fontId="2" fillId="8" borderId="10" xfId="0" applyNumberFormat="1" applyFont="1" applyFill="1" applyBorder="1" applyAlignment="1">
      <alignment horizontal="center" vertical="center" wrapText="1"/>
    </xf>
    <xf numFmtId="2" fontId="0" fillId="15" borderId="10" xfId="0" applyNumberFormat="1" applyFill="1" applyBorder="1" applyAlignment="1">
      <alignment horizontal="center" vertical="center" wrapText="1"/>
    </xf>
    <xf numFmtId="166" fontId="2" fillId="18" borderId="10" xfId="0" applyNumberFormat="1" applyFont="1" applyFill="1" applyBorder="1" applyAlignment="1">
      <alignment horizontal="center" vertical="center" wrapText="1"/>
    </xf>
    <xf numFmtId="2" fontId="14" fillId="15" borderId="10" xfId="0" applyNumberFormat="1" applyFont="1" applyFill="1" applyBorder="1" applyAlignment="1" applyProtection="1">
      <alignment horizontal="center" vertical="center"/>
      <protection locked="0"/>
    </xf>
    <xf numFmtId="2" fontId="14" fillId="15" borderId="12" xfId="0" applyNumberFormat="1" applyFont="1" applyFill="1" applyBorder="1" applyAlignment="1" applyProtection="1">
      <alignment horizontal="center" vertical="center"/>
      <protection locked="0"/>
    </xf>
    <xf numFmtId="1" fontId="14" fillId="15" borderId="10" xfId="0" applyNumberFormat="1" applyFont="1" applyFill="1" applyBorder="1" applyAlignment="1" applyProtection="1">
      <alignment horizontal="center" vertical="center"/>
      <protection locked="0"/>
    </xf>
    <xf numFmtId="1" fontId="14" fillId="15" borderId="12" xfId="0" applyNumberFormat="1" applyFont="1" applyFill="1" applyBorder="1" applyAlignment="1" applyProtection="1">
      <alignment horizontal="center" vertical="center"/>
      <protection locked="0"/>
    </xf>
    <xf numFmtId="0" fontId="0" fillId="15" borderId="10" xfId="0" applyFill="1" applyBorder="1" applyAlignment="1" applyProtection="1">
      <alignment horizontal="left" vertical="center"/>
      <protection locked="0"/>
    </xf>
    <xf numFmtId="2" fontId="0" fillId="15" borderId="16" xfId="0" applyNumberFormat="1" applyFill="1" applyBorder="1" applyAlignment="1" applyProtection="1">
      <alignment horizontal="center" vertical="center" wrapText="1"/>
      <protection locked="0"/>
    </xf>
    <xf numFmtId="166" fontId="2" fillId="18" borderId="10" xfId="3" applyNumberFormat="1" applyFont="1" applyFill="1" applyBorder="1" applyAlignment="1" applyProtection="1">
      <alignment horizontal="center" vertical="center" wrapText="1"/>
    </xf>
    <xf numFmtId="3" fontId="0" fillId="0" borderId="10" xfId="0" applyNumberFormat="1" applyBorder="1" applyAlignment="1" applyProtection="1">
      <alignment horizontal="center" vertical="center"/>
      <protection locked="0"/>
    </xf>
    <xf numFmtId="0" fontId="0" fillId="15" borderId="17" xfId="0" applyFill="1" applyBorder="1" applyAlignment="1" applyProtection="1">
      <alignment horizontal="left" vertical="center"/>
      <protection locked="0"/>
    </xf>
    <xf numFmtId="2" fontId="0" fillId="15" borderId="10" xfId="0" applyNumberFormat="1" applyFill="1" applyBorder="1" applyAlignment="1" applyProtection="1">
      <alignment horizontal="center" vertical="center" wrapText="1"/>
      <protection locked="0"/>
    </xf>
    <xf numFmtId="3" fontId="0" fillId="0" borderId="10" xfId="0" applyNumberFormat="1" applyBorder="1" applyAlignment="1">
      <alignment horizontal="center" vertical="center"/>
    </xf>
    <xf numFmtId="0" fontId="14" fillId="22" borderId="10" xfId="0" applyFont="1" applyFill="1" applyBorder="1" applyAlignment="1" applyProtection="1">
      <alignment horizontal="center" vertical="center"/>
      <protection locked="0"/>
    </xf>
    <xf numFmtId="0" fontId="0" fillId="22" borderId="17" xfId="0" applyFill="1" applyBorder="1" applyAlignment="1" applyProtection="1">
      <alignment horizontal="left" vertical="center"/>
      <protection locked="0"/>
    </xf>
    <xf numFmtId="0" fontId="14" fillId="22" borderId="10" xfId="0" applyFont="1" applyFill="1" applyBorder="1" applyAlignment="1" applyProtection="1">
      <alignment horizontal="left" vertical="center"/>
      <protection locked="0"/>
    </xf>
    <xf numFmtId="167" fontId="14" fillId="15" borderId="10" xfId="0" applyNumberFormat="1" applyFont="1" applyFill="1" applyBorder="1" applyAlignment="1" applyProtection="1">
      <alignment horizontal="center" vertical="center"/>
      <protection locked="0"/>
    </xf>
    <xf numFmtId="167" fontId="14" fillId="15" borderId="12" xfId="0" applyNumberFormat="1" applyFont="1" applyFill="1" applyBorder="1" applyAlignment="1" applyProtection="1">
      <alignment horizontal="center" vertical="center"/>
      <protection locked="0"/>
    </xf>
    <xf numFmtId="0" fontId="0" fillId="22" borderId="18" xfId="0" applyFill="1" applyBorder="1" applyAlignment="1" applyProtection="1">
      <alignment horizontal="left" vertical="center"/>
      <protection locked="0"/>
    </xf>
    <xf numFmtId="0" fontId="14" fillId="22" borderId="9" xfId="0" applyFont="1" applyFill="1" applyBorder="1" applyAlignment="1" applyProtection="1">
      <alignment horizontal="left" vertical="center"/>
      <protection locked="0"/>
    </xf>
    <xf numFmtId="0" fontId="14" fillId="22" borderId="9" xfId="0" applyFont="1" applyFill="1" applyBorder="1" applyAlignment="1" applyProtection="1">
      <alignment horizontal="center" vertical="center"/>
      <protection locked="0"/>
    </xf>
    <xf numFmtId="3" fontId="15" fillId="23" borderId="10" xfId="0" applyNumberFormat="1" applyFont="1" applyFill="1" applyBorder="1" applyAlignment="1" applyProtection="1">
      <alignment horizontal="center" vertical="center"/>
      <protection locked="0"/>
    </xf>
    <xf numFmtId="0" fontId="14" fillId="22" borderId="18" xfId="0" applyFont="1" applyFill="1" applyBorder="1" applyAlignment="1" applyProtection="1">
      <alignment horizontal="left" vertical="center"/>
      <protection locked="0"/>
    </xf>
    <xf numFmtId="166" fontId="2" fillId="18" borderId="10" xfId="0" applyNumberFormat="1" applyFont="1" applyFill="1" applyBorder="1" applyAlignment="1" applyProtection="1">
      <alignment horizontal="center" vertical="center"/>
      <protection locked="0"/>
    </xf>
    <xf numFmtId="2" fontId="14" fillId="0" borderId="10" xfId="0" applyNumberFormat="1" applyFont="1" applyBorder="1" applyAlignment="1" applyProtection="1">
      <alignment horizontal="center" vertical="center"/>
      <protection locked="0"/>
    </xf>
    <xf numFmtId="3" fontId="2" fillId="18" borderId="10" xfId="0" applyNumberFormat="1" applyFont="1" applyFill="1" applyBorder="1" applyAlignment="1">
      <alignment horizontal="center" vertical="center" wrapText="1"/>
    </xf>
    <xf numFmtId="2" fontId="0" fillId="0" borderId="10" xfId="0" applyNumberFormat="1" applyBorder="1" applyAlignment="1">
      <alignment horizontal="center" vertical="center" wrapText="1"/>
    </xf>
    <xf numFmtId="2" fontId="0" fillId="17" borderId="10" xfId="0" applyNumberFormat="1" applyFill="1" applyBorder="1" applyAlignment="1">
      <alignment horizontal="center" vertical="center" wrapText="1"/>
    </xf>
    <xf numFmtId="3" fontId="2" fillId="8" borderId="10" xfId="0" applyNumberFormat="1" applyFont="1" applyFill="1" applyBorder="1" applyAlignment="1">
      <alignment horizontal="center" vertical="center" wrapText="1"/>
    </xf>
    <xf numFmtId="2" fontId="0" fillId="24" borderId="10" xfId="0" applyNumberFormat="1" applyFill="1" applyBorder="1" applyAlignment="1">
      <alignment horizontal="center" vertical="center" wrapText="1"/>
    </xf>
    <xf numFmtId="2" fontId="14" fillId="0" borderId="10" xfId="0" applyNumberFormat="1" applyFont="1" applyBorder="1" applyAlignment="1">
      <alignment horizontal="center" vertical="center" wrapText="1"/>
    </xf>
    <xf numFmtId="2" fontId="14" fillId="17" borderId="10" xfId="0" applyNumberFormat="1" applyFont="1" applyFill="1" applyBorder="1" applyAlignment="1" applyProtection="1">
      <alignment horizontal="center" vertical="center"/>
      <protection locked="0"/>
    </xf>
    <xf numFmtId="3" fontId="18" fillId="17" borderId="10" xfId="0" applyNumberFormat="1" applyFont="1" applyFill="1" applyBorder="1" applyAlignment="1">
      <alignment horizontal="center" vertical="center" wrapText="1"/>
    </xf>
    <xf numFmtId="0" fontId="3" fillId="15" borderId="10" xfId="0" applyFont="1" applyFill="1" applyBorder="1" applyAlignment="1" applyProtection="1">
      <alignment horizontal="center" vertical="center"/>
      <protection locked="0"/>
    </xf>
    <xf numFmtId="0" fontId="14" fillId="0" borderId="17" xfId="0" applyFont="1" applyBorder="1" applyAlignment="1" applyProtection="1">
      <alignment horizontal="left" vertical="center"/>
      <protection locked="0"/>
    </xf>
    <xf numFmtId="0" fontId="15" fillId="15" borderId="10" xfId="0" applyFont="1" applyFill="1" applyBorder="1" applyAlignment="1" applyProtection="1">
      <alignment horizontal="left" vertical="center"/>
      <protection locked="0"/>
    </xf>
    <xf numFmtId="2" fontId="14" fillId="15" borderId="10" xfId="0" applyNumberFormat="1" applyFont="1" applyFill="1" applyBorder="1" applyAlignment="1">
      <alignment horizontal="center" vertical="center"/>
    </xf>
    <xf numFmtId="2" fontId="0" fillId="15" borderId="10" xfId="0" applyNumberFormat="1" applyFill="1" applyBorder="1" applyAlignment="1">
      <alignment horizontal="left" vertical="center" wrapText="1"/>
    </xf>
    <xf numFmtId="166" fontId="18" fillId="17" borderId="10" xfId="0" applyNumberFormat="1" applyFont="1" applyFill="1" applyBorder="1" applyAlignment="1">
      <alignment horizontal="center" vertical="center" wrapText="1"/>
    </xf>
    <xf numFmtId="0" fontId="14" fillId="12" borderId="10" xfId="0" applyFont="1" applyFill="1" applyBorder="1" applyAlignment="1" applyProtection="1">
      <alignment horizontal="left" vertical="center"/>
      <protection locked="0"/>
    </xf>
    <xf numFmtId="0" fontId="0" fillId="15" borderId="10" xfId="0" applyFill="1" applyBorder="1" applyAlignment="1" applyProtection="1">
      <alignment horizontal="center" vertical="center"/>
      <protection locked="0"/>
    </xf>
    <xf numFmtId="2" fontId="0" fillId="0" borderId="10" xfId="3" applyNumberFormat="1" applyFont="1" applyFill="1" applyBorder="1" applyAlignment="1" applyProtection="1">
      <alignment horizontal="center" vertical="center" wrapText="1"/>
    </xf>
    <xf numFmtId="0" fontId="14" fillId="19" borderId="10" xfId="0" applyFont="1" applyFill="1" applyBorder="1" applyAlignment="1" applyProtection="1">
      <alignment horizontal="center" vertical="center"/>
      <protection locked="0"/>
    </xf>
    <xf numFmtId="0" fontId="14" fillId="17" borderId="10" xfId="0" applyFont="1" applyFill="1" applyBorder="1" applyAlignment="1" applyProtection="1">
      <alignment horizontal="center" vertical="center"/>
      <protection locked="0"/>
    </xf>
    <xf numFmtId="167" fontId="2" fillId="8" borderId="10" xfId="3" applyNumberFormat="1" applyFont="1" applyFill="1" applyBorder="1" applyAlignment="1" applyProtection="1">
      <alignment horizontal="center" vertical="center" wrapText="1"/>
    </xf>
    <xf numFmtId="0" fontId="14" fillId="17" borderId="10" xfId="0" applyFont="1" applyFill="1" applyBorder="1" applyAlignment="1" applyProtection="1">
      <alignment horizontal="left" vertical="center"/>
      <protection locked="0"/>
    </xf>
    <xf numFmtId="3" fontId="15" fillId="19" borderId="10" xfId="0" applyNumberFormat="1" applyFont="1" applyFill="1" applyBorder="1" applyAlignment="1" applyProtection="1">
      <alignment horizontal="center" vertical="center"/>
      <protection locked="0"/>
    </xf>
    <xf numFmtId="0" fontId="14" fillId="17" borderId="9" xfId="0" applyFont="1" applyFill="1" applyBorder="1" applyAlignment="1" applyProtection="1">
      <alignment horizontal="left" vertical="center"/>
      <protection locked="0"/>
    </xf>
    <xf numFmtId="2" fontId="0" fillId="18" borderId="10" xfId="0" applyNumberFormat="1" applyFill="1" applyBorder="1" applyAlignment="1">
      <alignment horizontal="center" vertical="center"/>
    </xf>
    <xf numFmtId="2" fontId="0" fillId="8" borderId="10" xfId="0" applyNumberFormat="1" applyFill="1" applyBorder="1" applyAlignment="1">
      <alignment horizontal="center" vertical="center"/>
    </xf>
    <xf numFmtId="2" fontId="2" fillId="12" borderId="10" xfId="0" applyNumberFormat="1" applyFont="1" applyFill="1" applyBorder="1" applyAlignment="1">
      <alignment horizontal="center" vertical="center"/>
    </xf>
    <xf numFmtId="2" fontId="0" fillId="12" borderId="10" xfId="0" applyNumberFormat="1" applyFill="1" applyBorder="1" applyAlignment="1" applyProtection="1">
      <alignment horizontal="center" vertical="center"/>
      <protection locked="0"/>
    </xf>
    <xf numFmtId="2" fontId="0" fillId="12" borderId="10" xfId="0" applyNumberFormat="1" applyFill="1" applyBorder="1" applyAlignment="1" applyProtection="1">
      <alignment horizontal="left" vertical="center"/>
      <protection locked="0"/>
    </xf>
    <xf numFmtId="166" fontId="13" fillId="17" borderId="10" xfId="0" applyNumberFormat="1" applyFont="1" applyFill="1" applyBorder="1" applyAlignment="1">
      <alignment horizontal="center" vertical="center"/>
    </xf>
    <xf numFmtId="3" fontId="14" fillId="15" borderId="10" xfId="0" applyNumberFormat="1" applyFont="1" applyFill="1" applyBorder="1" applyAlignment="1" applyProtection="1">
      <alignment horizontal="center" vertical="center"/>
      <protection locked="0"/>
    </xf>
    <xf numFmtId="2" fontId="2" fillId="18" borderId="10" xfId="0" applyNumberFormat="1" applyFont="1" applyFill="1" applyBorder="1" applyAlignment="1" applyProtection="1">
      <alignment horizontal="center" vertical="center"/>
      <protection locked="0"/>
    </xf>
    <xf numFmtId="0" fontId="0" fillId="15" borderId="10" xfId="1" applyNumberFormat="1" applyFont="1" applyFill="1" applyBorder="1" applyAlignment="1" applyProtection="1">
      <alignment horizontal="left" vertical="center"/>
      <protection locked="0"/>
    </xf>
    <xf numFmtId="3" fontId="14" fillId="15" borderId="12" xfId="0" applyNumberFormat="1" applyFont="1" applyFill="1" applyBorder="1" applyAlignment="1" applyProtection="1">
      <alignment horizontal="center" vertical="center"/>
      <protection locked="0"/>
    </xf>
    <xf numFmtId="1" fontId="14" fillId="15" borderId="10" xfId="3" applyNumberFormat="1" applyFont="1" applyFill="1" applyBorder="1" applyAlignment="1" applyProtection="1">
      <alignment horizontal="center" vertical="center"/>
      <protection locked="0"/>
    </xf>
    <xf numFmtId="2" fontId="14" fillId="15" borderId="10" xfId="3" applyNumberFormat="1" applyFont="1" applyFill="1" applyBorder="1" applyAlignment="1" applyProtection="1">
      <alignment horizontal="center" vertical="center"/>
      <protection locked="0"/>
    </xf>
    <xf numFmtId="2" fontId="14" fillId="15" borderId="12" xfId="3" applyNumberFormat="1" applyFont="1" applyFill="1" applyBorder="1" applyAlignment="1" applyProtection="1">
      <alignment horizontal="center" vertical="center"/>
      <protection locked="0"/>
    </xf>
    <xf numFmtId="3" fontId="14" fillId="0" borderId="10" xfId="1" applyNumberFormat="1" applyFont="1" applyFill="1" applyBorder="1" applyAlignment="1" applyProtection="1">
      <alignment horizontal="center" vertical="center"/>
      <protection locked="0"/>
    </xf>
    <xf numFmtId="2" fontId="0" fillId="15" borderId="10" xfId="1" applyNumberFormat="1" applyFont="1" applyFill="1" applyBorder="1" applyAlignment="1">
      <alignment horizontal="center" vertical="center"/>
    </xf>
    <xf numFmtId="165" fontId="0" fillId="15" borderId="10" xfId="1" applyFont="1" applyFill="1" applyBorder="1" applyAlignment="1" applyProtection="1">
      <alignment horizontal="center" vertical="center"/>
      <protection locked="0"/>
    </xf>
    <xf numFmtId="165" fontId="0" fillId="15" borderId="10" xfId="1" applyFont="1" applyFill="1" applyBorder="1" applyAlignment="1">
      <alignment horizontal="left" vertical="center"/>
    </xf>
    <xf numFmtId="2" fontId="0" fillId="25" borderId="10" xfId="3" applyNumberFormat="1" applyFont="1" applyFill="1" applyBorder="1" applyAlignment="1" applyProtection="1">
      <alignment horizontal="center" vertical="center"/>
    </xf>
    <xf numFmtId="2" fontId="0" fillId="15" borderId="10" xfId="0" applyNumberFormat="1" applyFill="1" applyBorder="1" applyAlignment="1">
      <alignment horizontal="left" vertical="top"/>
    </xf>
    <xf numFmtId="49" fontId="0" fillId="15" borderId="10" xfId="1" applyNumberFormat="1" applyFont="1" applyFill="1" applyBorder="1" applyAlignment="1" applyProtection="1">
      <alignment horizontal="left" vertical="center"/>
      <protection locked="0"/>
    </xf>
    <xf numFmtId="164" fontId="0" fillId="17" borderId="14" xfId="3" applyNumberFormat="1" applyFont="1" applyFill="1" applyBorder="1" applyAlignment="1" applyProtection="1">
      <alignment horizontal="center" vertical="center" wrapText="1"/>
    </xf>
    <xf numFmtId="0" fontId="0" fillId="0" borderId="10" xfId="0" applyBorder="1"/>
    <xf numFmtId="2" fontId="14" fillId="15" borderId="10" xfId="2" applyNumberFormat="1" applyFont="1" applyFill="1" applyBorder="1" applyAlignment="1" applyProtection="1">
      <alignment horizontal="center" vertical="center"/>
      <protection locked="0"/>
    </xf>
    <xf numFmtId="9" fontId="14" fillId="15" borderId="10" xfId="3" applyFont="1" applyFill="1" applyBorder="1" applyAlignment="1" applyProtection="1">
      <alignment horizontal="center" vertical="center"/>
      <protection locked="0"/>
    </xf>
    <xf numFmtId="9" fontId="14" fillId="15" borderId="12" xfId="3" applyFont="1" applyFill="1" applyBorder="1" applyAlignment="1" applyProtection="1">
      <alignment horizontal="center" vertical="center"/>
      <protection locked="0"/>
    </xf>
    <xf numFmtId="169" fontId="14" fillId="15" borderId="10" xfId="1" applyNumberFormat="1" applyFont="1" applyFill="1" applyBorder="1" applyAlignment="1" applyProtection="1">
      <alignment horizontal="center" vertical="center"/>
      <protection locked="0"/>
    </xf>
    <xf numFmtId="169" fontId="14" fillId="15" borderId="12" xfId="1" applyNumberFormat="1" applyFont="1" applyFill="1" applyBorder="1" applyAlignment="1" applyProtection="1">
      <alignment horizontal="center" vertical="center"/>
      <protection locked="0"/>
    </xf>
    <xf numFmtId="3" fontId="14" fillId="15" borderId="10" xfId="1" applyNumberFormat="1" applyFont="1" applyFill="1" applyBorder="1" applyAlignment="1" applyProtection="1">
      <alignment horizontal="center" vertical="center"/>
      <protection locked="0"/>
    </xf>
    <xf numFmtId="0" fontId="14" fillId="20" borderId="10" xfId="0" applyFont="1" applyFill="1" applyBorder="1" applyAlignment="1" applyProtection="1">
      <alignment horizontal="left" vertical="center"/>
      <protection locked="0"/>
    </xf>
    <xf numFmtId="1" fontId="14" fillId="0" borderId="10" xfId="1" applyNumberFormat="1" applyFont="1" applyFill="1" applyBorder="1" applyAlignment="1" applyProtection="1">
      <alignment horizontal="center" vertical="center"/>
      <protection locked="0"/>
    </xf>
    <xf numFmtId="2" fontId="14" fillId="0" borderId="10" xfId="1" applyNumberFormat="1" applyFont="1" applyFill="1" applyBorder="1" applyAlignment="1" applyProtection="1">
      <alignment horizontal="center" vertical="center"/>
      <protection locked="0"/>
    </xf>
    <xf numFmtId="0" fontId="14" fillId="19" borderId="10" xfId="3" applyNumberFormat="1" applyFont="1" applyFill="1" applyBorder="1" applyAlignment="1" applyProtection="1">
      <alignment horizontal="center" vertical="center"/>
      <protection locked="0"/>
    </xf>
    <xf numFmtId="2" fontId="4" fillId="8" borderId="10" xfId="0" applyNumberFormat="1" applyFont="1" applyFill="1" applyBorder="1" applyAlignment="1">
      <alignment horizontal="center" vertical="center"/>
    </xf>
    <xf numFmtId="9" fontId="14" fillId="0" borderId="10" xfId="3" applyFont="1" applyFill="1" applyBorder="1" applyAlignment="1" applyProtection="1">
      <alignment horizontal="center" vertical="center"/>
      <protection locked="0"/>
    </xf>
    <xf numFmtId="2" fontId="14" fillId="0" borderId="10" xfId="3" applyNumberFormat="1" applyFont="1" applyFill="1" applyBorder="1" applyAlignment="1" applyProtection="1">
      <alignment horizontal="center" vertical="center"/>
      <protection locked="0"/>
    </xf>
    <xf numFmtId="0" fontId="14" fillId="20" borderId="9" xfId="0" applyFont="1" applyFill="1" applyBorder="1" applyAlignment="1" applyProtection="1">
      <alignment horizontal="left" vertical="center"/>
      <protection locked="0"/>
    </xf>
    <xf numFmtId="167" fontId="14" fillId="0" borderId="10" xfId="1" applyNumberFormat="1" applyFont="1" applyFill="1" applyBorder="1" applyAlignment="1" applyProtection="1">
      <alignment horizontal="center" vertical="center"/>
      <protection locked="0"/>
    </xf>
    <xf numFmtId="9" fontId="14" fillId="15" borderId="10" xfId="0" applyNumberFormat="1" applyFont="1" applyFill="1" applyBorder="1" applyAlignment="1" applyProtection="1">
      <alignment horizontal="center" vertical="center"/>
      <protection locked="0"/>
    </xf>
    <xf numFmtId="9" fontId="14" fillId="15" borderId="12" xfId="0" applyNumberFormat="1" applyFont="1" applyFill="1" applyBorder="1" applyAlignment="1" applyProtection="1">
      <alignment horizontal="center" vertical="center"/>
      <protection locked="0"/>
    </xf>
    <xf numFmtId="2" fontId="5" fillId="12" borderId="10" xfId="0" applyNumberFormat="1" applyFont="1" applyFill="1" applyBorder="1" applyAlignment="1">
      <alignment horizontal="center" vertical="center"/>
    </xf>
    <xf numFmtId="166" fontId="2" fillId="12" borderId="10" xfId="3" applyNumberFormat="1" applyFont="1" applyFill="1" applyBorder="1" applyAlignment="1" applyProtection="1">
      <alignment horizontal="center" vertical="center" wrapText="1"/>
    </xf>
    <xf numFmtId="4" fontId="14" fillId="15" borderId="9" xfId="0" applyNumberFormat="1" applyFont="1" applyFill="1" applyBorder="1" applyAlignment="1" applyProtection="1">
      <alignment horizontal="center" vertical="center"/>
      <protection locked="0"/>
    </xf>
    <xf numFmtId="10" fontId="14" fillId="15" borderId="9" xfId="0" applyNumberFormat="1" applyFont="1" applyFill="1" applyBorder="1" applyAlignment="1" applyProtection="1">
      <alignment horizontal="center" vertical="center"/>
      <protection locked="0"/>
    </xf>
    <xf numFmtId="10" fontId="14" fillId="15" borderId="15" xfId="0" applyNumberFormat="1" applyFont="1" applyFill="1" applyBorder="1" applyAlignment="1" applyProtection="1">
      <alignment horizontal="center" vertical="center"/>
      <protection locked="0"/>
    </xf>
    <xf numFmtId="167" fontId="2" fillId="12" borderId="10" xfId="3" applyNumberFormat="1" applyFont="1" applyFill="1" applyBorder="1" applyAlignment="1" applyProtection="1">
      <alignment horizontal="center" vertical="center" wrapText="1"/>
    </xf>
    <xf numFmtId="10" fontId="14" fillId="12" borderId="10" xfId="0" applyNumberFormat="1" applyFont="1" applyFill="1" applyBorder="1" applyAlignment="1" applyProtection="1">
      <alignment horizontal="left" vertical="center"/>
      <protection locked="0"/>
    </xf>
    <xf numFmtId="10" fontId="14" fillId="15" borderId="10" xfId="0" applyNumberFormat="1" applyFont="1" applyFill="1" applyBorder="1" applyAlignment="1" applyProtection="1">
      <alignment horizontal="left" vertical="center"/>
      <protection locked="0"/>
    </xf>
    <xf numFmtId="10" fontId="14" fillId="15" borderId="10" xfId="0" applyNumberFormat="1" applyFont="1" applyFill="1" applyBorder="1" applyAlignment="1" applyProtection="1">
      <alignment horizontal="center" vertical="center"/>
      <protection locked="0"/>
    </xf>
    <xf numFmtId="0" fontId="14" fillId="15" borderId="9" xfId="0" applyFont="1" applyFill="1" applyBorder="1" applyAlignment="1" applyProtection="1">
      <alignment horizontal="center" vertical="center" wrapText="1"/>
      <protection locked="0"/>
    </xf>
    <xf numFmtId="3" fontId="14" fillId="15" borderId="9" xfId="0" applyNumberFormat="1" applyFont="1" applyFill="1" applyBorder="1" applyAlignment="1" applyProtection="1">
      <alignment horizontal="center" vertical="center"/>
      <protection locked="0"/>
    </xf>
    <xf numFmtId="2" fontId="2" fillId="18" borderId="10" xfId="0" applyNumberFormat="1" applyFont="1" applyFill="1" applyBorder="1" applyAlignment="1" applyProtection="1">
      <alignment horizontal="center" vertical="center" wrapText="1"/>
      <protection locked="0"/>
    </xf>
    <xf numFmtId="2" fontId="2" fillId="12" borderId="10" xfId="0" applyNumberFormat="1" applyFont="1" applyFill="1" applyBorder="1" applyAlignment="1">
      <alignment horizontal="center" vertical="center" wrapText="1"/>
    </xf>
    <xf numFmtId="2" fontId="0" fillId="12" borderId="10" xfId="0" applyNumberFormat="1" applyFill="1" applyBorder="1" applyAlignment="1" applyProtection="1">
      <alignment horizontal="center" vertical="center" wrapText="1"/>
      <protection locked="0"/>
    </xf>
    <xf numFmtId="2" fontId="14" fillId="15" borderId="10" xfId="0" applyNumberFormat="1" applyFont="1" applyFill="1" applyBorder="1" applyAlignment="1" applyProtection="1">
      <alignment horizontal="left" vertical="center"/>
      <protection locked="0"/>
    </xf>
    <xf numFmtId="4" fontId="14" fillId="15" borderId="10" xfId="0" applyNumberFormat="1" applyFont="1" applyFill="1" applyBorder="1" applyAlignment="1" applyProtection="1">
      <alignment horizontal="center" vertical="center"/>
      <protection locked="0"/>
    </xf>
    <xf numFmtId="4" fontId="14" fillId="15" borderId="10" xfId="0" applyNumberFormat="1" applyFont="1" applyFill="1" applyBorder="1" applyAlignment="1" applyProtection="1">
      <alignment horizontal="left" vertical="center"/>
      <protection locked="0"/>
    </xf>
    <xf numFmtId="0" fontId="14" fillId="15" borderId="18" xfId="0" applyFont="1" applyFill="1" applyBorder="1" applyAlignment="1" applyProtection="1">
      <alignment horizontal="center" vertical="center"/>
      <protection locked="0"/>
    </xf>
    <xf numFmtId="0" fontId="14" fillId="15" borderId="18" xfId="0" applyFont="1" applyFill="1" applyBorder="1" applyAlignment="1" applyProtection="1">
      <alignment horizontal="left" vertical="center"/>
      <protection locked="0"/>
    </xf>
    <xf numFmtId="3" fontId="15" fillId="0" borderId="10" xfId="1" applyNumberFormat="1" applyFont="1" applyFill="1" applyBorder="1" applyAlignment="1" applyProtection="1">
      <alignment horizontal="center" vertical="center"/>
      <protection locked="0"/>
    </xf>
    <xf numFmtId="3" fontId="15" fillId="0" borderId="12" xfId="1" applyNumberFormat="1" applyFont="1" applyFill="1" applyBorder="1" applyAlignment="1" applyProtection="1">
      <alignment horizontal="center" vertical="center"/>
      <protection locked="0"/>
    </xf>
    <xf numFmtId="3" fontId="14" fillId="0" borderId="12" xfId="1" applyNumberFormat="1" applyFont="1" applyFill="1" applyBorder="1" applyAlignment="1" applyProtection="1">
      <alignment horizontal="center" vertical="center"/>
      <protection locked="0"/>
    </xf>
    <xf numFmtId="3" fontId="14" fillId="15" borderId="10" xfId="3" applyNumberFormat="1" applyFont="1" applyFill="1" applyBorder="1" applyAlignment="1" applyProtection="1">
      <alignment horizontal="center" vertical="center"/>
      <protection locked="0"/>
    </xf>
    <xf numFmtId="3" fontId="14" fillId="15" borderId="12" xfId="3" applyNumberFormat="1" applyFont="1" applyFill="1" applyBorder="1" applyAlignment="1" applyProtection="1">
      <alignment horizontal="center" vertical="center"/>
      <protection locked="0"/>
    </xf>
    <xf numFmtId="2" fontId="0" fillId="12" borderId="10" xfId="0" applyNumberFormat="1" applyFill="1" applyBorder="1" applyAlignment="1">
      <alignment horizontal="center" vertical="center"/>
    </xf>
    <xf numFmtId="166" fontId="2" fillId="18" borderId="10" xfId="3" applyNumberFormat="1" applyFont="1" applyFill="1" applyBorder="1" applyAlignment="1" applyProtection="1">
      <alignment horizontal="center" vertical="center"/>
    </xf>
    <xf numFmtId="3" fontId="14" fillId="17" borderId="10" xfId="0" applyNumberFormat="1" applyFont="1" applyFill="1" applyBorder="1" applyAlignment="1" applyProtection="1">
      <alignment horizontal="center" vertical="center"/>
      <protection locked="0"/>
    </xf>
    <xf numFmtId="3" fontId="14" fillId="17" borderId="10" xfId="2" applyNumberFormat="1" applyFont="1" applyFill="1" applyBorder="1" applyAlignment="1" applyProtection="1">
      <alignment horizontal="center" vertical="center"/>
      <protection locked="0"/>
    </xf>
    <xf numFmtId="3" fontId="14" fillId="17" borderId="10" xfId="3" applyNumberFormat="1" applyFont="1" applyFill="1" applyBorder="1" applyAlignment="1" applyProtection="1">
      <alignment horizontal="center" vertical="center"/>
      <protection locked="0"/>
    </xf>
    <xf numFmtId="9" fontId="2" fillId="12" borderId="10" xfId="3" applyFont="1" applyFill="1" applyBorder="1" applyAlignment="1" applyProtection="1">
      <alignment horizontal="center" vertical="center"/>
    </xf>
    <xf numFmtId="9" fontId="0" fillId="12" borderId="10" xfId="3" applyFont="1" applyFill="1" applyBorder="1" applyAlignment="1" applyProtection="1">
      <alignment horizontal="center" vertical="center"/>
      <protection locked="0"/>
    </xf>
    <xf numFmtId="9" fontId="0" fillId="15" borderId="10" xfId="3" applyFont="1" applyFill="1" applyBorder="1" applyAlignment="1" applyProtection="1">
      <alignment horizontal="left" vertical="top"/>
      <protection locked="0"/>
    </xf>
    <xf numFmtId="9" fontId="0" fillId="15" borderId="10" xfId="3" applyFont="1" applyFill="1" applyBorder="1" applyAlignment="1" applyProtection="1">
      <alignment horizontal="center" vertical="center"/>
      <protection locked="0"/>
    </xf>
    <xf numFmtId="0" fontId="0" fillId="15" borderId="10" xfId="3" applyNumberFormat="1" applyFont="1" applyFill="1" applyBorder="1" applyAlignment="1" applyProtection="1">
      <alignment horizontal="center" vertical="center"/>
      <protection locked="0"/>
    </xf>
    <xf numFmtId="0" fontId="19" fillId="15" borderId="10" xfId="0" applyFont="1" applyFill="1" applyBorder="1" applyAlignment="1">
      <alignment vertical="center" wrapText="1"/>
    </xf>
    <xf numFmtId="166" fontId="2" fillId="8" borderId="10" xfId="3" applyNumberFormat="1" applyFont="1" applyFill="1" applyBorder="1" applyAlignment="1" applyProtection="1">
      <alignment horizontal="center" vertical="center"/>
    </xf>
    <xf numFmtId="3" fontId="14" fillId="15" borderId="10" xfId="2" applyNumberFormat="1" applyFont="1" applyFill="1" applyBorder="1" applyAlignment="1" applyProtection="1">
      <alignment horizontal="center" vertical="center"/>
      <protection locked="0"/>
    </xf>
    <xf numFmtId="3" fontId="14" fillId="15" borderId="12" xfId="2" applyNumberFormat="1" applyFont="1" applyFill="1" applyBorder="1" applyAlignment="1" applyProtection="1">
      <alignment horizontal="center" vertical="center"/>
      <protection locked="0"/>
    </xf>
    <xf numFmtId="4" fontId="0" fillId="15" borderId="10" xfId="0" applyNumberFormat="1" applyFill="1" applyBorder="1" applyAlignment="1" applyProtection="1">
      <alignment horizontal="center" vertical="center"/>
      <protection locked="0"/>
    </xf>
    <xf numFmtId="170" fontId="0" fillId="15" borderId="10" xfId="1" applyNumberFormat="1" applyFont="1" applyFill="1" applyBorder="1" applyAlignment="1" applyProtection="1">
      <alignment horizontal="center" vertical="center"/>
      <protection locked="0"/>
    </xf>
    <xf numFmtId="2" fontId="0" fillId="0" borderId="10" xfId="3" applyNumberFormat="1" applyFont="1" applyFill="1" applyBorder="1" applyAlignment="1" applyProtection="1">
      <alignment horizontal="center" vertical="center"/>
    </xf>
    <xf numFmtId="0" fontId="14" fillId="15" borderId="10" xfId="0" applyFont="1" applyFill="1" applyBorder="1" applyAlignment="1">
      <alignment horizontal="left" vertical="center" indent="1"/>
    </xf>
    <xf numFmtId="3" fontId="14" fillId="0" borderId="10" xfId="0" applyNumberFormat="1" applyFont="1" applyBorder="1" applyAlignment="1" applyProtection="1">
      <alignment horizontal="center" vertical="center"/>
      <protection locked="0"/>
    </xf>
    <xf numFmtId="3" fontId="14" fillId="0" borderId="10" xfId="2" applyNumberFormat="1" applyFont="1" applyFill="1" applyBorder="1" applyAlignment="1" applyProtection="1">
      <alignment horizontal="center" vertical="center"/>
      <protection locked="0"/>
    </xf>
    <xf numFmtId="3" fontId="14" fillId="0" borderId="10" xfId="3" applyNumberFormat="1" applyFont="1" applyFill="1" applyBorder="1" applyAlignment="1" applyProtection="1">
      <alignment horizontal="center" vertical="center"/>
      <protection locked="0"/>
    </xf>
    <xf numFmtId="4" fontId="14" fillId="15" borderId="10" xfId="3" applyNumberFormat="1" applyFont="1" applyFill="1" applyBorder="1" applyAlignment="1" applyProtection="1">
      <alignment horizontal="center" vertical="center"/>
      <protection locked="0"/>
    </xf>
    <xf numFmtId="4" fontId="14" fillId="15" borderId="12" xfId="3" applyNumberFormat="1" applyFont="1" applyFill="1" applyBorder="1" applyAlignment="1" applyProtection="1">
      <alignment horizontal="center" vertical="center"/>
      <protection locked="0"/>
    </xf>
    <xf numFmtId="4" fontId="2" fillId="18" borderId="10" xfId="0" applyNumberFormat="1" applyFont="1" applyFill="1" applyBorder="1" applyAlignment="1" applyProtection="1">
      <alignment horizontal="center" vertical="center"/>
      <protection locked="0"/>
    </xf>
    <xf numFmtId="4" fontId="2" fillId="12" borderId="10" xfId="0" applyNumberFormat="1" applyFont="1" applyFill="1" applyBorder="1" applyAlignment="1">
      <alignment horizontal="center" vertical="center"/>
    </xf>
    <xf numFmtId="4" fontId="0" fillId="12" borderId="10" xfId="0" applyNumberFormat="1" applyFill="1" applyBorder="1" applyAlignment="1" applyProtection="1">
      <alignment horizontal="center" vertical="center"/>
      <protection locked="0"/>
    </xf>
    <xf numFmtId="166" fontId="18" fillId="12" borderId="10" xfId="3" applyNumberFormat="1" applyFont="1" applyFill="1" applyBorder="1" applyAlignment="1" applyProtection="1">
      <alignment horizontal="center" vertical="center" wrapText="1"/>
    </xf>
    <xf numFmtId="4" fontId="0" fillId="15" borderId="10" xfId="0" applyNumberFormat="1" applyFill="1" applyBorder="1" applyAlignment="1">
      <alignment horizontal="center" vertical="center"/>
    </xf>
    <xf numFmtId="4" fontId="0" fillId="15" borderId="10" xfId="0" applyNumberFormat="1" applyFill="1" applyBorder="1" applyAlignment="1" applyProtection="1">
      <alignment horizontal="left" vertical="top"/>
      <protection locked="0"/>
    </xf>
    <xf numFmtId="4" fontId="14" fillId="15" borderId="10" xfId="1" applyNumberFormat="1" applyFont="1" applyFill="1" applyBorder="1" applyAlignment="1" applyProtection="1">
      <alignment horizontal="center" vertical="center"/>
      <protection locked="0"/>
    </xf>
    <xf numFmtId="4" fontId="14" fillId="15" borderId="12" xfId="1" applyNumberFormat="1" applyFont="1" applyFill="1" applyBorder="1" applyAlignment="1" applyProtection="1">
      <alignment horizontal="center" vertical="center"/>
      <protection locked="0"/>
    </xf>
    <xf numFmtId="167" fontId="14" fillId="15" borderId="10" xfId="1" applyNumberFormat="1" applyFont="1" applyFill="1" applyBorder="1" applyAlignment="1" applyProtection="1">
      <alignment horizontal="center" vertical="center"/>
      <protection locked="0"/>
    </xf>
    <xf numFmtId="167" fontId="14" fillId="15" borderId="12" xfId="1" applyNumberFormat="1" applyFont="1" applyFill="1" applyBorder="1" applyAlignment="1" applyProtection="1">
      <alignment horizontal="center" vertical="center"/>
      <protection locked="0"/>
    </xf>
    <xf numFmtId="167" fontId="2" fillId="18" borderId="10" xfId="1" applyNumberFormat="1" applyFont="1" applyFill="1" applyBorder="1" applyAlignment="1" applyProtection="1">
      <alignment horizontal="center" vertical="center"/>
      <protection locked="0"/>
    </xf>
    <xf numFmtId="167" fontId="2" fillId="12" borderId="10" xfId="1" applyNumberFormat="1" applyFont="1" applyFill="1" applyBorder="1" applyAlignment="1" applyProtection="1">
      <alignment horizontal="center" vertical="center"/>
    </xf>
    <xf numFmtId="167" fontId="0" fillId="12" borderId="10" xfId="1" applyNumberFormat="1" applyFont="1" applyFill="1" applyBorder="1" applyAlignment="1" applyProtection="1">
      <alignment horizontal="center" vertical="center"/>
      <protection locked="0"/>
    </xf>
    <xf numFmtId="166" fontId="2" fillId="18" borderId="10" xfId="1" applyNumberFormat="1" applyFont="1" applyFill="1" applyBorder="1" applyAlignment="1" applyProtection="1">
      <alignment horizontal="center" vertical="center"/>
    </xf>
    <xf numFmtId="167" fontId="0" fillId="15" borderId="10" xfId="1" applyNumberFormat="1" applyFont="1" applyFill="1" applyBorder="1" applyAlignment="1" applyProtection="1">
      <alignment horizontal="left" vertical="center"/>
      <protection locked="0"/>
    </xf>
    <xf numFmtId="167" fontId="0" fillId="15" borderId="10" xfId="1" applyNumberFormat="1" applyFont="1" applyFill="1" applyBorder="1" applyAlignment="1" applyProtection="1">
      <alignment horizontal="center" vertical="center"/>
      <protection locked="0"/>
    </xf>
    <xf numFmtId="167" fontId="0" fillId="17" borderId="10" xfId="1" applyNumberFormat="1" applyFont="1" applyFill="1" applyBorder="1" applyAlignment="1" applyProtection="1">
      <alignment horizontal="center" vertical="center"/>
      <protection locked="0"/>
    </xf>
    <xf numFmtId="166" fontId="2" fillId="8" borderId="10" xfId="1" applyNumberFormat="1" applyFont="1" applyFill="1" applyBorder="1" applyAlignment="1" applyProtection="1">
      <alignment horizontal="center" vertical="center"/>
    </xf>
    <xf numFmtId="0" fontId="14" fillId="0" borderId="18" xfId="0" applyFont="1" applyBorder="1" applyAlignment="1" applyProtection="1">
      <alignment horizontal="left" vertical="center"/>
      <protection locked="0"/>
    </xf>
    <xf numFmtId="0" fontId="14" fillId="22" borderId="18" xfId="0" applyFont="1" applyFill="1" applyBorder="1" applyAlignment="1" applyProtection="1">
      <alignment horizontal="center" vertical="center"/>
      <protection locked="0"/>
    </xf>
    <xf numFmtId="3" fontId="14" fillId="15" borderId="12" xfId="1" applyNumberFormat="1" applyFont="1" applyFill="1" applyBorder="1" applyAlignment="1" applyProtection="1">
      <alignment horizontal="center" vertical="center"/>
      <protection locked="0"/>
    </xf>
    <xf numFmtId="3" fontId="2" fillId="18" borderId="10" xfId="1" applyNumberFormat="1" applyFont="1" applyFill="1" applyBorder="1" applyAlignment="1" applyProtection="1">
      <alignment horizontal="center" vertical="center"/>
      <protection locked="0"/>
    </xf>
    <xf numFmtId="3" fontId="2" fillId="8" borderId="10" xfId="1" applyNumberFormat="1" applyFont="1" applyFill="1" applyBorder="1" applyAlignment="1" applyProtection="1">
      <alignment horizontal="center" vertical="center"/>
    </xf>
    <xf numFmtId="4" fontId="14" fillId="15" borderId="10" xfId="1" applyNumberFormat="1" applyFont="1" applyFill="1" applyBorder="1" applyAlignment="1">
      <alignment horizontal="center" vertical="center"/>
    </xf>
    <xf numFmtId="3" fontId="14" fillId="15" borderId="10" xfId="1" applyNumberFormat="1" applyFont="1" applyFill="1" applyBorder="1" applyAlignment="1" applyProtection="1">
      <alignment horizontal="left" vertical="center"/>
      <protection locked="0"/>
    </xf>
    <xf numFmtId="3" fontId="14" fillId="12" borderId="10" xfId="1" applyNumberFormat="1" applyFont="1" applyFill="1" applyBorder="1" applyAlignment="1" applyProtection="1">
      <alignment horizontal="center" vertical="center"/>
      <protection locked="0"/>
    </xf>
    <xf numFmtId="3" fontId="14" fillId="15" borderId="10" xfId="1" applyNumberFormat="1" applyFont="1" applyFill="1" applyBorder="1" applyAlignment="1">
      <alignment horizontal="center" vertical="center"/>
    </xf>
    <xf numFmtId="3" fontId="14" fillId="15" borderId="10" xfId="1" applyNumberFormat="1" applyFont="1" applyFill="1" applyBorder="1" applyAlignment="1" applyProtection="1">
      <alignment horizontal="left" vertical="top"/>
      <protection locked="0"/>
    </xf>
    <xf numFmtId="3" fontId="2" fillId="18" borderId="10" xfId="3" applyNumberFormat="1" applyFont="1" applyFill="1" applyBorder="1" applyAlignment="1" applyProtection="1">
      <alignment horizontal="center" vertical="center"/>
      <protection locked="0"/>
    </xf>
    <xf numFmtId="3" fontId="2" fillId="8" borderId="10" xfId="3" applyNumberFormat="1" applyFont="1" applyFill="1" applyBorder="1" applyAlignment="1" applyProtection="1">
      <alignment horizontal="center" vertical="center"/>
    </xf>
    <xf numFmtId="3" fontId="14" fillId="12" borderId="10" xfId="3" applyNumberFormat="1" applyFont="1" applyFill="1" applyBorder="1" applyAlignment="1" applyProtection="1">
      <alignment horizontal="center" vertical="center"/>
      <protection locked="0"/>
    </xf>
    <xf numFmtId="3" fontId="14" fillId="15" borderId="10" xfId="3" applyNumberFormat="1" applyFont="1" applyFill="1" applyBorder="1" applyAlignment="1">
      <alignment horizontal="center" vertical="center"/>
    </xf>
    <xf numFmtId="3" fontId="14" fillId="15" borderId="10" xfId="3" applyNumberFormat="1" applyFont="1" applyFill="1" applyBorder="1" applyAlignment="1" applyProtection="1">
      <alignment horizontal="left" vertical="top"/>
      <protection locked="0"/>
    </xf>
    <xf numFmtId="166" fontId="14" fillId="15" borderId="10" xfId="3" applyNumberFormat="1" applyFont="1" applyFill="1" applyBorder="1" applyAlignment="1">
      <alignment horizontal="center" vertical="center"/>
    </xf>
    <xf numFmtId="2" fontId="0" fillId="0" borderId="10" xfId="3" applyNumberFormat="1" applyFont="1" applyFill="1" applyBorder="1" applyAlignment="1" applyProtection="1">
      <alignment vertical="center"/>
    </xf>
    <xf numFmtId="0" fontId="14" fillId="16" borderId="10" xfId="0" applyFont="1" applyFill="1" applyBorder="1" applyAlignment="1" applyProtection="1">
      <alignment vertical="center"/>
      <protection locked="0"/>
    </xf>
    <xf numFmtId="2" fontId="0" fillId="0" borderId="10" xfId="0" applyNumberFormat="1" applyBorder="1" applyAlignment="1" applyProtection="1">
      <alignment horizontal="left" vertical="top"/>
      <protection locked="0"/>
    </xf>
    <xf numFmtId="3" fontId="14" fillId="26" borderId="10" xfId="0" applyNumberFormat="1" applyFont="1" applyFill="1" applyBorder="1" applyAlignment="1" applyProtection="1">
      <alignment horizontal="center" vertical="center"/>
      <protection locked="0"/>
    </xf>
    <xf numFmtId="0" fontId="19" fillId="15" borderId="10" xfId="0" applyFont="1" applyFill="1" applyBorder="1" applyAlignment="1">
      <alignment vertical="center"/>
    </xf>
    <xf numFmtId="166" fontId="2" fillId="8" borderId="10" xfId="0" applyNumberFormat="1" applyFont="1" applyFill="1" applyBorder="1" applyAlignment="1" applyProtection="1">
      <alignment horizontal="center" vertical="center"/>
      <protection locked="0"/>
    </xf>
    <xf numFmtId="0" fontId="14" fillId="15" borderId="10" xfId="4" applyFont="1" applyFill="1" applyBorder="1" applyAlignment="1" applyProtection="1">
      <alignment horizontal="left" vertical="center"/>
      <protection locked="0"/>
    </xf>
    <xf numFmtId="0" fontId="14" fillId="15" borderId="10" xfId="4" applyFont="1" applyFill="1" applyBorder="1" applyAlignment="1" applyProtection="1">
      <alignment horizontal="center" vertical="center"/>
      <protection locked="0"/>
    </xf>
    <xf numFmtId="3" fontId="14" fillId="0" borderId="10" xfId="5" applyNumberFormat="1" applyFont="1" applyFill="1" applyBorder="1" applyAlignment="1" applyProtection="1">
      <alignment horizontal="center" vertical="center"/>
      <protection locked="0"/>
    </xf>
    <xf numFmtId="3" fontId="14" fillId="15" borderId="10" xfId="5" applyNumberFormat="1" applyFont="1" applyFill="1" applyBorder="1" applyAlignment="1" applyProtection="1">
      <alignment horizontal="center" vertical="center"/>
      <protection locked="0"/>
    </xf>
    <xf numFmtId="3" fontId="14" fillId="15" borderId="12" xfId="5" applyNumberFormat="1" applyFont="1" applyFill="1" applyBorder="1" applyAlignment="1" applyProtection="1">
      <alignment horizontal="center" vertical="center"/>
      <protection locked="0"/>
    </xf>
    <xf numFmtId="0" fontId="14" fillId="0" borderId="19" xfId="0" applyFont="1" applyBorder="1" applyAlignment="1" applyProtection="1">
      <alignment horizontal="left" vertical="center"/>
      <protection locked="0"/>
    </xf>
    <xf numFmtId="0" fontId="14" fillId="15" borderId="20" xfId="0" applyFont="1" applyFill="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15" borderId="19" xfId="0" applyFont="1" applyFill="1" applyBorder="1" applyAlignment="1" applyProtection="1">
      <alignment horizontal="left" vertical="center"/>
      <protection locked="0"/>
    </xf>
    <xf numFmtId="0" fontId="14" fillId="16" borderId="20" xfId="0" applyFont="1" applyFill="1" applyBorder="1" applyAlignment="1" applyProtection="1">
      <alignment horizontal="left" vertical="center"/>
      <protection locked="0"/>
    </xf>
    <xf numFmtId="0" fontId="14" fillId="15" borderId="20" xfId="0" applyFont="1" applyFill="1" applyBorder="1" applyAlignment="1" applyProtection="1">
      <alignment horizontal="center" vertical="center"/>
      <protection locked="0"/>
    </xf>
    <xf numFmtId="0" fontId="14" fillId="15" borderId="20" xfId="4" applyFont="1" applyFill="1" applyBorder="1" applyAlignment="1" applyProtection="1">
      <alignment horizontal="left" vertical="center"/>
      <protection locked="0"/>
    </xf>
    <xf numFmtId="0" fontId="14" fillId="15" borderId="19" xfId="0" applyFont="1" applyFill="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15" borderId="20" xfId="4" applyFont="1" applyFill="1" applyBorder="1" applyAlignment="1" applyProtection="1">
      <alignment horizontal="center" vertical="center"/>
      <protection locked="0"/>
    </xf>
    <xf numFmtId="0" fontId="5" fillId="15" borderId="20" xfId="0" applyFont="1" applyFill="1" applyBorder="1" applyAlignment="1" applyProtection="1">
      <alignment horizontal="center" vertical="center"/>
      <protection locked="0"/>
    </xf>
    <xf numFmtId="3" fontId="14" fillId="15" borderId="20" xfId="0" applyNumberFormat="1" applyFont="1" applyFill="1" applyBorder="1" applyAlignment="1" applyProtection="1">
      <alignment horizontal="center" vertical="center"/>
      <protection locked="0"/>
    </xf>
    <xf numFmtId="3" fontId="14" fillId="0" borderId="20" xfId="5" applyNumberFormat="1" applyFont="1" applyFill="1" applyBorder="1" applyAlignment="1" applyProtection="1">
      <alignment horizontal="center" vertical="center"/>
      <protection locked="0"/>
    </xf>
    <xf numFmtId="3" fontId="14" fillId="15" borderId="20" xfId="5" applyNumberFormat="1" applyFont="1" applyFill="1" applyBorder="1" applyAlignment="1" applyProtection="1">
      <alignment horizontal="center" vertical="center"/>
      <protection locked="0"/>
    </xf>
    <xf numFmtId="3" fontId="14" fillId="15" borderId="21" xfId="5" applyNumberFormat="1" applyFont="1" applyFill="1" applyBorder="1" applyAlignment="1" applyProtection="1">
      <alignment horizontal="center" vertical="center"/>
      <protection locked="0"/>
    </xf>
    <xf numFmtId="167" fontId="2" fillId="18" borderId="20" xfId="0" applyNumberFormat="1" applyFont="1" applyFill="1" applyBorder="1" applyAlignment="1">
      <alignment horizontal="center" vertical="center"/>
    </xf>
    <xf numFmtId="167" fontId="2" fillId="8" borderId="20" xfId="3" applyNumberFormat="1" applyFont="1" applyFill="1" applyBorder="1" applyAlignment="1" applyProtection="1">
      <alignment horizontal="center" vertical="center" wrapText="1"/>
    </xf>
    <xf numFmtId="2" fontId="0" fillId="15" borderId="20" xfId="0" applyNumberFormat="1" applyFill="1" applyBorder="1" applyAlignment="1" applyProtection="1">
      <alignment horizontal="center" vertical="center"/>
      <protection locked="0"/>
    </xf>
    <xf numFmtId="164" fontId="0" fillId="0" borderId="22" xfId="3" applyNumberFormat="1" applyFont="1" applyFill="1" applyBorder="1" applyAlignment="1" applyProtection="1">
      <alignment horizontal="center" vertical="center" wrapText="1"/>
    </xf>
    <xf numFmtId="2" fontId="0" fillId="0" borderId="20" xfId="3" applyNumberFormat="1" applyFont="1" applyFill="1" applyBorder="1" applyAlignment="1" applyProtection="1">
      <alignment horizontal="left" vertical="center"/>
    </xf>
    <xf numFmtId="2" fontId="0" fillId="15" borderId="20" xfId="0" applyNumberFormat="1" applyFill="1" applyBorder="1" applyAlignment="1" applyProtection="1">
      <alignment horizontal="left" vertical="top"/>
      <protection locked="0"/>
    </xf>
    <xf numFmtId="166" fontId="2" fillId="18" borderId="20" xfId="0" applyNumberFormat="1" applyFont="1" applyFill="1" applyBorder="1" applyAlignment="1">
      <alignment horizontal="center" vertical="center"/>
    </xf>
    <xf numFmtId="166" fontId="2" fillId="8" borderId="20" xfId="3" applyNumberFormat="1" applyFont="1" applyFill="1" applyBorder="1" applyAlignment="1" applyProtection="1">
      <alignment horizontal="center" vertical="center" wrapText="1"/>
    </xf>
    <xf numFmtId="2" fontId="0" fillId="0" borderId="20" xfId="3" applyNumberFormat="1" applyFont="1" applyFill="1" applyBorder="1" applyAlignment="1" applyProtection="1">
      <alignment vertical="center"/>
    </xf>
    <xf numFmtId="166" fontId="2" fillId="8" borderId="20" xfId="0" applyNumberFormat="1" applyFont="1" applyFill="1" applyBorder="1" applyAlignment="1">
      <alignment horizontal="center" vertical="center"/>
    </xf>
    <xf numFmtId="2" fontId="0" fillId="15" borderId="20" xfId="0" applyNumberFormat="1" applyFill="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left" vertical="top" wrapText="1"/>
    </xf>
    <xf numFmtId="0" fontId="14" fillId="0" borderId="0" xfId="0" applyFont="1" applyAlignment="1">
      <alignment horizontal="left" vertical="top"/>
    </xf>
    <xf numFmtId="0" fontId="0" fillId="0" borderId="0" xfId="0" applyAlignment="1">
      <alignment horizontal="left" vertical="top"/>
    </xf>
    <xf numFmtId="0" fontId="4" fillId="27" borderId="23" xfId="0" applyFont="1" applyFill="1" applyBorder="1" applyAlignment="1">
      <alignment horizontal="center" vertical="center"/>
    </xf>
    <xf numFmtId="0" fontId="0" fillId="0" borderId="0" xfId="0" applyAlignment="1">
      <alignment horizontal="left"/>
    </xf>
    <xf numFmtId="0" fontId="4" fillId="27" borderId="24" xfId="0" applyFont="1" applyFill="1" applyBorder="1" applyAlignment="1">
      <alignment horizontal="left"/>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8" fillId="4" borderId="1" xfId="0" applyFont="1" applyFill="1" applyBorder="1" applyAlignment="1">
      <alignment horizontal="center" vertical="center"/>
    </xf>
    <xf numFmtId="0" fontId="7" fillId="5" borderId="1" xfId="0" applyFont="1" applyFill="1" applyBorder="1" applyAlignment="1">
      <alignment horizontal="center"/>
    </xf>
    <xf numFmtId="0" fontId="7" fillId="8" borderId="1" xfId="0" applyFont="1" applyFill="1" applyBorder="1" applyAlignment="1">
      <alignment horizontal="center"/>
    </xf>
    <xf numFmtId="0" fontId="7" fillId="9" borderId="4"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xf>
    <xf numFmtId="0" fontId="8" fillId="5" borderId="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8" fillId="9" borderId="7" xfId="0" applyFont="1" applyFill="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right"/>
    </xf>
    <xf numFmtId="164" fontId="24" fillId="0" borderId="0" xfId="3" applyNumberFormat="1" applyFont="1" applyFill="1" applyBorder="1" applyAlignment="1">
      <alignment horizontal="left" vertical="top" wrapText="1"/>
    </xf>
    <xf numFmtId="0" fontId="4" fillId="27" borderId="23" xfId="0" applyFont="1" applyFill="1" applyBorder="1" applyAlignment="1">
      <alignment horizontal="center" vertical="center" wrapText="1"/>
    </xf>
    <xf numFmtId="10" fontId="0" fillId="0" borderId="0" xfId="0" applyNumberFormat="1" applyAlignment="1">
      <alignment horizontal="center" vertical="center"/>
    </xf>
    <xf numFmtId="10" fontId="4" fillId="27" borderId="24" xfId="0" applyNumberFormat="1" applyFont="1" applyFill="1" applyBorder="1" applyAlignment="1">
      <alignment horizontal="center" vertical="center"/>
    </xf>
    <xf numFmtId="0" fontId="14" fillId="0" borderId="10" xfId="0" applyFont="1" applyFill="1" applyBorder="1" applyAlignment="1" applyProtection="1">
      <alignment horizontal="left" vertical="center"/>
      <protection locked="0"/>
    </xf>
    <xf numFmtId="0" fontId="14" fillId="0" borderId="9" xfId="0" applyFont="1" applyFill="1" applyBorder="1" applyAlignment="1" applyProtection="1">
      <alignment horizontal="left" vertical="center"/>
      <protection locked="0"/>
    </xf>
    <xf numFmtId="0" fontId="14" fillId="0" borderId="10"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18" xfId="0" applyFont="1" applyFill="1" applyBorder="1" applyAlignment="1" applyProtection="1">
      <alignment horizontal="left" vertical="center"/>
      <protection locked="0"/>
    </xf>
    <xf numFmtId="0" fontId="14" fillId="22" borderId="9" xfId="0" applyFont="1" applyFill="1" applyBorder="1" applyAlignment="1" applyProtection="1">
      <alignment vertical="center"/>
      <protection locked="0"/>
    </xf>
    <xf numFmtId="0" fontId="14" fillId="15" borderId="10" xfId="0" applyFont="1" applyFill="1" applyBorder="1" applyAlignment="1" applyProtection="1">
      <alignment vertical="center"/>
      <protection locked="0"/>
    </xf>
    <xf numFmtId="0" fontId="14" fillId="0" borderId="10" xfId="4" applyFont="1" applyFill="1" applyBorder="1" applyAlignment="1" applyProtection="1">
      <alignment horizontal="left" vertical="center"/>
      <protection locked="0"/>
    </xf>
    <xf numFmtId="0" fontId="14" fillId="0" borderId="10" xfId="4" applyFont="1" applyFill="1" applyBorder="1" applyAlignment="1" applyProtection="1">
      <alignment horizontal="center" vertical="center"/>
      <protection locked="0"/>
    </xf>
    <xf numFmtId="0" fontId="0" fillId="0" borderId="0" xfId="0" applyFill="1" applyAlignment="1">
      <alignment horizontal="left" vertical="top"/>
    </xf>
    <xf numFmtId="0" fontId="0" fillId="0" borderId="0" xfId="0" applyFill="1" applyAlignment="1">
      <alignment horizontal="center" vertical="center"/>
    </xf>
    <xf numFmtId="0" fontId="0" fillId="0" borderId="0" xfId="0" applyFill="1" applyAlignment="1">
      <alignment horizontal="center"/>
    </xf>
    <xf numFmtId="0" fontId="0" fillId="0" borderId="0" xfId="0" applyFill="1"/>
    <xf numFmtId="0" fontId="0" fillId="0" borderId="11" xfId="0" applyFill="1" applyBorder="1" applyAlignment="1">
      <alignment horizontal="left" vertical="center"/>
    </xf>
    <xf numFmtId="3" fontId="14" fillId="0" borderId="10" xfId="0" applyNumberFormat="1" applyFont="1" applyFill="1" applyBorder="1" applyAlignment="1" applyProtection="1">
      <alignment horizontal="center" vertical="center"/>
      <protection locked="0"/>
    </xf>
    <xf numFmtId="1" fontId="14" fillId="0" borderId="10" xfId="0" applyNumberFormat="1" applyFont="1" applyFill="1" applyBorder="1" applyAlignment="1" applyProtection="1">
      <alignment horizontal="center" vertical="center"/>
      <protection locked="0"/>
    </xf>
    <xf numFmtId="1" fontId="14" fillId="0" borderId="10" xfId="3" applyNumberFormat="1" applyFont="1" applyFill="1" applyBorder="1" applyAlignment="1" applyProtection="1">
      <alignment horizontal="center" vertical="center"/>
      <protection locked="0"/>
    </xf>
    <xf numFmtId="0" fontId="14" fillId="0" borderId="10" xfId="3" applyNumberFormat="1" applyFont="1" applyFill="1" applyBorder="1" applyAlignment="1" applyProtection="1">
      <alignment horizontal="center" vertical="center"/>
      <protection locked="0"/>
    </xf>
    <xf numFmtId="166" fontId="14" fillId="0" borderId="10" xfId="0" applyNumberFormat="1" applyFont="1" applyFill="1" applyBorder="1" applyAlignment="1" applyProtection="1">
      <alignment horizontal="center" vertical="center"/>
      <protection locked="0"/>
    </xf>
    <xf numFmtId="0" fontId="14" fillId="0" borderId="10" xfId="0" applyFont="1" applyFill="1" applyBorder="1" applyAlignment="1">
      <alignment horizontal="center" vertical="center"/>
    </xf>
  </cellXfs>
  <cellStyles count="6">
    <cellStyle name="Millares" xfId="1" builtinId="3"/>
    <cellStyle name="Millares [0]" xfId="2" builtinId="6"/>
    <cellStyle name="Millares 4" xfId="5" xr:uid="{D58F483E-DA99-4357-99C7-CEE3A7A4B895}"/>
    <cellStyle name="Normal" xfId="0" builtinId="0"/>
    <cellStyle name="Normal 2 3" xfId="4" xr:uid="{ADF4C216-7D07-400C-8BF5-9F2FB7BD9E64}"/>
    <cellStyle name="Porcentaje" xfId="3" builtinId="5"/>
  </cellStyles>
  <dxfs count="27">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sharepoint.com/personal/clindo_mineducacion_gov_co/Documents/DISCO%20D/PRESUPUESTO%202021/PAA/Plantilla%20PLC%202021%20Cargue%20NEON-Direcci&#243;n%20de%20Fomento%20de%20la%20Educaci&#243;n%20Superio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clindo_mineducacion_gov_co/Documents/DISCO%20D/PRESUPUESTO%202021/PAA/Plantilla%20PLC%202021%20Cargue%20NEON-Direcci&#243;n%20de%20Fomento%20de%20la%20Educaci&#243;n%20Superi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educaciongovco.sharepoint.com/Users/User/OneDrive%20-%20mineducacion.gov.co/Planeaci&#243;n%20MEN/2020/OAPF/PAI/Anexo%20presupuestal%20final%20OAP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OneDrive%20-%20mineducacion.gov.co/Planeaci&#243;n%20MEN/2020/OAPF/PAI/Anexo%20presupuestal%20final%20OAPF.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Matriz%20de%20Eventos%20TEQUENDAM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neducaciongovco.sharepoint.com/cleaned"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leaned"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mineducaciongovco-my.sharepoint.com/personal/alzambrano_mineducacion_gov_co/Documents/ALBERTO%20-%20AOPLA/2024/Presupuesto/PAI%202024%20Consolidado_V2_Ajt%20Decreto%20sin%20estrategias_ALB.xlsx" TargetMode="External"/><Relationship Id="rId1" Type="http://schemas.openxmlformats.org/officeDocument/2006/relationships/externalLinkPath" Target="/personal/alzambrano_mineducacion_gov_co/Documents/ALBERTO%20-%20AOPLA/2024/Presupuesto/PAI%202024%20Consolidado_V2_Ajt%20Decreto%20sin%20estrategias_AL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C 2021"/>
      <sheetName val="Hoja2"/>
      <sheetName val="PLC 2021 (2)"/>
      <sheetName val="PROGRAMABLE EN PLC"/>
      <sheetName val="OPS"/>
      <sheetName val="Hoja1"/>
      <sheetName val="Listas"/>
    </sheetNames>
    <sheetDataSet>
      <sheetData sheetId="0"/>
      <sheetData sheetId="1"/>
      <sheetData sheetId="2"/>
      <sheetData sheetId="3"/>
      <sheetData sheetId="4"/>
      <sheetData sheetId="5"/>
      <sheetData sheetId="6">
        <row r="2">
          <cell r="A2">
            <v>2021</v>
          </cell>
          <cell r="B2" t="str">
            <v>DÍAS CALENDARIO</v>
          </cell>
          <cell r="D2" t="str">
            <v>ACUERDO MARCO DE PRECIOS</v>
          </cell>
          <cell r="F2" t="str">
            <v>AGENCIA</v>
          </cell>
          <cell r="H2" t="str">
            <v>NO APLICA</v>
          </cell>
          <cell r="J2" t="str">
            <v>ALFABETIZAR JÓVENES Y ADULTOS</v>
          </cell>
        </row>
        <row r="3">
          <cell r="D3" t="str">
            <v>BM-SELECCIÓN CALIFICACIÓN CONSULTORES</v>
          </cell>
          <cell r="F3" t="str">
            <v>ARRENDAMIENTO Y/O ADQUISICIÓN DE INMUEBL</v>
          </cell>
          <cell r="H3" t="str">
            <v>PRESUPUESTO DE ENTIDAD NACIONAL</v>
          </cell>
          <cell r="J3" t="str">
            <v>DESPACHO MINISTRO(A) DE EDUCACIÓN NACIONAL</v>
          </cell>
        </row>
        <row r="4">
          <cell r="D4" t="str">
            <v>BM-BIENES / LICITACIÓN PÚBLICA INTERNACIONAL</v>
          </cell>
          <cell r="F4" t="str">
            <v>CESIÓN DE CRÉDITOS</v>
          </cell>
          <cell r="H4" t="str">
            <v>RECURSOS DE CRÉDITO</v>
          </cell>
          <cell r="J4" t="str">
            <v>DIRECCIÓN DE CALIDAD PARA LA EDUCACIÓN PREESCOLAR, BÁSICA Y MEDIA</v>
          </cell>
        </row>
        <row r="5">
          <cell r="D5" t="str">
            <v>BM-BIENES / LICITACIÓN PÚBLICA NACIONAL</v>
          </cell>
          <cell r="F5" t="str">
            <v>COMISIÓN</v>
          </cell>
          <cell r="H5" t="str">
            <v>RECURSOS PROPIOS</v>
          </cell>
          <cell r="J5" t="str">
            <v>DIRECCIÓN DE COBERTURA Y EQUIDAD</v>
          </cell>
        </row>
        <row r="6">
          <cell r="D6" t="str">
            <v>BM-CONSULT / SELECC BASADA EN CALID Y COSTOS</v>
          </cell>
          <cell r="F6" t="str">
            <v xml:space="preserve">COMODATO                                </v>
          </cell>
          <cell r="H6" t="str">
            <v>REGALÍAS</v>
          </cell>
          <cell r="J6" t="str">
            <v>DIRECCIÓN DE FOMENTO DE LA EDUCACIÓN SUPERIOR</v>
          </cell>
        </row>
        <row r="7">
          <cell r="D7" t="str">
            <v>BM-CONSULT / SELECC DE CONSULT INDIV CONT DIRECTA</v>
          </cell>
          <cell r="F7" t="str">
            <v xml:space="preserve">COMPRAVENTA MERCANTIL               </v>
          </cell>
          <cell r="H7" t="str">
            <v>SGP</v>
          </cell>
          <cell r="J7" t="str">
            <v>DIRECCIÓN DE LA CALIDAD PARA LA EDUCACIÓN SUPERIOR</v>
          </cell>
        </row>
        <row r="8">
          <cell r="D8" t="str">
            <v>BM-CONSULT / SELECC CONSULTOR INDIV COMP 3HV</v>
          </cell>
          <cell r="F8" t="str">
            <v xml:space="preserve">COMPRAVENTA Y/O SUMINISTRO </v>
          </cell>
          <cell r="J8" t="str">
            <v>DIRECCIÓN DE PRIMERA INFANCIA</v>
          </cell>
        </row>
        <row r="9">
          <cell r="D9" t="str">
            <v>BM-CONSULT/SELECCION FTE UNICA FIRMA</v>
          </cell>
          <cell r="F9" t="str">
            <v xml:space="preserve">CONCESIÓN                               </v>
          </cell>
          <cell r="J9" t="str">
            <v>DIRECCÍON DE FORTALECIMIENTO A LA GESTIÓN TERRITORIAL</v>
          </cell>
        </row>
        <row r="10">
          <cell r="D10" t="str">
            <v>BM-COMPARACION DE PRECIOS</v>
          </cell>
          <cell r="F10" t="str">
            <v xml:space="preserve">CONSULTORÍA                             </v>
          </cell>
          <cell r="J10" t="str">
            <v>FORTALECIMIENTO DEL DESARROLLO DE COMPETENCIAS EN LENGUA EXTRANJERA</v>
          </cell>
        </row>
        <row r="11">
          <cell r="D11" t="str">
            <v>BM-CONVENIOS INTERADMINISTRATIVOS</v>
          </cell>
          <cell r="F11" t="str">
            <v>CONTRATO DE APORTE</v>
          </cell>
          <cell r="J11" t="str">
            <v>JORNADA UNICA</v>
          </cell>
        </row>
        <row r="12">
          <cell r="D12" t="str">
            <v>BM-CONVENIOS DE COOPERACION</v>
          </cell>
          <cell r="F12" t="str">
            <v>CONTRATO INTERADMINISTRATIVO</v>
          </cell>
          <cell r="J12" t="str">
            <v>MODERNIZACIÓN DE LA EDUCACIÓN MEDIA</v>
          </cell>
        </row>
        <row r="13">
          <cell r="D13" t="str">
            <v>CONCURSO DE MÉRITOS / ABIERTO</v>
          </cell>
          <cell r="F13" t="str">
            <v>CONTRATOS DE ACTIVIDAD CIENTÍFICA Y TEC</v>
          </cell>
          <cell r="J13" t="str">
            <v>OFICINA ASESORA DE COMUNICACIONES</v>
          </cell>
        </row>
        <row r="14">
          <cell r="D14" t="str">
            <v>CONCURSO DE MÉRITOS / PTD</v>
          </cell>
          <cell r="F14" t="str">
            <v>CONTRATOS DE ESTABILIDAD JURÍDICA</v>
          </cell>
          <cell r="J14" t="str">
            <v>OFICINA ASESORA DE PLANEACIÓN Y FINANZAS</v>
          </cell>
        </row>
        <row r="15">
          <cell r="D15" t="str">
            <v>CONCURSO DE MÉRITOS / PTS</v>
          </cell>
          <cell r="F15" t="str">
            <v>CONVENIO DE ASOCIACIÓN</v>
          </cell>
          <cell r="J15" t="str">
            <v>OFICINA ASESORA JURÍDICA</v>
          </cell>
        </row>
        <row r="16">
          <cell r="D16" t="str">
            <v>CONTRATACIÓN DIRECTA / ARRENDAMIENTO DE INMUEBLES</v>
          </cell>
          <cell r="F16" t="str">
            <v>CONVENIO DE COOPERACIÓN</v>
          </cell>
          <cell r="J16" t="str">
            <v>OFICINA DE CONTROL INTERNO</v>
          </cell>
        </row>
        <row r="17">
          <cell r="D17" t="str">
            <v>CONTRATACIÓN DIRECTA / COMPRAVENTA DE INMUEBLES</v>
          </cell>
          <cell r="F17" t="str">
            <v>CONVENIO INTERADMINISTRATIVO</v>
          </cell>
          <cell r="J17" t="str">
            <v>OFICINA DE COOPERACIÓN Y ASUNTOS INTERNACIONALES</v>
          </cell>
        </row>
        <row r="18">
          <cell r="D18" t="str">
            <v>CONTRATACIÓN DIRECTA / CONTRATO DE APORTE</v>
          </cell>
          <cell r="F18" t="str">
            <v xml:space="preserve">CORRETAJE                               </v>
          </cell>
          <cell r="J18" t="str">
            <v>OFICINA DE INNOVACIÓN EDUCATIVA CON USO DE NUEVAS TECNOLOGÍAS</v>
          </cell>
        </row>
        <row r="19">
          <cell r="D19" t="str">
            <v>CONTRATACIÓN DIRECTA / CONTRATOS INTERADMINISTRATIVOS</v>
          </cell>
          <cell r="F19" t="str">
            <v xml:space="preserve">DEPÓSITO                                </v>
          </cell>
          <cell r="J19" t="str">
            <v>OFICINA DE TECNOLOGÍA Y SISTEMAS DE INFORMACIÓN</v>
          </cell>
        </row>
        <row r="20">
          <cell r="D20" t="str">
            <v>CONTRATACIÓN DIRECTA / CONVENIO COOPERACIÓN</v>
          </cell>
          <cell r="F20" t="str">
            <v>FACTORING</v>
          </cell>
          <cell r="J20" t="str">
            <v>PLAN NACIONAL DE LECTURA</v>
          </cell>
        </row>
        <row r="21">
          <cell r="D21" t="str">
            <v>CONTRATACIÓN DIRECTA / CONVENIO MARCO</v>
          </cell>
          <cell r="F21" t="str">
            <v xml:space="preserve">FIDUCIA Y/O ENCARGO FIDUCIARIO          </v>
          </cell>
          <cell r="J21" t="str">
            <v>PROGRAMA DE APOYO EN GESTIÓN AL PLAN DE EDUCACIÓN DE CALIDAD</v>
          </cell>
        </row>
        <row r="22">
          <cell r="D22" t="str">
            <v>CONTRATACIÓN DIRECTA / CONVENIOS INTERADMINISTRATIVOS</v>
          </cell>
          <cell r="F22" t="str">
            <v>FLETAMENTO</v>
          </cell>
          <cell r="J22" t="str">
            <v>PROGRAMA TODOS A APRENDER</v>
          </cell>
        </row>
        <row r="23">
          <cell r="D23" t="str">
            <v>CONTRATACIÓN DIRECTA / DESARROLLO DE ACTIVIDADES CIENTÍFICAS Y TECNOLÓGICAS</v>
          </cell>
          <cell r="F23" t="str">
            <v>FRANQUICIA</v>
          </cell>
          <cell r="J23" t="str">
            <v>PROYECTO DE EDUCACIÓN RURAL PER II</v>
          </cell>
        </row>
        <row r="24">
          <cell r="D24" t="str">
            <v>CONTRATACIÓN DIRECTA / EMPRÉSTITOS</v>
          </cell>
          <cell r="F24" t="str">
            <v>INTERMEDIACIÓN DE SEGUROS</v>
          </cell>
          <cell r="J24" t="str">
            <v>PROYECTO DE MODERNIZACIÓN</v>
          </cell>
        </row>
        <row r="25">
          <cell r="D25" t="str">
            <v>CONTRATACIÓN DIRECTA / NO EXISTA PLURALIDAD DE OFERENTES</v>
          </cell>
          <cell r="F25" t="str">
            <v>INTERVENTORÍA</v>
          </cell>
          <cell r="J25" t="str">
            <v>SECRETARÍA GENERAL</v>
          </cell>
        </row>
        <row r="26">
          <cell r="D26" t="str">
            <v>CONTRATACIÓN DIRECTA / SERVICIOS DE APOYO</v>
          </cell>
          <cell r="F26" t="str">
            <v xml:space="preserve">LEASING                                 </v>
          </cell>
          <cell r="J26" t="str">
            <v>SUBDIRECCION DE CALIDAD DE PRIMERA INFANCIA</v>
          </cell>
        </row>
        <row r="27">
          <cell r="D27" t="str">
            <v>CONTRATACIÓN DIRECTA / SERVICIOS PROFESIONALES</v>
          </cell>
          <cell r="F27" t="str">
            <v>MANTENIMIENTO Y/O REPARACIÓN</v>
          </cell>
          <cell r="J27" t="str">
            <v>SUBDIRECCIÓN DE ACCESO</v>
          </cell>
        </row>
        <row r="28">
          <cell r="D28" t="str">
            <v>CONTRATACIÓN DIRECTA / URGENCIA MANIFIESTA</v>
          </cell>
          <cell r="F28" t="str">
            <v xml:space="preserve">MEDIACIÓN O MANDATO                   </v>
          </cell>
          <cell r="J28" t="str">
            <v>SUBDIRECCIÓN DE APOYO A LA GESTIÓN DE LAS INST. DE EDU. SUPERIOR</v>
          </cell>
        </row>
        <row r="29">
          <cell r="D29" t="str">
            <v>CONVENIO COMISIÓN DE ESTUDIOS</v>
          </cell>
          <cell r="F29" t="str">
            <v xml:space="preserve">OBRA PUBLICA                            </v>
          </cell>
          <cell r="J29" t="str">
            <v>SUBDIRECCIÓN DE ASEGURAMIENTO DE LA CALIDAD DE LA EDUCACIÓN SUPERIOR</v>
          </cell>
        </row>
        <row r="30">
          <cell r="D30" t="str">
            <v>INSTRUMENTO DE AGREGACIÓN A LA DEMANDA</v>
          </cell>
          <cell r="F30" t="str">
            <v>ORDEN DE COMPRA</v>
          </cell>
          <cell r="J30" t="str">
            <v>SUBDIRECCIÓN DE COBERTURA DE PRIMERA INFANCIA</v>
          </cell>
        </row>
        <row r="31">
          <cell r="D31" t="str">
            <v>LICITACIÓN / ENCARGO FIDUCIARIO</v>
          </cell>
          <cell r="F31" t="str">
            <v>ORDEN DE TRABAJO</v>
          </cell>
          <cell r="J31" t="str">
            <v>SUBDIRECCIÓN DE CONTRATACIÓN</v>
          </cell>
        </row>
        <row r="32">
          <cell r="D32" t="str">
            <v>LICITACIÓN / OBRA PÚBLICA</v>
          </cell>
          <cell r="F32" t="str">
            <v xml:space="preserve">OTROS          </v>
          </cell>
          <cell r="J32" t="str">
            <v>SUBDIRECCIÓN DE DESARROLLO ORGANIZACIONAL</v>
          </cell>
        </row>
        <row r="33">
          <cell r="D33" t="str">
            <v>LICITACIÓN PÚBLICA</v>
          </cell>
          <cell r="F33" t="str">
            <v xml:space="preserve">PERMUTA                                 </v>
          </cell>
          <cell r="J33" t="str">
            <v>SUBDIRECCIÓN DE DESARROLLO SECTORIAL DE LA EDUCACIÓN SUPERIOR</v>
          </cell>
        </row>
        <row r="34">
          <cell r="D34" t="str">
            <v>MINIMA CUANTIA</v>
          </cell>
          <cell r="F34" t="str">
            <v xml:space="preserve">PRESTACIÓN DE SERVICIOS                 </v>
          </cell>
          <cell r="J34" t="str">
            <v>SUBDIRECCIÓN DE FOMENTO DE COMPETENCIAS</v>
          </cell>
        </row>
        <row r="35">
          <cell r="D35" t="str">
            <v>MODIFICATORIOS (ADICIONES, PRÓRROGAS Y MODIFICACIONES)</v>
          </cell>
          <cell r="F35" t="str">
            <v>PRESTACIÓN DE SERVICIOS APOYO</v>
          </cell>
          <cell r="J35" t="str">
            <v>SUBDIRECCIÓN DE FORTALECIMIENTO INSTITUCIONAL</v>
          </cell>
        </row>
        <row r="36">
          <cell r="D36" t="str">
            <v>REDUCCIONES</v>
          </cell>
          <cell r="F36" t="str">
            <v>PRESTACIÓN DE SERVICIOS DE SALUD</v>
          </cell>
          <cell r="J36" t="str">
            <v>SUBDIRECCIÓN DE GESTIÓN ADMINISTRATIVA Y OPERACIONES</v>
          </cell>
        </row>
        <row r="37">
          <cell r="D37" t="str">
            <v>REGÍMEN ESPECIAL / CONVENIO ASOCIACIÓN</v>
          </cell>
          <cell r="F37" t="str">
            <v>PRESTACIÓN DE SERVICIOS PROFESIONALES</v>
          </cell>
          <cell r="J37" t="str">
            <v>SUBDIRECCIÓN DE GESTIÓN FINANCIERA</v>
          </cell>
        </row>
        <row r="38">
          <cell r="D38" t="str">
            <v>SELECCIÓN ABREVIADA / BOLSA DE PRODUCTOS</v>
          </cell>
          <cell r="F38" t="str">
            <v xml:space="preserve">PRÉSTAMO O MUTUO     </v>
          </cell>
          <cell r="J38" t="str">
            <v>SUBDIRECCIÓN DE INSPECCIÓN Y VIGILANCIA</v>
          </cell>
        </row>
        <row r="39">
          <cell r="D39" t="str">
            <v>SELECCIÓN ABREVIADA / LICITACIÓN DECLARADA DESIERTA</v>
          </cell>
          <cell r="F39" t="str">
            <v>PUBLICIDAD</v>
          </cell>
          <cell r="J39" t="str">
            <v>SUBDIRECCIÓN DE MONITOREO Y CONTROL</v>
          </cell>
        </row>
        <row r="40">
          <cell r="D40" t="str">
            <v>SELECCIÓN ABREVIADA / MENOR CUANTÍA</v>
          </cell>
          <cell r="F40" t="str">
            <v>RENTING</v>
          </cell>
          <cell r="J40" t="str">
            <v>SUBDIRECCIÓN DE PERMANENCIA</v>
          </cell>
        </row>
        <row r="41">
          <cell r="D41" t="str">
            <v>SELECCIÓN ABREVIADA / SUBASTA INVERSA ELECTRÓNICA</v>
          </cell>
          <cell r="F41" t="str">
            <v xml:space="preserve">SEGUROS             </v>
          </cell>
          <cell r="J41" t="str">
            <v>SUBDIRECCIÓN DE RECURSOS HUMANOS DEL SECTOR EDUCATIVO</v>
          </cell>
        </row>
        <row r="42">
          <cell r="D42" t="str">
            <v>SELECCIÓN ABREVIADA / SUBASTA INVERSA PRESENCIAL</v>
          </cell>
          <cell r="F42" t="str">
            <v xml:space="preserve">TRANSPORTE                              </v>
          </cell>
          <cell r="J42" t="str">
            <v>SUBDIRECCIÓN DE REFERENTES Y EVALUACIÓN DE LA CALIDAD EDUCATIVA</v>
          </cell>
        </row>
        <row r="43">
          <cell r="J43" t="str">
            <v>SUBDIRECCIÓN DE TALENTO HUMANO</v>
          </cell>
        </row>
        <row r="44">
          <cell r="J44" t="str">
            <v>UNIDAD DE ATENCIÓN AL CIUDADANO</v>
          </cell>
        </row>
        <row r="45">
          <cell r="J45" t="str">
            <v>VICEMINISTERIO DE EDUCACIÓN PREESCOLAR, BÁSICA Y MEDIA</v>
          </cell>
        </row>
        <row r="46">
          <cell r="J46" t="str">
            <v>VICEMINISTRO DE EDUCACIÓN SUPERIOR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C 2021"/>
      <sheetName val="Hoja2"/>
      <sheetName val="PLC 2021 (2)"/>
      <sheetName val="PROGRAMABLE EN PLC"/>
      <sheetName val="OPS"/>
      <sheetName val="Hoja1"/>
      <sheetName val="Listas"/>
    </sheetNames>
    <sheetDataSet>
      <sheetData sheetId="0"/>
      <sheetData sheetId="1"/>
      <sheetData sheetId="2"/>
      <sheetData sheetId="3"/>
      <sheetData sheetId="4"/>
      <sheetData sheetId="5"/>
      <sheetData sheetId="6">
        <row r="2">
          <cell r="A2">
            <v>2021</v>
          </cell>
          <cell r="B2" t="str">
            <v>DÍAS CALENDARIO</v>
          </cell>
          <cell r="D2" t="str">
            <v>ACUERDO MARCO DE PRECIOS</v>
          </cell>
          <cell r="F2" t="str">
            <v>AGENCIA</v>
          </cell>
          <cell r="H2" t="str">
            <v>NO APLICA</v>
          </cell>
          <cell r="J2" t="str">
            <v>ALFABETIZAR JÓVENES Y ADULTOS</v>
          </cell>
        </row>
        <row r="3">
          <cell r="D3" t="str">
            <v>BM-SELECCIÓN CALIFICACIÓN CONSULTORES</v>
          </cell>
          <cell r="F3" t="str">
            <v>ARRENDAMIENTO Y/O ADQUISICIÓN DE INMUEBL</v>
          </cell>
          <cell r="H3" t="str">
            <v>PRESUPUESTO DE ENTIDAD NACIONAL</v>
          </cell>
          <cell r="J3" t="str">
            <v>DESPACHO MINISTRO(A) DE EDUCACIÓN NACIONAL</v>
          </cell>
        </row>
        <row r="4">
          <cell r="D4" t="str">
            <v>BM-BIENES / LICITACIÓN PÚBLICA INTERNACIONAL</v>
          </cell>
          <cell r="F4" t="str">
            <v>CESIÓN DE CRÉDITOS</v>
          </cell>
          <cell r="H4" t="str">
            <v>RECURSOS DE CRÉDITO</v>
          </cell>
          <cell r="J4" t="str">
            <v>DIRECCIÓN DE CALIDAD PARA LA EDUCACIÓN PREESCOLAR, BÁSICA Y MEDIA</v>
          </cell>
        </row>
        <row r="5">
          <cell r="D5" t="str">
            <v>BM-BIENES / LICITACIÓN PÚBLICA NACIONAL</v>
          </cell>
          <cell r="F5" t="str">
            <v>COMISIÓN</v>
          </cell>
          <cell r="H5" t="str">
            <v>RECURSOS PROPIOS</v>
          </cell>
          <cell r="J5" t="str">
            <v>DIRECCIÓN DE COBERTURA Y EQUIDAD</v>
          </cell>
        </row>
        <row r="6">
          <cell r="D6" t="str">
            <v>BM-CONSULT / SELECC BASADA EN CALID Y COSTOS</v>
          </cell>
          <cell r="F6" t="str">
            <v xml:space="preserve">COMODATO                                </v>
          </cell>
          <cell r="H6" t="str">
            <v>REGALÍAS</v>
          </cell>
          <cell r="J6" t="str">
            <v>DIRECCIÓN DE FOMENTO DE LA EDUCACIÓN SUPERIOR</v>
          </cell>
        </row>
        <row r="7">
          <cell r="D7" t="str">
            <v>BM-CONSULT / SELECC DE CONSULT INDIV CONT DIRECTA</v>
          </cell>
          <cell r="F7" t="str">
            <v xml:space="preserve">COMPRAVENTA MERCANTIL               </v>
          </cell>
          <cell r="H7" t="str">
            <v>SGP</v>
          </cell>
          <cell r="J7" t="str">
            <v>DIRECCIÓN DE LA CALIDAD PARA LA EDUCACIÓN SUPERIOR</v>
          </cell>
        </row>
        <row r="8">
          <cell r="D8" t="str">
            <v>BM-CONSULT / SELECC CONSULTOR INDIV COMP 3HV</v>
          </cell>
          <cell r="F8" t="str">
            <v xml:space="preserve">COMPRAVENTA Y/O SUMINISTRO </v>
          </cell>
          <cell r="J8" t="str">
            <v>DIRECCIÓN DE PRIMERA INFANCIA</v>
          </cell>
        </row>
        <row r="9">
          <cell r="D9" t="str">
            <v>BM-CONSULT/SELECCION FTE UNICA FIRMA</v>
          </cell>
          <cell r="F9" t="str">
            <v xml:space="preserve">CONCESIÓN                               </v>
          </cell>
          <cell r="J9" t="str">
            <v>DIRECCÍON DE FORTALECIMIENTO A LA GESTIÓN TERRITORIAL</v>
          </cell>
        </row>
        <row r="10">
          <cell r="D10" t="str">
            <v>BM-COMPARACION DE PRECIOS</v>
          </cell>
          <cell r="F10" t="str">
            <v xml:space="preserve">CONSULTORÍA                             </v>
          </cell>
          <cell r="J10" t="str">
            <v>FORTALECIMIENTO DEL DESARROLLO DE COMPETENCIAS EN LENGUA EXTRANJERA</v>
          </cell>
        </row>
        <row r="11">
          <cell r="D11" t="str">
            <v>BM-CONVENIOS INTERADMINISTRATIVOS</v>
          </cell>
          <cell r="F11" t="str">
            <v>CONTRATO DE APORTE</v>
          </cell>
          <cell r="J11" t="str">
            <v>JORNADA UNICA</v>
          </cell>
        </row>
        <row r="12">
          <cell r="D12" t="str">
            <v>BM-CONVENIOS DE COOPERACION</v>
          </cell>
          <cell r="F12" t="str">
            <v>CONTRATO INTERADMINISTRATIVO</v>
          </cell>
          <cell r="J12" t="str">
            <v>MODERNIZACIÓN DE LA EDUCACIÓN MEDIA</v>
          </cell>
        </row>
        <row r="13">
          <cell r="D13" t="str">
            <v>CONCURSO DE MÉRITOS / ABIERTO</v>
          </cell>
          <cell r="F13" t="str">
            <v>CONTRATOS DE ACTIVIDAD CIENTÍFICA Y TEC</v>
          </cell>
          <cell r="J13" t="str">
            <v>OFICINA ASESORA DE COMUNICACIONES</v>
          </cell>
        </row>
        <row r="14">
          <cell r="D14" t="str">
            <v>CONCURSO DE MÉRITOS / PTD</v>
          </cell>
          <cell r="F14" t="str">
            <v>CONTRATOS DE ESTABILIDAD JURÍDICA</v>
          </cell>
          <cell r="J14" t="str">
            <v>OFICINA ASESORA DE PLANEACIÓN Y FINANZAS</v>
          </cell>
        </row>
        <row r="15">
          <cell r="D15" t="str">
            <v>CONCURSO DE MÉRITOS / PTS</v>
          </cell>
          <cell r="F15" t="str">
            <v>CONVENIO DE ASOCIACIÓN</v>
          </cell>
          <cell r="J15" t="str">
            <v>OFICINA ASESORA JURÍDICA</v>
          </cell>
        </row>
        <row r="16">
          <cell r="D16" t="str">
            <v>CONTRATACIÓN DIRECTA / ARRENDAMIENTO DE INMUEBLES</v>
          </cell>
          <cell r="F16" t="str">
            <v>CONVENIO DE COOPERACIÓN</v>
          </cell>
          <cell r="J16" t="str">
            <v>OFICINA DE CONTROL INTERNO</v>
          </cell>
        </row>
        <row r="17">
          <cell r="D17" t="str">
            <v>CONTRATACIÓN DIRECTA / COMPRAVENTA DE INMUEBLES</v>
          </cell>
          <cell r="F17" t="str">
            <v>CONVENIO INTERADMINISTRATIVO</v>
          </cell>
          <cell r="J17" t="str">
            <v>OFICINA DE COOPERACIÓN Y ASUNTOS INTERNACIONALES</v>
          </cell>
        </row>
        <row r="18">
          <cell r="D18" t="str">
            <v>CONTRATACIÓN DIRECTA / CONTRATO DE APORTE</v>
          </cell>
          <cell r="F18" t="str">
            <v xml:space="preserve">CORRETAJE                               </v>
          </cell>
          <cell r="J18" t="str">
            <v>OFICINA DE INNOVACIÓN EDUCATIVA CON USO DE NUEVAS TECNOLOGÍAS</v>
          </cell>
        </row>
        <row r="19">
          <cell r="D19" t="str">
            <v>CONTRATACIÓN DIRECTA / CONTRATOS INTERADMINISTRATIVOS</v>
          </cell>
          <cell r="F19" t="str">
            <v xml:space="preserve">DEPÓSITO                                </v>
          </cell>
          <cell r="J19" t="str">
            <v>OFICINA DE TECNOLOGÍA Y SISTEMAS DE INFORMACIÓN</v>
          </cell>
        </row>
        <row r="20">
          <cell r="D20" t="str">
            <v>CONTRATACIÓN DIRECTA / CONVENIO COOPERACIÓN</v>
          </cell>
          <cell r="F20" t="str">
            <v>FACTORING</v>
          </cell>
          <cell r="J20" t="str">
            <v>PLAN NACIONAL DE LECTURA</v>
          </cell>
        </row>
        <row r="21">
          <cell r="D21" t="str">
            <v>CONTRATACIÓN DIRECTA / CONVENIO MARCO</v>
          </cell>
          <cell r="F21" t="str">
            <v xml:space="preserve">FIDUCIA Y/O ENCARGO FIDUCIARIO          </v>
          </cell>
          <cell r="J21" t="str">
            <v>PROGRAMA DE APOYO EN GESTIÓN AL PLAN DE EDUCACIÓN DE CALIDAD</v>
          </cell>
        </row>
        <row r="22">
          <cell r="D22" t="str">
            <v>CONTRATACIÓN DIRECTA / CONVENIOS INTERADMINISTRATIVOS</v>
          </cell>
          <cell r="F22" t="str">
            <v>FLETAMENTO</v>
          </cell>
          <cell r="J22" t="str">
            <v>PROGRAMA TODOS A APRENDER</v>
          </cell>
        </row>
        <row r="23">
          <cell r="D23" t="str">
            <v>CONTRATACIÓN DIRECTA / DESARROLLO DE ACTIVIDADES CIENTÍFICAS Y TECNOLÓGICAS</v>
          </cell>
          <cell r="F23" t="str">
            <v>FRANQUICIA</v>
          </cell>
          <cell r="J23" t="str">
            <v>PROYECTO DE EDUCACIÓN RURAL PER II</v>
          </cell>
        </row>
        <row r="24">
          <cell r="D24" t="str">
            <v>CONTRATACIÓN DIRECTA / EMPRÉSTITOS</v>
          </cell>
          <cell r="F24" t="str">
            <v>INTERMEDIACIÓN DE SEGUROS</v>
          </cell>
          <cell r="J24" t="str">
            <v>PROYECTO DE MODERNIZACIÓN</v>
          </cell>
        </row>
        <row r="25">
          <cell r="D25" t="str">
            <v>CONTRATACIÓN DIRECTA / NO EXISTA PLURALIDAD DE OFERENTES</v>
          </cell>
          <cell r="F25" t="str">
            <v>INTERVENTORÍA</v>
          </cell>
          <cell r="J25" t="str">
            <v>SECRETARÍA GENERAL</v>
          </cell>
        </row>
        <row r="26">
          <cell r="D26" t="str">
            <v>CONTRATACIÓN DIRECTA / SERVICIOS DE APOYO</v>
          </cell>
          <cell r="F26" t="str">
            <v xml:space="preserve">LEASING                                 </v>
          </cell>
          <cell r="J26" t="str">
            <v>SUBDIRECCION DE CALIDAD DE PRIMERA INFANCIA</v>
          </cell>
        </row>
        <row r="27">
          <cell r="D27" t="str">
            <v>CONTRATACIÓN DIRECTA / SERVICIOS PROFESIONALES</v>
          </cell>
          <cell r="F27" t="str">
            <v>MANTENIMIENTO Y/O REPARACIÓN</v>
          </cell>
          <cell r="J27" t="str">
            <v>SUBDIRECCIÓN DE ACCESO</v>
          </cell>
        </row>
        <row r="28">
          <cell r="D28" t="str">
            <v>CONTRATACIÓN DIRECTA / URGENCIA MANIFIESTA</v>
          </cell>
          <cell r="F28" t="str">
            <v xml:space="preserve">MEDIACIÓN O MANDATO                   </v>
          </cell>
          <cell r="J28" t="str">
            <v>SUBDIRECCIÓN DE APOYO A LA GESTIÓN DE LAS INST. DE EDU. SUPERIOR</v>
          </cell>
        </row>
        <row r="29">
          <cell r="D29" t="str">
            <v>CONVENIO COMISIÓN DE ESTUDIOS</v>
          </cell>
          <cell r="F29" t="str">
            <v xml:space="preserve">OBRA PUBLICA                            </v>
          </cell>
          <cell r="J29" t="str">
            <v>SUBDIRECCIÓN DE ASEGURAMIENTO DE LA CALIDAD DE LA EDUCACIÓN SUPERIOR</v>
          </cell>
        </row>
        <row r="30">
          <cell r="D30" t="str">
            <v>INSTRUMENTO DE AGREGACIÓN A LA DEMANDA</v>
          </cell>
          <cell r="F30" t="str">
            <v>ORDEN DE COMPRA</v>
          </cell>
          <cell r="J30" t="str">
            <v>SUBDIRECCIÓN DE COBERTURA DE PRIMERA INFANCIA</v>
          </cell>
        </row>
        <row r="31">
          <cell r="D31" t="str">
            <v>LICITACIÓN / ENCARGO FIDUCIARIO</v>
          </cell>
          <cell r="F31" t="str">
            <v>ORDEN DE TRABAJO</v>
          </cell>
          <cell r="J31" t="str">
            <v>SUBDIRECCIÓN DE CONTRATACIÓN</v>
          </cell>
        </row>
        <row r="32">
          <cell r="D32" t="str">
            <v>LICITACIÓN / OBRA PÚBLICA</v>
          </cell>
          <cell r="F32" t="str">
            <v xml:space="preserve">OTROS          </v>
          </cell>
          <cell r="J32" t="str">
            <v>SUBDIRECCIÓN DE DESARROLLO ORGANIZACIONAL</v>
          </cell>
        </row>
        <row r="33">
          <cell r="D33" t="str">
            <v>LICITACIÓN PÚBLICA</v>
          </cell>
          <cell r="F33" t="str">
            <v xml:space="preserve">PERMUTA                                 </v>
          </cell>
          <cell r="J33" t="str">
            <v>SUBDIRECCIÓN DE DESARROLLO SECTORIAL DE LA EDUCACIÓN SUPERIOR</v>
          </cell>
        </row>
        <row r="34">
          <cell r="D34" t="str">
            <v>MINIMA CUANTIA</v>
          </cell>
          <cell r="F34" t="str">
            <v xml:space="preserve">PRESTACIÓN DE SERVICIOS                 </v>
          </cell>
          <cell r="J34" t="str">
            <v>SUBDIRECCIÓN DE FOMENTO DE COMPETENCIAS</v>
          </cell>
        </row>
        <row r="35">
          <cell r="D35" t="str">
            <v>MODIFICATORIOS (ADICIONES, PRÓRROGAS Y MODIFICACIONES)</v>
          </cell>
          <cell r="F35" t="str">
            <v>PRESTACIÓN DE SERVICIOS APOYO</v>
          </cell>
          <cell r="J35" t="str">
            <v>SUBDIRECCIÓN DE FORTALECIMIENTO INSTITUCIONAL</v>
          </cell>
        </row>
        <row r="36">
          <cell r="D36" t="str">
            <v>REDUCCIONES</v>
          </cell>
          <cell r="F36" t="str">
            <v>PRESTACIÓN DE SERVICIOS DE SALUD</v>
          </cell>
          <cell r="J36" t="str">
            <v>SUBDIRECCIÓN DE GESTIÓN ADMINISTRATIVA Y OPERACIONES</v>
          </cell>
        </row>
        <row r="37">
          <cell r="D37" t="str">
            <v>REGÍMEN ESPECIAL / CONVENIO ASOCIACIÓN</v>
          </cell>
          <cell r="F37" t="str">
            <v>PRESTACIÓN DE SERVICIOS PROFESIONALES</v>
          </cell>
          <cell r="J37" t="str">
            <v>SUBDIRECCIÓN DE GESTIÓN FINANCIERA</v>
          </cell>
        </row>
        <row r="38">
          <cell r="D38" t="str">
            <v>SELECCIÓN ABREVIADA / BOLSA DE PRODUCTOS</v>
          </cell>
          <cell r="F38" t="str">
            <v xml:space="preserve">PRÉSTAMO O MUTUO     </v>
          </cell>
          <cell r="J38" t="str">
            <v>SUBDIRECCIÓN DE INSPECCIÓN Y VIGILANCIA</v>
          </cell>
        </row>
        <row r="39">
          <cell r="D39" t="str">
            <v>SELECCIÓN ABREVIADA / LICITACIÓN DECLARADA DESIERTA</v>
          </cell>
          <cell r="F39" t="str">
            <v>PUBLICIDAD</v>
          </cell>
          <cell r="J39" t="str">
            <v>SUBDIRECCIÓN DE MONITOREO Y CONTROL</v>
          </cell>
        </row>
        <row r="40">
          <cell r="D40" t="str">
            <v>SELECCIÓN ABREVIADA / MENOR CUANTÍA</v>
          </cell>
          <cell r="F40" t="str">
            <v>RENTING</v>
          </cell>
          <cell r="J40" t="str">
            <v>SUBDIRECCIÓN DE PERMANENCIA</v>
          </cell>
        </row>
        <row r="41">
          <cell r="D41" t="str">
            <v>SELECCIÓN ABREVIADA / SUBASTA INVERSA ELECTRÓNICA</v>
          </cell>
          <cell r="F41" t="str">
            <v xml:space="preserve">SEGUROS             </v>
          </cell>
          <cell r="J41" t="str">
            <v>SUBDIRECCIÓN DE RECURSOS HUMANOS DEL SECTOR EDUCATIVO</v>
          </cell>
        </row>
        <row r="42">
          <cell r="D42" t="str">
            <v>SELECCIÓN ABREVIADA / SUBASTA INVERSA PRESENCIAL</v>
          </cell>
          <cell r="F42" t="str">
            <v xml:space="preserve">TRANSPORTE                              </v>
          </cell>
          <cell r="J42" t="str">
            <v>SUBDIRECCIÓN DE REFERENTES Y EVALUACIÓN DE LA CALIDAD EDUCATIVA</v>
          </cell>
        </row>
        <row r="43">
          <cell r="J43" t="str">
            <v>SUBDIRECCIÓN DE TALENTO HUMANO</v>
          </cell>
        </row>
        <row r="44">
          <cell r="J44" t="str">
            <v>UNIDAD DE ATENCIÓN AL CIUDADANO</v>
          </cell>
        </row>
        <row r="45">
          <cell r="J45" t="str">
            <v>VICEMINISTERIO DE EDUCACIÓN PREESCOLAR, BÁSICA Y MEDIA</v>
          </cell>
        </row>
        <row r="46">
          <cell r="J46" t="str">
            <v>VICEMINISTRO DE EDUCACIÓN SUPERIOR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p3 Proyectos"/>
      <sheetName val="Listas_Desp2"/>
      <sheetName val="Hoja1"/>
      <sheetName val="Instructivo"/>
      <sheetName val="Hoja4"/>
      <sheetName val="Anexo presupuestal PAI 2020"/>
      <sheetName val="Listas_Desp3"/>
      <sheetName val="Hoja2"/>
      <sheetName val="Listas_Desp1"/>
      <sheetName val="Datos"/>
    </sheetNames>
    <sheetDataSet>
      <sheetData sheetId="0"/>
      <sheetData sheetId="1"/>
      <sheetData sheetId="2"/>
      <sheetData sheetId="3"/>
      <sheetData sheetId="4">
        <row r="1">
          <cell r="A1" t="str">
            <v>PROYECTO</v>
          </cell>
        </row>
      </sheetData>
      <sheetData sheetId="5"/>
      <sheetData sheetId="6">
        <row r="1">
          <cell r="A1" t="str">
            <v>PROYECTO</v>
          </cell>
          <cell r="B1" t="str">
            <v>IMPLEMENTACIÓN DEL PROGRAMA DE ALIMENTACIÓN ESCOLAR EN COLOMBIA NACIONAL</v>
          </cell>
          <cell r="C1" t="str">
            <v>CONSTRUCCIÓN , MEJORAMIENTO Y DOTACIÓN DE ESPACIOS DE APRENDIZAJE PARA PRESTACIÓN DEL SERVICIO EDUCATIVO E IMPLEMENTACIÓN DE ESTRATEGIAS DE CALIDAD Y COBERTURA   NACIONAL</v>
          </cell>
          <cell r="D1" t="str">
            <v>FORTALECIMIENTO DE LAS CONDICIONES PARA EL LOGRO DE TRAYECTORIAS EDUCATIVAS COMPLETAS QUE CONTRIBUYAN AL DESARROLLO INTEGRAL EN LA EDUCACIÓN INICIAL, PREESCOLAR, BÁSICA Y MEDIA. NACIONAL</v>
          </cell>
          <cell r="E1" t="str">
            <v>IMPLEMENTACIÓN DE ESTRATEGIAS EDUCATIVAS INTEGRALES, PERTINENTES Y DE CALIDAD EN ZONAS RURALES. NACIONAL</v>
          </cell>
          <cell r="F1" t="str">
            <v>FORTALECIMIENTO A LA GESTIÓN TERRITORIAL DE LA EDUCACIÓN INICIAL, PREESCOLAR, BÁSICA Y MEDIA. NACIONAL</v>
          </cell>
          <cell r="G1" t="str">
            <v>AMPLIACIÓN DE MECANISMOS DE FOMENTO DE LA EDUCACIÓN SUPERIOR NACIONAL SUPERIOR EN COLOMBIA NACIONAL</v>
          </cell>
          <cell r="H1" t="str">
            <v>APOYO PARA FOMENTAR EL ACCESO CON CALIDAD A LA EDUCACIÓN SUPERIOR A TRAVÉS DE INCENTIVOS A LA DEMANDA EN COLOMBIA NACIONAL</v>
          </cell>
          <cell r="I1" t="str">
            <v>DESARROLLO DE LAS CAPACIDADES DE PLANEACIÓN Y GESTIÓN INSTITUCIONALES Y SECTORIALES</v>
          </cell>
          <cell r="J1" t="str">
            <v>INCREMENTO DE LA CALIDAD EN LA PRESTACIÓN DEL SERVICIO PÚBLICO DE EDUCACIÓN SUPERIOR EN COLOMBIA. NACIONAL</v>
          </cell>
        </row>
        <row r="2">
          <cell r="A2" t="str">
            <v>BPIN</v>
          </cell>
          <cell r="B2" t="str">
            <v>2017011000288</v>
          </cell>
          <cell r="C2" t="str">
            <v>2018011001145</v>
          </cell>
          <cell r="D2" t="str">
            <v>2019011000178</v>
          </cell>
          <cell r="E2" t="str">
            <v>2019011000157</v>
          </cell>
          <cell r="F2" t="str">
            <v>2018011001030</v>
          </cell>
          <cell r="G2" t="str">
            <v>2018011001024</v>
          </cell>
          <cell r="H2" t="str">
            <v xml:space="preserve">2018011001144  </v>
          </cell>
          <cell r="I2" t="str">
            <v>2019011000177</v>
          </cell>
          <cell r="J2" t="str">
            <v>2018011001032</v>
          </cell>
        </row>
        <row r="3">
          <cell r="A3" t="str">
            <v>COD_PPTAL</v>
          </cell>
          <cell r="B3" t="str">
            <v>C-2201-0700-9</v>
          </cell>
          <cell r="C3" t="str">
            <v>C-2201-0700-16</v>
          </cell>
          <cell r="D3" t="str">
            <v>C-2201-0700-18</v>
          </cell>
          <cell r="E3" t="str">
            <v>C-2201-0700-19</v>
          </cell>
          <cell r="F3" t="str">
            <v>C-2201-0700-12</v>
          </cell>
          <cell r="G3" t="str">
            <v>C-2202-0700-45</v>
          </cell>
          <cell r="H3" t="str">
            <v>C-2202-0700-47</v>
          </cell>
          <cell r="I3" t="str">
            <v>C-2299-0700-10</v>
          </cell>
          <cell r="J3" t="str">
            <v>C-2202-0700-32</v>
          </cell>
        </row>
        <row r="4">
          <cell r="A4" t="str">
            <v>APROPIACION</v>
          </cell>
          <cell r="B4">
            <v>1058000000000</v>
          </cell>
          <cell r="C4">
            <v>343056686667</v>
          </cell>
          <cell r="D4">
            <v>230000000000</v>
          </cell>
          <cell r="E4">
            <v>56942931336</v>
          </cell>
          <cell r="F4">
            <v>17910639331</v>
          </cell>
          <cell r="G4">
            <v>37816890860</v>
          </cell>
          <cell r="H4">
            <v>1636827297483</v>
          </cell>
          <cell r="I4">
            <v>34635038585</v>
          </cell>
          <cell r="J4">
            <v>25205825200</v>
          </cell>
        </row>
        <row r="5">
          <cell r="B5" t="str">
            <v>PUNO</v>
          </cell>
          <cell r="C5" t="str">
            <v>PDOS</v>
          </cell>
          <cell r="D5" t="str">
            <v>PTRES</v>
          </cell>
          <cell r="E5" t="str">
            <v>PCUATRO</v>
          </cell>
          <cell r="F5" t="str">
            <v>PCINCO</v>
          </cell>
          <cell r="G5" t="str">
            <v>PSEIS</v>
          </cell>
          <cell r="H5" t="str">
            <v>PSIETE</v>
          </cell>
          <cell r="I5" t="str">
            <v>POCHO</v>
          </cell>
          <cell r="J5" t="str">
            <v>PNUEVE</v>
          </cell>
        </row>
      </sheetData>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p3 Proyectos"/>
      <sheetName val="Listas_Desp2"/>
      <sheetName val="Hoja1"/>
      <sheetName val="Instructivo"/>
      <sheetName val="Hoja4"/>
      <sheetName val="Anexo presupuestal PAI 2020"/>
      <sheetName val="Listas_Desp3"/>
      <sheetName val="Hoja2"/>
      <sheetName val="Listas_Desp1"/>
      <sheetName val="Datos"/>
    </sheetNames>
    <sheetDataSet>
      <sheetData sheetId="0"/>
      <sheetData sheetId="1"/>
      <sheetData sheetId="2"/>
      <sheetData sheetId="3"/>
      <sheetData sheetId="4">
        <row r="1">
          <cell r="A1" t="str">
            <v>PROYECTO</v>
          </cell>
        </row>
      </sheetData>
      <sheetData sheetId="5"/>
      <sheetData sheetId="6">
        <row r="1">
          <cell r="A1" t="str">
            <v>PROYECTO</v>
          </cell>
          <cell r="B1" t="str">
            <v>IMPLEMENTACIÓN DEL PROGRAMA DE ALIMENTACIÓN ESCOLAR EN COLOMBIA NACIONAL</v>
          </cell>
          <cell r="C1" t="str">
            <v>CONSTRUCCIÓN , MEJORAMIENTO Y DOTACIÓN DE ESPACIOS DE APRENDIZAJE PARA PRESTACIÓN DEL SERVICIO EDUCATIVO E IMPLEMENTACIÓN DE ESTRATEGIAS DE CALIDAD Y COBERTURA   NACIONAL</v>
          </cell>
          <cell r="D1" t="str">
            <v>FORTALECIMIENTO DE LAS CONDICIONES PARA EL LOGRO DE TRAYECTORIAS EDUCATIVAS COMPLETAS QUE CONTRIBUYAN AL DESARROLLO INTEGRAL EN LA EDUCACIÓN INICIAL, PREESCOLAR, BÁSICA Y MEDIA. NACIONAL</v>
          </cell>
          <cell r="E1" t="str">
            <v>IMPLEMENTACIÓN DE ESTRATEGIAS EDUCATIVAS INTEGRALES, PERTINENTES Y DE CALIDAD EN ZONAS RURALES. NACIONAL</v>
          </cell>
          <cell r="F1" t="str">
            <v>FORTALECIMIENTO A LA GESTIÓN TERRITORIAL DE LA EDUCACIÓN INICIAL, PREESCOLAR, BÁSICA Y MEDIA. NACIONAL</v>
          </cell>
          <cell r="G1" t="str">
            <v>AMPLIACIÓN DE MECANISMOS DE FOMENTO DE LA EDUCACIÓN SUPERIOR NACIONAL SUPERIOR EN COLOMBIA NACIONAL</v>
          </cell>
          <cell r="H1" t="str">
            <v>APOYO PARA FOMENTAR EL ACCESO CON CALIDAD A LA EDUCACIÓN SUPERIOR A TRAVÉS DE INCENTIVOS A LA DEMANDA EN COLOMBIA NACIONAL</v>
          </cell>
          <cell r="I1" t="str">
            <v>DESARROLLO DE LAS CAPACIDADES DE PLANEACIÓN Y GESTIÓN INSTITUCIONALES Y SECTORIALES</v>
          </cell>
          <cell r="J1" t="str">
            <v>INCREMENTO DE LA CALIDAD EN LA PRESTACIÓN DEL SERVICIO PÚBLICO DE EDUCACIÓN SUPERIOR EN COLOMBIA. NACIONAL</v>
          </cell>
        </row>
        <row r="2">
          <cell r="A2" t="str">
            <v>BPIN</v>
          </cell>
          <cell r="B2" t="str">
            <v>2017011000288</v>
          </cell>
          <cell r="C2" t="str">
            <v>2018011001145</v>
          </cell>
          <cell r="D2" t="str">
            <v>2019011000178</v>
          </cell>
          <cell r="E2" t="str">
            <v>2019011000157</v>
          </cell>
          <cell r="F2" t="str">
            <v>2018011001030</v>
          </cell>
          <cell r="G2" t="str">
            <v>2018011001024</v>
          </cell>
          <cell r="H2" t="str">
            <v xml:space="preserve">2018011001144  </v>
          </cell>
          <cell r="I2" t="str">
            <v>2019011000177</v>
          </cell>
          <cell r="J2" t="str">
            <v>2018011001032</v>
          </cell>
        </row>
        <row r="3">
          <cell r="A3" t="str">
            <v>COD_PPTAL</v>
          </cell>
          <cell r="B3" t="str">
            <v>C-2201-0700-9</v>
          </cell>
          <cell r="C3" t="str">
            <v>C-2201-0700-16</v>
          </cell>
          <cell r="D3" t="str">
            <v>C-2201-0700-18</v>
          </cell>
          <cell r="E3" t="str">
            <v>C-2201-0700-19</v>
          </cell>
          <cell r="F3" t="str">
            <v>C-2201-0700-12</v>
          </cell>
          <cell r="G3" t="str">
            <v>C-2202-0700-45</v>
          </cell>
          <cell r="H3" t="str">
            <v>C-2202-0700-47</v>
          </cell>
          <cell r="I3" t="str">
            <v>C-2299-0700-10</v>
          </cell>
          <cell r="J3" t="str">
            <v>C-2202-0700-32</v>
          </cell>
        </row>
        <row r="4">
          <cell r="A4" t="str">
            <v>APROPIACION</v>
          </cell>
          <cell r="B4">
            <v>1058000000000</v>
          </cell>
          <cell r="C4">
            <v>343056686667</v>
          </cell>
          <cell r="D4">
            <v>230000000000</v>
          </cell>
          <cell r="E4">
            <v>56942931336</v>
          </cell>
          <cell r="F4">
            <v>17910639331</v>
          </cell>
          <cell r="G4">
            <v>37816890860</v>
          </cell>
          <cell r="H4">
            <v>1636827297483</v>
          </cell>
          <cell r="I4">
            <v>34635038585</v>
          </cell>
          <cell r="J4">
            <v>25205825200</v>
          </cell>
        </row>
        <row r="5">
          <cell r="B5" t="str">
            <v>PUNO</v>
          </cell>
          <cell r="C5" t="str">
            <v>PDOS</v>
          </cell>
          <cell r="D5" t="str">
            <v>PTRES</v>
          </cell>
          <cell r="E5" t="str">
            <v>PCUATRO</v>
          </cell>
          <cell r="F5" t="str">
            <v>PCINCO</v>
          </cell>
          <cell r="G5" t="str">
            <v>PSEIS</v>
          </cell>
          <cell r="H5" t="str">
            <v>PSIETE</v>
          </cell>
          <cell r="I5" t="str">
            <v>POCHO</v>
          </cell>
          <cell r="J5" t="str">
            <v>PNUEVE</v>
          </cell>
        </row>
      </sheetData>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sheetName val="MATRIZ"/>
      <sheetName val="SEMÁFORO"/>
      <sheetName val="INFORME"/>
      <sheetName val="CONTROL SALDOS"/>
      <sheetName val="Saldos y adicion"/>
      <sheetName val="RUBROS Y CDP"/>
      <sheetName val="Indicadores TC"/>
      <sheetName val="PLANTILLA"/>
      <sheetName val="SALDOS ÁREAS"/>
      <sheetName val="SALDO CONTRATO"/>
      <sheetName val="Hoja1"/>
    </sheetNames>
    <sheetDataSet>
      <sheetData sheetId="0">
        <row r="3">
          <cell r="L3" t="str">
            <v>Alimentación</v>
          </cell>
        </row>
        <row r="4">
          <cell r="L4" t="str">
            <v>Salón Dotado</v>
          </cell>
        </row>
        <row r="5">
          <cell r="L5" t="str">
            <v>Alojamiento</v>
          </cell>
        </row>
        <row r="6">
          <cell r="L6" t="str">
            <v>Movilización y/o Convocatoria</v>
          </cell>
        </row>
        <row r="7">
          <cell r="L7" t="str">
            <v>Montaje de Escenario</v>
          </cell>
        </row>
        <row r="8">
          <cell r="L8" t="str">
            <v>Eventos Ministerio</v>
          </cell>
        </row>
        <row r="18">
          <cell r="Q18" t="str">
            <v>Si</v>
          </cell>
        </row>
        <row r="19">
          <cell r="Q19" t="str">
            <v>No</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 val="2. Ingresos (2)"/>
      <sheetName val="CUOTA DE AUDITAJE"/>
      <sheetName val="REP_PRG023_VersionesProgramacio"/>
      <sheetName val="Ingresos"/>
      <sheetName val="MGMP TOT."/>
      <sheetName val="TOT. FUNCIONAMI"/>
      <sheetName val="Inversión"/>
      <sheetName val="CONPES"/>
      <sheetName val="TECHOS ADSCRITAS"/>
      <sheetName val="VF2018"/>
      <sheetName val="VF.ANTERIORES"/>
      <sheetName val="INFLEXINVERSION2020"/>
      <sheetName val="CONSOLIDADVF"/>
      <sheetName val="2020-2023"/>
      <sheetName val="APP"/>
      <sheetName val="solicitudes a OAPF"/>
      <sheetName val="MGMP-APP-VF"/>
      <sheetName val="proyecciones"/>
      <sheetName val="antep 2021"/>
      <sheetName val="decreto"/>
      <sheetName val="desagregado"/>
      <sheetName val="Programas Presupuestales"/>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1 Acuerdo de Paz FTO."/>
      <sheetName val="6.1 Acuerdo de Paz Inversión"/>
      <sheetName val="6.2 Víctimas- Desplazados FUNC."/>
      <sheetName val="6.2 Víctimas- Desplazados INV."/>
      <sheetName val="6.3 Equidad Mujer Func."/>
      <sheetName val="6.3 Equidad Mujer Inv."/>
      <sheetName val="6.4 Indígenas_Func."/>
      <sheetName val="6.4 Indígenas_Inv."/>
      <sheetName val="6.4 Anexo_PND indígenas MPC"/>
      <sheetName val="6.4 Anexo_ indigenas CRIC"/>
      <sheetName val="6.5 NARP_Func."/>
      <sheetName val="6.5 NARP_Inv."/>
      <sheetName val="6.5 Anexo_PND NARP"/>
      <sheetName val="6.6 Rrom_Func."/>
      <sheetName val="6.6 Rrom_Inv."/>
      <sheetName val="6.6 Anexo_PND Rrom"/>
      <sheetName val="1. Principales Metas Basica"/>
      <sheetName val="1. Principales Metas superior"/>
      <sheetName val="PROYECCIÓN CESANTÍAS"/>
      <sheetName val="BASE PAGADAS 2015-2018"/>
      <sheetName val="Ces Pagas"/>
      <sheetName val="Aprobadas NURF-"/>
      <sheetName val="Consolidado"/>
      <sheetName val="FORMATO"/>
      <sheetName val="LISTAS (NO MODIFICAR)"/>
      <sheetName val="PARAMETRIZADO"/>
      <sheetName val="SALUD 2019 ULT"/>
      <sheetName val="PENSIONES 2020 ULT"/>
      <sheetName val="DETALLADO CES PARC ULT"/>
      <sheetName val="Detallado - CES PARCIAL"/>
      <sheetName val="PROY CES DEF"/>
      <sheetName val="DETALLADO CES DEFINITIVAS ULT"/>
      <sheetName val="Anteproy 2020"/>
      <sheetName val="CálcaportesSGP2020-AnteproyMEN"/>
      <sheetName val="SALUD"/>
      <sheetName val="ADRES"/>
      <sheetName val="PENSION"/>
      <sheetName val="CESANTIAS DEF"/>
      <sheetName val="CESANTIAS PARC"/>
      <sheetName val="Intereses a las Cesantias"/>
      <sheetName val="Auxilios"/>
      <sheetName val="Reembolso de Incapacidades"/>
      <sheetName val="Promedio Auxilios"/>
      <sheetName val="CONCILIACIONES"/>
      <sheetName val="Resumen Sanción Moratoria"/>
      <sheetName val="Sancion moratoria"/>
      <sheetName val="Resumen Ejecutivos"/>
      <sheetName val="Ejecutivos"/>
      <sheetName val="Ces Def y Parc Nov y Dic 2017"/>
      <sheetName val=" Pensiones Oct Nov y Dic 2017"/>
      <sheetName val="Mesadas Atrasadas RT 2017"/>
      <sheetName val="Aporte Nac Pensiones12%"/>
      <sheetName val="Nomina Ene 2018"/>
      <sheetName val="Nomina Febrero 2018"/>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MEMO"/>
      <sheetName val="DISPONIBILIDAD SALUD"/>
      <sheetName val="TRIBUNALES DE ARBITRAMENTO"/>
      <sheetName val="CDP y CRP DE EMP"/>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ductos Acuerdo de Paz"/>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Aportes Rendimientos"/>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VALOR"/>
      <sheetName val="REGISTROS"/>
      <sheetName val="TOTAL"/>
      <sheetName val="Promedios"/>
      <sheetName val="1 portafolio FE"/>
      <sheetName val="2 flujo FE"/>
      <sheetName val="base legal FE"/>
      <sheetName val="1 portafolio EPN"/>
      <sheetName val="base legal EPN"/>
      <sheetName val="listado FE 2006"/>
      <sheetName val="ANTEPROY 2021"/>
      <sheetName val="PPTO 2021 GSS SALUD"/>
      <sheetName val="Cesantias 2021"/>
      <sheetName val="CESANTIAS DEF Y PARC"/>
      <sheetName val="INICIO"/>
      <sheetName val="DATOS PERSONALES"/>
      <sheetName val="INFORMACION TRIBUTARIA"/>
      <sheetName val="ANEXO1"/>
      <sheetName val="DECLARACION JURAMENTADA"/>
      <sheetName val="ENVIADATO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 sheetId="12">
        <row r="7">
          <cell r="B7">
            <v>0</v>
          </cell>
        </row>
      </sheetData>
      <sheetData sheetId="13"/>
      <sheetData sheetId="14">
        <row r="25">
          <cell r="AF25">
            <v>45375442876199</v>
          </cell>
        </row>
      </sheetData>
      <sheetData sheetId="15" refreshError="1"/>
      <sheetData sheetId="16">
        <row r="8">
          <cell r="C8">
            <v>71949.751573999994</v>
          </cell>
        </row>
      </sheetData>
      <sheetData sheetId="17"/>
      <sheetData sheetId="18"/>
      <sheetData sheetId="19">
        <row r="63">
          <cell r="C63">
            <v>43117992152906.211</v>
          </cell>
        </row>
      </sheetData>
      <sheetData sheetId="20"/>
      <sheetData sheetId="21" refreshError="1"/>
      <sheetData sheetId="22" refreshError="1"/>
      <sheetData sheetId="23" refreshError="1"/>
      <sheetData sheetId="24" refreshError="1"/>
      <sheetData sheetId="25">
        <row r="3">
          <cell r="D3">
            <v>19537958950</v>
          </cell>
        </row>
      </sheetData>
      <sheetData sheetId="26"/>
      <sheetData sheetId="27" refreshError="1"/>
      <sheetData sheetId="28"/>
      <sheetData sheetId="29">
        <row r="5">
          <cell r="N5">
            <v>32147000000</v>
          </cell>
        </row>
      </sheetData>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sheetData sheetId="65"/>
      <sheetData sheetId="66"/>
      <sheetData sheetId="67"/>
      <sheetData sheetId="68">
        <row r="1">
          <cell r="H1" t="str">
            <v>NumeroDocumento</v>
          </cell>
        </row>
      </sheetData>
      <sheetData sheetId="69" refreshError="1"/>
      <sheetData sheetId="70" refreshError="1"/>
      <sheetData sheetId="71">
        <row r="1">
          <cell r="A1" t="str">
            <v>CONTROVERSIAS CONTRACTUALES</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ow r="11">
          <cell r="F11">
            <v>2553541386526.9473</v>
          </cell>
        </row>
      </sheetData>
      <sheetData sheetId="80">
        <row r="7">
          <cell r="F7">
            <v>1305649017281</v>
          </cell>
        </row>
      </sheetData>
      <sheetData sheetId="81">
        <row r="3">
          <cell r="N3">
            <v>121549514883.66016</v>
          </cell>
        </row>
      </sheetData>
      <sheetData sheetId="82">
        <row r="22">
          <cell r="R22">
            <v>15048654948</v>
          </cell>
        </row>
      </sheetData>
      <sheetData sheetId="83">
        <row r="19">
          <cell r="P19">
            <v>8833240562884.1758</v>
          </cell>
        </row>
      </sheetData>
      <sheetData sheetId="84">
        <row r="22106">
          <cell r="W22106">
            <v>1087034407670</v>
          </cell>
        </row>
      </sheetData>
      <sheetData sheetId="85">
        <row r="270627">
          <cell r="D270627">
            <v>1424304891233.6001</v>
          </cell>
        </row>
      </sheetData>
      <sheetData sheetId="86">
        <row r="10">
          <cell r="D10">
            <v>277902788581.12</v>
          </cell>
        </row>
      </sheetData>
      <sheetData sheetId="87">
        <row r="107">
          <cell r="N107">
            <v>42913506</v>
          </cell>
        </row>
      </sheetData>
      <sheetData sheetId="88">
        <row r="43">
          <cell r="G43">
            <v>57453190699.600014</v>
          </cell>
        </row>
      </sheetData>
      <sheetData sheetId="89" refreshError="1"/>
      <sheetData sheetId="90">
        <row r="3783">
          <cell r="K3783">
            <v>72142320292.642807</v>
          </cell>
        </row>
      </sheetData>
      <sheetData sheetId="91">
        <row r="3">
          <cell r="A3" t="str">
            <v>Etiquetas de fila</v>
          </cell>
        </row>
      </sheetData>
      <sheetData sheetId="92" refreshError="1"/>
      <sheetData sheetId="93">
        <row r="3">
          <cell r="A3" t="str">
            <v>Etiquetas de fila</v>
          </cell>
        </row>
      </sheetData>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ow r="6">
          <cell r="F6">
            <v>128645666841</v>
          </cell>
        </row>
      </sheetData>
      <sheetData sheetId="114"/>
      <sheetData sheetId="115"/>
      <sheetData sheetId="116"/>
      <sheetData sheetId="117"/>
      <sheetData sheetId="118"/>
      <sheetData sheetId="119"/>
      <sheetData sheetId="120"/>
      <sheetData sheetId="121">
        <row r="1">
          <cell r="J1">
            <v>1455746480216</v>
          </cell>
        </row>
      </sheetData>
      <sheetData sheetId="122" refreshError="1"/>
      <sheetData sheetId="123">
        <row r="2">
          <cell r="G2">
            <v>0</v>
          </cell>
        </row>
      </sheetData>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ow r="10">
          <cell r="P10">
            <v>681120000000</v>
          </cell>
        </row>
      </sheetData>
      <sheetData sheetId="173">
        <row r="9">
          <cell r="C9">
            <v>681120000000</v>
          </cell>
        </row>
      </sheetData>
      <sheetData sheetId="174"/>
      <sheetData sheetId="175"/>
      <sheetData sheetId="176"/>
      <sheetData sheetId="177"/>
      <sheetData sheetId="178">
        <row r="27">
          <cell r="N27">
            <v>14970307468</v>
          </cell>
        </row>
      </sheetData>
      <sheetData sheetId="179">
        <row r="8">
          <cell r="B8">
            <v>748965896450.78003</v>
          </cell>
        </row>
      </sheetData>
      <sheetData sheetId="180"/>
      <sheetData sheetId="181">
        <row r="3">
          <cell r="D3">
            <v>580</v>
          </cell>
        </row>
      </sheetData>
      <sheetData sheetId="182"/>
      <sheetData sheetId="183"/>
      <sheetData sheetId="184" refreshError="1"/>
      <sheetData sheetId="185"/>
      <sheetData sheetId="186"/>
      <sheetData sheetId="187" refreshError="1"/>
      <sheetData sheetId="188"/>
      <sheetData sheetId="189">
        <row r="79">
          <cell r="B79">
            <v>534383704782</v>
          </cell>
        </row>
      </sheetData>
      <sheetData sheetId="190"/>
      <sheetData sheetId="191"/>
      <sheetData sheetId="192"/>
      <sheetData sheetId="193"/>
      <sheetData sheetId="194"/>
      <sheetData sheetId="195"/>
      <sheetData sheetId="196"/>
      <sheetData sheetId="197"/>
      <sheetData sheetId="198"/>
      <sheetData sheetId="199"/>
      <sheetData sheetId="200"/>
      <sheetData sheetId="201">
        <row r="8">
          <cell r="QJ8">
            <v>453665943217.31677</v>
          </cell>
        </row>
      </sheetData>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ow r="42">
          <cell r="H42">
            <v>3524336613485.1655</v>
          </cell>
        </row>
      </sheetData>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row r="131">
          <cell r="CR131">
            <v>6485020612682</v>
          </cell>
        </row>
      </sheetData>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ow r="16">
          <cell r="E16">
            <v>23248942308</v>
          </cell>
        </row>
      </sheetData>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row r="1">
          <cell r="A1" t="str">
            <v xml:space="preserve">SECCIÓN </v>
          </cell>
        </row>
      </sheetData>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refreshError="1"/>
      <sheetData sheetId="479" refreshError="1"/>
      <sheetData sheetId="480" refreshError="1"/>
      <sheetData sheetId="481" refreshError="1"/>
      <sheetData sheetId="482">
        <row r="349">
          <cell r="F349" t="str">
            <v xml:space="preserve">PROYECCION DE INGRESOS DE OPERACIONES EFECTIVAS </v>
          </cell>
        </row>
      </sheetData>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refreshError="1"/>
      <sheetData sheetId="539" refreshError="1"/>
      <sheetData sheetId="540" refreshError="1"/>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refreshError="1"/>
      <sheetData sheetId="678"/>
      <sheetData sheetId="679"/>
      <sheetData sheetId="680"/>
      <sheetData sheetId="681"/>
      <sheetData sheetId="682"/>
      <sheetData sheetId="683"/>
      <sheetData sheetId="684">
        <row r="1">
          <cell r="B1">
            <v>98221800810</v>
          </cell>
        </row>
      </sheetData>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sheetData sheetId="712" refreshError="1"/>
      <sheetData sheetId="713" refreshError="1"/>
      <sheetData sheetId="714"/>
      <sheetData sheetId="715"/>
      <sheetData sheetId="716"/>
      <sheetData sheetId="717"/>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sheetData sheetId="727" refreshError="1"/>
      <sheetData sheetId="728" refreshError="1"/>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refreshError="1"/>
      <sheetData sheetId="920"/>
      <sheetData sheetId="921"/>
      <sheetData sheetId="922" refreshError="1"/>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ow r="53">
          <cell r="AZ53">
            <v>1018088.4</v>
          </cell>
        </row>
      </sheetData>
      <sheetData sheetId="1046">
        <row r="34">
          <cell r="U34">
            <v>38294190000</v>
          </cell>
        </row>
      </sheetData>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row r="8">
          <cell r="A8" t="str">
            <v>EDUCACIÓN</v>
          </cell>
        </row>
      </sheetData>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row r="7">
          <cell r="D7">
            <v>20338304580.59</v>
          </cell>
        </row>
      </sheetData>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ow r="10">
          <cell r="B10">
            <v>24893.936114</v>
          </cell>
        </row>
      </sheetData>
      <sheetData sheetId="1121"/>
      <sheetData sheetId="1122"/>
      <sheetData sheetId="1123"/>
      <sheetData sheetId="1124"/>
      <sheetData sheetId="1125">
        <row r="89">
          <cell r="AZ89">
            <v>13683942372</v>
          </cell>
        </row>
      </sheetData>
      <sheetData sheetId="1126"/>
      <sheetData sheetId="1127"/>
      <sheetData sheetId="1128">
        <row r="881">
          <cell r="M881">
            <v>61647117701.974716</v>
          </cell>
        </row>
      </sheetData>
      <sheetData sheetId="1129"/>
      <sheetData sheetId="1130">
        <row r="828">
          <cell r="AF828">
            <v>15902487104</v>
          </cell>
        </row>
      </sheetData>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refreshError="1"/>
      <sheetData sheetId="1146"/>
      <sheetData sheetId="1147" refreshError="1"/>
      <sheetData sheetId="1148"/>
      <sheetData sheetId="1149" refreshError="1"/>
      <sheetData sheetId="1150"/>
      <sheetData sheetId="1151" refreshError="1"/>
      <sheetData sheetId="1152"/>
      <sheetData sheetId="1153"/>
      <sheetData sheetId="1154" refreshError="1"/>
      <sheetData sheetId="1155"/>
      <sheetData sheetId="1156"/>
      <sheetData sheetId="1157"/>
      <sheetData sheetId="1158" refreshError="1"/>
      <sheetData sheetId="1159" refreshError="1"/>
      <sheetData sheetId="1160" refreshError="1"/>
      <sheetData sheetId="1161" refreshError="1"/>
      <sheetData sheetId="1162" refreshError="1"/>
      <sheetData sheetId="1163" refreshError="1"/>
      <sheetData sheetId="1164">
        <row r="3">
          <cell r="AA3">
            <v>500</v>
          </cell>
        </row>
      </sheetData>
      <sheetData sheetId="1165">
        <row r="216">
          <cell r="G216">
            <v>16</v>
          </cell>
        </row>
      </sheetData>
      <sheetData sheetId="1166"/>
      <sheetData sheetId="1167"/>
      <sheetData sheetId="1168"/>
      <sheetData sheetId="1169"/>
      <sheetData sheetId="1170"/>
      <sheetData sheetId="1171"/>
      <sheetData sheetId="1172"/>
      <sheetData sheetId="1173"/>
      <sheetData sheetId="1174">
        <row r="57">
          <cell r="BI57">
            <v>620190274866.58997</v>
          </cell>
        </row>
      </sheetData>
      <sheetData sheetId="1175"/>
      <sheetData sheetId="1176"/>
      <sheetData sheetId="1177">
        <row r="9">
          <cell r="B9">
            <v>546830445323</v>
          </cell>
        </row>
      </sheetData>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row r="15">
          <cell r="F15">
            <v>485519747493.25323</v>
          </cell>
        </row>
      </sheetData>
      <sheetData sheetId="1189"/>
      <sheetData sheetId="1190">
        <row r="7">
          <cell r="I7">
            <v>132771252.4404</v>
          </cell>
        </row>
      </sheetData>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sheetData sheetId="1203"/>
      <sheetData sheetId="1204"/>
      <sheetData sheetId="1205"/>
      <sheetData sheetId="1206"/>
      <sheetData sheetId="1207"/>
      <sheetData sheetId="1208"/>
      <sheetData sheetId="1209"/>
      <sheetData sheetId="1210"/>
      <sheetData sheetId="1211"/>
      <sheetData sheetId="1212" refreshError="1"/>
      <sheetData sheetId="1213" refreshError="1"/>
      <sheetData sheetId="1214">
        <row r="4">
          <cell r="D4" t="str">
            <v>Ascenso</v>
          </cell>
        </row>
      </sheetData>
      <sheetData sheetId="1215"/>
      <sheetData sheetId="1216"/>
      <sheetData sheetId="1217" refreshError="1"/>
      <sheetData sheetId="1218" refreshError="1"/>
      <sheetData sheetId="1219">
        <row r="24">
          <cell r="M24">
            <v>1170778263.1229613</v>
          </cell>
        </row>
      </sheetData>
      <sheetData sheetId="1220" refreshError="1"/>
      <sheetData sheetId="1221" refreshError="1"/>
      <sheetData sheetId="1222" refreshError="1"/>
      <sheetData sheetId="1223" refreshError="1"/>
      <sheetData sheetId="1224" refreshError="1"/>
      <sheetData sheetId="1225" refreshError="1"/>
      <sheetData sheetId="1226" refreshError="1"/>
      <sheetData sheetId="1227">
        <row r="28">
          <cell r="A28" t="str">
            <v xml:space="preserve">  TASA DE CAMBIO NOMINAL</v>
          </cell>
        </row>
      </sheetData>
      <sheetData sheetId="1228">
        <row r="28">
          <cell r="A28" t="str">
            <v xml:space="preserve">  TASA DE CAMBIO NOMINAL</v>
          </cell>
        </row>
      </sheetData>
      <sheetData sheetId="1229">
        <row r="28">
          <cell r="A28" t="str">
            <v xml:space="preserve">  TASA DE CAMBIO NOMINAL</v>
          </cell>
        </row>
      </sheetData>
      <sheetData sheetId="1230" refreshError="1"/>
      <sheetData sheetId="1231"/>
      <sheetData sheetId="1232"/>
      <sheetData sheetId="1233"/>
      <sheetData sheetId="1234"/>
      <sheetData sheetId="1235"/>
      <sheetData sheetId="1236"/>
      <sheetData sheetId="1237"/>
      <sheetData sheetId="1238"/>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ow r="1">
          <cell r="C1">
            <v>2017</v>
          </cell>
        </row>
      </sheetData>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sheetData sheetId="1340"/>
      <sheetData sheetId="1341" refreshError="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refreshError="1"/>
      <sheetData sheetId="1481" refreshError="1"/>
      <sheetData sheetId="1482" refreshError="1"/>
      <sheetData sheetId="1483">
        <row r="8">
          <cell r="C8" t="str">
            <v>RAMA EJECUTIVA</v>
          </cell>
        </row>
      </sheetData>
      <sheetData sheetId="1484" refreshError="1"/>
      <sheetData sheetId="1485"/>
      <sheetData sheetId="1486">
        <row r="9">
          <cell r="F9" t="str">
            <v>NIVEL ASESOR</v>
          </cell>
        </row>
      </sheetData>
      <sheetData sheetId="1487" refreshError="1"/>
      <sheetData sheetId="1488" refreshError="1"/>
      <sheetData sheetId="1489" refreshError="1"/>
      <sheetData sheetId="1490" refreshError="1"/>
      <sheetData sheetId="1491" refreshError="1"/>
      <sheetData sheetId="1492">
        <row r="9">
          <cell r="A9" t="str">
            <v>AGROPECUARIO</v>
          </cell>
        </row>
      </sheetData>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sheetData sheetId="1561"/>
      <sheetData sheetId="1562">
        <row r="294">
          <cell r="K294">
            <v>23740455119716</v>
          </cell>
        </row>
      </sheetData>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row r="36">
          <cell r="K36">
            <v>48843333000</v>
          </cell>
        </row>
      </sheetData>
      <sheetData sheetId="1576"/>
      <sheetData sheetId="1577"/>
      <sheetData sheetId="1578"/>
      <sheetData sheetId="1579">
        <row r="7">
          <cell r="K7">
            <v>680098775145.82007</v>
          </cell>
        </row>
      </sheetData>
      <sheetData sheetId="1580">
        <row r="7">
          <cell r="C7">
            <v>19785430995</v>
          </cell>
        </row>
      </sheetData>
      <sheetData sheetId="1581">
        <row r="4">
          <cell r="S4">
            <v>254593918316</v>
          </cell>
        </row>
      </sheetData>
      <sheetData sheetId="1582"/>
      <sheetData sheetId="1583"/>
      <sheetData sheetId="1584"/>
      <sheetData sheetId="1585"/>
      <sheetData sheetId="1586"/>
      <sheetData sheetId="1587"/>
      <sheetData sheetId="1588"/>
      <sheetData sheetId="1589">
        <row r="15">
          <cell r="B15">
            <v>2290958589</v>
          </cell>
        </row>
      </sheetData>
      <sheetData sheetId="1590"/>
      <sheetData sheetId="1591"/>
      <sheetData sheetId="1592"/>
      <sheetData sheetId="1593"/>
      <sheetData sheetId="1594"/>
      <sheetData sheetId="1595"/>
      <sheetData sheetId="1596"/>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sheetData sheetId="1606"/>
      <sheetData sheetId="1607"/>
      <sheetData sheetId="1608"/>
      <sheetData sheetId="1609" refreshError="1"/>
      <sheetData sheetId="1610" refreshError="1"/>
      <sheetData sheetId="1611" refreshError="1"/>
      <sheetData sheetId="1612"/>
      <sheetData sheetId="1613" refreshError="1"/>
      <sheetData sheetId="1614" refreshError="1"/>
      <sheetData sheetId="1615" refreshError="1"/>
      <sheetData sheetId="1616"/>
      <sheetData sheetId="1617" refreshError="1"/>
      <sheetData sheetId="1618" refreshError="1"/>
      <sheetData sheetId="1619" refreshError="1"/>
      <sheetData sheetId="1620">
        <row r="13">
          <cell r="J13">
            <v>2106758412</v>
          </cell>
        </row>
      </sheetData>
      <sheetData sheetId="1621" refreshError="1"/>
      <sheetData sheetId="1622" refreshError="1"/>
      <sheetData sheetId="1623" refreshError="1"/>
      <sheetData sheetId="1624" refreshError="1"/>
      <sheetData sheetId="1625" refreshError="1"/>
      <sheetData sheetId="1626" refreshError="1"/>
      <sheetData sheetId="1627"/>
      <sheetData sheetId="1628"/>
      <sheetData sheetId="1629"/>
      <sheetData sheetId="1630"/>
      <sheetData sheetId="1631"/>
      <sheetData sheetId="1632"/>
      <sheetData sheetId="1633"/>
      <sheetData sheetId="1634"/>
      <sheetData sheetId="1635"/>
      <sheetData sheetId="1636" refreshError="1"/>
      <sheetData sheetId="1637" refreshError="1"/>
      <sheetData sheetId="1638" refreshError="1"/>
      <sheetData sheetId="1639"/>
      <sheetData sheetId="1640">
        <row r="36">
          <cell r="K36">
            <v>48843333000</v>
          </cell>
        </row>
      </sheetData>
      <sheetData sheetId="1641">
        <row r="35">
          <cell r="L35">
            <v>48843333333</v>
          </cell>
        </row>
      </sheetData>
      <sheetData sheetId="1642">
        <row r="85">
          <cell r="L85">
            <v>801913164969</v>
          </cell>
        </row>
      </sheetData>
      <sheetData sheetId="1643"/>
      <sheetData sheetId="1644">
        <row r="159">
          <cell r="C159">
            <v>-647086997163.03003</v>
          </cell>
        </row>
      </sheetData>
      <sheetData sheetId="1645"/>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sheetData sheetId="1682">
        <row r="5">
          <cell r="HD5" t="str">
            <v>AMAZONAS</v>
          </cell>
        </row>
      </sheetData>
      <sheetData sheetId="1683"/>
      <sheetData sheetId="1684"/>
      <sheetData sheetId="1685"/>
      <sheetData sheetId="1686"/>
      <sheetData sheetId="1687"/>
      <sheetData sheetId="1688"/>
      <sheetData sheetId="1689">
        <row r="7">
          <cell r="C7" t="str">
            <v>ANTIOQUIA</v>
          </cell>
        </row>
      </sheetData>
      <sheetData sheetId="1690"/>
      <sheetData sheetId="1691"/>
      <sheetData sheetId="1692" refreshError="1"/>
      <sheetData sheetId="1693" refreshError="1"/>
      <sheetData sheetId="1694"/>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sheetData sheetId="1717">
        <row r="119">
          <cell r="E119">
            <v>1666666667</v>
          </cell>
        </row>
      </sheetData>
      <sheetData sheetId="1718"/>
      <sheetData sheetId="1719"/>
      <sheetData sheetId="1720">
        <row r="6">
          <cell r="G6">
            <v>597347893</v>
          </cell>
        </row>
      </sheetData>
      <sheetData sheetId="1721"/>
      <sheetData sheetId="1722">
        <row r="4">
          <cell r="R4">
            <v>590377347</v>
          </cell>
        </row>
      </sheetData>
      <sheetData sheetId="1723" refreshError="1"/>
      <sheetData sheetId="1724" refreshError="1"/>
      <sheetData sheetId="1725">
        <row r="206">
          <cell r="A206" t="str">
            <v>MEDELLIN</v>
          </cell>
        </row>
      </sheetData>
      <sheetData sheetId="1726" refreshError="1"/>
      <sheetData sheetId="1727" refreshError="1"/>
      <sheetData sheetId="1728" refreshError="1"/>
      <sheetData sheetId="1729">
        <row r="38">
          <cell r="G38">
            <v>10001490859351</v>
          </cell>
        </row>
      </sheetData>
      <sheetData sheetId="1730">
        <row r="5">
          <cell r="C5">
            <v>61314695387.496002</v>
          </cell>
        </row>
      </sheetData>
      <sheetData sheetId="1731"/>
      <sheetData sheetId="1732"/>
      <sheetData sheetId="1733"/>
      <sheetData sheetId="1734"/>
      <sheetData sheetId="1735"/>
      <sheetData sheetId="1736"/>
      <sheetData sheetId="1737"/>
      <sheetData sheetId="1738"/>
      <sheetData sheetId="1739"/>
      <sheetData sheetId="1740"/>
      <sheetData sheetId="1741"/>
      <sheetData sheetId="1742">
        <row r="39">
          <cell r="F39">
            <v>206437152928.24994</v>
          </cell>
        </row>
      </sheetData>
      <sheetData sheetId="1743"/>
      <sheetData sheetId="1744"/>
      <sheetData sheetId="1745">
        <row r="3">
          <cell r="B3" t="str">
            <v>B</v>
          </cell>
        </row>
      </sheetData>
      <sheetData sheetId="1746"/>
      <sheetData sheetId="1747"/>
      <sheetData sheetId="1748"/>
      <sheetData sheetId="1749"/>
      <sheetData sheetId="1750"/>
      <sheetData sheetId="1751"/>
      <sheetData sheetId="1752">
        <row r="47">
          <cell r="D47" t="str">
            <v>FIRMA DEL FUNCIONARIO</v>
          </cell>
        </row>
      </sheetData>
      <sheetData sheetId="1753"/>
      <sheetData sheetId="1754"/>
      <sheetData sheetId="1755"/>
      <sheetData sheetId="1756"/>
      <sheetData sheetId="1757"/>
      <sheetData sheetId="1758">
        <row r="1111">
          <cell r="D1111">
            <v>124830166525</v>
          </cell>
        </row>
      </sheetData>
      <sheetData sheetId="1759">
        <row r="1129">
          <cell r="D1129">
            <v>430821645666</v>
          </cell>
        </row>
      </sheetData>
      <sheetData sheetId="1760" refreshError="1"/>
      <sheetData sheetId="1761" refreshError="1"/>
      <sheetData sheetId="1762" refreshError="1"/>
      <sheetData sheetId="1763" refreshError="1"/>
      <sheetData sheetId="1764"/>
      <sheetData sheetId="1765" refreshError="1"/>
      <sheetData sheetId="1766" refreshError="1"/>
      <sheetData sheetId="1767" refreshError="1"/>
      <sheetData sheetId="1768" refreshError="1"/>
      <sheetData sheetId="1769" refreshError="1"/>
      <sheetData sheetId="1770" refreshError="1"/>
      <sheetData sheetId="1771" refreshError="1"/>
      <sheetData sheetId="1772">
        <row r="8">
          <cell r="C8">
            <v>87787948409</v>
          </cell>
        </row>
      </sheetData>
      <sheetData sheetId="1773">
        <row r="11">
          <cell r="J11">
            <v>533860331451</v>
          </cell>
        </row>
      </sheetData>
      <sheetData sheetId="1774" refreshError="1"/>
      <sheetData sheetId="1775" refreshError="1"/>
      <sheetData sheetId="1776">
        <row r="4">
          <cell r="C4">
            <v>99505751614</v>
          </cell>
        </row>
      </sheetData>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refreshError="1"/>
      <sheetData sheetId="1802"/>
      <sheetData sheetId="1803">
        <row r="102">
          <cell r="E102">
            <v>392094000</v>
          </cell>
        </row>
      </sheetData>
      <sheetData sheetId="1804">
        <row r="263">
          <cell r="C263">
            <v>81539921814</v>
          </cell>
        </row>
      </sheetData>
      <sheetData sheetId="1805">
        <row r="38">
          <cell r="D38">
            <v>480556972849</v>
          </cell>
        </row>
      </sheetData>
      <sheetData sheetId="1806">
        <row r="6">
          <cell r="F6">
            <v>2731378320</v>
          </cell>
        </row>
      </sheetData>
      <sheetData sheetId="1807">
        <row r="73">
          <cell r="L73">
            <v>66388000000</v>
          </cell>
        </row>
      </sheetData>
      <sheetData sheetId="1808">
        <row r="78">
          <cell r="F78">
            <v>36887087000</v>
          </cell>
        </row>
      </sheetData>
      <sheetData sheetId="1809">
        <row r="4">
          <cell r="D4">
            <v>10652774735.799999</v>
          </cell>
        </row>
      </sheetData>
      <sheetData sheetId="1810"/>
      <sheetData sheetId="1811">
        <row r="6">
          <cell r="F6">
            <v>2069862000</v>
          </cell>
        </row>
      </sheetData>
      <sheetData sheetId="1812">
        <row r="6">
          <cell r="D6">
            <v>4773743081</v>
          </cell>
        </row>
      </sheetData>
      <sheetData sheetId="1813"/>
      <sheetData sheetId="1814">
        <row r="88">
          <cell r="H88">
            <v>48540000000</v>
          </cell>
        </row>
      </sheetData>
      <sheetData sheetId="1815"/>
      <sheetData sheetId="1816">
        <row r="37">
          <cell r="B37">
            <v>432394342146</v>
          </cell>
        </row>
      </sheetData>
      <sheetData sheetId="1817">
        <row r="60">
          <cell r="H60">
            <v>119254080946</v>
          </cell>
        </row>
      </sheetData>
      <sheetData sheetId="1818">
        <row r="8">
          <cell r="F8">
            <v>115014258752</v>
          </cell>
        </row>
      </sheetData>
      <sheetData sheetId="1819">
        <row r="9">
          <cell r="F9">
            <v>769000000</v>
          </cell>
        </row>
      </sheetData>
      <sheetData sheetId="1820">
        <row r="16">
          <cell r="D16">
            <v>3707392633</v>
          </cell>
        </row>
      </sheetData>
      <sheetData sheetId="1821">
        <row r="1070">
          <cell r="J1070">
            <v>1526523800452</v>
          </cell>
        </row>
      </sheetData>
      <sheetData sheetId="1822">
        <row r="88">
          <cell r="G88">
            <v>4300000000</v>
          </cell>
        </row>
      </sheetData>
      <sheetData sheetId="1823">
        <row r="5">
          <cell r="H5">
            <v>1425689959</v>
          </cell>
        </row>
      </sheetData>
      <sheetData sheetId="1824"/>
      <sheetData sheetId="1825">
        <row r="505">
          <cell r="U505">
            <v>918178190054.00024</v>
          </cell>
        </row>
      </sheetData>
      <sheetData sheetId="1826">
        <row r="4771">
          <cell r="U4771">
            <v>1709068710082.9993</v>
          </cell>
        </row>
      </sheetData>
      <sheetData sheetId="1827">
        <row r="46">
          <cell r="AB46">
            <v>242111143610</v>
          </cell>
        </row>
      </sheetData>
      <sheetData sheetId="1828"/>
      <sheetData sheetId="1829">
        <row r="29">
          <cell r="E29">
            <v>3902379999999.9995</v>
          </cell>
        </row>
      </sheetData>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13">
          <cell r="BS13">
            <v>125732</v>
          </cell>
        </row>
      </sheetData>
      <sheetData sheetId="1923" refreshError="1"/>
      <sheetData sheetId="1924"/>
      <sheetData sheetId="1925"/>
      <sheetData sheetId="1926">
        <row r="5">
          <cell r="D5">
            <v>1725530357682.9387</v>
          </cell>
        </row>
      </sheetData>
      <sheetData sheetId="1927"/>
      <sheetData sheetId="1928"/>
      <sheetData sheetId="1929"/>
      <sheetData sheetId="1930"/>
      <sheetData sheetId="1931"/>
      <sheetData sheetId="1932">
        <row r="484">
          <cell r="E484">
            <v>180500000000</v>
          </cell>
        </row>
      </sheetData>
      <sheetData sheetId="1933">
        <row r="717">
          <cell r="L717">
            <v>0</v>
          </cell>
        </row>
      </sheetData>
      <sheetData sheetId="1934">
        <row r="361">
          <cell r="J361">
            <v>2962595764.8699999</v>
          </cell>
        </row>
      </sheetData>
      <sheetData sheetId="1935"/>
      <sheetData sheetId="1936">
        <row r="4">
          <cell r="E4" t="str">
            <v>Comprobante</v>
          </cell>
        </row>
      </sheetData>
      <sheetData sheetId="1937"/>
      <sheetData sheetId="1938"/>
      <sheetData sheetId="1939">
        <row r="7">
          <cell r="A7">
            <v>0</v>
          </cell>
        </row>
      </sheetData>
      <sheetData sheetId="1940"/>
      <sheetData sheetId="1941"/>
      <sheetData sheetId="1942">
        <row r="369">
          <cell r="F369">
            <v>1323756039617</v>
          </cell>
        </row>
      </sheetData>
      <sheetData sheetId="1943"/>
      <sheetData sheetId="1944"/>
      <sheetData sheetId="1945"/>
      <sheetData sheetId="1946"/>
      <sheetData sheetId="1947">
        <row r="8">
          <cell r="P8">
            <v>44277877</v>
          </cell>
        </row>
      </sheetData>
      <sheetData sheetId="1948">
        <row r="23">
          <cell r="K23">
            <v>57249499992</v>
          </cell>
        </row>
      </sheetData>
      <sheetData sheetId="1949"/>
      <sheetData sheetId="1950">
        <row r="558">
          <cell r="L558">
            <v>53381014538</v>
          </cell>
        </row>
      </sheetData>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row r="12">
          <cell r="AL12">
            <v>8282095982</v>
          </cell>
        </row>
      </sheetData>
      <sheetData sheetId="1968">
        <row r="3">
          <cell r="A3" t="str">
            <v>Etiquetas de fila</v>
          </cell>
        </row>
      </sheetData>
      <sheetData sheetId="1969">
        <row r="127">
          <cell r="R127">
            <v>3106603795.3400002</v>
          </cell>
        </row>
      </sheetData>
      <sheetData sheetId="1970"/>
      <sheetData sheetId="1971"/>
      <sheetData sheetId="1972">
        <row r="148">
          <cell r="R148">
            <v>529655910.33999997</v>
          </cell>
        </row>
      </sheetData>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row r="182">
          <cell r="N182">
            <v>109706167378</v>
          </cell>
        </row>
      </sheetData>
      <sheetData sheetId="2004">
        <row r="98">
          <cell r="N98">
            <v>46206441477.020004</v>
          </cell>
        </row>
      </sheetData>
      <sheetData sheetId="2005">
        <row r="99">
          <cell r="N99">
            <v>66702253136.679993</v>
          </cell>
        </row>
      </sheetData>
      <sheetData sheetId="2006">
        <row r="81">
          <cell r="N81">
            <v>6126414.8399999999</v>
          </cell>
        </row>
      </sheetData>
      <sheetData sheetId="2007">
        <row r="27">
          <cell r="N27">
            <v>5333166665</v>
          </cell>
        </row>
      </sheetData>
      <sheetData sheetId="2008">
        <row r="3">
          <cell r="L3">
            <v>44277877</v>
          </cell>
        </row>
      </sheetData>
      <sheetData sheetId="2009">
        <row r="9">
          <cell r="L9">
            <v>420155800</v>
          </cell>
        </row>
      </sheetData>
      <sheetData sheetId="2010"/>
      <sheetData sheetId="2011"/>
      <sheetData sheetId="2012">
        <row r="216">
          <cell r="S216">
            <v>117240596867</v>
          </cell>
        </row>
      </sheetData>
      <sheetData sheetId="2013">
        <row r="221">
          <cell r="S221">
            <v>10743441984</v>
          </cell>
        </row>
      </sheetData>
      <sheetData sheetId="2014">
        <row r="117">
          <cell r="S117">
            <v>50027876472</v>
          </cell>
        </row>
      </sheetData>
      <sheetData sheetId="2015"/>
      <sheetData sheetId="2016"/>
      <sheetData sheetId="2017">
        <row r="16">
          <cell r="R16">
            <v>4770791666</v>
          </cell>
        </row>
      </sheetData>
      <sheetData sheetId="2018"/>
      <sheetData sheetId="2019"/>
      <sheetData sheetId="2020"/>
      <sheetData sheetId="2021"/>
      <sheetData sheetId="2022">
        <row r="253">
          <cell r="N253">
            <v>262878018</v>
          </cell>
        </row>
      </sheetData>
      <sheetData sheetId="2023">
        <row r="232">
          <cell r="N232">
            <v>1532623338</v>
          </cell>
        </row>
      </sheetData>
      <sheetData sheetId="2024">
        <row r="54">
          <cell r="N54">
            <v>117227783516</v>
          </cell>
        </row>
      </sheetData>
      <sheetData sheetId="2025">
        <row r="6202">
          <cell r="N6202">
            <v>4969804483975.9355</v>
          </cell>
        </row>
      </sheetData>
      <sheetData sheetId="2026">
        <row r="118">
          <cell r="N118">
            <v>389477089494.06006</v>
          </cell>
        </row>
      </sheetData>
      <sheetData sheetId="2027">
        <row r="143">
          <cell r="N143">
            <v>785688886099.0199</v>
          </cell>
        </row>
      </sheetData>
      <sheetData sheetId="2028">
        <row r="99">
          <cell r="N99">
            <v>242855327848.67996</v>
          </cell>
        </row>
      </sheetData>
      <sheetData sheetId="2029">
        <row r="22">
          <cell r="N22">
            <v>42937124994</v>
          </cell>
        </row>
      </sheetData>
      <sheetData sheetId="2030">
        <row r="3">
          <cell r="L3">
            <v>44277877</v>
          </cell>
        </row>
      </sheetData>
      <sheetData sheetId="2031">
        <row r="7">
          <cell r="N7">
            <v>420155800</v>
          </cell>
        </row>
      </sheetData>
      <sheetData sheetId="2032"/>
      <sheetData sheetId="2033"/>
      <sheetData sheetId="2034"/>
      <sheetData sheetId="2035"/>
      <sheetData sheetId="2036"/>
      <sheetData sheetId="2037">
        <row r="17">
          <cell r="R17">
            <v>4770791666</v>
          </cell>
        </row>
      </sheetData>
      <sheetData sheetId="2038"/>
      <sheetData sheetId="2039"/>
      <sheetData sheetId="2040" refreshError="1"/>
      <sheetData sheetId="2041">
        <row r="3">
          <cell r="H3" t="str">
            <v>Profesor Auxiliar</v>
          </cell>
        </row>
      </sheetData>
      <sheetData sheetId="2042" refreshError="1"/>
      <sheetData sheetId="2043" refreshError="1"/>
      <sheetData sheetId="2044" refreshError="1"/>
      <sheetData sheetId="2045" refreshError="1"/>
      <sheetData sheetId="2046">
        <row r="1">
          <cell r="D1" t="str">
            <v>codigo</v>
          </cell>
        </row>
      </sheetData>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ow r="2">
          <cell r="C2" t="str">
            <v>AGUILAR ZAPATA ROSALIA</v>
          </cell>
        </row>
      </sheetData>
      <sheetData sheetId="2062" refreshError="1"/>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row r="9">
          <cell r="C9">
            <v>10584731779714.801</v>
          </cell>
        </row>
      </sheetData>
      <sheetData sheetId="2093"/>
      <sheetData sheetId="2094"/>
      <sheetData sheetId="2095"/>
      <sheetData sheetId="2096"/>
      <sheetData sheetId="2097"/>
      <sheetData sheetId="2098"/>
      <sheetData sheetId="2099"/>
      <sheetData sheetId="2100"/>
      <sheetData sheetId="2101"/>
      <sheetData sheetId="2102">
        <row r="86">
          <cell r="E86">
            <v>7976849287000</v>
          </cell>
        </row>
      </sheetData>
      <sheetData sheetId="2103"/>
      <sheetData sheetId="2104"/>
      <sheetData sheetId="2105"/>
      <sheetData sheetId="2106"/>
      <sheetData sheetId="2107"/>
      <sheetData sheetId="2108"/>
      <sheetData sheetId="2109" refreshError="1"/>
      <sheetData sheetId="2110">
        <row r="40">
          <cell r="P40">
            <v>560650065301</v>
          </cell>
        </row>
      </sheetData>
      <sheetData sheetId="2111"/>
      <sheetData sheetId="2112"/>
      <sheetData sheetId="2113"/>
      <sheetData sheetId="2114">
        <row r="85">
          <cell r="K85">
            <v>571685758024</v>
          </cell>
        </row>
      </sheetData>
      <sheetData sheetId="2115"/>
      <sheetData sheetId="2116"/>
      <sheetData sheetId="2117">
        <row r="67">
          <cell r="P67">
            <v>0</v>
          </cell>
        </row>
      </sheetData>
      <sheetData sheetId="2118">
        <row r="11">
          <cell r="F11">
            <v>128645666841</v>
          </cell>
        </row>
      </sheetData>
      <sheetData sheetId="2119">
        <row r="17">
          <cell r="B17">
            <v>533847842755</v>
          </cell>
        </row>
      </sheetData>
      <sheetData sheetId="2120"/>
      <sheetData sheetId="2121"/>
      <sheetData sheetId="2122"/>
      <sheetData sheetId="2123">
        <row r="8">
          <cell r="D8">
            <v>202601</v>
          </cell>
        </row>
      </sheetData>
      <sheetData sheetId="2124"/>
      <sheetData sheetId="2125">
        <row r="18">
          <cell r="P18">
            <v>7874248138810</v>
          </cell>
        </row>
      </sheetData>
      <sheetData sheetId="2126"/>
      <sheetData sheetId="2127">
        <row r="9">
          <cell r="P9">
            <v>7712864196394.7686</v>
          </cell>
        </row>
      </sheetData>
      <sheetData sheetId="2128"/>
      <sheetData sheetId="2129">
        <row r="4">
          <cell r="C4">
            <v>216579</v>
          </cell>
        </row>
      </sheetData>
      <sheetData sheetId="2130" refreshError="1"/>
      <sheetData sheetId="2131">
        <row r="12">
          <cell r="J12">
            <v>1786350879576</v>
          </cell>
        </row>
      </sheetData>
      <sheetData sheetId="2132">
        <row r="23">
          <cell r="H23">
            <v>655297784504.09998</v>
          </cell>
        </row>
      </sheetData>
      <sheetData sheetId="2133">
        <row r="12">
          <cell r="G12">
            <v>604875840000</v>
          </cell>
        </row>
      </sheetData>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21">
          <cell r="I21">
            <v>0.76610661091797594</v>
          </cell>
        </row>
      </sheetData>
      <sheetData sheetId="2143"/>
      <sheetData sheetId="2144"/>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ow r="41">
          <cell r="G41">
            <v>604875840000</v>
          </cell>
        </row>
      </sheetData>
      <sheetData sheetId="2160">
        <row r="43">
          <cell r="G43">
            <v>660000000000</v>
          </cell>
        </row>
      </sheetData>
      <sheetData sheetId="2161"/>
      <sheetData sheetId="2162">
        <row r="14">
          <cell r="N14">
            <v>19864927785.029613</v>
          </cell>
        </row>
      </sheetData>
      <sheetData sheetId="2163">
        <row r="27">
          <cell r="G27">
            <v>8525907029955.7236</v>
          </cell>
        </row>
      </sheetData>
      <sheetData sheetId="2164"/>
      <sheetData sheetId="2165"/>
      <sheetData sheetId="2166">
        <row r="10">
          <cell r="D10">
            <v>604875840000</v>
          </cell>
        </row>
      </sheetData>
      <sheetData sheetId="2167">
        <row r="38">
          <cell r="H38">
            <v>106979362352.47333</v>
          </cell>
        </row>
      </sheetData>
      <sheetData sheetId="2168"/>
      <sheetData sheetId="2169">
        <row r="55">
          <cell r="J55">
            <v>87399392000</v>
          </cell>
        </row>
      </sheetData>
      <sheetData sheetId="2170">
        <row r="58">
          <cell r="H58">
            <v>573173073743.79834</v>
          </cell>
        </row>
      </sheetData>
      <sheetData sheetId="2171"/>
      <sheetData sheetId="2172"/>
      <sheetData sheetId="2173"/>
      <sheetData sheetId="2174"/>
      <sheetData sheetId="2175">
        <row r="590">
          <cell r="O590">
            <v>741035157335</v>
          </cell>
        </row>
      </sheetData>
      <sheetData sheetId="2176"/>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ow r="32">
          <cell r="GU32">
            <v>965325220743</v>
          </cell>
        </row>
      </sheetData>
      <sheetData sheetId="2191"/>
      <sheetData sheetId="2192"/>
      <sheetData sheetId="2193"/>
      <sheetData sheetId="2194"/>
      <sheetData sheetId="2195"/>
      <sheetData sheetId="2196"/>
      <sheetData sheetId="2197"/>
      <sheetData sheetId="2198"/>
      <sheetData sheetId="2199"/>
      <sheetData sheetId="2200"/>
      <sheetData sheetId="2201" refreshError="1"/>
      <sheetData sheetId="2202" refreshError="1"/>
      <sheetData sheetId="2203" refreshError="1"/>
      <sheetData sheetId="2204">
        <row r="3">
          <cell r="F3" t="str">
            <v>ACTUALIZACIÓN CATASTRAL Y CARTOGRÁFICA</v>
          </cell>
        </row>
      </sheetData>
      <sheetData sheetId="2205"/>
      <sheetData sheetId="2206"/>
      <sheetData sheetId="2207"/>
      <sheetData sheetId="2208"/>
      <sheetData sheetId="2209"/>
      <sheetData sheetId="2210"/>
      <sheetData sheetId="2211">
        <row r="9">
          <cell r="G9">
            <v>1644931615980</v>
          </cell>
        </row>
      </sheetData>
      <sheetData sheetId="2212"/>
      <sheetData sheetId="2213"/>
      <sheetData sheetId="2214"/>
      <sheetData sheetId="2215"/>
      <sheetData sheetId="2216"/>
      <sheetData sheetId="2217"/>
      <sheetData sheetId="2218"/>
      <sheetData sheetId="2219"/>
      <sheetData sheetId="2220">
        <row r="20">
          <cell r="F20">
            <v>690864848733.88</v>
          </cell>
        </row>
      </sheetData>
      <sheetData sheetId="2221"/>
      <sheetData sheetId="2222">
        <row r="6">
          <cell r="G6">
            <v>198678000000</v>
          </cell>
        </row>
      </sheetData>
      <sheetData sheetId="2223">
        <row r="103">
          <cell r="AU103">
            <v>7228893828.9237013</v>
          </cell>
        </row>
      </sheetData>
      <sheetData sheetId="2224"/>
      <sheetData sheetId="2225">
        <row r="30">
          <cell r="G30">
            <v>6778648192905</v>
          </cell>
        </row>
      </sheetData>
      <sheetData sheetId="2226"/>
      <sheetData sheetId="2227"/>
      <sheetData sheetId="2228"/>
      <sheetData sheetId="2229">
        <row r="12">
          <cell r="G12">
            <v>604875840000</v>
          </cell>
        </row>
      </sheetData>
      <sheetData sheetId="2230"/>
      <sheetData sheetId="2231"/>
      <sheetData sheetId="2232">
        <row r="7">
          <cell r="K7">
            <v>652690614630</v>
          </cell>
        </row>
      </sheetData>
      <sheetData sheetId="2233" refreshError="1"/>
      <sheetData sheetId="2234" refreshError="1"/>
      <sheetData sheetId="2235"/>
      <sheetData sheetId="2236"/>
      <sheetData sheetId="2237"/>
      <sheetData sheetId="2238"/>
      <sheetData sheetId="2239"/>
      <sheetData sheetId="2240"/>
      <sheetData sheetId="2241">
        <row r="3">
          <cell r="M3">
            <v>9891292852.0402603</v>
          </cell>
        </row>
      </sheetData>
      <sheetData sheetId="2242"/>
      <sheetData sheetId="2243"/>
      <sheetData sheetId="2244"/>
      <sheetData sheetId="2245"/>
      <sheetData sheetId="2246">
        <row r="15">
          <cell r="K15">
            <v>8501596957</v>
          </cell>
        </row>
      </sheetData>
      <sheetData sheetId="2247">
        <row r="15">
          <cell r="P15">
            <v>851846</v>
          </cell>
        </row>
      </sheetData>
      <sheetData sheetId="2248"/>
      <sheetData sheetId="2249"/>
      <sheetData sheetId="2250"/>
      <sheetData sheetId="2251"/>
      <sheetData sheetId="2252">
        <row r="12">
          <cell r="N12">
            <v>1858658187604.8455</v>
          </cell>
        </row>
      </sheetData>
      <sheetData sheetId="2253"/>
      <sheetData sheetId="2254"/>
      <sheetData sheetId="2255"/>
      <sheetData sheetId="2256"/>
      <sheetData sheetId="2257">
        <row r="14">
          <cell r="A14" t="str">
            <v>TUTELAS NUEVO MODELO</v>
          </cell>
        </row>
      </sheetData>
      <sheetData sheetId="2258"/>
      <sheetData sheetId="2259"/>
      <sheetData sheetId="2260"/>
      <sheetData sheetId="2261"/>
      <sheetData sheetId="2262"/>
      <sheetData sheetId="2263">
        <row r="9">
          <cell r="O9">
            <v>481140508130</v>
          </cell>
        </row>
      </sheetData>
      <sheetData sheetId="2264">
        <row r="27">
          <cell r="J27">
            <v>14416</v>
          </cell>
        </row>
      </sheetData>
      <sheetData sheetId="2265">
        <row r="27">
          <cell r="J27">
            <v>9944</v>
          </cell>
        </row>
      </sheetData>
      <sheetData sheetId="2266">
        <row r="11">
          <cell r="N11">
            <v>0.12446976717621441</v>
          </cell>
        </row>
      </sheetData>
      <sheetData sheetId="2267"/>
      <sheetData sheetId="2268"/>
      <sheetData sheetId="2269"/>
      <sheetData sheetId="2270"/>
      <sheetData sheetId="2271">
        <row r="9">
          <cell r="Q9">
            <v>20</v>
          </cell>
        </row>
      </sheetData>
      <sheetData sheetId="2272">
        <row r="26">
          <cell r="D26">
            <v>595218575375.875</v>
          </cell>
        </row>
      </sheetData>
      <sheetData sheetId="2273"/>
      <sheetData sheetId="2274">
        <row r="27">
          <cell r="J27">
            <v>8833240562884.1738</v>
          </cell>
        </row>
      </sheetData>
      <sheetData sheetId="2275"/>
      <sheetData sheetId="2276"/>
      <sheetData sheetId="2277"/>
      <sheetData sheetId="2278">
        <row r="61">
          <cell r="J61">
            <v>22981329.283789221</v>
          </cell>
        </row>
      </sheetData>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row r="33">
          <cell r="B33" t="str">
            <v>Disponibilidad Inicial</v>
          </cell>
        </row>
      </sheetData>
      <sheetData sheetId="2293"/>
      <sheetData sheetId="2294"/>
      <sheetData sheetId="2295">
        <row r="9">
          <cell r="D9">
            <v>474919630954</v>
          </cell>
        </row>
      </sheetData>
      <sheetData sheetId="2296"/>
      <sheetData sheetId="2297"/>
      <sheetData sheetId="2298" refreshError="1"/>
      <sheetData sheetId="2299" refreshError="1"/>
      <sheetData sheetId="2300">
        <row r="38">
          <cell r="B38">
            <v>0</v>
          </cell>
        </row>
      </sheetData>
      <sheetData sheetId="2301" refreshError="1"/>
      <sheetData sheetId="2302" refreshError="1"/>
      <sheetData sheetId="2303" refreshError="1"/>
      <sheetData sheetId="2304" refreshError="1"/>
      <sheetData sheetId="2305">
        <row r="6">
          <cell r="M6">
            <v>2399340922359</v>
          </cell>
        </row>
      </sheetData>
      <sheetData sheetId="2306"/>
      <sheetData sheetId="2307"/>
      <sheetData sheetId="2308"/>
      <sheetData sheetId="2309"/>
      <sheetData sheetId="2310"/>
      <sheetData sheetId="2311"/>
      <sheetData sheetId="2312"/>
      <sheetData sheetId="2313"/>
      <sheetData sheetId="23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 val="2. Ingresos (2)"/>
      <sheetName val="CUOTA DE AUDITAJE"/>
      <sheetName val="REP_PRG023_VersionesProgramacio"/>
      <sheetName val="Ingresos"/>
      <sheetName val="MGMP TOT."/>
      <sheetName val="TOT. FUNCIONAMI"/>
      <sheetName val="Inversión"/>
      <sheetName val="CONPES"/>
      <sheetName val="TECHOS ADSCRITAS"/>
      <sheetName val="VF2018"/>
      <sheetName val="VF.ANTERIORES"/>
      <sheetName val="INFLEXINVERSION2020"/>
      <sheetName val="CONSOLIDADVF"/>
      <sheetName val="2020-2023"/>
      <sheetName val="APP"/>
      <sheetName val="solicitudes a OAPF"/>
      <sheetName val="MGMP-APP-VF"/>
      <sheetName val="proyecciones"/>
      <sheetName val="antep 2021"/>
      <sheetName val="decreto"/>
      <sheetName val="desagregado"/>
      <sheetName val="Programas Presupuestales"/>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1 Acuerdo de Paz FTO."/>
      <sheetName val="6.1 Acuerdo de Paz Inversión"/>
      <sheetName val="6.2 Víctimas- Desplazados FUNC."/>
      <sheetName val="6.2 Víctimas- Desplazados INV."/>
      <sheetName val="6.3 Equidad Mujer Func."/>
      <sheetName val="6.3 Equidad Mujer Inv."/>
      <sheetName val="6.4 Indígenas_Func."/>
      <sheetName val="6.4 Indígenas_Inv."/>
      <sheetName val="6.4 Anexo_PND indígenas MPC"/>
      <sheetName val="6.4 Anexo_ indigenas CRIC"/>
      <sheetName val="6.5 NARP_Func."/>
      <sheetName val="6.5 NARP_Inv."/>
      <sheetName val="6.5 Anexo_PND NARP"/>
      <sheetName val="6.6 Rrom_Func."/>
      <sheetName val="6.6 Rrom_Inv."/>
      <sheetName val="6.6 Anexo_PND Rrom"/>
      <sheetName val="1. Principales Metas Basica"/>
      <sheetName val="1. Principales Metas superior"/>
      <sheetName val="PROYECCIÓN CESANTÍAS"/>
      <sheetName val="BASE PAGADAS 2015-2018"/>
      <sheetName val="Ces Pagas"/>
      <sheetName val="Aprobadas NURF-"/>
      <sheetName val="Consolidado"/>
      <sheetName val="FORMATO"/>
      <sheetName val="LISTAS (NO MODIFICAR)"/>
      <sheetName val="PARAMETRIZADO"/>
      <sheetName val="SALUD 2019 ULT"/>
      <sheetName val="PENSIONES 2020 ULT"/>
      <sheetName val="DETALLADO CES PARC ULT"/>
      <sheetName val="Detallado - CES PARCIAL"/>
      <sheetName val="PROY CES DEF"/>
      <sheetName val="DETALLADO CES DEFINITIVAS ULT"/>
      <sheetName val="Anteproy 2020"/>
      <sheetName val="CálcaportesSGP2020-AnteproyMEN"/>
      <sheetName val="SALUD"/>
      <sheetName val="ADRES"/>
      <sheetName val="PENSION"/>
      <sheetName val="CESANTIAS DEF"/>
      <sheetName val="CESANTIAS PARC"/>
      <sheetName val="Intereses a las Cesantias"/>
      <sheetName val="Auxilios"/>
      <sheetName val="Reembolso de Incapacidades"/>
      <sheetName val="Promedio Auxilios"/>
      <sheetName val="CONCILIACIONES"/>
      <sheetName val="Resumen Sanción Moratoria"/>
      <sheetName val="Sancion moratoria"/>
      <sheetName val="Resumen Ejecutivos"/>
      <sheetName val="Ejecutivos"/>
      <sheetName val="Ces Def y Parc Nov y Dic 2017"/>
      <sheetName val=" Pensiones Oct Nov y Dic 2017"/>
      <sheetName val="Mesadas Atrasadas RT 2017"/>
      <sheetName val="Aporte Nac Pensiones12%"/>
      <sheetName val="Nomina Ene 2018"/>
      <sheetName val="Nomina Febrero 2018"/>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MEMO"/>
      <sheetName val="DISPONIBILIDAD SALUD"/>
      <sheetName val="TRIBUNALES DE ARBITRAMENTO"/>
      <sheetName val="CDP y CRP DE EMP"/>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ductos Acuerdo de Paz"/>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Aportes Rendimientos"/>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VALOR"/>
      <sheetName val="REGISTROS"/>
      <sheetName val="TOTAL"/>
      <sheetName val="Promedios"/>
      <sheetName val="1 portafolio FE"/>
      <sheetName val="2 flujo FE"/>
      <sheetName val="base legal FE"/>
      <sheetName val="1 portafolio EPN"/>
      <sheetName val="base legal EPN"/>
      <sheetName val="listado FE 2006"/>
      <sheetName val="ANTEPROY 2021"/>
      <sheetName val="PPTO 2021 GSS SALUD"/>
      <sheetName val="Cesantias 2021"/>
      <sheetName val="CESANTIAS DEF Y PARC"/>
      <sheetName val="INICIO"/>
      <sheetName val="DATOS PERSONALES"/>
      <sheetName val="INFORMACION TRIBUTARIA"/>
      <sheetName val="ANEXO1"/>
      <sheetName val="DECLARACION JURAMENTADA"/>
      <sheetName val="ENVIADATO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 sheetId="12">
        <row r="7">
          <cell r="B7">
            <v>0</v>
          </cell>
        </row>
      </sheetData>
      <sheetData sheetId="13"/>
      <sheetData sheetId="14">
        <row r="25">
          <cell r="AF25">
            <v>45375442876199</v>
          </cell>
        </row>
      </sheetData>
      <sheetData sheetId="15" refreshError="1"/>
      <sheetData sheetId="16">
        <row r="8">
          <cell r="C8">
            <v>71949.751573999994</v>
          </cell>
        </row>
      </sheetData>
      <sheetData sheetId="17"/>
      <sheetData sheetId="18"/>
      <sheetData sheetId="19">
        <row r="63">
          <cell r="C63">
            <v>43117992152906.211</v>
          </cell>
        </row>
      </sheetData>
      <sheetData sheetId="20"/>
      <sheetData sheetId="21" refreshError="1"/>
      <sheetData sheetId="22" refreshError="1"/>
      <sheetData sheetId="23" refreshError="1"/>
      <sheetData sheetId="24" refreshError="1"/>
      <sheetData sheetId="25">
        <row r="3">
          <cell r="D3">
            <v>19537958950</v>
          </cell>
        </row>
      </sheetData>
      <sheetData sheetId="26"/>
      <sheetData sheetId="27" refreshError="1"/>
      <sheetData sheetId="28"/>
      <sheetData sheetId="29">
        <row r="5">
          <cell r="N5">
            <v>32147000000</v>
          </cell>
        </row>
      </sheetData>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sheetData sheetId="65"/>
      <sheetData sheetId="66"/>
      <sheetData sheetId="67"/>
      <sheetData sheetId="68">
        <row r="1">
          <cell r="H1" t="str">
            <v>NumeroDocumento</v>
          </cell>
        </row>
      </sheetData>
      <sheetData sheetId="69" refreshError="1"/>
      <sheetData sheetId="70" refreshError="1"/>
      <sheetData sheetId="71">
        <row r="1">
          <cell r="A1" t="str">
            <v>CONTROVERSIAS CONTRACTUALES</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ow r="11">
          <cell r="F11">
            <v>2553541386526.9473</v>
          </cell>
        </row>
      </sheetData>
      <sheetData sheetId="80">
        <row r="7">
          <cell r="F7">
            <v>1305649017281</v>
          </cell>
        </row>
      </sheetData>
      <sheetData sheetId="81">
        <row r="3">
          <cell r="N3">
            <v>121549514883.66016</v>
          </cell>
        </row>
      </sheetData>
      <sheetData sheetId="82">
        <row r="22">
          <cell r="R22">
            <v>15048654948</v>
          </cell>
        </row>
      </sheetData>
      <sheetData sheetId="83">
        <row r="19">
          <cell r="P19">
            <v>8833240562884.1758</v>
          </cell>
        </row>
      </sheetData>
      <sheetData sheetId="84">
        <row r="22106">
          <cell r="W22106">
            <v>1087034407670</v>
          </cell>
        </row>
      </sheetData>
      <sheetData sheetId="85">
        <row r="270627">
          <cell r="D270627">
            <v>1424304891233.6001</v>
          </cell>
        </row>
      </sheetData>
      <sheetData sheetId="86">
        <row r="10">
          <cell r="D10">
            <v>277902788581.12</v>
          </cell>
        </row>
      </sheetData>
      <sheetData sheetId="87">
        <row r="107">
          <cell r="N107">
            <v>42913506</v>
          </cell>
        </row>
      </sheetData>
      <sheetData sheetId="88">
        <row r="43">
          <cell r="G43">
            <v>57453190699.600014</v>
          </cell>
        </row>
      </sheetData>
      <sheetData sheetId="89" refreshError="1"/>
      <sheetData sheetId="90">
        <row r="3783">
          <cell r="K3783">
            <v>72142320292.642807</v>
          </cell>
        </row>
      </sheetData>
      <sheetData sheetId="91">
        <row r="3">
          <cell r="A3" t="str">
            <v>Etiquetas de fila</v>
          </cell>
        </row>
      </sheetData>
      <sheetData sheetId="92" refreshError="1"/>
      <sheetData sheetId="93">
        <row r="3">
          <cell r="A3" t="str">
            <v>Etiquetas de fila</v>
          </cell>
        </row>
      </sheetData>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ow r="6">
          <cell r="F6">
            <v>128645666841</v>
          </cell>
        </row>
      </sheetData>
      <sheetData sheetId="114"/>
      <sheetData sheetId="115"/>
      <sheetData sheetId="116"/>
      <sheetData sheetId="117"/>
      <sheetData sheetId="118"/>
      <sheetData sheetId="119"/>
      <sheetData sheetId="120"/>
      <sheetData sheetId="121">
        <row r="1">
          <cell r="J1">
            <v>1455746480216</v>
          </cell>
        </row>
      </sheetData>
      <sheetData sheetId="122" refreshError="1"/>
      <sheetData sheetId="123">
        <row r="2">
          <cell r="G2">
            <v>0</v>
          </cell>
        </row>
      </sheetData>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ow r="10">
          <cell r="P10">
            <v>681120000000</v>
          </cell>
        </row>
      </sheetData>
      <sheetData sheetId="173">
        <row r="9">
          <cell r="C9">
            <v>681120000000</v>
          </cell>
        </row>
      </sheetData>
      <sheetData sheetId="174"/>
      <sheetData sheetId="175"/>
      <sheetData sheetId="176"/>
      <sheetData sheetId="177"/>
      <sheetData sheetId="178">
        <row r="27">
          <cell r="N27">
            <v>14970307468</v>
          </cell>
        </row>
      </sheetData>
      <sheetData sheetId="179">
        <row r="8">
          <cell r="B8">
            <v>748965896450.78003</v>
          </cell>
        </row>
      </sheetData>
      <sheetData sheetId="180"/>
      <sheetData sheetId="181">
        <row r="3">
          <cell r="D3">
            <v>580</v>
          </cell>
        </row>
      </sheetData>
      <sheetData sheetId="182"/>
      <sheetData sheetId="183"/>
      <sheetData sheetId="184" refreshError="1"/>
      <sheetData sheetId="185"/>
      <sheetData sheetId="186"/>
      <sheetData sheetId="187" refreshError="1"/>
      <sheetData sheetId="188"/>
      <sheetData sheetId="189">
        <row r="79">
          <cell r="B79">
            <v>534383704782</v>
          </cell>
        </row>
      </sheetData>
      <sheetData sheetId="190"/>
      <sheetData sheetId="191"/>
      <sheetData sheetId="192"/>
      <sheetData sheetId="193"/>
      <sheetData sheetId="194"/>
      <sheetData sheetId="195"/>
      <sheetData sheetId="196"/>
      <sheetData sheetId="197"/>
      <sheetData sheetId="198"/>
      <sheetData sheetId="199"/>
      <sheetData sheetId="200"/>
      <sheetData sheetId="201">
        <row r="8">
          <cell r="QJ8">
            <v>453665943217.31677</v>
          </cell>
        </row>
      </sheetData>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ow r="42">
          <cell r="H42">
            <v>3524336613485.1655</v>
          </cell>
        </row>
      </sheetData>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row r="131">
          <cell r="CR131">
            <v>6485020612682</v>
          </cell>
        </row>
      </sheetData>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ow r="16">
          <cell r="E16">
            <v>23248942308</v>
          </cell>
        </row>
      </sheetData>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row r="1">
          <cell r="A1" t="str">
            <v xml:space="preserve">SECCIÓN </v>
          </cell>
        </row>
      </sheetData>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refreshError="1"/>
      <sheetData sheetId="479" refreshError="1"/>
      <sheetData sheetId="480" refreshError="1"/>
      <sheetData sheetId="481" refreshError="1"/>
      <sheetData sheetId="482">
        <row r="349">
          <cell r="F349" t="str">
            <v xml:space="preserve">PROYECCION DE INGRESOS DE OPERACIONES EFECTIVAS </v>
          </cell>
        </row>
      </sheetData>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refreshError="1"/>
      <sheetData sheetId="539" refreshError="1"/>
      <sheetData sheetId="540" refreshError="1"/>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refreshError="1"/>
      <sheetData sheetId="678"/>
      <sheetData sheetId="679"/>
      <sheetData sheetId="680"/>
      <sheetData sheetId="681"/>
      <sheetData sheetId="682"/>
      <sheetData sheetId="683"/>
      <sheetData sheetId="684">
        <row r="1">
          <cell r="B1">
            <v>98221800810</v>
          </cell>
        </row>
      </sheetData>
      <sheetData sheetId="685"/>
      <sheetData sheetId="686"/>
      <sheetData sheetId="687"/>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sheetData sheetId="712" refreshError="1"/>
      <sheetData sheetId="713" refreshError="1"/>
      <sheetData sheetId="714"/>
      <sheetData sheetId="715"/>
      <sheetData sheetId="716"/>
      <sheetData sheetId="717"/>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sheetData sheetId="727" refreshError="1"/>
      <sheetData sheetId="728" refreshError="1"/>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sheetData sheetId="787" refreshError="1"/>
      <sheetData sheetId="788" refreshError="1"/>
      <sheetData sheetId="789" refreshError="1"/>
      <sheetData sheetId="790" refreshError="1"/>
      <sheetData sheetId="791" refreshError="1"/>
      <sheetData sheetId="792" refreshError="1"/>
      <sheetData sheetId="793"/>
      <sheetData sheetId="794" refreshError="1"/>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refreshError="1"/>
      <sheetData sheetId="920"/>
      <sheetData sheetId="921"/>
      <sheetData sheetId="922" refreshError="1"/>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ow r="53">
          <cell r="AZ53">
            <v>1018088.4</v>
          </cell>
        </row>
      </sheetData>
      <sheetData sheetId="1046">
        <row r="34">
          <cell r="U34">
            <v>38294190000</v>
          </cell>
        </row>
      </sheetData>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row r="8">
          <cell r="A8" t="str">
            <v>EDUCACIÓN</v>
          </cell>
        </row>
      </sheetData>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row r="7">
          <cell r="D7">
            <v>20338304580.59</v>
          </cell>
        </row>
      </sheetData>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ow r="10">
          <cell r="B10">
            <v>24893.936114</v>
          </cell>
        </row>
      </sheetData>
      <sheetData sheetId="1121"/>
      <sheetData sheetId="1122"/>
      <sheetData sheetId="1123"/>
      <sheetData sheetId="1124"/>
      <sheetData sheetId="1125">
        <row r="89">
          <cell r="AZ89">
            <v>13683942372</v>
          </cell>
        </row>
      </sheetData>
      <sheetData sheetId="1126"/>
      <sheetData sheetId="1127"/>
      <sheetData sheetId="1128">
        <row r="881">
          <cell r="M881">
            <v>61647117701.974716</v>
          </cell>
        </row>
      </sheetData>
      <sheetData sheetId="1129"/>
      <sheetData sheetId="1130">
        <row r="828">
          <cell r="AF828">
            <v>15902487104</v>
          </cell>
        </row>
      </sheetData>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refreshError="1"/>
      <sheetData sheetId="1146"/>
      <sheetData sheetId="1147" refreshError="1"/>
      <sheetData sheetId="1148"/>
      <sheetData sheetId="1149" refreshError="1"/>
      <sheetData sheetId="1150"/>
      <sheetData sheetId="1151" refreshError="1"/>
      <sheetData sheetId="1152"/>
      <sheetData sheetId="1153"/>
      <sheetData sheetId="1154" refreshError="1"/>
      <sheetData sheetId="1155"/>
      <sheetData sheetId="1156"/>
      <sheetData sheetId="1157"/>
      <sheetData sheetId="1158" refreshError="1"/>
      <sheetData sheetId="1159" refreshError="1"/>
      <sheetData sheetId="1160" refreshError="1"/>
      <sheetData sheetId="1161" refreshError="1"/>
      <sheetData sheetId="1162" refreshError="1"/>
      <sheetData sheetId="1163" refreshError="1"/>
      <sheetData sheetId="1164">
        <row r="3">
          <cell r="AA3">
            <v>500</v>
          </cell>
        </row>
      </sheetData>
      <sheetData sheetId="1165">
        <row r="216">
          <cell r="G216">
            <v>16</v>
          </cell>
        </row>
      </sheetData>
      <sheetData sheetId="1166"/>
      <sheetData sheetId="1167"/>
      <sheetData sheetId="1168"/>
      <sheetData sheetId="1169"/>
      <sheetData sheetId="1170"/>
      <sheetData sheetId="1171"/>
      <sheetData sheetId="1172"/>
      <sheetData sheetId="1173"/>
      <sheetData sheetId="1174">
        <row r="57">
          <cell r="BI57">
            <v>620190274866.58997</v>
          </cell>
        </row>
      </sheetData>
      <sheetData sheetId="1175"/>
      <sheetData sheetId="1176"/>
      <sheetData sheetId="1177">
        <row r="9">
          <cell r="B9">
            <v>546830445323</v>
          </cell>
        </row>
      </sheetData>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row r="15">
          <cell r="F15">
            <v>485519747493.25323</v>
          </cell>
        </row>
      </sheetData>
      <sheetData sheetId="1189"/>
      <sheetData sheetId="1190">
        <row r="7">
          <cell r="I7">
            <v>132771252.4404</v>
          </cell>
        </row>
      </sheetData>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sheetData sheetId="1203"/>
      <sheetData sheetId="1204"/>
      <sheetData sheetId="1205"/>
      <sheetData sheetId="1206"/>
      <sheetData sheetId="1207"/>
      <sheetData sheetId="1208"/>
      <sheetData sheetId="1209"/>
      <sheetData sheetId="1210"/>
      <sheetData sheetId="1211"/>
      <sheetData sheetId="1212" refreshError="1"/>
      <sheetData sheetId="1213" refreshError="1"/>
      <sheetData sheetId="1214">
        <row r="4">
          <cell r="D4" t="str">
            <v>Ascenso</v>
          </cell>
        </row>
      </sheetData>
      <sheetData sheetId="1215"/>
      <sheetData sheetId="1216"/>
      <sheetData sheetId="1217" refreshError="1"/>
      <sheetData sheetId="1218" refreshError="1"/>
      <sheetData sheetId="1219">
        <row r="24">
          <cell r="M24">
            <v>1170778263.1229613</v>
          </cell>
        </row>
      </sheetData>
      <sheetData sheetId="1220" refreshError="1"/>
      <sheetData sheetId="1221" refreshError="1"/>
      <sheetData sheetId="1222" refreshError="1"/>
      <sheetData sheetId="1223" refreshError="1"/>
      <sheetData sheetId="1224" refreshError="1"/>
      <sheetData sheetId="1225" refreshError="1"/>
      <sheetData sheetId="1226" refreshError="1"/>
      <sheetData sheetId="1227">
        <row r="28">
          <cell r="A28" t="str">
            <v xml:space="preserve">  TASA DE CAMBIO NOMINAL</v>
          </cell>
        </row>
      </sheetData>
      <sheetData sheetId="1228">
        <row r="28">
          <cell r="A28" t="str">
            <v xml:space="preserve">  TASA DE CAMBIO NOMINAL</v>
          </cell>
        </row>
      </sheetData>
      <sheetData sheetId="1229">
        <row r="28">
          <cell r="A28" t="str">
            <v xml:space="preserve">  TASA DE CAMBIO NOMINAL</v>
          </cell>
        </row>
      </sheetData>
      <sheetData sheetId="1230" refreshError="1"/>
      <sheetData sheetId="1231"/>
      <sheetData sheetId="1232"/>
      <sheetData sheetId="1233"/>
      <sheetData sheetId="1234"/>
      <sheetData sheetId="1235"/>
      <sheetData sheetId="1236"/>
      <sheetData sheetId="1237"/>
      <sheetData sheetId="1238"/>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ow r="1">
          <cell r="C1">
            <v>2017</v>
          </cell>
        </row>
      </sheetData>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sheetData sheetId="1340"/>
      <sheetData sheetId="1341" refreshError="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refreshError="1"/>
      <sheetData sheetId="1481" refreshError="1"/>
      <sheetData sheetId="1482" refreshError="1"/>
      <sheetData sheetId="1483">
        <row r="8">
          <cell r="C8" t="str">
            <v>RAMA EJECUTIVA</v>
          </cell>
        </row>
      </sheetData>
      <sheetData sheetId="1484" refreshError="1"/>
      <sheetData sheetId="1485"/>
      <sheetData sheetId="1486">
        <row r="9">
          <cell r="F9" t="str">
            <v>NIVEL ASESOR</v>
          </cell>
        </row>
      </sheetData>
      <sheetData sheetId="1487" refreshError="1"/>
      <sheetData sheetId="1488" refreshError="1"/>
      <sheetData sheetId="1489" refreshError="1"/>
      <sheetData sheetId="1490" refreshError="1"/>
      <sheetData sheetId="1491" refreshError="1"/>
      <sheetData sheetId="1492">
        <row r="9">
          <cell r="A9" t="str">
            <v>AGROPECUARIO</v>
          </cell>
        </row>
      </sheetData>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sheetData sheetId="1561"/>
      <sheetData sheetId="1562">
        <row r="294">
          <cell r="K294">
            <v>23740455119716</v>
          </cell>
        </row>
      </sheetData>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row r="36">
          <cell r="K36">
            <v>48843333000</v>
          </cell>
        </row>
      </sheetData>
      <sheetData sheetId="1576"/>
      <sheetData sheetId="1577"/>
      <sheetData sheetId="1578"/>
      <sheetData sheetId="1579">
        <row r="7">
          <cell r="K7">
            <v>680098775145.82007</v>
          </cell>
        </row>
      </sheetData>
      <sheetData sheetId="1580">
        <row r="7">
          <cell r="C7">
            <v>19785430995</v>
          </cell>
        </row>
      </sheetData>
      <sheetData sheetId="1581">
        <row r="4">
          <cell r="S4">
            <v>254593918316</v>
          </cell>
        </row>
      </sheetData>
      <sheetData sheetId="1582"/>
      <sheetData sheetId="1583"/>
      <sheetData sheetId="1584"/>
      <sheetData sheetId="1585"/>
      <sheetData sheetId="1586"/>
      <sheetData sheetId="1587"/>
      <sheetData sheetId="1588"/>
      <sheetData sheetId="1589">
        <row r="15">
          <cell r="B15">
            <v>2290958589</v>
          </cell>
        </row>
      </sheetData>
      <sheetData sheetId="1590"/>
      <sheetData sheetId="1591"/>
      <sheetData sheetId="1592"/>
      <sheetData sheetId="1593"/>
      <sheetData sheetId="1594"/>
      <sheetData sheetId="1595"/>
      <sheetData sheetId="1596"/>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sheetData sheetId="1606"/>
      <sheetData sheetId="1607"/>
      <sheetData sheetId="1608"/>
      <sheetData sheetId="1609" refreshError="1"/>
      <sheetData sheetId="1610" refreshError="1"/>
      <sheetData sheetId="1611" refreshError="1"/>
      <sheetData sheetId="1612"/>
      <sheetData sheetId="1613" refreshError="1"/>
      <sheetData sheetId="1614" refreshError="1"/>
      <sheetData sheetId="1615" refreshError="1"/>
      <sheetData sheetId="1616"/>
      <sheetData sheetId="1617" refreshError="1"/>
      <sheetData sheetId="1618" refreshError="1"/>
      <sheetData sheetId="1619" refreshError="1"/>
      <sheetData sheetId="1620">
        <row r="13">
          <cell r="J13">
            <v>2106758412</v>
          </cell>
        </row>
      </sheetData>
      <sheetData sheetId="1621" refreshError="1"/>
      <sheetData sheetId="1622" refreshError="1"/>
      <sheetData sheetId="1623" refreshError="1"/>
      <sheetData sheetId="1624" refreshError="1"/>
      <sheetData sheetId="1625" refreshError="1"/>
      <sheetData sheetId="1626" refreshError="1"/>
      <sheetData sheetId="1627"/>
      <sheetData sheetId="1628"/>
      <sheetData sheetId="1629"/>
      <sheetData sheetId="1630"/>
      <sheetData sheetId="1631"/>
      <sheetData sheetId="1632"/>
      <sheetData sheetId="1633"/>
      <sheetData sheetId="1634"/>
      <sheetData sheetId="1635"/>
      <sheetData sheetId="1636" refreshError="1"/>
      <sheetData sheetId="1637" refreshError="1"/>
      <sheetData sheetId="1638" refreshError="1"/>
      <sheetData sheetId="1639"/>
      <sheetData sheetId="1640">
        <row r="36">
          <cell r="K36">
            <v>48843333000</v>
          </cell>
        </row>
      </sheetData>
      <sheetData sheetId="1641">
        <row r="35">
          <cell r="L35">
            <v>48843333333</v>
          </cell>
        </row>
      </sheetData>
      <sheetData sheetId="1642">
        <row r="85">
          <cell r="L85">
            <v>801913164969</v>
          </cell>
        </row>
      </sheetData>
      <sheetData sheetId="1643"/>
      <sheetData sheetId="1644">
        <row r="159">
          <cell r="C159">
            <v>-647086997163.03003</v>
          </cell>
        </row>
      </sheetData>
      <sheetData sheetId="1645"/>
      <sheetData sheetId="1646"/>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sheetData sheetId="1682">
        <row r="5">
          <cell r="HD5" t="str">
            <v>AMAZONAS</v>
          </cell>
        </row>
      </sheetData>
      <sheetData sheetId="1683"/>
      <sheetData sheetId="1684"/>
      <sheetData sheetId="1685"/>
      <sheetData sheetId="1686"/>
      <sheetData sheetId="1687"/>
      <sheetData sheetId="1688"/>
      <sheetData sheetId="1689">
        <row r="7">
          <cell r="C7" t="str">
            <v>ANTIOQUIA</v>
          </cell>
        </row>
      </sheetData>
      <sheetData sheetId="1690"/>
      <sheetData sheetId="1691"/>
      <sheetData sheetId="1692" refreshError="1"/>
      <sheetData sheetId="1693" refreshError="1"/>
      <sheetData sheetId="1694"/>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sheetData sheetId="1717">
        <row r="119">
          <cell r="E119">
            <v>1666666667</v>
          </cell>
        </row>
      </sheetData>
      <sheetData sheetId="1718"/>
      <sheetData sheetId="1719"/>
      <sheetData sheetId="1720">
        <row r="6">
          <cell r="G6">
            <v>597347893</v>
          </cell>
        </row>
      </sheetData>
      <sheetData sheetId="1721"/>
      <sheetData sheetId="1722">
        <row r="4">
          <cell r="R4">
            <v>590377347</v>
          </cell>
        </row>
      </sheetData>
      <sheetData sheetId="1723" refreshError="1"/>
      <sheetData sheetId="1724" refreshError="1"/>
      <sheetData sheetId="1725">
        <row r="206">
          <cell r="A206" t="str">
            <v>MEDELLIN</v>
          </cell>
        </row>
      </sheetData>
      <sheetData sheetId="1726" refreshError="1"/>
      <sheetData sheetId="1727" refreshError="1"/>
      <sheetData sheetId="1728" refreshError="1"/>
      <sheetData sheetId="1729">
        <row r="38">
          <cell r="G38">
            <v>10001490859351</v>
          </cell>
        </row>
      </sheetData>
      <sheetData sheetId="1730">
        <row r="5">
          <cell r="C5">
            <v>61314695387.496002</v>
          </cell>
        </row>
      </sheetData>
      <sheetData sheetId="1731"/>
      <sheetData sheetId="1732"/>
      <sheetData sheetId="1733"/>
      <sheetData sheetId="1734"/>
      <sheetData sheetId="1735"/>
      <sheetData sheetId="1736"/>
      <sheetData sheetId="1737"/>
      <sheetData sheetId="1738"/>
      <sheetData sheetId="1739"/>
      <sheetData sheetId="1740"/>
      <sheetData sheetId="1741"/>
      <sheetData sheetId="1742">
        <row r="39">
          <cell r="F39">
            <v>206437152928.24994</v>
          </cell>
        </row>
      </sheetData>
      <sheetData sheetId="1743"/>
      <sheetData sheetId="1744"/>
      <sheetData sheetId="1745">
        <row r="3">
          <cell r="B3" t="str">
            <v>B</v>
          </cell>
        </row>
      </sheetData>
      <sheetData sheetId="1746"/>
      <sheetData sheetId="1747"/>
      <sheetData sheetId="1748"/>
      <sheetData sheetId="1749"/>
      <sheetData sheetId="1750"/>
      <sheetData sheetId="1751"/>
      <sheetData sheetId="1752">
        <row r="47">
          <cell r="D47" t="str">
            <v>FIRMA DEL FUNCIONARIO</v>
          </cell>
        </row>
      </sheetData>
      <sheetData sheetId="1753"/>
      <sheetData sheetId="1754"/>
      <sheetData sheetId="1755"/>
      <sheetData sheetId="1756"/>
      <sheetData sheetId="1757"/>
      <sheetData sheetId="1758">
        <row r="1111">
          <cell r="D1111">
            <v>124830166525</v>
          </cell>
        </row>
      </sheetData>
      <sheetData sheetId="1759">
        <row r="1129">
          <cell r="D1129">
            <v>430821645666</v>
          </cell>
        </row>
      </sheetData>
      <sheetData sheetId="1760" refreshError="1"/>
      <sheetData sheetId="1761" refreshError="1"/>
      <sheetData sheetId="1762" refreshError="1"/>
      <sheetData sheetId="1763" refreshError="1"/>
      <sheetData sheetId="1764"/>
      <sheetData sheetId="1765" refreshError="1"/>
      <sheetData sheetId="1766" refreshError="1"/>
      <sheetData sheetId="1767" refreshError="1"/>
      <sheetData sheetId="1768" refreshError="1"/>
      <sheetData sheetId="1769" refreshError="1"/>
      <sheetData sheetId="1770" refreshError="1"/>
      <sheetData sheetId="1771" refreshError="1"/>
      <sheetData sheetId="1772">
        <row r="8">
          <cell r="C8">
            <v>87787948409</v>
          </cell>
        </row>
      </sheetData>
      <sheetData sheetId="1773">
        <row r="11">
          <cell r="J11">
            <v>533860331451</v>
          </cell>
        </row>
      </sheetData>
      <sheetData sheetId="1774" refreshError="1"/>
      <sheetData sheetId="1775" refreshError="1"/>
      <sheetData sheetId="1776">
        <row r="4">
          <cell r="C4">
            <v>99505751614</v>
          </cell>
        </row>
      </sheetData>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refreshError="1"/>
      <sheetData sheetId="1802"/>
      <sheetData sheetId="1803">
        <row r="102">
          <cell r="E102">
            <v>392094000</v>
          </cell>
        </row>
      </sheetData>
      <sheetData sheetId="1804">
        <row r="263">
          <cell r="C263">
            <v>81539921814</v>
          </cell>
        </row>
      </sheetData>
      <sheetData sheetId="1805">
        <row r="38">
          <cell r="D38">
            <v>480556972849</v>
          </cell>
        </row>
      </sheetData>
      <sheetData sheetId="1806">
        <row r="6">
          <cell r="F6">
            <v>2731378320</v>
          </cell>
        </row>
      </sheetData>
      <sheetData sheetId="1807">
        <row r="73">
          <cell r="L73">
            <v>66388000000</v>
          </cell>
        </row>
      </sheetData>
      <sheetData sheetId="1808">
        <row r="78">
          <cell r="F78">
            <v>36887087000</v>
          </cell>
        </row>
      </sheetData>
      <sheetData sheetId="1809">
        <row r="4">
          <cell r="D4">
            <v>10652774735.799999</v>
          </cell>
        </row>
      </sheetData>
      <sheetData sheetId="1810"/>
      <sheetData sheetId="1811">
        <row r="6">
          <cell r="F6">
            <v>2069862000</v>
          </cell>
        </row>
      </sheetData>
      <sheetData sheetId="1812">
        <row r="6">
          <cell r="D6">
            <v>4773743081</v>
          </cell>
        </row>
      </sheetData>
      <sheetData sheetId="1813"/>
      <sheetData sheetId="1814">
        <row r="88">
          <cell r="H88">
            <v>48540000000</v>
          </cell>
        </row>
      </sheetData>
      <sheetData sheetId="1815"/>
      <sheetData sheetId="1816">
        <row r="37">
          <cell r="B37">
            <v>432394342146</v>
          </cell>
        </row>
      </sheetData>
      <sheetData sheetId="1817">
        <row r="60">
          <cell r="H60">
            <v>119254080946</v>
          </cell>
        </row>
      </sheetData>
      <sheetData sheetId="1818">
        <row r="8">
          <cell r="F8">
            <v>115014258752</v>
          </cell>
        </row>
      </sheetData>
      <sheetData sheetId="1819">
        <row r="9">
          <cell r="F9">
            <v>769000000</v>
          </cell>
        </row>
      </sheetData>
      <sheetData sheetId="1820">
        <row r="16">
          <cell r="D16">
            <v>3707392633</v>
          </cell>
        </row>
      </sheetData>
      <sheetData sheetId="1821">
        <row r="1070">
          <cell r="J1070">
            <v>1526523800452</v>
          </cell>
        </row>
      </sheetData>
      <sheetData sheetId="1822">
        <row r="88">
          <cell r="G88">
            <v>4300000000</v>
          </cell>
        </row>
      </sheetData>
      <sheetData sheetId="1823">
        <row r="5">
          <cell r="H5">
            <v>1425689959</v>
          </cell>
        </row>
      </sheetData>
      <sheetData sheetId="1824"/>
      <sheetData sheetId="1825">
        <row r="505">
          <cell r="U505">
            <v>918178190054.00024</v>
          </cell>
        </row>
      </sheetData>
      <sheetData sheetId="1826">
        <row r="4771">
          <cell r="U4771">
            <v>1709068710082.9993</v>
          </cell>
        </row>
      </sheetData>
      <sheetData sheetId="1827">
        <row r="46">
          <cell r="AB46">
            <v>242111143610</v>
          </cell>
        </row>
      </sheetData>
      <sheetData sheetId="1828"/>
      <sheetData sheetId="1829">
        <row r="29">
          <cell r="E29">
            <v>3902379999999.9995</v>
          </cell>
        </row>
      </sheetData>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13">
          <cell r="BS13">
            <v>125732</v>
          </cell>
        </row>
      </sheetData>
      <sheetData sheetId="1923" refreshError="1"/>
      <sheetData sheetId="1924"/>
      <sheetData sheetId="1925"/>
      <sheetData sheetId="1926">
        <row r="5">
          <cell r="D5">
            <v>1725530357682.9387</v>
          </cell>
        </row>
      </sheetData>
      <sheetData sheetId="1927"/>
      <sheetData sheetId="1928"/>
      <sheetData sheetId="1929"/>
      <sheetData sheetId="1930"/>
      <sheetData sheetId="1931"/>
      <sheetData sheetId="1932">
        <row r="484">
          <cell r="E484">
            <v>180500000000</v>
          </cell>
        </row>
      </sheetData>
      <sheetData sheetId="1933">
        <row r="717">
          <cell r="L717">
            <v>0</v>
          </cell>
        </row>
      </sheetData>
      <sheetData sheetId="1934">
        <row r="361">
          <cell r="J361">
            <v>2962595764.8699999</v>
          </cell>
        </row>
      </sheetData>
      <sheetData sheetId="1935"/>
      <sheetData sheetId="1936">
        <row r="4">
          <cell r="E4" t="str">
            <v>Comprobante</v>
          </cell>
        </row>
      </sheetData>
      <sheetData sheetId="1937"/>
      <sheetData sheetId="1938"/>
      <sheetData sheetId="1939">
        <row r="7">
          <cell r="A7">
            <v>0</v>
          </cell>
        </row>
      </sheetData>
      <sheetData sheetId="1940"/>
      <sheetData sheetId="1941"/>
      <sheetData sheetId="1942">
        <row r="369">
          <cell r="F369">
            <v>1323756039617</v>
          </cell>
        </row>
      </sheetData>
      <sheetData sheetId="1943"/>
      <sheetData sheetId="1944"/>
      <sheetData sheetId="1945"/>
      <sheetData sheetId="1946"/>
      <sheetData sheetId="1947">
        <row r="8">
          <cell r="P8">
            <v>44277877</v>
          </cell>
        </row>
      </sheetData>
      <sheetData sheetId="1948">
        <row r="23">
          <cell r="K23">
            <v>57249499992</v>
          </cell>
        </row>
      </sheetData>
      <sheetData sheetId="1949"/>
      <sheetData sheetId="1950">
        <row r="558">
          <cell r="L558">
            <v>53381014538</v>
          </cell>
        </row>
      </sheetData>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row r="12">
          <cell r="AL12">
            <v>8282095982</v>
          </cell>
        </row>
      </sheetData>
      <sheetData sheetId="1968">
        <row r="3">
          <cell r="A3" t="str">
            <v>Etiquetas de fila</v>
          </cell>
        </row>
      </sheetData>
      <sheetData sheetId="1969">
        <row r="127">
          <cell r="R127">
            <v>3106603795.3400002</v>
          </cell>
        </row>
      </sheetData>
      <sheetData sheetId="1970"/>
      <sheetData sheetId="1971"/>
      <sheetData sheetId="1972">
        <row r="148">
          <cell r="R148">
            <v>529655910.33999997</v>
          </cell>
        </row>
      </sheetData>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row r="182">
          <cell r="N182">
            <v>109706167378</v>
          </cell>
        </row>
      </sheetData>
      <sheetData sheetId="2004">
        <row r="98">
          <cell r="N98">
            <v>46206441477.020004</v>
          </cell>
        </row>
      </sheetData>
      <sheetData sheetId="2005">
        <row r="99">
          <cell r="N99">
            <v>66702253136.679993</v>
          </cell>
        </row>
      </sheetData>
      <sheetData sheetId="2006">
        <row r="81">
          <cell r="N81">
            <v>6126414.8399999999</v>
          </cell>
        </row>
      </sheetData>
      <sheetData sheetId="2007">
        <row r="27">
          <cell r="N27">
            <v>5333166665</v>
          </cell>
        </row>
      </sheetData>
      <sheetData sheetId="2008">
        <row r="3">
          <cell r="L3">
            <v>44277877</v>
          </cell>
        </row>
      </sheetData>
      <sheetData sheetId="2009">
        <row r="9">
          <cell r="L9">
            <v>420155800</v>
          </cell>
        </row>
      </sheetData>
      <sheetData sheetId="2010"/>
      <sheetData sheetId="2011"/>
      <sheetData sheetId="2012">
        <row r="216">
          <cell r="S216">
            <v>117240596867</v>
          </cell>
        </row>
      </sheetData>
      <sheetData sheetId="2013">
        <row r="221">
          <cell r="S221">
            <v>10743441984</v>
          </cell>
        </row>
      </sheetData>
      <sheetData sheetId="2014">
        <row r="117">
          <cell r="S117">
            <v>50027876472</v>
          </cell>
        </row>
      </sheetData>
      <sheetData sheetId="2015"/>
      <sheetData sheetId="2016"/>
      <sheetData sheetId="2017">
        <row r="16">
          <cell r="R16">
            <v>4770791666</v>
          </cell>
        </row>
      </sheetData>
      <sheetData sheetId="2018"/>
      <sheetData sheetId="2019"/>
      <sheetData sheetId="2020"/>
      <sheetData sheetId="2021"/>
      <sheetData sheetId="2022">
        <row r="253">
          <cell r="N253">
            <v>262878018</v>
          </cell>
        </row>
      </sheetData>
      <sheetData sheetId="2023">
        <row r="232">
          <cell r="N232">
            <v>1532623338</v>
          </cell>
        </row>
      </sheetData>
      <sheetData sheetId="2024">
        <row r="54">
          <cell r="N54">
            <v>117227783516</v>
          </cell>
        </row>
      </sheetData>
      <sheetData sheetId="2025">
        <row r="6202">
          <cell r="N6202">
            <v>4969804483975.9355</v>
          </cell>
        </row>
      </sheetData>
      <sheetData sheetId="2026">
        <row r="118">
          <cell r="N118">
            <v>389477089494.06006</v>
          </cell>
        </row>
      </sheetData>
      <sheetData sheetId="2027">
        <row r="143">
          <cell r="N143">
            <v>785688886099.0199</v>
          </cell>
        </row>
      </sheetData>
      <sheetData sheetId="2028">
        <row r="99">
          <cell r="N99">
            <v>242855327848.67996</v>
          </cell>
        </row>
      </sheetData>
      <sheetData sheetId="2029">
        <row r="22">
          <cell r="N22">
            <v>42937124994</v>
          </cell>
        </row>
      </sheetData>
      <sheetData sheetId="2030">
        <row r="3">
          <cell r="L3">
            <v>44277877</v>
          </cell>
        </row>
      </sheetData>
      <sheetData sheetId="2031">
        <row r="7">
          <cell r="N7">
            <v>420155800</v>
          </cell>
        </row>
      </sheetData>
      <sheetData sheetId="2032"/>
      <sheetData sheetId="2033"/>
      <sheetData sheetId="2034"/>
      <sheetData sheetId="2035"/>
      <sheetData sheetId="2036"/>
      <sheetData sheetId="2037">
        <row r="17">
          <cell r="R17">
            <v>4770791666</v>
          </cell>
        </row>
      </sheetData>
      <sheetData sheetId="2038"/>
      <sheetData sheetId="2039"/>
      <sheetData sheetId="2040" refreshError="1"/>
      <sheetData sheetId="2041">
        <row r="3">
          <cell r="H3" t="str">
            <v>Profesor Auxiliar</v>
          </cell>
        </row>
      </sheetData>
      <sheetData sheetId="2042" refreshError="1"/>
      <sheetData sheetId="2043" refreshError="1"/>
      <sheetData sheetId="2044" refreshError="1"/>
      <sheetData sheetId="2045" refreshError="1"/>
      <sheetData sheetId="2046">
        <row r="1">
          <cell r="D1" t="str">
            <v>codigo</v>
          </cell>
        </row>
      </sheetData>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ow r="2">
          <cell r="C2" t="str">
            <v>AGUILAR ZAPATA ROSALIA</v>
          </cell>
        </row>
      </sheetData>
      <sheetData sheetId="2062" refreshError="1"/>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row r="9">
          <cell r="C9">
            <v>10584731779714.801</v>
          </cell>
        </row>
      </sheetData>
      <sheetData sheetId="2093"/>
      <sheetData sheetId="2094"/>
      <sheetData sheetId="2095"/>
      <sheetData sheetId="2096"/>
      <sheetData sheetId="2097"/>
      <sheetData sheetId="2098"/>
      <sheetData sheetId="2099"/>
      <sheetData sheetId="2100"/>
      <sheetData sheetId="2101"/>
      <sheetData sheetId="2102">
        <row r="86">
          <cell r="E86">
            <v>7976849287000</v>
          </cell>
        </row>
      </sheetData>
      <sheetData sheetId="2103"/>
      <sheetData sheetId="2104"/>
      <sheetData sheetId="2105"/>
      <sheetData sheetId="2106"/>
      <sheetData sheetId="2107"/>
      <sheetData sheetId="2108"/>
      <sheetData sheetId="2109" refreshError="1"/>
      <sheetData sheetId="2110">
        <row r="40">
          <cell r="P40">
            <v>560650065301</v>
          </cell>
        </row>
      </sheetData>
      <sheetData sheetId="2111"/>
      <sheetData sheetId="2112"/>
      <sheetData sheetId="2113"/>
      <sheetData sheetId="2114">
        <row r="85">
          <cell r="K85">
            <v>571685758024</v>
          </cell>
        </row>
      </sheetData>
      <sheetData sheetId="2115"/>
      <sheetData sheetId="2116"/>
      <sheetData sheetId="2117">
        <row r="67">
          <cell r="P67">
            <v>0</v>
          </cell>
        </row>
      </sheetData>
      <sheetData sheetId="2118">
        <row r="11">
          <cell r="F11">
            <v>128645666841</v>
          </cell>
        </row>
      </sheetData>
      <sheetData sheetId="2119">
        <row r="17">
          <cell r="B17">
            <v>533847842755</v>
          </cell>
        </row>
      </sheetData>
      <sheetData sheetId="2120"/>
      <sheetData sheetId="2121"/>
      <sheetData sheetId="2122"/>
      <sheetData sheetId="2123">
        <row r="8">
          <cell r="D8">
            <v>202601</v>
          </cell>
        </row>
      </sheetData>
      <sheetData sheetId="2124"/>
      <sheetData sheetId="2125">
        <row r="18">
          <cell r="P18">
            <v>7874248138810</v>
          </cell>
        </row>
      </sheetData>
      <sheetData sheetId="2126"/>
      <sheetData sheetId="2127">
        <row r="9">
          <cell r="P9">
            <v>7712864196394.7686</v>
          </cell>
        </row>
      </sheetData>
      <sheetData sheetId="2128"/>
      <sheetData sheetId="2129">
        <row r="4">
          <cell r="C4">
            <v>216579</v>
          </cell>
        </row>
      </sheetData>
      <sheetData sheetId="2130" refreshError="1"/>
      <sheetData sheetId="2131">
        <row r="12">
          <cell r="J12">
            <v>1786350879576</v>
          </cell>
        </row>
      </sheetData>
      <sheetData sheetId="2132">
        <row r="23">
          <cell r="H23">
            <v>655297784504.09998</v>
          </cell>
        </row>
      </sheetData>
      <sheetData sheetId="2133">
        <row r="12">
          <cell r="G12">
            <v>604875840000</v>
          </cell>
        </row>
      </sheetData>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21">
          <cell r="I21">
            <v>0.76610661091797594</v>
          </cell>
        </row>
      </sheetData>
      <sheetData sheetId="2143"/>
      <sheetData sheetId="2144"/>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ow r="41">
          <cell r="G41">
            <v>604875840000</v>
          </cell>
        </row>
      </sheetData>
      <sheetData sheetId="2160">
        <row r="43">
          <cell r="G43">
            <v>660000000000</v>
          </cell>
        </row>
      </sheetData>
      <sheetData sheetId="2161"/>
      <sheetData sheetId="2162">
        <row r="14">
          <cell r="N14">
            <v>19864927785.029613</v>
          </cell>
        </row>
      </sheetData>
      <sheetData sheetId="2163">
        <row r="27">
          <cell r="G27">
            <v>8525907029955.7236</v>
          </cell>
        </row>
      </sheetData>
      <sheetData sheetId="2164"/>
      <sheetData sheetId="2165"/>
      <sheetData sheetId="2166">
        <row r="10">
          <cell r="D10">
            <v>604875840000</v>
          </cell>
        </row>
      </sheetData>
      <sheetData sheetId="2167">
        <row r="38">
          <cell r="H38">
            <v>106979362352.47333</v>
          </cell>
        </row>
      </sheetData>
      <sheetData sheetId="2168"/>
      <sheetData sheetId="2169">
        <row r="55">
          <cell r="J55">
            <v>87399392000</v>
          </cell>
        </row>
      </sheetData>
      <sheetData sheetId="2170">
        <row r="58">
          <cell r="H58">
            <v>573173073743.79834</v>
          </cell>
        </row>
      </sheetData>
      <sheetData sheetId="2171"/>
      <sheetData sheetId="2172"/>
      <sheetData sheetId="2173"/>
      <sheetData sheetId="2174"/>
      <sheetData sheetId="2175">
        <row r="590">
          <cell r="O590">
            <v>741035157335</v>
          </cell>
        </row>
      </sheetData>
      <sheetData sheetId="2176"/>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ow r="32">
          <cell r="GU32">
            <v>965325220743</v>
          </cell>
        </row>
      </sheetData>
      <sheetData sheetId="2191"/>
      <sheetData sheetId="2192"/>
      <sheetData sheetId="2193"/>
      <sheetData sheetId="2194"/>
      <sheetData sheetId="2195"/>
      <sheetData sheetId="2196"/>
      <sheetData sheetId="2197"/>
      <sheetData sheetId="2198"/>
      <sheetData sheetId="2199"/>
      <sheetData sheetId="2200"/>
      <sheetData sheetId="2201" refreshError="1"/>
      <sheetData sheetId="2202" refreshError="1"/>
      <sheetData sheetId="2203" refreshError="1"/>
      <sheetData sheetId="2204">
        <row r="3">
          <cell r="F3" t="str">
            <v>ACTUALIZACIÓN CATASTRAL Y CARTOGRÁFICA</v>
          </cell>
        </row>
      </sheetData>
      <sheetData sheetId="2205"/>
      <sheetData sheetId="2206"/>
      <sheetData sheetId="2207"/>
      <sheetData sheetId="2208"/>
      <sheetData sheetId="2209"/>
      <sheetData sheetId="2210"/>
      <sheetData sheetId="2211">
        <row r="9">
          <cell r="G9">
            <v>1644931615980</v>
          </cell>
        </row>
      </sheetData>
      <sheetData sheetId="2212"/>
      <sheetData sheetId="2213"/>
      <sheetData sheetId="2214"/>
      <sheetData sheetId="2215"/>
      <sheetData sheetId="2216"/>
      <sheetData sheetId="2217"/>
      <sheetData sheetId="2218"/>
      <sheetData sheetId="2219"/>
      <sheetData sheetId="2220">
        <row r="20">
          <cell r="F20">
            <v>690864848733.88</v>
          </cell>
        </row>
      </sheetData>
      <sheetData sheetId="2221"/>
      <sheetData sheetId="2222">
        <row r="6">
          <cell r="G6">
            <v>198678000000</v>
          </cell>
        </row>
      </sheetData>
      <sheetData sheetId="2223">
        <row r="103">
          <cell r="AU103">
            <v>7228893828.9237013</v>
          </cell>
        </row>
      </sheetData>
      <sheetData sheetId="2224"/>
      <sheetData sheetId="2225">
        <row r="30">
          <cell r="G30">
            <v>6778648192905</v>
          </cell>
        </row>
      </sheetData>
      <sheetData sheetId="2226"/>
      <sheetData sheetId="2227"/>
      <sheetData sheetId="2228"/>
      <sheetData sheetId="2229">
        <row r="12">
          <cell r="G12">
            <v>604875840000</v>
          </cell>
        </row>
      </sheetData>
      <sheetData sheetId="2230"/>
      <sheetData sheetId="2231"/>
      <sheetData sheetId="2232">
        <row r="7">
          <cell r="K7">
            <v>652690614630</v>
          </cell>
        </row>
      </sheetData>
      <sheetData sheetId="2233" refreshError="1"/>
      <sheetData sheetId="2234" refreshError="1"/>
      <sheetData sheetId="2235"/>
      <sheetData sheetId="2236"/>
      <sheetData sheetId="2237"/>
      <sheetData sheetId="2238"/>
      <sheetData sheetId="2239"/>
      <sheetData sheetId="2240"/>
      <sheetData sheetId="2241">
        <row r="3">
          <cell r="M3">
            <v>9891292852.0402603</v>
          </cell>
        </row>
      </sheetData>
      <sheetData sheetId="2242"/>
      <sheetData sheetId="2243"/>
      <sheetData sheetId="2244"/>
      <sheetData sheetId="2245"/>
      <sheetData sheetId="2246">
        <row r="15">
          <cell r="K15">
            <v>8501596957</v>
          </cell>
        </row>
      </sheetData>
      <sheetData sheetId="2247">
        <row r="15">
          <cell r="P15">
            <v>851846</v>
          </cell>
        </row>
      </sheetData>
      <sheetData sheetId="2248"/>
      <sheetData sheetId="2249"/>
      <sheetData sheetId="2250"/>
      <sheetData sheetId="2251"/>
      <sheetData sheetId="2252">
        <row r="12">
          <cell r="N12">
            <v>1858658187604.8455</v>
          </cell>
        </row>
      </sheetData>
      <sheetData sheetId="2253"/>
      <sheetData sheetId="2254"/>
      <sheetData sheetId="2255"/>
      <sheetData sheetId="2256"/>
      <sheetData sheetId="2257">
        <row r="14">
          <cell r="A14" t="str">
            <v>TUTELAS NUEVO MODELO</v>
          </cell>
        </row>
      </sheetData>
      <sheetData sheetId="2258"/>
      <sheetData sheetId="2259"/>
      <sheetData sheetId="2260"/>
      <sheetData sheetId="2261"/>
      <sheetData sheetId="2262"/>
      <sheetData sheetId="2263">
        <row r="9">
          <cell r="O9">
            <v>481140508130</v>
          </cell>
        </row>
      </sheetData>
      <sheetData sheetId="2264">
        <row r="27">
          <cell r="J27">
            <v>14416</v>
          </cell>
        </row>
      </sheetData>
      <sheetData sheetId="2265">
        <row r="27">
          <cell r="J27">
            <v>9944</v>
          </cell>
        </row>
      </sheetData>
      <sheetData sheetId="2266">
        <row r="11">
          <cell r="N11">
            <v>0.12446976717621441</v>
          </cell>
        </row>
      </sheetData>
      <sheetData sheetId="2267"/>
      <sheetData sheetId="2268"/>
      <sheetData sheetId="2269"/>
      <sheetData sheetId="2270"/>
      <sheetData sheetId="2271">
        <row r="9">
          <cell r="Q9">
            <v>20</v>
          </cell>
        </row>
      </sheetData>
      <sheetData sheetId="2272">
        <row r="26">
          <cell r="D26">
            <v>595218575375.875</v>
          </cell>
        </row>
      </sheetData>
      <sheetData sheetId="2273"/>
      <sheetData sheetId="2274">
        <row r="27">
          <cell r="J27">
            <v>8833240562884.1738</v>
          </cell>
        </row>
      </sheetData>
      <sheetData sheetId="2275"/>
      <sheetData sheetId="2276"/>
      <sheetData sheetId="2277"/>
      <sheetData sheetId="2278">
        <row r="61">
          <cell r="J61">
            <v>22981329.283789221</v>
          </cell>
        </row>
      </sheetData>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row r="33">
          <cell r="B33" t="str">
            <v>Disponibilidad Inicial</v>
          </cell>
        </row>
      </sheetData>
      <sheetData sheetId="2293"/>
      <sheetData sheetId="2294"/>
      <sheetData sheetId="2295">
        <row r="9">
          <cell r="D9">
            <v>474919630954</v>
          </cell>
        </row>
      </sheetData>
      <sheetData sheetId="2296"/>
      <sheetData sheetId="2297"/>
      <sheetData sheetId="2298" refreshError="1"/>
      <sheetData sheetId="2299" refreshError="1"/>
      <sheetData sheetId="2300">
        <row r="38">
          <cell r="B38">
            <v>0</v>
          </cell>
        </row>
      </sheetData>
      <sheetData sheetId="2301" refreshError="1"/>
      <sheetData sheetId="2302" refreshError="1"/>
      <sheetData sheetId="2303" refreshError="1"/>
      <sheetData sheetId="2304" refreshError="1"/>
      <sheetData sheetId="2305">
        <row r="6">
          <cell r="M6">
            <v>2399340922359</v>
          </cell>
        </row>
      </sheetData>
      <sheetData sheetId="2306"/>
      <sheetData sheetId="2307"/>
      <sheetData sheetId="2308"/>
      <sheetData sheetId="2309"/>
      <sheetData sheetId="2310"/>
      <sheetData sheetId="2311"/>
      <sheetData sheetId="2312"/>
      <sheetData sheetId="2313"/>
      <sheetData sheetId="23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dicadores"/>
      <sheetName val="Acciones"/>
      <sheetName val="Anexo ppal Inversión"/>
      <sheetName val="Hoja2"/>
      <sheetName val="Res Desagre"/>
      <sheetName val="Hoja1"/>
      <sheetName val="Anexo pptal funcionamiento"/>
      <sheetName val="desplegables"/>
      <sheetName val="Listas_desplega"/>
      <sheetName val="Proyectos inversión"/>
    </sheetNames>
    <sheetDataSet>
      <sheetData sheetId="0"/>
      <sheetData sheetId="1"/>
      <sheetData sheetId="2"/>
      <sheetData sheetId="3"/>
      <sheetData sheetId="4"/>
      <sheetData sheetId="5"/>
      <sheetData sheetId="6"/>
      <sheetData sheetId="7"/>
      <sheetData sheetId="8"/>
      <sheetData sheetId="9">
        <row r="2">
          <cell r="J2" t="str">
            <v>Eje estratégico</v>
          </cell>
          <cell r="K2"/>
          <cell r="BY2" t="str">
            <v>Transformación</v>
          </cell>
          <cell r="BZ2" t="str">
            <v>N_corto</v>
          </cell>
        </row>
        <row r="3">
          <cell r="J3" t="str">
            <v xml:space="preserve">1. Educación inicial en el marco de la atención integral </v>
          </cell>
          <cell r="K3" t="str">
            <v>Eje_E_1</v>
          </cell>
          <cell r="BY3" t="str">
            <v>1. Ordenamiento del territorio alrededor del agua y justicia ambiental</v>
          </cell>
          <cell r="BZ3" t="str">
            <v>T_1</v>
          </cell>
        </row>
        <row r="4">
          <cell r="J4" t="str">
            <v>2. Formación Integral</v>
          </cell>
          <cell r="K4" t="str">
            <v>Eje_E_2</v>
          </cell>
          <cell r="BY4" t="str">
            <v>2. Seguridad humana y justicia social</v>
          </cell>
          <cell r="BZ4" t="str">
            <v>T_2</v>
          </cell>
        </row>
        <row r="5">
          <cell r="J5" t="str">
            <v>3. Educación Media: General y Sistema regional de educación media y superior, en zonas de ruralidad dispersa (SIMES)</v>
          </cell>
          <cell r="K5" t="str">
            <v>Eje_E_3</v>
          </cell>
          <cell r="BY5" t="str">
            <v>3. Derecho humano a la alimentación</v>
          </cell>
          <cell r="BZ5" t="str">
            <v>T_3</v>
          </cell>
        </row>
        <row r="6">
          <cell r="J6" t="str">
            <v>4. Poder pedagógico popular</v>
          </cell>
          <cell r="K6" t="str">
            <v>Eje_E_4</v>
          </cell>
          <cell r="BY6" t="str">
            <v>5. Convergencia Regional</v>
          </cell>
          <cell r="BZ6" t="str">
            <v>T_5</v>
          </cell>
        </row>
        <row r="7">
          <cell r="J7" t="str">
            <v>5. Capacidades territoriales</v>
          </cell>
          <cell r="K7" t="str">
            <v>Eje_E_5</v>
          </cell>
          <cell r="BY7" t="str">
            <v>Actores diferenciales para el cambio</v>
          </cell>
          <cell r="BZ7" t="str">
            <v>T_AD</v>
          </cell>
        </row>
        <row r="8">
          <cell r="J8" t="str">
            <v>6. Acceso al derecho (transversal)</v>
          </cell>
          <cell r="K8" t="str">
            <v>Eje_E_6</v>
          </cell>
        </row>
        <row r="9">
          <cell r="J9" t="str">
            <v>7. Espacios educativos como centro de la vida comunitaria y la paz</v>
          </cell>
          <cell r="K9" t="str">
            <v>Eje_E_7</v>
          </cell>
        </row>
        <row r="10">
          <cell r="J10" t="str">
            <v>8. Educación superior como un derecho fundamental</v>
          </cell>
          <cell r="K10" t="str">
            <v>Eje_E_8</v>
          </cell>
          <cell r="BY10" t="str">
            <v>1. Justicia ambiental y gobernanza inclusiva</v>
          </cell>
          <cell r="BZ10" t="str">
            <v>T_1_C_1</v>
          </cell>
        </row>
        <row r="11">
          <cell r="J11" t="str">
            <v>9. Humanización y fortalecimiento organizacional - acompañamiento al cambio</v>
          </cell>
          <cell r="K11" t="str">
            <v>Eje_E_9</v>
          </cell>
          <cell r="BY11" t="str">
            <v>1. Habilitadores que potencian la seguridad humana y las oportunidades de bienestar.</v>
          </cell>
          <cell r="BZ11" t="str">
            <v>T_2_C_1</v>
          </cell>
        </row>
        <row r="12">
          <cell r="BY12" t="str">
            <v>2. Superación de privaciones como fundamento de la dignidad humana y condiciones básicas para el bienestar</v>
          </cell>
          <cell r="BZ12" t="str">
            <v>T_2_C_2</v>
          </cell>
        </row>
        <row r="13">
          <cell r="BY13" t="str">
            <v>3. Expansión de capacidades: más y mejores oportunidades de la población para lograr sus proyectos de vida</v>
          </cell>
          <cell r="BZ13" t="str">
            <v>T_2_C_3</v>
          </cell>
        </row>
        <row r="14">
          <cell r="BY14" t="str">
            <v>2. Acceso físico a alimentos</v>
          </cell>
          <cell r="BZ14" t="str">
            <v>T_3_C_1</v>
          </cell>
        </row>
        <row r="15">
          <cell r="BY15" t="str">
            <v>31.  Bloque estratégico III  3. Bloque habilitador de la convergencia regional</v>
          </cell>
          <cell r="BZ15" t="str">
            <v>T_5_C_1</v>
          </cell>
        </row>
        <row r="16">
          <cell r="BY16" t="str">
            <v>1. El cambio es con las mujeres</v>
          </cell>
          <cell r="BZ16" t="str">
            <v>T_AD_C_1</v>
          </cell>
        </row>
        <row r="17">
          <cell r="BY17" t="str">
            <v>2. Colombia igualitaria, diversa y libre de discriminación</v>
          </cell>
          <cell r="BZ17" t="str">
            <v>T_AD_C_2</v>
          </cell>
        </row>
        <row r="18">
          <cell r="BY18" t="str">
            <v>3. Reparación efectiva e integral a las víctimas</v>
          </cell>
          <cell r="BZ18" t="str">
            <v>T_AD_C_3</v>
          </cell>
        </row>
        <row r="19">
          <cell r="BY19" t="str">
            <v>4. Crece la generación para la vida y la paz: niñas, niños y adolescentes protegidos, amados y con oportunidades</v>
          </cell>
          <cell r="BZ19" t="str">
            <v>T_AD_C_4</v>
          </cell>
        </row>
        <row r="20">
          <cell r="BY20" t="str">
            <v>5. Pueblos y comunidades étnicas</v>
          </cell>
          <cell r="BZ20" t="str">
            <v>T_AD_C_5</v>
          </cell>
        </row>
        <row r="21">
          <cell r="BY21" t="str">
            <v>6. Jóvenes con derechos que lideran las transformaciones para la vida</v>
          </cell>
          <cell r="BZ21" t="str">
            <v>T_AD_C_6</v>
          </cell>
        </row>
        <row r="22">
          <cell r="AI22" t="str">
            <v>Despacho Ministr@</v>
          </cell>
          <cell r="AJ22" t="str">
            <v>D_MEN</v>
          </cell>
          <cell r="BY22" t="str">
            <v>7. Garantías hacia un mundo sin barreras para las personas con discapacidad</v>
          </cell>
          <cell r="BZ22" t="str">
            <v>T_AD_C_7</v>
          </cell>
        </row>
        <row r="23">
          <cell r="AI23" t="str">
            <v>Viceministerio de Educación Preescolar, Básica y Media</v>
          </cell>
          <cell r="AJ23" t="str">
            <v>D_VPBM</v>
          </cell>
          <cell r="BY23" t="str">
            <v>8. El campesinado colombiano como actor de cambio</v>
          </cell>
          <cell r="BZ23" t="str">
            <v>T_AD_C_8</v>
          </cell>
        </row>
        <row r="24">
          <cell r="AI24" t="str">
            <v>Viceministerio de Educación Superior</v>
          </cell>
          <cell r="AJ24" t="str">
            <v>D_VES</v>
          </cell>
        </row>
        <row r="25">
          <cell r="AI25" t="str">
            <v>Oficina Asesora de Comunicaciones</v>
          </cell>
          <cell r="AJ25" t="str">
            <v>OAC</v>
          </cell>
        </row>
        <row r="26">
          <cell r="AI26" t="str">
            <v>Oficina Asesora de Planeación y Finanzas</v>
          </cell>
          <cell r="AJ26" t="str">
            <v>OAPF</v>
          </cell>
        </row>
        <row r="27">
          <cell r="AI27" t="str">
            <v>Oficina Asesora Jurídica</v>
          </cell>
          <cell r="AJ27" t="str">
            <v>OAJ</v>
          </cell>
          <cell r="BY27" t="str">
            <v>Catalizador</v>
          </cell>
          <cell r="BZ27" t="str">
            <v>N_corto</v>
          </cell>
        </row>
        <row r="28">
          <cell r="AI28" t="str">
            <v>Oficina de Control Interno</v>
          </cell>
          <cell r="AJ28" t="str">
            <v>OCI</v>
          </cell>
          <cell r="BY28" t="str">
            <v>a. Implementación del acuerdo de Escazú</v>
          </cell>
          <cell r="BZ28" t="str">
            <v>T_1_C_1_ET_1</v>
          </cell>
        </row>
        <row r="29">
          <cell r="AI29" t="str">
            <v>Oficina de Cooperación y Asuntos Internacionales</v>
          </cell>
          <cell r="AJ29" t="str">
            <v>OCAI</v>
          </cell>
          <cell r="BY29" t="str">
            <v>2. Fortalecimiento y desarrollo de infraestructura social_x000D_</v>
          </cell>
          <cell r="BZ29" t="str">
            <v>T_2_C_1_ET_1</v>
          </cell>
        </row>
        <row r="30">
          <cell r="AI30" t="str">
            <v>Oficina de Innovación Educativa con Uso de Nuevas Tecnologías</v>
          </cell>
          <cell r="AJ30" t="str">
            <v>OIE</v>
          </cell>
          <cell r="BY30" t="str">
            <v>4. Acceso, uso y aprovechamiento de datos para impulsar la transformación social</v>
          </cell>
          <cell r="BZ30" t="str">
            <v>T_2_C_1_ET_2</v>
          </cell>
        </row>
        <row r="31">
          <cell r="AI31" t="str">
            <v>Oficina de Tecnología y Sistemas de Información</v>
          </cell>
          <cell r="AJ31" t="str">
            <v>OTSI</v>
          </cell>
          <cell r="BY31" t="str">
            <v>10. Servicios de justicia centrados en las personas, comunidades y territorios</v>
          </cell>
          <cell r="BZ31" t="str">
            <v>T_2_C_1_ET_3</v>
          </cell>
        </row>
        <row r="32">
          <cell r="AI32" t="str">
            <v>Secretaría General</v>
          </cell>
          <cell r="AJ32" t="str">
            <v>SG</v>
          </cell>
          <cell r="BY32" t="str">
            <v>3. Educación de calidad para reducir la desigualdad</v>
          </cell>
          <cell r="BZ32" t="str">
            <v>T_2_C_2_ET_1</v>
          </cell>
        </row>
        <row r="33">
          <cell r="AI33" t="str">
            <v>Subdirección de Contratación</v>
          </cell>
          <cell r="AJ33" t="str">
            <v>SC</v>
          </cell>
          <cell r="BY33" t="str">
            <v>4. Conectividad digital para cambiar vidas</v>
          </cell>
          <cell r="BZ33" t="str">
            <v>T_2_C_2_ET_2</v>
          </cell>
        </row>
        <row r="34">
          <cell r="AI34" t="str">
            <v>Subdirección de Desarrollo Organizacional</v>
          </cell>
          <cell r="AJ34" t="str">
            <v>SDO</v>
          </cell>
          <cell r="BY34" t="str">
            <v>1. Bienestar físico, mental y social de la población.</v>
          </cell>
          <cell r="BZ34" t="str">
            <v>T_2_C_3_ET_1</v>
          </cell>
        </row>
        <row r="35">
          <cell r="AI35" t="str">
            <v>Subdirección de Gestión Administrativa</v>
          </cell>
          <cell r="AJ35" t="str">
            <v>SGA</v>
          </cell>
          <cell r="BY35" t="str">
            <v>2. Garantía del disfrute y ejercicio de los derechos culturales para la vida y la paz</v>
          </cell>
          <cell r="BZ35" t="str">
            <v>T_2_C_3_ET_2</v>
          </cell>
        </row>
        <row r="36">
          <cell r="AI36" t="str">
            <v>Subdirección de Gestión Financiera</v>
          </cell>
          <cell r="AJ36" t="str">
            <v>SGF</v>
          </cell>
          <cell r="BY36" t="str">
            <v>3. Derecho al deporte, la recreación y la actividad física para la convivencia y la paz</v>
          </cell>
          <cell r="BZ36" t="str">
            <v>T_2_C_3_ET_3</v>
          </cell>
        </row>
        <row r="37">
          <cell r="AI37" t="str">
            <v>Subdirección de Talento Humano</v>
          </cell>
          <cell r="AJ37" t="str">
            <v>STH</v>
          </cell>
          <cell r="BY37" t="str">
            <v>4. Sistema de Cuidado para la vida y la paz</v>
          </cell>
          <cell r="BZ37" t="str">
            <v>T_2_C_3_ET_4</v>
          </cell>
        </row>
        <row r="38">
          <cell r="AI38" t="str">
            <v>Unidad de Atención al Ciudadano</v>
          </cell>
          <cell r="AJ38" t="str">
            <v>UAC</v>
          </cell>
          <cell r="BY38" t="str">
            <v>5. Educación, formación y reconversión laboral como respuesta al cambio productivo</v>
          </cell>
          <cell r="BZ38" t="str">
            <v>T_2_C_3_ET_5</v>
          </cell>
        </row>
        <row r="39">
          <cell r="AI39" t="str">
            <v>Dirección de Calidad para la Educación Superior</v>
          </cell>
          <cell r="AJ39" t="str">
            <v>DC_ES</v>
          </cell>
          <cell r="BY39" t="str">
            <v>6. Trabajo digno y decente</v>
          </cell>
          <cell r="BZ39" t="str">
            <v>T_2_C_3_ET_6</v>
          </cell>
        </row>
        <row r="40">
          <cell r="AI40" t="str">
            <v>Dirección de Fomento de la Educación Superior</v>
          </cell>
          <cell r="AJ40" t="str">
            <v>DF_ES</v>
          </cell>
          <cell r="BY40" t="str">
            <v>5. Prácticas de alimentación saludable y adecuadas al curso de vida, poblaciones y territorios</v>
          </cell>
          <cell r="BZ40" t="str">
            <v>T_3_C_1_ET_1</v>
          </cell>
        </row>
        <row r="41">
          <cell r="AI41" t="str">
            <v>Dirección de Calidad para la Educación Preescolar, Básica y Media</v>
          </cell>
          <cell r="AJ41" t="str">
            <v>DC_PBM</v>
          </cell>
          <cell r="BY41" t="str">
            <v>5. Fortalecimiento institucional como motor de cambio para recuperar la confianza de la ciudadanía y para el fortalecimiento del vínculo Estado-Ciudadanía</v>
          </cell>
          <cell r="BZ41" t="str">
            <v>T_5_C_1_ET_1</v>
          </cell>
        </row>
        <row r="42">
          <cell r="AI42" t="str">
            <v>Dirección de Cobertura y Equidad</v>
          </cell>
          <cell r="AJ42" t="str">
            <v>DCE</v>
          </cell>
          <cell r="BY42" t="str">
            <v>6. Dispositivos democráticos de participación: política de diálogo permanente con decisiones desde y para el territorio</v>
          </cell>
          <cell r="BZ42" t="str">
            <v>T_5_C_1_ET_2</v>
          </cell>
        </row>
        <row r="43">
          <cell r="AI43" t="str">
            <v>Dirección de Fortalecimiento a la Gestión Territorial</v>
          </cell>
          <cell r="AJ43" t="str">
            <v>DF_GT</v>
          </cell>
          <cell r="BY43" t="str">
            <v>1. Mujeres como motor del desarrollo económico sostenible y protectoras de la vida y del ambiente.</v>
          </cell>
          <cell r="BZ43" t="str">
            <v>T_AD_C_1_ET_1</v>
          </cell>
        </row>
        <row r="44">
          <cell r="AI44" t="str">
            <v>Dirección de Primera Infancia</v>
          </cell>
          <cell r="AJ44" t="str">
            <v>DPI</v>
          </cell>
          <cell r="BY44" t="str">
            <v>3. Hacia una vida libre de violencias contra mujer y por la garantía de sus derechos sexuales y reproductivos.</v>
          </cell>
          <cell r="BZ44" t="str">
            <v>T_AD_C_1_ET_2</v>
          </cell>
        </row>
        <row r="45">
          <cell r="BY45" t="str">
            <v>1. Acceso a la educación y al trabajo libre de discriminación a personas con orientaciones sexuales e identidades de género diversas</v>
          </cell>
          <cell r="BZ45" t="str">
            <v>T_AD_C_2_ET_1</v>
          </cell>
        </row>
        <row r="46">
          <cell r="BY46" t="str">
            <v>3. Fortalecimiento de la institucionalidad</v>
          </cell>
          <cell r="BZ46" t="str">
            <v>T_AD_C_2_ET_2</v>
          </cell>
        </row>
        <row r="47">
          <cell r="BY47" t="str">
            <v>2. Estabilización socioeconómica para las víctimas</v>
          </cell>
          <cell r="BZ47" t="str">
            <v>T_AD_C_3_ET_1</v>
          </cell>
        </row>
        <row r="48">
          <cell r="BY48" t="str">
            <v>2. Universalización de la atención integral a la primera infancia en los territorios con mayor riesgo de vulneración de derechos para la niñez</v>
          </cell>
          <cell r="BZ48" t="str">
            <v>T_AD_C_4_ET_1</v>
          </cell>
        </row>
        <row r="49">
          <cell r="BY49" t="str">
            <v>3. Protección de la trayectoria de vida y educativas a través del arte, deporte, cultura, ambiente y ciencia y tecnología</v>
          </cell>
          <cell r="BZ49" t="str">
            <v>T_AD_C_4_ET_2</v>
          </cell>
        </row>
        <row r="50">
          <cell r="BY50" t="str">
            <v>2. Igualdad de oportunidades y garantías para poblaciones vulneradas y excluidas que garanticen la seguridad humana.</v>
          </cell>
          <cell r="BZ50" t="str">
            <v>T_AD_C_5_ET_1</v>
          </cell>
        </row>
        <row r="51">
          <cell r="BY51" t="str">
            <v>5. Convergencia regional para el bienestar y buen vivir</v>
          </cell>
          <cell r="BZ51" t="str">
            <v>T_AD_C_5_ET_2</v>
          </cell>
        </row>
        <row r="52">
          <cell r="BY52" t="str">
            <v>1. Oportunidades para que los jóvenes puedan construir sus proyectos de vida.</v>
          </cell>
          <cell r="BZ52" t="str">
            <v>T_AD_C_6_ET_1</v>
          </cell>
        </row>
        <row r="53">
          <cell r="BY53" t="str">
            <v>3. Educación y trabajo inclusivos para garantizar autonomía e independencia.</v>
          </cell>
          <cell r="BZ53" t="str">
            <v>T_AD_C_7_ET_1</v>
          </cell>
        </row>
        <row r="54">
          <cell r="BY54" t="str">
            <v>2. Educación con pertinencia para la población campesina</v>
          </cell>
          <cell r="BZ54" t="str">
            <v>T_AD_C_8_ET_1</v>
          </cell>
        </row>
        <row r="57">
          <cell r="BY57" t="str">
            <v>Componentes</v>
          </cell>
          <cell r="BZ57" t="str">
            <v>N_corto</v>
          </cell>
        </row>
        <row r="58">
          <cell r="BY58" t="str">
            <v xml:space="preserve">Programa nacional de educación ambiental </v>
          </cell>
          <cell r="BZ58" t="str">
            <v>T_1_C_1_ET_1_CPT_1</v>
          </cell>
        </row>
        <row r="59">
          <cell r="BY59" t="str">
            <v>Plan de infraestructura educativa PBM y ES</v>
          </cell>
          <cell r="BZ59" t="str">
            <v>T_2_C_1_ET_1_CPT_1</v>
          </cell>
        </row>
        <row r="60">
          <cell r="BY60" t="str">
            <v>d. Datos sectoriales para aumentar el aprovechamiento de datos en el país</v>
          </cell>
          <cell r="BZ60" t="str">
            <v>T_2_C_1_ET_2_CPT_1</v>
          </cell>
        </row>
        <row r="61">
          <cell r="BY61" t="str">
            <v>e. Sistema Nacional de Defensa Jurídica del Estado</v>
          </cell>
          <cell r="BZ61" t="str">
            <v>T_2_C_1_ET_3_CPT_1</v>
          </cell>
        </row>
        <row r="62">
          <cell r="BY62" t="str">
            <v>a. Primera infancia feliz y protegida</v>
          </cell>
          <cell r="BZ62" t="str">
            <v>T_2_C_2_ET_1_CPT_1</v>
          </cell>
        </row>
        <row r="63">
          <cell r="BY63" t="str">
            <v>b. Resignificación de la jornada escolar: más que tiempo</v>
          </cell>
          <cell r="BZ63" t="str">
            <v>T_2_C_2_ET_1_CPT_2</v>
          </cell>
        </row>
        <row r="64">
          <cell r="BY64" t="str">
            <v>c. Dignificación y desarrollo de la profesión docente para una educación de calidad</v>
          </cell>
          <cell r="BZ64" t="str">
            <v>T_2_C_2_ET_1_CPT_3</v>
          </cell>
        </row>
        <row r="65">
          <cell r="BY65" t="str">
            <v>d. Movilización social por la educación en los territorios</v>
          </cell>
          <cell r="BZ65" t="str">
            <v>T_2_C_2_ET_1_CPT_4</v>
          </cell>
        </row>
        <row r="66">
          <cell r="BY66" t="str">
            <v>e. Currículos para la justicia social.</v>
          </cell>
          <cell r="BZ66" t="str">
            <v>T_2_C_2_ET_1_CPT_5</v>
          </cell>
        </row>
        <row r="67">
          <cell r="BY67" t="str">
            <v>f. Gestión territorial educativa y comunitaria</v>
          </cell>
          <cell r="BZ67" t="str">
            <v>T_2_C_2_ET_1_CPT_6</v>
          </cell>
        </row>
        <row r="68">
          <cell r="BY68" t="str">
            <v>g. Educación media para la construcción de proyectos de vida.</v>
          </cell>
          <cell r="BZ68" t="str">
            <v>T_2_C_2_ET_1_CPT_7</v>
          </cell>
        </row>
        <row r="69">
          <cell r="BY69" t="str">
            <v>h. Hacia la erradicación de los analfabetismos y el cierre de inequidades</v>
          </cell>
          <cell r="BZ69" t="str">
            <v>T_2_C_2_ET_1_CPT_8</v>
          </cell>
        </row>
        <row r="70">
          <cell r="BY70" t="str">
            <v>i. Programa de Educación intercultural y Bilingüe</v>
          </cell>
          <cell r="BZ70" t="str">
            <v>T_2_C_2_ET_1_CPT_9</v>
          </cell>
        </row>
        <row r="71">
          <cell r="BY71" t="str">
            <v>j. Por un Programa de Alimentación Escolar (PAE) más equitativo, que contribuya al bienestar y la seguridad alimentaria</v>
          </cell>
          <cell r="BZ71" t="str">
            <v>T_2_C_2_ET_1_CPT_10</v>
          </cell>
        </row>
        <row r="72">
          <cell r="BY72" t="str">
            <v>k. Educación Superior como un derecho.</v>
          </cell>
          <cell r="BZ72" t="str">
            <v>T_2_C_2_ET_1_CPT_11</v>
          </cell>
        </row>
        <row r="73">
          <cell r="BY73" t="str">
            <v>b. Alfabetización y apropiación digital como motor de oportunidades para la igualdad</v>
          </cell>
          <cell r="BZ73" t="str">
            <v>T_2_C_2_ET_2_CPT_1</v>
          </cell>
        </row>
        <row r="74">
          <cell r="BY74" t="str">
            <v>a. Promoción, prevención y atención integral de la salud mental</v>
          </cell>
          <cell r="BZ74" t="str">
            <v>T_2_C_3_ET_1_CPT_1</v>
          </cell>
        </row>
        <row r="75">
          <cell r="BY75" t="str">
            <v>c. Fomento y estímulos a las culturas, las artes y los saberes</v>
          </cell>
          <cell r="BZ75" t="str">
            <v>T_2_C_3_ET_2_CPT_1</v>
          </cell>
        </row>
        <row r="76">
          <cell r="BY76" t="str">
            <v>a. Democratizar el acceso de la población al deporte, la recreación y la activdad física.</v>
          </cell>
          <cell r="BZ76" t="str">
            <v>T_2_C_3_ET_3_CPT_1</v>
          </cell>
        </row>
        <row r="77">
          <cell r="BY77" t="str">
            <v>b. Modelo de gobernanza y territorialización del Sistema Nacional del Cuidado</v>
          </cell>
          <cell r="BZ77" t="str">
            <v>T_2_C_3_ET_4_CPT_1</v>
          </cell>
        </row>
        <row r="78">
          <cell r="BY78" t="str">
            <v>a. Consolidación del Sistema de Educación Superior Colombiano</v>
          </cell>
          <cell r="BZ78" t="str">
            <v>T_2_C_3_ET_5_CPT_1</v>
          </cell>
        </row>
        <row r="79">
          <cell r="BY79" t="str">
            <v>b. Reconceptualización del sistema de aseguramiento de la calidad de la educación superior</v>
          </cell>
          <cell r="BZ79" t="str">
            <v>T_2_C_3_ET_5_CPT_2</v>
          </cell>
        </row>
        <row r="80">
          <cell r="BY80" t="str">
            <v>c. Oportunidades de educación, formación y de inserción y reconversión laboral</v>
          </cell>
          <cell r="BZ80" t="str">
            <v>T_2_C_3_ET_5_CPT_3</v>
          </cell>
        </row>
        <row r="81">
          <cell r="BY81" t="str">
            <v>d. Talento digital para aumentar la productividad y la empleabilidad de las personas</v>
          </cell>
          <cell r="BZ81" t="str">
            <v>T_2_C_3_ET_5_CPT_4</v>
          </cell>
        </row>
        <row r="82">
          <cell r="BY82" t="str">
            <v>d. Modernización y transformación del empleo público</v>
          </cell>
          <cell r="BZ82" t="str">
            <v>T_2_C_3_ET_6_CPT_1</v>
          </cell>
        </row>
        <row r="83">
          <cell r="BY83" t="str">
            <v>b. Entornos de desarrollo que incentiven la alimentación saludable y adecuada</v>
          </cell>
          <cell r="BZ83" t="str">
            <v>T_3_C_1_ET_1_CPT_1</v>
          </cell>
        </row>
        <row r="84">
          <cell r="BY84" t="str">
            <v>a. Lucha contra la corrupción en las entidades públicas nacionales y territoriales</v>
          </cell>
          <cell r="BZ84" t="str">
            <v>T_5_C_1_ET_1_CPT_1</v>
          </cell>
        </row>
        <row r="85">
          <cell r="BY85" t="str">
            <v>b. Entidades públicas territoriales y nacionales fortalecidas</v>
          </cell>
          <cell r="BZ85" t="str">
            <v>T_5_C_1_ET_1_CPT_2</v>
          </cell>
        </row>
        <row r="86">
          <cell r="BY86" t="str">
            <v>c. Calidad, efectividad, transparencia y coherencia de las normas</v>
          </cell>
          <cell r="BZ86" t="str">
            <v>T_5_C_1_ET_1_CPT_3</v>
          </cell>
        </row>
        <row r="87">
          <cell r="BY87" t="str">
            <v>d. Gobierno digital para la gente</v>
          </cell>
          <cell r="BZ87" t="str">
            <v>T_5_C_1_ET_1_CPT_4</v>
          </cell>
        </row>
        <row r="88">
          <cell r="BY88" t="str">
            <v>e. Capacidades y articulación para la gestión territorial</v>
          </cell>
          <cell r="BZ88" t="str">
            <v>T_5_C_1_ET_1_CPT_5</v>
          </cell>
        </row>
        <row r="89">
          <cell r="BY89" t="str">
            <v>f. Eficiencia institucional para el cumplimiento de los acuerdos realizados con las comunidades</v>
          </cell>
          <cell r="BZ89" t="str">
            <v>T_5_C_1_ET_1_CPT_6</v>
          </cell>
        </row>
        <row r="90">
          <cell r="BY90" t="str">
            <v>a. Condiciones y capacidades institucionales, organizativas e individuales para la participación ciudadana</v>
          </cell>
          <cell r="BZ90" t="str">
            <v>T_5_C_1_ET_2_CPT_1</v>
          </cell>
        </row>
        <row r="91">
          <cell r="BY91" t="str">
            <v>b. Efectividad de los dispositivos de participación ciudadana, política y electoral</v>
          </cell>
          <cell r="BZ91" t="str">
            <v>T_5_C_1_ET_2_CPT_2</v>
          </cell>
        </row>
        <row r="92">
          <cell r="BY92" t="str">
            <v>c. Apropiación de lo público desde el ejercicio del control social</v>
          </cell>
          <cell r="BZ92" t="str">
            <v>T_5_C_1_ET_2_CPT_3</v>
          </cell>
        </row>
        <row r="93">
          <cell r="BY93" t="str">
            <v>d. Consolidación de la planeación participativa</v>
          </cell>
          <cell r="BZ93" t="str">
            <v>T_5_C_1_ET_2_CPT_4</v>
          </cell>
        </row>
        <row r="94">
          <cell r="BY94" t="str">
            <v>1. Mujeres como motor del desarrollo económico sostenible y protectoras de la vida y del ambiente.</v>
          </cell>
          <cell r="BZ94" t="str">
            <v>T_AD_C_1_ET_1_CPT_1</v>
          </cell>
        </row>
        <row r="95">
          <cell r="BY95" t="str">
            <v>3. Hacia una vida libre de violencias contra mujer y por la garantía de sus derechos sexuales y reproductivos.</v>
          </cell>
          <cell r="BZ95" t="str">
            <v>T_AD_C_1_ET_2_CPT_1</v>
          </cell>
        </row>
        <row r="96">
          <cell r="BY96" t="str">
            <v>1. Acceso a la educación y al trabajo libre de discriminación a personas con orientaciones sexuales e identidades de género diversas</v>
          </cell>
          <cell r="BZ96" t="str">
            <v>T_AD_C_2_ET_1_CPT_1</v>
          </cell>
        </row>
        <row r="97">
          <cell r="BY97" t="str">
            <v>3. Fortalecimiento de la institucionalidad</v>
          </cell>
          <cell r="BZ97" t="str">
            <v>T_AD_C_2_ET_2_CPT_1</v>
          </cell>
        </row>
        <row r="98">
          <cell r="BY98" t="str">
            <v>2. Estabilización socioeconómica para las víctimas</v>
          </cell>
          <cell r="BZ98" t="str">
            <v>T_AD_C_3_ET_1_CPT_1</v>
          </cell>
        </row>
        <row r="99">
          <cell r="BY99" t="str">
            <v>2. Universalización de la atención integral a la primera infancia en los territorios con mayor riesgo de vulneración de derechos para la niñez</v>
          </cell>
          <cell r="BZ99" t="str">
            <v>T_AD_C_4_ET_1_CPT_1</v>
          </cell>
        </row>
        <row r="100">
          <cell r="BY100" t="str">
            <v>3. Protección de la trayectoria de vida y educativas a través del arte, deporte, cultura, ambiente y ciencia y tecnología</v>
          </cell>
          <cell r="BZ100" t="str">
            <v>T_AD_C_4_ET_2_CPT_1</v>
          </cell>
        </row>
        <row r="101">
          <cell r="BY101" t="str">
            <v>2. Igualdad de oportunidades y garantías para poblaciones vulneradas y excluidas que garanticen la seguridad humana.</v>
          </cell>
          <cell r="BZ101" t="str">
            <v>T_AD_C_5_ET_1_CPT_1</v>
          </cell>
        </row>
        <row r="102">
          <cell r="BY102" t="str">
            <v>5. Convergencia regional para el bienestar y buen vivir</v>
          </cell>
          <cell r="BZ102" t="str">
            <v>T_AD_C_5_ET_2_CPT_1</v>
          </cell>
        </row>
        <row r="103">
          <cell r="BY103" t="str">
            <v>1. Oportunidades para que los jóvenes puedan construir sus proyectos de vida.</v>
          </cell>
          <cell r="BZ103" t="str">
            <v>T_AD_C_6_ET_1_CPT_1</v>
          </cell>
        </row>
        <row r="104">
          <cell r="BY104" t="str">
            <v>3. Educación y trabajo inclusivos para garantizar autonomía e independencia.</v>
          </cell>
          <cell r="BZ104" t="str">
            <v>T_AD_C_7_ET_1_CPT_1</v>
          </cell>
        </row>
        <row r="105">
          <cell r="BY105" t="str">
            <v>2. Educación con pertinencia para la población campesina</v>
          </cell>
          <cell r="BZ105" t="str">
            <v>T_AD_C_8_ET_1_CPT_1</v>
          </cell>
        </row>
      </sheetData>
      <sheetData sheetId="10"/>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6E84D5E6-3BFD-4DFA-98C0-D86B6926B32E}"/>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814E371B-48D5-4989-81A8-F9543C5A1ACD}"/>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5BD9171F-4296-4248-9B3D-98B5434D689F}"/>
</namedSheetViews>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0857F4D6-7E1C-4179-9763-3EC35AFE81C0}"/>
</namedSheetViews>
</file>

<file path=xl/namedSheetViews/namedSheetView5.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8535FFEB-3EEE-4A49-BAD1-31D0CE73F9BF}"/>
</namedSheetViews>
</file>

<file path=xl/namedSheetViews/namedSheetView6.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A8C22694-16A3-4BA1-9C0B-6E2700629044}"/>
</namedSheetViews>
</file>

<file path=xl/namedSheetViews/namedSheetView7.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71EB832A-2DD5-45CA-AF39-FD394E8ADEDC}"/>
</namedSheetViews>
</file>

<file path=xl/namedSheetViews/namedSheetView8.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7CE2A944-650C-4D68-BD4A-62C4753B137C}"/>
</namedSheetViews>
</file>

<file path=xl/persons/person.xml><?xml version="1.0" encoding="utf-8"?>
<personList xmlns="http://schemas.microsoft.com/office/spreadsheetml/2018/threadedcomments" xmlns:x="http://schemas.openxmlformats.org/spreadsheetml/2006/main">
  <person displayName="Alberto  Zambrano Guerrero" id="{49B8C42F-FAB4-4A04-A43C-11AE45EA7695}" userId="S::alzambrano@mineducacion.gov.co::4df478af-7f6e-438e-b15c-183ab53a2cd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U128" dT="2024-04-14T20:25:52.84" personId="{49B8C42F-FAB4-4A04-A43C-11AE45EA7695}" id="{012860B1-5513-405E-9184-353284D494B3}">
    <text>organización 300 metros lineales</text>
  </threadedComment>
  <threadedComment ref="AU129" dT="2024-04-14T20:26:28.11" personId="{49B8C42F-FAB4-4A04-A43C-11AE45EA7695}" id="{9C646744-732B-4DA3-9052-D22859B2135A}">
    <text xml:space="preserve"> digitalización de 800000 imágenes</text>
  </threadedComment>
  <threadedComment ref="AU130" dT="2024-04-14T20:26:41.37" personId="{49B8C42F-FAB4-4A04-A43C-11AE45EA7695}" id="{6B82C191-ADFC-4D0E-9C2D-73FD750789D2}">
    <text xml:space="preserve"> avance en la implementación de la solución tecnológica (SGDEA) basada en el Modelo de Gestión Documental de la Entidad </text>
  </threadedComment>
  <threadedComment ref="AU131" dT="2024-04-14T20:26:52.00" personId="{49B8C42F-FAB4-4A04-A43C-11AE45EA7695}" id="{CF926F42-0BB0-44C1-9757-016ED1E41F5C}">
    <text>Asistencia Técnica a 85 secretarías de Educación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AU87" dT="2024-04-14T20:26:52.00" personId="{49B8C42F-FAB4-4A04-A43C-11AE45EA7695}" id="{DBFCE026-CDC8-4C9D-9F2B-81632A622058}">
    <text>Asistencia Técnica a 85 secretarías de Educación</text>
  </threadedComment>
</ThreadedComments>
</file>

<file path=xl/threadedComments/threadedComment3.xml><?xml version="1.0" encoding="utf-8"?>
<ThreadedComments xmlns="http://schemas.microsoft.com/office/spreadsheetml/2018/threadedcomments" xmlns:x="http://schemas.openxmlformats.org/spreadsheetml/2006/main">
  <threadedComment ref="AU35" dT="2024-04-14T20:25:52.84" personId="{49B8C42F-FAB4-4A04-A43C-11AE45EA7695}" id="{B5B1DCE1-EAD5-48DC-A988-FD0DCC7CD046}">
    <text>organización 300 metros lineales</text>
  </threadedComment>
  <threadedComment ref="AU36" dT="2024-04-14T20:26:28.11" personId="{49B8C42F-FAB4-4A04-A43C-11AE45EA7695}" id="{A3C21044-080D-4A7F-8E74-5319CE153A3E}">
    <text xml:space="preserve"> digitalización de 800000 imágenes</text>
  </threadedComment>
  <threadedComment ref="AU37" dT="2024-04-14T20:26:41.37" personId="{49B8C42F-FAB4-4A04-A43C-11AE45EA7695}" id="{C0526527-60ED-4FC3-8B02-349739D633C6}">
    <text xml:space="preserve"> avance en la implementación de la solución tecnológica (SGDEA) basada en el Modelo de Gestión Documental de la Entidad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9/04/relationships/namedSheetView" Target="../namedSheetViews/namedSheetView3.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microsoft.com/office/2019/04/relationships/namedSheetView" Target="../namedSheetViews/namedSheetView4.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microsoft.com/office/2019/04/relationships/namedSheetView" Target="../namedSheetViews/namedSheetView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microsoft.com/office/2019/04/relationships/namedSheetView" Target="../namedSheetViews/namedSheetView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microsoft.com/office/2019/04/relationships/namedSheetView" Target="../namedSheetViews/namedSheetView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97A06-41A9-441B-9D7B-36F67BBC19D0}">
  <dimension ref="A1:ET143"/>
  <sheetViews>
    <sheetView showGridLines="0" zoomScale="85" zoomScaleNormal="85" workbookViewId="0">
      <selection activeCell="C21" sqref="C21"/>
    </sheetView>
  </sheetViews>
  <sheetFormatPr baseColWidth="10" defaultColWidth="11.85546875" defaultRowHeight="15" x14ac:dyDescent="0.25"/>
  <cols>
    <col min="1" max="1" width="20.5703125" customWidth="1"/>
    <col min="2" max="2" width="8.5703125" customWidth="1"/>
    <col min="3" max="3" width="28.85546875" customWidth="1"/>
    <col min="4" max="4" width="38.42578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08" customWidth="1"/>
    <col min="16" max="16" width="39.140625" style="311" customWidth="1"/>
    <col min="17" max="17" width="14.28515625" style="310" customWidth="1"/>
    <col min="18" max="18" width="15.7109375" style="311" customWidth="1"/>
    <col min="19" max="19" width="25.42578125" style="311" customWidth="1"/>
    <col min="20" max="20" width="14.28515625" style="311" customWidth="1"/>
    <col min="21" max="21" width="14.28515625" style="308" customWidth="1"/>
    <col min="22" max="22" width="10" style="308" customWidth="1"/>
    <col min="23" max="23" width="27.7109375" style="311" customWidth="1"/>
    <col min="24" max="24" width="17.7109375" style="89" customWidth="1"/>
    <col min="25" max="25" width="21.85546875" customWidth="1"/>
    <col min="26" max="26" width="18.140625" style="89" customWidth="1"/>
    <col min="27" max="30" width="16.85546875" style="89" customWidth="1"/>
    <col min="31" max="31" width="16.28515625" style="89" customWidth="1"/>
    <col min="32" max="32" width="20" style="89" customWidth="1"/>
    <col min="33" max="40" width="14.28515625" style="89" customWidth="1"/>
    <col min="41" max="41" width="16.140625" style="89" customWidth="1"/>
    <col min="42" max="44" width="14.28515625" style="89" customWidth="1"/>
    <col min="45" max="45" width="14.42578125" style="89" customWidth="1"/>
    <col min="46" max="50" width="15" style="89" customWidth="1"/>
    <col min="51" max="51" width="20.28515625" style="89" customWidth="1"/>
    <col min="52" max="54" width="14.28515625" style="89" customWidth="1"/>
    <col min="55" max="55" width="8.42578125" style="89" customWidth="1"/>
    <col min="56" max="57" width="14.28515625" style="89" customWidth="1"/>
    <col min="58" max="58" width="42.85546875" customWidth="1"/>
    <col min="59" max="60" width="11.42578125" customWidth="1"/>
    <col min="61" max="61" width="11.28515625" customWidth="1"/>
    <col min="62" max="62" width="28.5703125" customWidth="1"/>
    <col min="63" max="63" width="18.5703125" style="89" bestFit="1" customWidth="1"/>
    <col min="64" max="64" width="14.140625" style="89" customWidth="1"/>
    <col min="65" max="65" width="42.85546875" customWidth="1"/>
    <col min="66" max="67" width="11.28515625" customWidth="1"/>
    <col min="68" max="68" width="19.140625" bestFit="1" customWidth="1"/>
    <col min="69" max="69" width="28.5703125" customWidth="1"/>
    <col min="70" max="70" width="18.5703125" style="89" bestFit="1" customWidth="1"/>
    <col min="71" max="71" width="14.140625" style="89" customWidth="1"/>
    <col min="72" max="72" width="42.85546875" customWidth="1"/>
    <col min="73" max="74" width="11.28515625" customWidth="1"/>
    <col min="75" max="75" width="17.7109375" customWidth="1"/>
    <col min="76" max="76" width="28.7109375" customWidth="1"/>
    <col min="77" max="77" width="20.5703125" style="89" bestFit="1" customWidth="1"/>
    <col min="78" max="78" width="22.7109375" style="89" customWidth="1"/>
    <col min="79" max="79" width="42.85546875" customWidth="1"/>
    <col min="80" max="82" width="11.42578125" customWidth="1"/>
    <col min="83" max="83" width="28.7109375" customWidth="1"/>
    <col min="84" max="84" width="20.5703125" style="308" bestFit="1" customWidth="1"/>
    <col min="85" max="85" width="19.28515625" style="308" customWidth="1"/>
    <col min="86" max="86" width="42.85546875" customWidth="1"/>
    <col min="87" max="89" width="11.42578125" customWidth="1"/>
    <col min="90" max="90" width="28.5703125" customWidth="1"/>
    <col min="91" max="91" width="22" style="89" bestFit="1" customWidth="1"/>
    <col min="92" max="92" width="15.85546875" style="89"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89" bestFit="1" customWidth="1"/>
    <col min="120" max="120" width="14.140625" style="89" customWidth="1"/>
    <col min="121" max="121" width="42.85546875" customWidth="1"/>
    <col min="122" max="124" width="11.28515625" customWidth="1"/>
    <col min="125" max="125" width="28.5703125" customWidth="1"/>
    <col min="126" max="126" width="22.42578125" style="89" bestFit="1" customWidth="1"/>
    <col min="127" max="127" width="14.28515625" style="89" customWidth="1"/>
    <col min="128" max="128" width="42.85546875" customWidth="1"/>
    <col min="129" max="129" width="12.28515625" customWidth="1"/>
    <col min="130" max="131" width="12" customWidth="1"/>
    <col min="132" max="132" width="28.5703125" customWidth="1"/>
    <col min="133" max="133" width="22.42578125" style="89" bestFit="1" customWidth="1"/>
    <col min="134" max="134" width="14.140625" style="89" customWidth="1"/>
    <col min="135" max="135" width="42.85546875" customWidth="1"/>
    <col min="136" max="138" width="11.42578125" customWidth="1"/>
    <col min="139" max="139" width="28.7109375" customWidth="1"/>
    <col min="140" max="140" width="20" style="89" bestFit="1" customWidth="1"/>
    <col min="141" max="141" width="9.42578125" style="89" bestFit="1" customWidth="1"/>
    <col min="142" max="142" width="21.85546875" style="89"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318" t="s">
        <v>0</v>
      </c>
      <c r="C1" s="318"/>
      <c r="D1" s="318"/>
      <c r="E1" s="319" t="s">
        <v>1</v>
      </c>
      <c r="F1" s="319"/>
      <c r="G1" s="319"/>
      <c r="H1" s="320" t="s">
        <v>2</v>
      </c>
      <c r="I1" s="321"/>
      <c r="J1" s="321"/>
      <c r="K1" s="321"/>
      <c r="L1" s="321"/>
      <c r="M1" s="321"/>
      <c r="N1" s="321"/>
      <c r="O1" s="328" t="s">
        <v>3</v>
      </c>
      <c r="P1" s="329"/>
      <c r="Q1" s="329"/>
      <c r="R1" s="329"/>
      <c r="S1" s="329"/>
      <c r="T1" s="329"/>
      <c r="U1" s="329"/>
      <c r="V1" s="329"/>
      <c r="W1" s="329"/>
      <c r="X1" s="329"/>
      <c r="Y1" s="330"/>
      <c r="Z1" s="331" t="s">
        <v>4</v>
      </c>
      <c r="AA1" s="331"/>
      <c r="AB1" s="331"/>
      <c r="AC1" s="331"/>
      <c r="AD1" s="331"/>
      <c r="AE1" s="331"/>
      <c r="AF1" s="331"/>
      <c r="AG1" s="331"/>
      <c r="AH1" s="331"/>
      <c r="AI1" s="331"/>
      <c r="AJ1" s="331"/>
      <c r="AK1" s="331"/>
      <c r="AL1" s="331"/>
      <c r="AM1" s="331"/>
      <c r="AN1" s="331"/>
      <c r="AO1" s="332" t="s">
        <v>5</v>
      </c>
      <c r="AP1" s="332"/>
      <c r="AQ1" s="332"/>
      <c r="AR1" s="332"/>
      <c r="AS1" s="332"/>
      <c r="AT1" s="323" t="s">
        <v>6</v>
      </c>
      <c r="AU1" s="323"/>
      <c r="AV1" s="323"/>
      <c r="AW1" s="323"/>
      <c r="AX1" s="323"/>
      <c r="AY1" s="323"/>
      <c r="AZ1" s="324" t="s">
        <v>7</v>
      </c>
      <c r="BA1" s="324"/>
      <c r="BB1" s="324"/>
      <c r="BC1" s="324"/>
      <c r="BD1" s="325" t="s">
        <v>8</v>
      </c>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7"/>
      <c r="EJ1" s="2"/>
      <c r="EK1" s="2"/>
      <c r="EL1" s="2"/>
    </row>
    <row r="2" spans="1:148" s="1" customFormat="1" ht="18.75" customHeight="1" x14ac:dyDescent="0.3">
      <c r="B2" s="315" t="s">
        <v>9</v>
      </c>
      <c r="C2" s="315" t="s">
        <v>10</v>
      </c>
      <c r="D2" s="315" t="s">
        <v>11</v>
      </c>
      <c r="E2" s="316" t="s">
        <v>12</v>
      </c>
      <c r="F2" s="316" t="s">
        <v>13</v>
      </c>
      <c r="G2" s="316" t="s">
        <v>14</v>
      </c>
      <c r="H2" s="317" t="s">
        <v>15</v>
      </c>
      <c r="I2" s="322" t="s">
        <v>16</v>
      </c>
      <c r="J2" s="322" t="s">
        <v>17</v>
      </c>
      <c r="K2" s="322" t="s">
        <v>18</v>
      </c>
      <c r="L2" s="322" t="s">
        <v>19</v>
      </c>
      <c r="M2" s="322" t="s">
        <v>20</v>
      </c>
      <c r="N2" s="322" t="s">
        <v>21</v>
      </c>
      <c r="O2" s="333" t="s">
        <v>22</v>
      </c>
      <c r="P2" s="336" t="s">
        <v>23</v>
      </c>
      <c r="Q2" s="333" t="s">
        <v>24</v>
      </c>
      <c r="R2" s="333" t="s">
        <v>25</v>
      </c>
      <c r="S2" s="336" t="s">
        <v>26</v>
      </c>
      <c r="T2" s="333" t="s">
        <v>27</v>
      </c>
      <c r="U2" s="333" t="s">
        <v>28</v>
      </c>
      <c r="V2" s="333" t="s">
        <v>29</v>
      </c>
      <c r="W2" s="333" t="s">
        <v>30</v>
      </c>
      <c r="X2" s="334" t="s">
        <v>31</v>
      </c>
      <c r="Y2" s="334" t="s">
        <v>32</v>
      </c>
      <c r="Z2" s="331" t="s">
        <v>33</v>
      </c>
      <c r="AA2" s="331"/>
      <c r="AB2" s="331"/>
      <c r="AC2" s="331"/>
      <c r="AD2" s="331"/>
      <c r="AE2" s="331"/>
      <c r="AF2" s="337" t="s">
        <v>34</v>
      </c>
      <c r="AG2" s="337" t="s">
        <v>35</v>
      </c>
      <c r="AH2" s="337" t="s">
        <v>36</v>
      </c>
      <c r="AI2" s="337" t="s">
        <v>37</v>
      </c>
      <c r="AJ2" s="337" t="s">
        <v>38</v>
      </c>
      <c r="AK2" s="337" t="s">
        <v>39</v>
      </c>
      <c r="AL2" s="337" t="s">
        <v>40</v>
      </c>
      <c r="AM2" s="337" t="s">
        <v>41</v>
      </c>
      <c r="AN2" s="337" t="s">
        <v>42</v>
      </c>
      <c r="AO2" s="338" t="s">
        <v>43</v>
      </c>
      <c r="AP2" s="338" t="s">
        <v>44</v>
      </c>
      <c r="AQ2" s="338" t="s">
        <v>45</v>
      </c>
      <c r="AR2" s="338" t="s">
        <v>46</v>
      </c>
      <c r="AS2" s="340" t="s">
        <v>47</v>
      </c>
      <c r="AT2" s="333" t="s">
        <v>48</v>
      </c>
      <c r="AU2" s="333" t="s">
        <v>49</v>
      </c>
      <c r="AV2" s="333" t="s">
        <v>50</v>
      </c>
      <c r="AW2" s="333" t="s">
        <v>51</v>
      </c>
      <c r="AX2" s="333" t="s">
        <v>52</v>
      </c>
      <c r="AY2" s="333" t="s">
        <v>53</v>
      </c>
      <c r="AZ2" s="339" t="s">
        <v>54</v>
      </c>
      <c r="BA2" s="339" t="s">
        <v>55</v>
      </c>
      <c r="BB2" s="339" t="s">
        <v>56</v>
      </c>
      <c r="BC2" s="339" t="s">
        <v>57</v>
      </c>
      <c r="BD2" s="343" t="s">
        <v>58</v>
      </c>
      <c r="BE2" s="341" t="s">
        <v>59</v>
      </c>
      <c r="BF2" s="341" t="s">
        <v>60</v>
      </c>
      <c r="BG2" s="341" t="s">
        <v>61</v>
      </c>
      <c r="BH2" s="341" t="s">
        <v>62</v>
      </c>
      <c r="BI2" s="341" t="s">
        <v>63</v>
      </c>
      <c r="BJ2" s="341" t="s">
        <v>64</v>
      </c>
      <c r="BK2" s="343" t="s">
        <v>65</v>
      </c>
      <c r="BL2" s="341" t="s">
        <v>66</v>
      </c>
      <c r="BM2" s="341" t="s">
        <v>67</v>
      </c>
      <c r="BN2" s="341" t="s">
        <v>68</v>
      </c>
      <c r="BO2" s="341" t="s">
        <v>69</v>
      </c>
      <c r="BP2" s="341" t="s">
        <v>70</v>
      </c>
      <c r="BQ2" s="341" t="s">
        <v>71</v>
      </c>
      <c r="BR2" s="344" t="s">
        <v>72</v>
      </c>
      <c r="BS2" s="341" t="s">
        <v>73</v>
      </c>
      <c r="BT2" s="341" t="s">
        <v>74</v>
      </c>
      <c r="BU2" s="341" t="s">
        <v>75</v>
      </c>
      <c r="BV2" s="341" t="s">
        <v>76</v>
      </c>
      <c r="BW2" s="341" t="s">
        <v>77</v>
      </c>
      <c r="BX2" s="341" t="s">
        <v>78</v>
      </c>
      <c r="BY2" s="344" t="s">
        <v>79</v>
      </c>
      <c r="BZ2" s="341" t="s">
        <v>80</v>
      </c>
      <c r="CA2" s="341" t="s">
        <v>81</v>
      </c>
      <c r="CB2" s="341" t="s">
        <v>82</v>
      </c>
      <c r="CC2" s="341" t="s">
        <v>83</v>
      </c>
      <c r="CD2" s="341" t="s">
        <v>84</v>
      </c>
      <c r="CE2" s="341" t="s">
        <v>85</v>
      </c>
      <c r="CF2" s="344" t="s">
        <v>86</v>
      </c>
      <c r="CG2" s="341" t="s">
        <v>87</v>
      </c>
      <c r="CH2" s="341" t="s">
        <v>88</v>
      </c>
      <c r="CI2" s="341" t="s">
        <v>89</v>
      </c>
      <c r="CJ2" s="341" t="s">
        <v>90</v>
      </c>
      <c r="CK2" s="341" t="s">
        <v>91</v>
      </c>
      <c r="CL2" s="341" t="s">
        <v>92</v>
      </c>
      <c r="CM2" s="344" t="s">
        <v>93</v>
      </c>
      <c r="CN2" s="341" t="s">
        <v>94</v>
      </c>
      <c r="CO2" s="341" t="s">
        <v>95</v>
      </c>
      <c r="CP2" s="341" t="s">
        <v>96</v>
      </c>
      <c r="CQ2" s="341" t="s">
        <v>97</v>
      </c>
      <c r="CR2" s="341" t="s">
        <v>98</v>
      </c>
      <c r="CS2" s="341" t="s">
        <v>99</v>
      </c>
      <c r="CT2" s="344" t="s">
        <v>100</v>
      </c>
      <c r="CU2" s="341" t="s">
        <v>101</v>
      </c>
      <c r="CV2" s="341" t="s">
        <v>102</v>
      </c>
      <c r="CW2" s="341" t="s">
        <v>103</v>
      </c>
      <c r="CX2" s="341" t="s">
        <v>104</v>
      </c>
      <c r="CY2" s="341" t="s">
        <v>105</v>
      </c>
      <c r="CZ2" s="341" t="s">
        <v>106</v>
      </c>
      <c r="DA2" s="344" t="s">
        <v>107</v>
      </c>
      <c r="DB2" s="341" t="s">
        <v>108</v>
      </c>
      <c r="DC2" s="341" t="s">
        <v>109</v>
      </c>
      <c r="DD2" s="341" t="s">
        <v>110</v>
      </c>
      <c r="DE2" s="341" t="s">
        <v>111</v>
      </c>
      <c r="DF2" s="341" t="s">
        <v>112</v>
      </c>
      <c r="DG2" s="341" t="s">
        <v>113</v>
      </c>
      <c r="DH2" s="343" t="s">
        <v>114</v>
      </c>
      <c r="DI2" s="341" t="s">
        <v>115</v>
      </c>
      <c r="DJ2" s="341" t="s">
        <v>116</v>
      </c>
      <c r="DK2" s="341" t="s">
        <v>117</v>
      </c>
      <c r="DL2" s="341" t="s">
        <v>118</v>
      </c>
      <c r="DM2" s="341" t="s">
        <v>119</v>
      </c>
      <c r="DN2" s="341" t="s">
        <v>120</v>
      </c>
      <c r="DO2" s="343" t="s">
        <v>121</v>
      </c>
      <c r="DP2" s="341" t="s">
        <v>122</v>
      </c>
      <c r="DQ2" s="341" t="s">
        <v>123</v>
      </c>
      <c r="DR2" s="341" t="s">
        <v>124</v>
      </c>
      <c r="DS2" s="341" t="s">
        <v>125</v>
      </c>
      <c r="DT2" s="341" t="s">
        <v>126</v>
      </c>
      <c r="DU2" s="341" t="s">
        <v>127</v>
      </c>
      <c r="DV2" s="343" t="s">
        <v>128</v>
      </c>
      <c r="DW2" s="341" t="s">
        <v>129</v>
      </c>
      <c r="DX2" s="341" t="s">
        <v>130</v>
      </c>
      <c r="DY2" s="341" t="s">
        <v>131</v>
      </c>
      <c r="DZ2" s="341" t="s">
        <v>132</v>
      </c>
      <c r="EA2" s="341" t="s">
        <v>133</v>
      </c>
      <c r="EB2" s="341" t="s">
        <v>134</v>
      </c>
      <c r="EC2" s="343" t="s">
        <v>135</v>
      </c>
      <c r="ED2" s="341" t="s">
        <v>136</v>
      </c>
      <c r="EE2" s="341" t="s">
        <v>137</v>
      </c>
      <c r="EF2" s="341" t="s">
        <v>138</v>
      </c>
      <c r="EG2" s="341" t="s">
        <v>139</v>
      </c>
      <c r="EH2" s="341" t="s">
        <v>140</v>
      </c>
      <c r="EI2" s="341" t="s">
        <v>141</v>
      </c>
      <c r="EJ2" s="2"/>
      <c r="EK2" s="2"/>
      <c r="EL2" s="2"/>
    </row>
    <row r="3" spans="1:148" s="8" customFormat="1" ht="35.25" customHeight="1" x14ac:dyDescent="0.25">
      <c r="A3" s="4" t="s">
        <v>142</v>
      </c>
      <c r="B3" s="315"/>
      <c r="C3" s="315"/>
      <c r="D3" s="315"/>
      <c r="E3" s="316"/>
      <c r="F3" s="316"/>
      <c r="G3" s="316"/>
      <c r="H3" s="317"/>
      <c r="I3" s="322"/>
      <c r="J3" s="322"/>
      <c r="K3" s="322"/>
      <c r="L3" s="322"/>
      <c r="M3" s="322"/>
      <c r="N3" s="322"/>
      <c r="O3" s="333"/>
      <c r="P3" s="336"/>
      <c r="Q3" s="333"/>
      <c r="R3" s="333"/>
      <c r="S3" s="336"/>
      <c r="T3" s="333"/>
      <c r="U3" s="333"/>
      <c r="V3" s="333"/>
      <c r="W3" s="333"/>
      <c r="X3" s="335"/>
      <c r="Y3" s="335"/>
      <c r="Z3" s="3" t="s">
        <v>143</v>
      </c>
      <c r="AA3" s="3" t="s">
        <v>144</v>
      </c>
      <c r="AB3" s="3" t="s">
        <v>145</v>
      </c>
      <c r="AC3" s="3" t="s">
        <v>146</v>
      </c>
      <c r="AD3" s="3" t="s">
        <v>147</v>
      </c>
      <c r="AE3" s="5" t="s">
        <v>148</v>
      </c>
      <c r="AF3" s="337"/>
      <c r="AG3" s="337"/>
      <c r="AH3" s="337"/>
      <c r="AI3" s="337"/>
      <c r="AJ3" s="337"/>
      <c r="AK3" s="337"/>
      <c r="AL3" s="337"/>
      <c r="AM3" s="337"/>
      <c r="AN3" s="337"/>
      <c r="AO3" s="338"/>
      <c r="AP3" s="338"/>
      <c r="AQ3" s="338"/>
      <c r="AR3" s="338"/>
      <c r="AS3" s="340"/>
      <c r="AT3" s="336"/>
      <c r="AU3" s="336"/>
      <c r="AV3" s="336"/>
      <c r="AW3" s="336"/>
      <c r="AX3" s="336"/>
      <c r="AY3" s="336"/>
      <c r="AZ3" s="339"/>
      <c r="BA3" s="339"/>
      <c r="BB3" s="339"/>
      <c r="BC3" s="339"/>
      <c r="BD3" s="343"/>
      <c r="BE3" s="342"/>
      <c r="BF3" s="342"/>
      <c r="BG3" s="342"/>
      <c r="BH3" s="342"/>
      <c r="BI3" s="342"/>
      <c r="BJ3" s="342"/>
      <c r="BK3" s="343"/>
      <c r="BL3" s="342"/>
      <c r="BM3" s="342"/>
      <c r="BN3" s="342"/>
      <c r="BO3" s="342"/>
      <c r="BP3" s="342"/>
      <c r="BQ3" s="342"/>
      <c r="BR3" s="344"/>
      <c r="BS3" s="342"/>
      <c r="BT3" s="342"/>
      <c r="BU3" s="342"/>
      <c r="BV3" s="342"/>
      <c r="BW3" s="342"/>
      <c r="BX3" s="342"/>
      <c r="BY3" s="344"/>
      <c r="BZ3" s="342"/>
      <c r="CA3" s="342"/>
      <c r="CB3" s="342"/>
      <c r="CC3" s="342"/>
      <c r="CD3" s="342"/>
      <c r="CE3" s="342"/>
      <c r="CF3" s="344"/>
      <c r="CG3" s="342"/>
      <c r="CH3" s="342"/>
      <c r="CI3" s="342"/>
      <c r="CJ3" s="342"/>
      <c r="CK3" s="342"/>
      <c r="CL3" s="342"/>
      <c r="CM3" s="344"/>
      <c r="CN3" s="342"/>
      <c r="CO3" s="342"/>
      <c r="CP3" s="342"/>
      <c r="CQ3" s="342"/>
      <c r="CR3" s="342"/>
      <c r="CS3" s="342"/>
      <c r="CT3" s="344"/>
      <c r="CU3" s="342"/>
      <c r="CV3" s="342"/>
      <c r="CW3" s="342"/>
      <c r="CX3" s="342"/>
      <c r="CY3" s="342"/>
      <c r="CZ3" s="342"/>
      <c r="DA3" s="344"/>
      <c r="DB3" s="342"/>
      <c r="DC3" s="342"/>
      <c r="DD3" s="342"/>
      <c r="DE3" s="342"/>
      <c r="DF3" s="342"/>
      <c r="DG3" s="342"/>
      <c r="DH3" s="343"/>
      <c r="DI3" s="342"/>
      <c r="DJ3" s="342"/>
      <c r="DK3" s="342"/>
      <c r="DL3" s="342"/>
      <c r="DM3" s="342"/>
      <c r="DN3" s="342"/>
      <c r="DO3" s="343"/>
      <c r="DP3" s="342"/>
      <c r="DQ3" s="342"/>
      <c r="DR3" s="342"/>
      <c r="DS3" s="342"/>
      <c r="DT3" s="342"/>
      <c r="DU3" s="342"/>
      <c r="DV3" s="345"/>
      <c r="DW3" s="342"/>
      <c r="DX3" s="342"/>
      <c r="DY3" s="342"/>
      <c r="DZ3" s="342"/>
      <c r="EA3" s="342"/>
      <c r="EB3" s="342"/>
      <c r="EC3" s="345"/>
      <c r="ED3" s="342"/>
      <c r="EE3" s="342"/>
      <c r="EF3" s="342"/>
      <c r="EG3" s="342"/>
      <c r="EH3" s="342"/>
      <c r="EI3" s="342"/>
      <c r="EJ3" s="6" t="s">
        <v>149</v>
      </c>
      <c r="EK3" s="7" t="s">
        <v>150</v>
      </c>
      <c r="EL3" s="7" t="s">
        <v>151</v>
      </c>
      <c r="EM3" s="7" t="s">
        <v>16</v>
      </c>
      <c r="EN3" s="7" t="s">
        <v>17</v>
      </c>
      <c r="EO3" s="7" t="s">
        <v>18</v>
      </c>
      <c r="EP3" s="7" t="s">
        <v>19</v>
      </c>
      <c r="EQ3" s="7" t="s">
        <v>20</v>
      </c>
      <c r="ER3" s="7" t="s">
        <v>21</v>
      </c>
    </row>
    <row r="4" spans="1:148" s="13" customFormat="1" ht="15.75" x14ac:dyDescent="0.25">
      <c r="A4" s="9">
        <v>1</v>
      </c>
      <c r="B4" s="10">
        <v>2</v>
      </c>
      <c r="C4" s="10">
        <v>3</v>
      </c>
      <c r="D4" s="9">
        <v>4</v>
      </c>
      <c r="E4" s="10">
        <v>5</v>
      </c>
      <c r="F4" s="10">
        <v>6</v>
      </c>
      <c r="G4" s="9">
        <v>7</v>
      </c>
      <c r="H4" s="10">
        <v>8</v>
      </c>
      <c r="I4" s="10">
        <v>9</v>
      </c>
      <c r="J4" s="9">
        <v>10</v>
      </c>
      <c r="K4" s="10">
        <v>11</v>
      </c>
      <c r="L4" s="10">
        <v>12</v>
      </c>
      <c r="M4" s="9">
        <v>13</v>
      </c>
      <c r="N4" s="10">
        <v>14</v>
      </c>
      <c r="O4" s="10">
        <v>15</v>
      </c>
      <c r="P4" s="9">
        <v>16</v>
      </c>
      <c r="Q4" s="10">
        <v>17</v>
      </c>
      <c r="R4" s="10">
        <v>18</v>
      </c>
      <c r="S4" s="9">
        <v>19</v>
      </c>
      <c r="T4" s="10">
        <v>20</v>
      </c>
      <c r="U4" s="10">
        <v>21</v>
      </c>
      <c r="V4" s="9">
        <v>22</v>
      </c>
      <c r="W4" s="10">
        <v>23</v>
      </c>
      <c r="X4" s="10">
        <v>24</v>
      </c>
      <c r="Y4" s="9">
        <v>25</v>
      </c>
      <c r="Z4" s="10">
        <v>26</v>
      </c>
      <c r="AA4" s="10">
        <v>27</v>
      </c>
      <c r="AB4" s="9">
        <v>28</v>
      </c>
      <c r="AC4" s="10">
        <v>29</v>
      </c>
      <c r="AD4" s="10">
        <v>30</v>
      </c>
      <c r="AE4" s="9">
        <v>31</v>
      </c>
      <c r="AF4" s="10">
        <v>32</v>
      </c>
      <c r="AG4" s="10">
        <v>33</v>
      </c>
      <c r="AH4" s="9">
        <v>34</v>
      </c>
      <c r="AI4" s="10">
        <v>35</v>
      </c>
      <c r="AJ4" s="10">
        <v>36</v>
      </c>
      <c r="AK4" s="9">
        <v>37</v>
      </c>
      <c r="AL4" s="10">
        <v>38</v>
      </c>
      <c r="AM4" s="10">
        <v>39</v>
      </c>
      <c r="AN4" s="9">
        <v>40</v>
      </c>
      <c r="AO4" s="10">
        <v>41</v>
      </c>
      <c r="AP4" s="10">
        <v>42</v>
      </c>
      <c r="AQ4" s="9">
        <v>43</v>
      </c>
      <c r="AR4" s="10">
        <v>44</v>
      </c>
      <c r="AS4" s="10">
        <v>45</v>
      </c>
      <c r="AT4" s="9">
        <v>46</v>
      </c>
      <c r="AU4" s="10">
        <v>47</v>
      </c>
      <c r="AV4" s="10">
        <v>48</v>
      </c>
      <c r="AW4" s="9">
        <v>49</v>
      </c>
      <c r="AX4" s="10">
        <v>50</v>
      </c>
      <c r="AY4" s="10">
        <v>51</v>
      </c>
      <c r="AZ4" s="9">
        <v>52</v>
      </c>
      <c r="BA4" s="10">
        <v>53</v>
      </c>
      <c r="BB4" s="10">
        <v>54</v>
      </c>
      <c r="BC4" s="9">
        <v>55</v>
      </c>
      <c r="BD4" s="10">
        <v>56</v>
      </c>
      <c r="BE4" s="10">
        <v>57</v>
      </c>
      <c r="BF4" s="9">
        <v>58</v>
      </c>
      <c r="BG4" s="10">
        <v>59</v>
      </c>
      <c r="BH4" s="10">
        <v>60</v>
      </c>
      <c r="BI4" s="9">
        <v>61</v>
      </c>
      <c r="BJ4" s="10">
        <v>62</v>
      </c>
      <c r="BK4" s="10">
        <v>63</v>
      </c>
      <c r="BL4" s="9">
        <v>64</v>
      </c>
      <c r="BM4" s="10">
        <v>65</v>
      </c>
      <c r="BN4" s="10">
        <v>66</v>
      </c>
      <c r="BO4" s="9">
        <v>67</v>
      </c>
      <c r="BP4" s="10">
        <v>68</v>
      </c>
      <c r="BQ4" s="10">
        <v>69</v>
      </c>
      <c r="BR4" s="9">
        <v>70</v>
      </c>
      <c r="BS4" s="10">
        <v>71</v>
      </c>
      <c r="BT4" s="10">
        <v>72</v>
      </c>
      <c r="BU4" s="9">
        <v>73</v>
      </c>
      <c r="BV4" s="10">
        <v>74</v>
      </c>
      <c r="BW4" s="10">
        <v>75</v>
      </c>
      <c r="BX4" s="9">
        <v>76</v>
      </c>
      <c r="BY4" s="10">
        <v>77</v>
      </c>
      <c r="BZ4" s="10">
        <v>78</v>
      </c>
      <c r="CA4" s="9">
        <v>79</v>
      </c>
      <c r="CB4" s="10">
        <v>80</v>
      </c>
      <c r="CC4" s="10">
        <v>81</v>
      </c>
      <c r="CD4" s="9">
        <v>82</v>
      </c>
      <c r="CE4" s="10">
        <v>83</v>
      </c>
      <c r="CF4" s="10">
        <v>84</v>
      </c>
      <c r="CG4" s="9">
        <v>85</v>
      </c>
      <c r="CH4" s="10">
        <v>86</v>
      </c>
      <c r="CI4" s="10">
        <v>87</v>
      </c>
      <c r="CJ4" s="9">
        <v>88</v>
      </c>
      <c r="CK4" s="10">
        <v>89</v>
      </c>
      <c r="CL4" s="10">
        <v>90</v>
      </c>
      <c r="CM4" s="9">
        <v>91</v>
      </c>
      <c r="CN4" s="10">
        <v>92</v>
      </c>
      <c r="CO4" s="10">
        <v>93</v>
      </c>
      <c r="CP4" s="9">
        <v>94</v>
      </c>
      <c r="CQ4" s="10">
        <v>95</v>
      </c>
      <c r="CR4" s="10">
        <v>96</v>
      </c>
      <c r="CS4" s="9">
        <v>97</v>
      </c>
      <c r="CT4" s="10">
        <v>98</v>
      </c>
      <c r="CU4" s="10">
        <v>99</v>
      </c>
      <c r="CV4" s="9">
        <v>100</v>
      </c>
      <c r="CW4" s="10">
        <v>101</v>
      </c>
      <c r="CX4" s="10">
        <v>102</v>
      </c>
      <c r="CY4" s="9">
        <v>103</v>
      </c>
      <c r="CZ4" s="10">
        <v>104</v>
      </c>
      <c r="DA4" s="10">
        <v>105</v>
      </c>
      <c r="DB4" s="9">
        <v>106</v>
      </c>
      <c r="DC4" s="10">
        <v>107</v>
      </c>
      <c r="DD4" s="10">
        <v>108</v>
      </c>
      <c r="DE4" s="9">
        <v>109</v>
      </c>
      <c r="DF4" s="10">
        <v>110</v>
      </c>
      <c r="DG4" s="10">
        <v>111</v>
      </c>
      <c r="DH4" s="9">
        <v>112</v>
      </c>
      <c r="DI4" s="10">
        <v>113</v>
      </c>
      <c r="DJ4" s="10">
        <v>114</v>
      </c>
      <c r="DK4" s="9">
        <v>115</v>
      </c>
      <c r="DL4" s="10">
        <v>116</v>
      </c>
      <c r="DM4" s="10">
        <v>117</v>
      </c>
      <c r="DN4" s="9">
        <v>118</v>
      </c>
      <c r="DO4" s="10">
        <v>119</v>
      </c>
      <c r="DP4" s="10">
        <v>120</v>
      </c>
      <c r="DQ4" s="9">
        <v>121</v>
      </c>
      <c r="DR4" s="10">
        <v>122</v>
      </c>
      <c r="DS4" s="10">
        <v>123</v>
      </c>
      <c r="DT4" s="9">
        <v>124</v>
      </c>
      <c r="DU4" s="10">
        <v>125</v>
      </c>
      <c r="DV4" s="10">
        <v>126</v>
      </c>
      <c r="DW4" s="9">
        <v>127</v>
      </c>
      <c r="DX4" s="10">
        <v>128</v>
      </c>
      <c r="DY4" s="10">
        <v>129</v>
      </c>
      <c r="DZ4" s="9">
        <v>130</v>
      </c>
      <c r="EA4" s="10">
        <v>131</v>
      </c>
      <c r="EB4" s="10">
        <v>132</v>
      </c>
      <c r="EC4" s="9">
        <v>133</v>
      </c>
      <c r="ED4" s="10">
        <v>134</v>
      </c>
      <c r="EE4" s="10">
        <v>135</v>
      </c>
      <c r="EF4" s="9">
        <v>136</v>
      </c>
      <c r="EG4" s="10">
        <v>137</v>
      </c>
      <c r="EH4" s="10">
        <v>138</v>
      </c>
      <c r="EI4" s="9">
        <v>139</v>
      </c>
      <c r="EJ4" s="11"/>
      <c r="EK4" s="12"/>
      <c r="EL4" s="12"/>
      <c r="EM4" s="12"/>
      <c r="EN4" s="12"/>
      <c r="EO4" s="12"/>
      <c r="EP4" s="12"/>
      <c r="EQ4" s="12"/>
      <c r="ER4" s="12"/>
    </row>
    <row r="5" spans="1:148" s="19" customFormat="1" ht="15.75" x14ac:dyDescent="0.25">
      <c r="A5" s="14" t="str">
        <f>+A3</f>
        <v>llave_ID</v>
      </c>
      <c r="B5" s="15" t="str">
        <f t="shared" ref="B5:Y5" si="0">+B2</f>
        <v>Nivel</v>
      </c>
      <c r="C5" s="15" t="str">
        <f t="shared" si="0"/>
        <v>Despacho o dirección</v>
      </c>
      <c r="D5" s="15" t="str">
        <f t="shared" si="0"/>
        <v>Dependencia</v>
      </c>
      <c r="E5" s="15" t="str">
        <f t="shared" si="0"/>
        <v>Dimensión MIPG</v>
      </c>
      <c r="F5" s="15" t="str">
        <f t="shared" si="0"/>
        <v>Objetivo del SIG</v>
      </c>
      <c r="G5" s="15" t="str">
        <f t="shared" si="0"/>
        <v>Proceso del SIG</v>
      </c>
      <c r="H5" s="15" t="str">
        <f t="shared" si="0"/>
        <v>Meta Objetivos de Desarrollo Sostenible (ODS)</v>
      </c>
      <c r="I5" s="15" t="str">
        <f t="shared" si="0"/>
        <v>Transformación</v>
      </c>
      <c r="J5" s="15" t="str">
        <f t="shared" si="0"/>
        <v>Pilar</v>
      </c>
      <c r="K5" s="15" t="str">
        <f t="shared" si="0"/>
        <v>Catalizador</v>
      </c>
      <c r="L5" s="15" t="str">
        <f t="shared" si="0"/>
        <v>Componente</v>
      </c>
      <c r="M5" s="15" t="str">
        <f t="shared" si="0"/>
        <v>Eje estratégico</v>
      </c>
      <c r="N5" s="15" t="str">
        <f t="shared" si="0"/>
        <v>Estrategia</v>
      </c>
      <c r="O5" s="15" t="str">
        <f t="shared" si="0"/>
        <v>ID Indicador</v>
      </c>
      <c r="P5" s="15" t="str">
        <f t="shared" si="0"/>
        <v>Nombre del indicador</v>
      </c>
      <c r="Q5" s="15" t="str">
        <f t="shared" si="0"/>
        <v>Tipo de indicador</v>
      </c>
      <c r="R5" s="15" t="str">
        <f t="shared" si="0"/>
        <v>Tipo de acumulación</v>
      </c>
      <c r="S5" s="15" t="str">
        <f t="shared" si="0"/>
        <v>Fórmula de cálculo</v>
      </c>
      <c r="T5" s="15" t="str">
        <f t="shared" si="0"/>
        <v>Unidad de medida</v>
      </c>
      <c r="U5" s="15" t="str">
        <f t="shared" si="0"/>
        <v>Periodicidad</v>
      </c>
      <c r="V5" s="15" t="str">
        <f t="shared" si="0"/>
        <v>Días de rezago</v>
      </c>
      <c r="W5" s="15" t="str">
        <f t="shared" si="0"/>
        <v>Medio de verificación</v>
      </c>
      <c r="X5" s="15" t="str">
        <f t="shared" si="0"/>
        <v>Origen</v>
      </c>
      <c r="Y5" s="15" t="str">
        <f t="shared" si="0"/>
        <v xml:space="preserve">Macrometa </v>
      </c>
      <c r="Z5" s="15" t="str">
        <f t="shared" ref="Z5:AE5" si="1">+Z3</f>
        <v>MPC
Mesa Permanente de Concertación</v>
      </c>
      <c r="AA5" s="15" t="str">
        <f t="shared" si="1"/>
        <v>MRA
Mesa Regional Amazónica</v>
      </c>
      <c r="AB5" s="15" t="str">
        <f t="shared" si="1"/>
        <v xml:space="preserve"> CRIC
Consejo Regional Indígena del Cauca</v>
      </c>
      <c r="AC5" s="15" t="str">
        <f t="shared" si="1"/>
        <v xml:space="preserve"> CRIDEC
Consejo Regional Indígena de Caldas</v>
      </c>
      <c r="AD5" s="15" t="str">
        <f t="shared" si="1"/>
        <v xml:space="preserve"> CRIHU
Consejo Regional Indígena del Huila</v>
      </c>
      <c r="AE5" s="15" t="str">
        <f t="shared" si="1"/>
        <v>Otras mesas</v>
      </c>
      <c r="AF5" s="16" t="str">
        <f t="shared" ref="AF5:CQ5" si="2">+AF2</f>
        <v>Étnicos - Comunidad Negra, Afrocolombiana, Raizal y Palenquera</v>
      </c>
      <c r="AG5" s="15" t="str">
        <f t="shared" si="2"/>
        <v>Étnicos - Rrom</v>
      </c>
      <c r="AH5" s="15" t="str">
        <f t="shared" si="2"/>
        <v>Equidad de la Mujer</v>
      </c>
      <c r="AI5" s="15" t="str">
        <f t="shared" si="2"/>
        <v>Primera Infancia, Infancia y Adolescencia</v>
      </c>
      <c r="AJ5" s="15" t="str">
        <f t="shared" si="2"/>
        <v>Víctimas</v>
      </c>
      <c r="AK5" s="15" t="str">
        <f t="shared" si="2"/>
        <v>Participación Ciudadana</v>
      </c>
      <c r="AL5" s="15" t="str">
        <f t="shared" si="2"/>
        <v>Discapacidad</v>
      </c>
      <c r="AM5" s="15" t="str">
        <f t="shared" si="2"/>
        <v>TIC</v>
      </c>
      <c r="AN5" s="15" t="str">
        <f t="shared" si="2"/>
        <v>CTeI</v>
      </c>
      <c r="AO5" s="15" t="str">
        <f t="shared" si="2"/>
        <v>Iniciativas PPI</v>
      </c>
      <c r="AP5" s="15" t="str">
        <f t="shared" si="2"/>
        <v>Derechos Humanos</v>
      </c>
      <c r="AQ5" s="15" t="str">
        <f t="shared" si="2"/>
        <v xml:space="preserve">Pactos Territoriales </v>
      </c>
      <c r="AR5" s="15" t="str">
        <f t="shared" si="2"/>
        <v>CONPES 
(Número documento )</v>
      </c>
      <c r="AS5" s="15" t="str">
        <f t="shared" si="2"/>
        <v>Otros</v>
      </c>
      <c r="AT5" s="15" t="str">
        <f t="shared" si="2"/>
        <v>Línea Base 
2022</v>
      </c>
      <c r="AU5" s="15" t="str">
        <f t="shared" si="2"/>
        <v>Meta 
2023</v>
      </c>
      <c r="AV5" s="15" t="str">
        <f t="shared" si="2"/>
        <v>Meta 
2024</v>
      </c>
      <c r="AW5" s="15" t="str">
        <f t="shared" si="2"/>
        <v>Meta 
2025</v>
      </c>
      <c r="AX5" s="15" t="str">
        <f t="shared" si="2"/>
        <v>Meta 
2026</v>
      </c>
      <c r="AY5" s="15" t="str">
        <f t="shared" si="2"/>
        <v>Meta 
cuatrienio</v>
      </c>
      <c r="AZ5" s="15" t="str">
        <f t="shared" si="2"/>
        <v>Avance 2023</v>
      </c>
      <c r="BA5" s="15" t="str">
        <f t="shared" si="2"/>
        <v>Avance 2024</v>
      </c>
      <c r="BB5" s="15" t="str">
        <f t="shared" si="2"/>
        <v>Avance 2025</v>
      </c>
      <c r="BC5" s="15" t="str">
        <f t="shared" si="2"/>
        <v>Avance 2026</v>
      </c>
      <c r="BD5" s="15" t="str">
        <f t="shared" si="2"/>
        <v>Meta enero</v>
      </c>
      <c r="BE5" s="15" t="str">
        <f t="shared" si="2"/>
        <v>Avance cuantitativo enero</v>
      </c>
      <c r="BF5" s="15" t="str">
        <f t="shared" si="2"/>
        <v>Reporte cualitativo enero</v>
      </c>
      <c r="BG5" s="15" t="str">
        <f t="shared" si="2"/>
        <v>% Meta enero</v>
      </c>
      <c r="BH5" s="15" t="str">
        <f t="shared" si="2"/>
        <v>% Avance enero</v>
      </c>
      <c r="BI5" s="15" t="str">
        <f t="shared" si="2"/>
        <v>Validado enero</v>
      </c>
      <c r="BJ5" s="15" t="str">
        <f t="shared" si="2"/>
        <v>Observaciones validación enero</v>
      </c>
      <c r="BK5" s="15" t="str">
        <f t="shared" si="2"/>
        <v>Meta febrero</v>
      </c>
      <c r="BL5" s="15" t="str">
        <f t="shared" si="2"/>
        <v>Avance cuantitativo febrero</v>
      </c>
      <c r="BM5" s="15" t="str">
        <f t="shared" si="2"/>
        <v>Reporte cualitativo febrero</v>
      </c>
      <c r="BN5" s="15" t="str">
        <f t="shared" si="2"/>
        <v>% Meta febrero</v>
      </c>
      <c r="BO5" s="15" t="str">
        <f t="shared" si="2"/>
        <v>% Avance febrero</v>
      </c>
      <c r="BP5" s="15" t="str">
        <f t="shared" si="2"/>
        <v>Validado febrero</v>
      </c>
      <c r="BQ5" s="15" t="str">
        <f t="shared" si="2"/>
        <v>Observaciones validación febrero</v>
      </c>
      <c r="BR5" s="15" t="str">
        <f t="shared" si="2"/>
        <v>Meta marzo</v>
      </c>
      <c r="BS5" s="15" t="str">
        <f t="shared" si="2"/>
        <v>Avance cuantitativo marzo</v>
      </c>
      <c r="BT5" s="15" t="str">
        <f t="shared" si="2"/>
        <v>Reporte cualitativo marzo</v>
      </c>
      <c r="BU5" s="15" t="str">
        <f t="shared" si="2"/>
        <v>% Meta marzo</v>
      </c>
      <c r="BV5" s="15" t="str">
        <f t="shared" si="2"/>
        <v>% Avance marzo</v>
      </c>
      <c r="BW5" s="15" t="str">
        <f t="shared" si="2"/>
        <v>Validado marzo</v>
      </c>
      <c r="BX5" s="15" t="str">
        <f t="shared" si="2"/>
        <v>Observaciones validación marzo</v>
      </c>
      <c r="BY5" s="15" t="str">
        <f t="shared" si="2"/>
        <v>Meta abril</v>
      </c>
      <c r="BZ5" s="15" t="str">
        <f t="shared" si="2"/>
        <v>Avance cuantitativo abril</v>
      </c>
      <c r="CA5" s="15" t="str">
        <f t="shared" si="2"/>
        <v>Reporte cualitativo abril</v>
      </c>
      <c r="CB5" s="15" t="str">
        <f t="shared" si="2"/>
        <v>% Meta abril</v>
      </c>
      <c r="CC5" s="15" t="str">
        <f t="shared" si="2"/>
        <v>% Avance abril</v>
      </c>
      <c r="CD5" s="15" t="str">
        <f t="shared" si="2"/>
        <v>Validado abril</v>
      </c>
      <c r="CE5" s="15" t="str">
        <f t="shared" si="2"/>
        <v>Observaciones validación abril</v>
      </c>
      <c r="CF5" s="15" t="str">
        <f t="shared" si="2"/>
        <v>Meta mayo</v>
      </c>
      <c r="CG5" s="15" t="str">
        <f t="shared" si="2"/>
        <v>Avance cuantitativo mayo</v>
      </c>
      <c r="CH5" s="15" t="str">
        <f t="shared" si="2"/>
        <v>Reporte cualitativo mayo</v>
      </c>
      <c r="CI5" s="15" t="str">
        <f t="shared" si="2"/>
        <v>% Meta mayo</v>
      </c>
      <c r="CJ5" s="15" t="str">
        <f t="shared" si="2"/>
        <v>% Avance mayo</v>
      </c>
      <c r="CK5" s="15" t="str">
        <f t="shared" si="2"/>
        <v>Validado mayo</v>
      </c>
      <c r="CL5" s="15" t="str">
        <f t="shared" si="2"/>
        <v>Observaciones validación mayo</v>
      </c>
      <c r="CM5" s="15" t="str">
        <f t="shared" si="2"/>
        <v>Meta junio</v>
      </c>
      <c r="CN5" s="15" t="str">
        <f t="shared" si="2"/>
        <v>Avance cuantitativo junio</v>
      </c>
      <c r="CO5" s="15" t="str">
        <f t="shared" si="2"/>
        <v>Reporte cualitativo junio</v>
      </c>
      <c r="CP5" s="15" t="str">
        <f t="shared" si="2"/>
        <v>% Meta junio</v>
      </c>
      <c r="CQ5" s="15" t="str">
        <f t="shared" si="2"/>
        <v>% Avance junio</v>
      </c>
      <c r="CR5" s="15" t="str">
        <f t="shared" ref="CR5:EI5" si="3">+CR2</f>
        <v>Validado junio</v>
      </c>
      <c r="CS5" s="15" t="str">
        <f t="shared" si="3"/>
        <v>Observaciones validación junio</v>
      </c>
      <c r="CT5" s="15" t="str">
        <f t="shared" si="3"/>
        <v>Meta julio</v>
      </c>
      <c r="CU5" s="15" t="str">
        <f t="shared" si="3"/>
        <v>Avance cuantitativo julio</v>
      </c>
      <c r="CV5" s="15" t="str">
        <f t="shared" si="3"/>
        <v>Reporte cualitativo julio</v>
      </c>
      <c r="CW5" s="15" t="str">
        <f t="shared" si="3"/>
        <v>% Meta julio</v>
      </c>
      <c r="CX5" s="15" t="str">
        <f t="shared" si="3"/>
        <v>% Avance julio</v>
      </c>
      <c r="CY5" s="15" t="str">
        <f t="shared" si="3"/>
        <v>Validado julio</v>
      </c>
      <c r="CZ5" s="15" t="str">
        <f t="shared" si="3"/>
        <v>Observaciones validación julio</v>
      </c>
      <c r="DA5" s="15" t="str">
        <f t="shared" si="3"/>
        <v>Meta agosto</v>
      </c>
      <c r="DB5" s="15" t="str">
        <f t="shared" si="3"/>
        <v>Avance cuantitativo agosto</v>
      </c>
      <c r="DC5" s="15" t="str">
        <f t="shared" si="3"/>
        <v>Reporte cualitativo agosto</v>
      </c>
      <c r="DD5" s="15" t="str">
        <f t="shared" si="3"/>
        <v>% Meta agosto</v>
      </c>
      <c r="DE5" s="15" t="str">
        <f t="shared" si="3"/>
        <v>% Avance agosto</v>
      </c>
      <c r="DF5" s="15" t="str">
        <f t="shared" si="3"/>
        <v>Validado agosto</v>
      </c>
      <c r="DG5" s="15" t="str">
        <f t="shared" si="3"/>
        <v>Observaciones validación agosto</v>
      </c>
      <c r="DH5" s="15" t="str">
        <f t="shared" si="3"/>
        <v>Meta septiembre</v>
      </c>
      <c r="DI5" s="15" t="str">
        <f t="shared" si="3"/>
        <v>Avance cuantitativo septiembre</v>
      </c>
      <c r="DJ5" s="15" t="str">
        <f t="shared" si="3"/>
        <v>Reporte cualitativo septiembre</v>
      </c>
      <c r="DK5" s="15" t="str">
        <f t="shared" si="3"/>
        <v>% Meta septiembre</v>
      </c>
      <c r="DL5" s="15" t="str">
        <f t="shared" si="3"/>
        <v>% Avance septiembre</v>
      </c>
      <c r="DM5" s="15" t="str">
        <f t="shared" si="3"/>
        <v>Validado septiembre</v>
      </c>
      <c r="DN5" s="15" t="str">
        <f t="shared" si="3"/>
        <v>Observaciones validación septiembre</v>
      </c>
      <c r="DO5" s="15" t="str">
        <f t="shared" si="3"/>
        <v>Meta octubre</v>
      </c>
      <c r="DP5" s="15" t="str">
        <f t="shared" si="3"/>
        <v>Avance cuantitativo octubre</v>
      </c>
      <c r="DQ5" s="15" t="str">
        <f t="shared" si="3"/>
        <v>Reporte cualitativo octubre</v>
      </c>
      <c r="DR5" s="15" t="str">
        <f t="shared" si="3"/>
        <v>% Meta octubre</v>
      </c>
      <c r="DS5" s="15" t="str">
        <f t="shared" si="3"/>
        <v>% Avance octubre</v>
      </c>
      <c r="DT5" s="15" t="str">
        <f t="shared" si="3"/>
        <v>Validado octubre</v>
      </c>
      <c r="DU5" s="15" t="str">
        <f t="shared" si="3"/>
        <v>Observaciones validación octubre</v>
      </c>
      <c r="DV5" s="15" t="str">
        <f t="shared" si="3"/>
        <v>Meta noviembre</v>
      </c>
      <c r="DW5" s="15" t="str">
        <f t="shared" si="3"/>
        <v>Avance cuantitativo noviembre</v>
      </c>
      <c r="DX5" s="15" t="str">
        <f t="shared" si="3"/>
        <v>Reporte cualitativo noviembre</v>
      </c>
      <c r="DY5" s="15" t="str">
        <f t="shared" si="3"/>
        <v>% Meta noviembre</v>
      </c>
      <c r="DZ5" s="15" t="str">
        <f t="shared" si="3"/>
        <v>% Avance noviembre</v>
      </c>
      <c r="EA5" s="15" t="str">
        <f t="shared" si="3"/>
        <v>Validado noviembre</v>
      </c>
      <c r="EB5" s="15" t="str">
        <f t="shared" si="3"/>
        <v>Observaciones validación noviembre</v>
      </c>
      <c r="EC5" s="15" t="str">
        <f t="shared" si="3"/>
        <v>Meta diciembre</v>
      </c>
      <c r="ED5" s="15" t="str">
        <f t="shared" si="3"/>
        <v>Avance cuantitativo diciembre</v>
      </c>
      <c r="EE5" s="15" t="str">
        <f t="shared" si="3"/>
        <v>Reporte cualitativo diciembre</v>
      </c>
      <c r="EF5" s="15" t="str">
        <f t="shared" si="3"/>
        <v>% Meta diciembre</v>
      </c>
      <c r="EG5" s="15" t="str">
        <f t="shared" si="3"/>
        <v>% Avance diciembre</v>
      </c>
      <c r="EH5" s="15" t="str">
        <f t="shared" si="3"/>
        <v>Validado diciembre</v>
      </c>
      <c r="EI5" s="15" t="str">
        <f t="shared" si="3"/>
        <v>Observaciones validación diciembre</v>
      </c>
      <c r="EJ5" s="15" t="str">
        <f>+EJ3</f>
        <v>INCOMPLETO</v>
      </c>
      <c r="EK5" s="17"/>
      <c r="EL5" s="18"/>
      <c r="EM5" s="18"/>
      <c r="EN5" s="18"/>
      <c r="EO5" s="18"/>
      <c r="EP5" s="18"/>
      <c r="EQ5" s="18"/>
      <c r="ER5" s="18"/>
    </row>
    <row r="6" spans="1:148" s="51" customFormat="1" x14ac:dyDescent="0.25">
      <c r="A6" s="20" t="s">
        <v>1326</v>
      </c>
      <c r="B6" s="21" t="s">
        <v>152</v>
      </c>
      <c r="C6" s="22" t="s">
        <v>153</v>
      </c>
      <c r="D6" s="22" t="s">
        <v>153</v>
      </c>
      <c r="E6" s="23" t="s">
        <v>154</v>
      </c>
      <c r="F6" s="23" t="s">
        <v>155</v>
      </c>
      <c r="G6" s="24" t="s">
        <v>156</v>
      </c>
      <c r="H6" s="23" t="s">
        <v>157</v>
      </c>
      <c r="I6" s="23" t="s">
        <v>158</v>
      </c>
      <c r="J6" s="23" t="s">
        <v>159</v>
      </c>
      <c r="K6" s="23" t="s">
        <v>160</v>
      </c>
      <c r="L6" s="23" t="s">
        <v>161</v>
      </c>
      <c r="M6" s="21" t="s">
        <v>162</v>
      </c>
      <c r="N6" s="25" t="s">
        <v>163</v>
      </c>
      <c r="O6" s="26">
        <v>1</v>
      </c>
      <c r="P6" s="23" t="s">
        <v>164</v>
      </c>
      <c r="Q6" s="27" t="s">
        <v>165</v>
      </c>
      <c r="R6" s="28" t="s">
        <v>166</v>
      </c>
      <c r="S6" s="23" t="s">
        <v>167</v>
      </c>
      <c r="T6" s="29" t="s">
        <v>168</v>
      </c>
      <c r="U6" s="29" t="s">
        <v>169</v>
      </c>
      <c r="V6" s="29">
        <v>30</v>
      </c>
      <c r="W6" s="23" t="s">
        <v>170</v>
      </c>
      <c r="X6" s="29" t="s">
        <v>171</v>
      </c>
      <c r="Y6" s="21" t="s">
        <v>172</v>
      </c>
      <c r="Z6" s="30"/>
      <c r="AA6" s="30"/>
      <c r="AB6" s="30"/>
      <c r="AC6" s="30"/>
      <c r="AD6" s="30"/>
      <c r="AE6" s="30"/>
      <c r="AF6" s="30"/>
      <c r="AG6" s="30"/>
      <c r="AH6" s="29"/>
      <c r="AI6" s="29" t="s">
        <v>173</v>
      </c>
      <c r="AJ6" s="29"/>
      <c r="AK6" s="29"/>
      <c r="AL6" s="29"/>
      <c r="AM6" s="29"/>
      <c r="AN6" s="29"/>
      <c r="AO6" s="29"/>
      <c r="AP6" s="29"/>
      <c r="AQ6" s="29"/>
      <c r="AR6" s="31"/>
      <c r="AS6" s="29"/>
      <c r="AT6" s="32">
        <v>0</v>
      </c>
      <c r="AU6" s="32">
        <v>60000</v>
      </c>
      <c r="AV6" s="32">
        <v>70000</v>
      </c>
      <c r="AW6" s="32">
        <v>80000</v>
      </c>
      <c r="AX6" s="32">
        <v>90000</v>
      </c>
      <c r="AY6" s="32">
        <v>90000</v>
      </c>
      <c r="AZ6" s="29"/>
      <c r="BA6" s="29"/>
      <c r="BB6" s="29"/>
      <c r="BC6" s="33"/>
      <c r="BD6" s="34">
        <v>0</v>
      </c>
      <c r="BE6" s="35">
        <v>0</v>
      </c>
      <c r="BF6" s="36"/>
      <c r="BG6" s="37">
        <f t="shared" ref="BG6:BG14" si="4">IFERROR(BD6/AV6,0)</f>
        <v>0</v>
      </c>
      <c r="BH6" s="38">
        <f t="shared" ref="BH6:BH14" si="5">+IF(BI6="SI",IFERROR((IF(BI6="SI",BE6,0)/AV6),"REVISAR"),0)</f>
        <v>0</v>
      </c>
      <c r="BI6" s="39" t="s">
        <v>174</v>
      </c>
      <c r="BJ6" s="40" t="s">
        <v>175</v>
      </c>
      <c r="BK6" s="41">
        <v>0</v>
      </c>
      <c r="BL6" s="42">
        <f t="shared" ref="BL6:BL21" si="6">IF(BI6="SI",BE6,0)</f>
        <v>0</v>
      </c>
      <c r="BM6" s="36"/>
      <c r="BN6" s="37">
        <f t="shared" ref="BN6:BN14" si="7">+IFERROR(BK6/AV6,0)</f>
        <v>0</v>
      </c>
      <c r="BO6" s="38">
        <f t="shared" ref="BO6:BO14" si="8">+IF(BP6="SI",IFERROR((IF(BP6="SI",BL6,0)/AV6),"REVISAR"),BH6)</f>
        <v>0</v>
      </c>
      <c r="BP6" s="39" t="s">
        <v>174</v>
      </c>
      <c r="BQ6" s="40" t="s">
        <v>175</v>
      </c>
      <c r="BR6" s="43">
        <v>0</v>
      </c>
      <c r="BS6" s="44">
        <v>0</v>
      </c>
      <c r="BT6" s="36"/>
      <c r="BU6" s="37">
        <f t="shared" ref="BU6:BU14" si="9">IFERROR(BR6/AV6,0)</f>
        <v>0</v>
      </c>
      <c r="BV6" s="38">
        <f t="shared" ref="BV6:BV14" si="10">+IF(BW6="SI",IFERROR((IF(BW6="SI",BS6,0)/AV6),"REVISAR"),BO6)</f>
        <v>0</v>
      </c>
      <c r="BW6" s="39" t="s">
        <v>174</v>
      </c>
      <c r="BX6" s="36" t="s">
        <v>175</v>
      </c>
      <c r="BY6" s="44">
        <f>IF(BV6="SI",BR6,0)</f>
        <v>0</v>
      </c>
      <c r="BZ6" s="44">
        <f>IF(BW6="SI",BS6,0)</f>
        <v>0</v>
      </c>
      <c r="CA6" s="40"/>
      <c r="CB6" s="37">
        <f t="shared" ref="CB6:CB14" si="11">IFERROR(BY6/$AV6,0)</f>
        <v>0</v>
      </c>
      <c r="CC6" s="38">
        <f t="shared" ref="CC6:CC14" si="12">+IF(CD6="SI",IFERROR((IF(CD6="SI",BZ6,0)/AV6),"REVISAR"),BV6)</f>
        <v>0</v>
      </c>
      <c r="CD6" s="39" t="s">
        <v>174</v>
      </c>
      <c r="CE6" s="40" t="s">
        <v>175</v>
      </c>
      <c r="CF6" s="45">
        <v>0</v>
      </c>
      <c r="CG6" s="44">
        <f t="shared" ref="CG6:CG39" si="13">IF(CD6="SI",BZ6,0)</f>
        <v>0</v>
      </c>
      <c r="CH6" s="40"/>
      <c r="CI6" s="37">
        <f t="shared" ref="CI6:CI14" si="14">IFERROR(CF6/$AV6,0)</f>
        <v>0</v>
      </c>
      <c r="CJ6" s="38">
        <f t="shared" ref="CJ6:CJ14" si="15">+IF(CK6="SI",IFERROR((IF(CK6="SI",CG6,0)/AV6),"REVISAR"),CC6)</f>
        <v>0</v>
      </c>
      <c r="CK6" s="39" t="s">
        <v>176</v>
      </c>
      <c r="CL6" s="40" t="s">
        <v>177</v>
      </c>
      <c r="CM6" s="46">
        <v>65000</v>
      </c>
      <c r="CN6" s="47">
        <v>41434</v>
      </c>
      <c r="CO6" s="47" t="s">
        <v>178</v>
      </c>
      <c r="CP6" s="37">
        <f t="shared" ref="CP6:CP14" si="16">IFERROR(CM6/$AV6,0)</f>
        <v>0.9285714285714286</v>
      </c>
      <c r="CQ6" s="38">
        <f t="shared" ref="CQ6:CQ14" si="17">+IF(CR6="SI",IFERROR((IF(CR6="SI",CN6,0)/AV6),"REVISAR"),CJ6)</f>
        <v>0.59191428571428573</v>
      </c>
      <c r="CR6" s="39" t="s">
        <v>179</v>
      </c>
      <c r="CS6" s="40" t="s">
        <v>180</v>
      </c>
      <c r="CT6" s="44">
        <f>+CM6</f>
        <v>65000</v>
      </c>
      <c r="CU6" s="44">
        <f t="shared" ref="CU6:CU39" si="18">IF(CR6="SI",CN6,0)</f>
        <v>41434</v>
      </c>
      <c r="CV6" s="40"/>
      <c r="CW6" s="37">
        <f t="shared" ref="CW6:CW14" si="19">IFERROR(CT6/$AV6,0)</f>
        <v>0.9285714285714286</v>
      </c>
      <c r="CX6" s="38">
        <f t="shared" ref="CX6:CX14" si="20">+IF(CY6="SI",IFERROR((IF(CY6="SI",CU6,0)/AV6),"REVISAR"),CQ6)</f>
        <v>0.59191428571428573</v>
      </c>
      <c r="CY6" s="39" t="s">
        <v>174</v>
      </c>
      <c r="CZ6" s="40" t="s">
        <v>175</v>
      </c>
      <c r="DA6" s="44">
        <f>+CT6</f>
        <v>65000</v>
      </c>
      <c r="DB6" s="44">
        <f t="shared" ref="DB6:DB39" si="21">IF(CY6="SI",CU6,0)</f>
        <v>0</v>
      </c>
      <c r="DC6" s="40"/>
      <c r="DD6" s="37">
        <f t="shared" ref="DD6:DD14" si="22">IFERROR(DA6/$AV6,0)</f>
        <v>0.9285714285714286</v>
      </c>
      <c r="DE6" s="38">
        <f t="shared" ref="DE6:DE14" si="23">+IF(DF6="SI",IFERROR((IF(DF6="SI",DB6,0)/AV6),"REVISAR"),CX6)</f>
        <v>0.59191428571428573</v>
      </c>
      <c r="DF6" s="39" t="s">
        <v>174</v>
      </c>
      <c r="DG6" s="40" t="s">
        <v>175</v>
      </c>
      <c r="DH6" s="44">
        <f>+DA6</f>
        <v>65000</v>
      </c>
      <c r="DI6" s="44">
        <f>IF(DF6="SI",DB6,0)</f>
        <v>0</v>
      </c>
      <c r="DJ6" s="40"/>
      <c r="DK6" s="37">
        <f t="shared" ref="DK6:DK14" si="24">IFERROR(DH6/$AV6,0)</f>
        <v>0.9285714285714286</v>
      </c>
      <c r="DL6" s="38">
        <f t="shared" ref="DL6:DL14" si="25">+IF(DM6="SI",IFERROR((IF(DM6="SI",DI6,0)/AV6),"REVISAR"),DE6)</f>
        <v>0.59191428571428573</v>
      </c>
      <c r="DM6" s="39" t="s">
        <v>174</v>
      </c>
      <c r="DN6" s="40" t="s">
        <v>175</v>
      </c>
      <c r="DO6" s="44">
        <f>+DH6</f>
        <v>65000</v>
      </c>
      <c r="DP6" s="44">
        <f t="shared" ref="DP6:DP39" si="26">IF(DM6="SI",DI6,0)</f>
        <v>0</v>
      </c>
      <c r="DQ6" s="40"/>
      <c r="DR6" s="37">
        <f t="shared" ref="DR6:DR14" si="27">IFERROR(DO6/$AV6,0)</f>
        <v>0.9285714285714286</v>
      </c>
      <c r="DS6" s="38">
        <f t="shared" ref="DS6:DS14" si="28">+IF(DT6="SI",IFERROR((IF(DT6="SI",DP6,0)/AV6),"REVISAR"),DL6)</f>
        <v>0.59191428571428573</v>
      </c>
      <c r="DT6" s="39" t="s">
        <v>174</v>
      </c>
      <c r="DU6" s="40" t="s">
        <v>175</v>
      </c>
      <c r="DV6" s="44">
        <f>+DO6</f>
        <v>65000</v>
      </c>
      <c r="DW6" s="44">
        <f t="shared" ref="DW6:DW39" si="29">IF(DT6="SI",DP6,0)</f>
        <v>0</v>
      </c>
      <c r="DX6" s="40"/>
      <c r="DY6" s="37">
        <f t="shared" ref="DY6:DY14" si="30">IFERROR(DV6/$AV6,0)</f>
        <v>0.9285714285714286</v>
      </c>
      <c r="DZ6" s="38">
        <f t="shared" ref="DZ6:DZ14" si="31">+IF(EA6="SI",IFERROR((IF(EA6="SI",DW6,0)/AV6),"REVISAR"),DS6)</f>
        <v>0.59191428571428573</v>
      </c>
      <c r="EA6" s="39" t="s">
        <v>174</v>
      </c>
      <c r="EB6" s="40" t="s">
        <v>175</v>
      </c>
      <c r="EC6" s="46">
        <f t="shared" ref="EC6:EC14" si="32">+AV6</f>
        <v>70000</v>
      </c>
      <c r="ED6" s="40"/>
      <c r="EE6" s="40"/>
      <c r="EF6" s="37">
        <f t="shared" ref="EF6:EF14" si="33">IFERROR(EC6/$AV6,0)</f>
        <v>1</v>
      </c>
      <c r="EG6" s="38">
        <f t="shared" ref="EG6:EG14" si="34">+IF(EH6="SI",IFERROR((IF(EH6="SI",ED6,0)/AV6),"REVISAR"),DZ6)</f>
        <v>0.59191428571428573</v>
      </c>
      <c r="EH6" s="39" t="s">
        <v>174</v>
      </c>
      <c r="EI6" s="40" t="s">
        <v>175</v>
      </c>
      <c r="EJ6" s="48"/>
      <c r="EK6" s="48">
        <v>2024</v>
      </c>
      <c r="EL6" s="49" t="str">
        <f>+VLOOKUP(C6,[8]Listas_desplega!$AI$22:$AJ$44,2,0)</f>
        <v>DC_PBM</v>
      </c>
      <c r="EM6" s="49" t="str">
        <f>+VLOOKUP(I6,[8]Listas_desplega!$BY$2:$BZ$7,2,0)</f>
        <v>T_2</v>
      </c>
      <c r="EN6" s="49" t="str">
        <f>+VLOOKUP(J6,[8]Listas_desplega!$BY$10:$BZ$23,2,0)</f>
        <v>T_2_C_2</v>
      </c>
      <c r="EO6" s="49" t="str">
        <f>+VLOOKUP(K6,[8]Listas_desplega!$BY$27:$BZ$54,2,0)</f>
        <v>T_2_C_2_ET_1</v>
      </c>
      <c r="EP6" s="49" t="str">
        <f>+VLOOKUP(L6,[8]Listas_desplega!$BY$57:$BZ$105,2,0)</f>
        <v>T_2_C_2_ET_1_CPT_3</v>
      </c>
      <c r="EQ6" s="50" t="str">
        <f>+VLOOKUP(M6,[8]Listas_desplega!$J$2:$K$11,2,FALSE)</f>
        <v>Eje_E_2</v>
      </c>
      <c r="ER6" s="50"/>
    </row>
    <row r="7" spans="1:148" s="51" customFormat="1" ht="15" customHeight="1" x14ac:dyDescent="0.25">
      <c r="A7" s="20" t="s">
        <v>1327</v>
      </c>
      <c r="B7" s="21" t="s">
        <v>152</v>
      </c>
      <c r="C7" s="22" t="s">
        <v>153</v>
      </c>
      <c r="D7" s="22" t="s">
        <v>153</v>
      </c>
      <c r="E7" s="23" t="s">
        <v>154</v>
      </c>
      <c r="F7" s="23" t="s">
        <v>155</v>
      </c>
      <c r="G7" s="24" t="s">
        <v>156</v>
      </c>
      <c r="H7" s="23" t="s">
        <v>157</v>
      </c>
      <c r="I7" s="23" t="s">
        <v>158</v>
      </c>
      <c r="J7" s="23" t="s">
        <v>159</v>
      </c>
      <c r="K7" s="23" t="s">
        <v>160</v>
      </c>
      <c r="L7" s="23" t="s">
        <v>181</v>
      </c>
      <c r="M7" s="21" t="s">
        <v>182</v>
      </c>
      <c r="N7" s="25" t="s">
        <v>183</v>
      </c>
      <c r="O7" s="29">
        <v>2</v>
      </c>
      <c r="P7" s="52" t="s">
        <v>184</v>
      </c>
      <c r="Q7" s="27" t="s">
        <v>165</v>
      </c>
      <c r="R7" s="30" t="s">
        <v>166</v>
      </c>
      <c r="S7" s="23" t="s">
        <v>185</v>
      </c>
      <c r="T7" s="29" t="s">
        <v>186</v>
      </c>
      <c r="U7" s="29" t="s">
        <v>187</v>
      </c>
      <c r="V7" s="29">
        <v>15</v>
      </c>
      <c r="W7" s="23" t="s">
        <v>188</v>
      </c>
      <c r="X7" s="29" t="s">
        <v>171</v>
      </c>
      <c r="Y7" s="21" t="s">
        <v>172</v>
      </c>
      <c r="Z7" s="30"/>
      <c r="AA7" s="30"/>
      <c r="AB7" s="30"/>
      <c r="AC7" s="30"/>
      <c r="AD7" s="30"/>
      <c r="AE7" s="30"/>
      <c r="AF7" s="30"/>
      <c r="AG7" s="30"/>
      <c r="AH7" s="29"/>
      <c r="AI7" s="29"/>
      <c r="AJ7" s="29"/>
      <c r="AK7" s="29"/>
      <c r="AL7" s="29"/>
      <c r="AM7" s="29"/>
      <c r="AN7" s="29"/>
      <c r="AO7" s="29"/>
      <c r="AP7" s="29"/>
      <c r="AQ7" s="29"/>
      <c r="AR7" s="31">
        <v>4100</v>
      </c>
      <c r="AS7" s="29"/>
      <c r="AT7" s="32">
        <v>0</v>
      </c>
      <c r="AU7" s="32">
        <v>0</v>
      </c>
      <c r="AV7" s="32">
        <v>100</v>
      </c>
      <c r="AW7" s="32">
        <v>0</v>
      </c>
      <c r="AX7" s="32">
        <v>0</v>
      </c>
      <c r="AY7" s="32">
        <v>100</v>
      </c>
      <c r="AZ7" s="29"/>
      <c r="BA7" s="29"/>
      <c r="BB7" s="29"/>
      <c r="BC7" s="33"/>
      <c r="BD7" s="53">
        <v>0</v>
      </c>
      <c r="BE7" s="54">
        <v>0</v>
      </c>
      <c r="BF7" s="36"/>
      <c r="BG7" s="37">
        <f t="shared" si="4"/>
        <v>0</v>
      </c>
      <c r="BH7" s="38">
        <f t="shared" si="5"/>
        <v>0</v>
      </c>
      <c r="BI7" s="39" t="s">
        <v>174</v>
      </c>
      <c r="BJ7" s="40" t="s">
        <v>189</v>
      </c>
      <c r="BK7" s="41">
        <v>0</v>
      </c>
      <c r="BL7" s="42">
        <f t="shared" si="6"/>
        <v>0</v>
      </c>
      <c r="BM7" s="36"/>
      <c r="BN7" s="37">
        <f t="shared" si="7"/>
        <v>0</v>
      </c>
      <c r="BO7" s="38">
        <f t="shared" si="8"/>
        <v>0</v>
      </c>
      <c r="BP7" s="39" t="s">
        <v>174</v>
      </c>
      <c r="BQ7" s="36" t="s">
        <v>189</v>
      </c>
      <c r="BR7" s="43">
        <v>20</v>
      </c>
      <c r="BS7" s="55">
        <v>72</v>
      </c>
      <c r="BT7" s="36" t="s">
        <v>190</v>
      </c>
      <c r="BU7" s="37">
        <f t="shared" si="9"/>
        <v>0.2</v>
      </c>
      <c r="BV7" s="38">
        <f t="shared" si="10"/>
        <v>0.72</v>
      </c>
      <c r="BW7" s="39" t="s">
        <v>179</v>
      </c>
      <c r="BX7" s="56" t="s">
        <v>191</v>
      </c>
      <c r="BY7" s="57">
        <f>+BR7</f>
        <v>20</v>
      </c>
      <c r="BZ7" s="44">
        <f t="shared" ref="BZ7:BZ39" si="35">IF(BW7="SI",BS7,0)</f>
        <v>72</v>
      </c>
      <c r="CA7" s="40"/>
      <c r="CB7" s="37">
        <f t="shared" si="11"/>
        <v>0.2</v>
      </c>
      <c r="CC7" s="38">
        <f t="shared" si="12"/>
        <v>0.72</v>
      </c>
      <c r="CD7" s="39" t="s">
        <v>179</v>
      </c>
      <c r="CE7" s="40" t="s">
        <v>175</v>
      </c>
      <c r="CF7" s="57">
        <f>+BY7</f>
        <v>20</v>
      </c>
      <c r="CG7" s="44">
        <f t="shared" si="13"/>
        <v>72</v>
      </c>
      <c r="CH7" s="40"/>
      <c r="CI7" s="37">
        <f t="shared" si="14"/>
        <v>0.2</v>
      </c>
      <c r="CJ7" s="38">
        <f t="shared" si="15"/>
        <v>0.72</v>
      </c>
      <c r="CK7" s="39" t="s">
        <v>176</v>
      </c>
      <c r="CL7" s="40" t="s">
        <v>177</v>
      </c>
      <c r="CM7" s="57">
        <v>50</v>
      </c>
      <c r="CN7" s="47">
        <v>75</v>
      </c>
      <c r="CO7" s="47" t="s">
        <v>192</v>
      </c>
      <c r="CP7" s="37">
        <f t="shared" si="16"/>
        <v>0.5</v>
      </c>
      <c r="CQ7" s="38">
        <f t="shared" si="17"/>
        <v>0.75</v>
      </c>
      <c r="CR7" s="39" t="s">
        <v>179</v>
      </c>
      <c r="CS7" s="40" t="s">
        <v>193</v>
      </c>
      <c r="CT7" s="57">
        <f>+CM7</f>
        <v>50</v>
      </c>
      <c r="CU7" s="44">
        <f t="shared" si="18"/>
        <v>75</v>
      </c>
      <c r="CV7" s="40"/>
      <c r="CW7" s="37">
        <f t="shared" si="19"/>
        <v>0.5</v>
      </c>
      <c r="CX7" s="38">
        <f t="shared" si="20"/>
        <v>0.75</v>
      </c>
      <c r="CY7" s="39" t="s">
        <v>174</v>
      </c>
      <c r="CZ7" s="40" t="s">
        <v>175</v>
      </c>
      <c r="DA7" s="46">
        <f>+CT7</f>
        <v>50</v>
      </c>
      <c r="DB7" s="44">
        <f t="shared" si="21"/>
        <v>0</v>
      </c>
      <c r="DC7" s="40"/>
      <c r="DD7" s="37">
        <f t="shared" si="22"/>
        <v>0.5</v>
      </c>
      <c r="DE7" s="38">
        <f t="shared" si="23"/>
        <v>0.75</v>
      </c>
      <c r="DF7" s="39" t="s">
        <v>174</v>
      </c>
      <c r="DG7" s="40" t="s">
        <v>175</v>
      </c>
      <c r="DH7" s="46">
        <v>75</v>
      </c>
      <c r="DI7" s="40"/>
      <c r="DJ7" s="40"/>
      <c r="DK7" s="37">
        <f t="shared" si="24"/>
        <v>0.75</v>
      </c>
      <c r="DL7" s="38">
        <f t="shared" si="25"/>
        <v>0.75</v>
      </c>
      <c r="DM7" s="39" t="s">
        <v>174</v>
      </c>
      <c r="DN7" s="40" t="s">
        <v>175</v>
      </c>
      <c r="DO7" s="46">
        <f>+DH7</f>
        <v>75</v>
      </c>
      <c r="DP7" s="44">
        <f t="shared" si="26"/>
        <v>0</v>
      </c>
      <c r="DQ7" s="40"/>
      <c r="DR7" s="37">
        <f t="shared" si="27"/>
        <v>0.75</v>
      </c>
      <c r="DS7" s="38">
        <f t="shared" si="28"/>
        <v>0.75</v>
      </c>
      <c r="DT7" s="39" t="s">
        <v>174</v>
      </c>
      <c r="DU7" s="40" t="s">
        <v>175</v>
      </c>
      <c r="DV7" s="46">
        <f>+DO7</f>
        <v>75</v>
      </c>
      <c r="DW7" s="44">
        <f t="shared" si="29"/>
        <v>0</v>
      </c>
      <c r="DX7" s="40"/>
      <c r="DY7" s="37">
        <f t="shared" si="30"/>
        <v>0.75</v>
      </c>
      <c r="DZ7" s="38">
        <f t="shared" si="31"/>
        <v>0.75</v>
      </c>
      <c r="EA7" s="39" t="s">
        <v>174</v>
      </c>
      <c r="EB7" s="40" t="s">
        <v>175</v>
      </c>
      <c r="EC7" s="46">
        <f t="shared" si="32"/>
        <v>100</v>
      </c>
      <c r="ED7" s="40"/>
      <c r="EE7" s="40"/>
      <c r="EF7" s="37">
        <f t="shared" si="33"/>
        <v>1</v>
      </c>
      <c r="EG7" s="38">
        <f t="shared" si="34"/>
        <v>0.75</v>
      </c>
      <c r="EH7" s="39" t="s">
        <v>174</v>
      </c>
      <c r="EI7" s="40" t="s">
        <v>175</v>
      </c>
      <c r="EJ7" s="48"/>
      <c r="EK7" s="48">
        <v>2024</v>
      </c>
      <c r="EL7" s="49" t="str">
        <f>+VLOOKUP(C7,[8]Listas_desplega!$AI$22:$AJ$44,2,0)</f>
        <v>DC_PBM</v>
      </c>
      <c r="EM7" s="49" t="str">
        <f>+VLOOKUP(I7,[8]Listas_desplega!$BY$2:$BZ$7,2,0)</f>
        <v>T_2</v>
      </c>
      <c r="EN7" s="49" t="str">
        <f>+VLOOKUP(J7,[8]Listas_desplega!$BY$10:$BZ$23,2,0)</f>
        <v>T_2_C_2</v>
      </c>
      <c r="EO7" s="49" t="str">
        <f>+VLOOKUP(K7,[8]Listas_desplega!$BY$27:$BZ$54,2,0)</f>
        <v>T_2_C_2_ET_1</v>
      </c>
      <c r="EP7" s="49" t="str">
        <f>+VLOOKUP(L7,[8]Listas_desplega!$BY$57:$BZ$105,2,0)</f>
        <v>T_2_C_2_ET_1_CPT_8</v>
      </c>
      <c r="EQ7" s="50" t="str">
        <f>+VLOOKUP(M7,[8]Listas_desplega!$J$2:$K$11,2,FALSE)</f>
        <v>Eje_E_6</v>
      </c>
      <c r="ER7" s="50"/>
    </row>
    <row r="8" spans="1:148" s="51" customFormat="1" ht="15" customHeight="1" x14ac:dyDescent="0.25">
      <c r="A8" s="20" t="s">
        <v>1328</v>
      </c>
      <c r="B8" s="21" t="s">
        <v>152</v>
      </c>
      <c r="C8" s="22" t="s">
        <v>153</v>
      </c>
      <c r="D8" s="22" t="s">
        <v>194</v>
      </c>
      <c r="E8" s="23" t="s">
        <v>154</v>
      </c>
      <c r="F8" s="23" t="s">
        <v>155</v>
      </c>
      <c r="G8" s="24" t="s">
        <v>156</v>
      </c>
      <c r="H8" s="23" t="s">
        <v>157</v>
      </c>
      <c r="I8" s="23" t="s">
        <v>158</v>
      </c>
      <c r="J8" s="23" t="s">
        <v>159</v>
      </c>
      <c r="K8" s="23" t="s">
        <v>160</v>
      </c>
      <c r="L8" s="23" t="s">
        <v>161</v>
      </c>
      <c r="M8" s="21" t="s">
        <v>195</v>
      </c>
      <c r="N8" s="25" t="s">
        <v>196</v>
      </c>
      <c r="O8" s="29">
        <v>3</v>
      </c>
      <c r="P8" s="23" t="s">
        <v>197</v>
      </c>
      <c r="Q8" s="30" t="s">
        <v>165</v>
      </c>
      <c r="R8" s="30" t="s">
        <v>166</v>
      </c>
      <c r="S8" s="23" t="s">
        <v>198</v>
      </c>
      <c r="T8" s="29" t="s">
        <v>168</v>
      </c>
      <c r="U8" s="29" t="s">
        <v>199</v>
      </c>
      <c r="V8" s="29">
        <v>30</v>
      </c>
      <c r="W8" s="23" t="s">
        <v>200</v>
      </c>
      <c r="X8" s="29" t="s">
        <v>171</v>
      </c>
      <c r="Y8" s="21" t="s">
        <v>172</v>
      </c>
      <c r="Z8" s="30"/>
      <c r="AA8" s="30"/>
      <c r="AB8" s="30"/>
      <c r="AC8" s="30"/>
      <c r="AD8" s="30"/>
      <c r="AE8" s="30"/>
      <c r="AF8" s="30"/>
      <c r="AG8" s="30"/>
      <c r="AH8" s="29"/>
      <c r="AI8" s="29"/>
      <c r="AJ8" s="29"/>
      <c r="AK8" s="29"/>
      <c r="AL8" s="29"/>
      <c r="AM8" s="29"/>
      <c r="AN8" s="29"/>
      <c r="AO8" s="29"/>
      <c r="AP8" s="29"/>
      <c r="AQ8" s="29"/>
      <c r="AR8" s="31"/>
      <c r="AS8" s="23" t="s">
        <v>201</v>
      </c>
      <c r="AT8" s="32">
        <v>0</v>
      </c>
      <c r="AU8" s="32">
        <v>0</v>
      </c>
      <c r="AV8" s="32">
        <v>6832</v>
      </c>
      <c r="AW8" s="32">
        <v>9668</v>
      </c>
      <c r="AX8" s="32">
        <v>3500</v>
      </c>
      <c r="AY8" s="32">
        <v>20000</v>
      </c>
      <c r="AZ8" s="29"/>
      <c r="BA8" s="29"/>
      <c r="BB8" s="29"/>
      <c r="BC8" s="33"/>
      <c r="BD8" s="34">
        <v>0</v>
      </c>
      <c r="BE8" s="54">
        <v>0</v>
      </c>
      <c r="BF8" s="36"/>
      <c r="BG8" s="37">
        <f t="shared" si="4"/>
        <v>0</v>
      </c>
      <c r="BH8" s="38">
        <f t="shared" si="5"/>
        <v>0</v>
      </c>
      <c r="BI8" s="39" t="s">
        <v>174</v>
      </c>
      <c r="BJ8" s="40" t="s">
        <v>175</v>
      </c>
      <c r="BK8" s="58">
        <v>0</v>
      </c>
      <c r="BL8" s="42">
        <f t="shared" si="6"/>
        <v>0</v>
      </c>
      <c r="BM8" s="36"/>
      <c r="BN8" s="37">
        <f t="shared" si="7"/>
        <v>0</v>
      </c>
      <c r="BO8" s="38">
        <f t="shared" si="8"/>
        <v>0</v>
      </c>
      <c r="BP8" s="39" t="s">
        <v>174</v>
      </c>
      <c r="BQ8" s="36" t="s">
        <v>175</v>
      </c>
      <c r="BR8" s="43">
        <v>0</v>
      </c>
      <c r="BS8" s="44">
        <f>IF(BP8="SI",BL8,0)</f>
        <v>0</v>
      </c>
      <c r="BT8" s="36"/>
      <c r="BU8" s="37">
        <f t="shared" si="9"/>
        <v>0</v>
      </c>
      <c r="BV8" s="38">
        <f t="shared" si="10"/>
        <v>0</v>
      </c>
      <c r="BW8" s="39" t="s">
        <v>174</v>
      </c>
      <c r="BX8" s="36" t="s">
        <v>175</v>
      </c>
      <c r="BY8" s="44">
        <v>0</v>
      </c>
      <c r="BZ8" s="44">
        <f t="shared" si="35"/>
        <v>0</v>
      </c>
      <c r="CA8" s="40"/>
      <c r="CB8" s="37">
        <f t="shared" si="11"/>
        <v>0</v>
      </c>
      <c r="CC8" s="38">
        <f t="shared" si="12"/>
        <v>0</v>
      </c>
      <c r="CD8" s="39" t="s">
        <v>174</v>
      </c>
      <c r="CE8" s="40" t="s">
        <v>175</v>
      </c>
      <c r="CF8" s="44">
        <v>0</v>
      </c>
      <c r="CG8" s="44">
        <f t="shared" si="13"/>
        <v>0</v>
      </c>
      <c r="CH8" s="40"/>
      <c r="CI8" s="37">
        <f t="shared" si="14"/>
        <v>0</v>
      </c>
      <c r="CJ8" s="38">
        <f t="shared" si="15"/>
        <v>0</v>
      </c>
      <c r="CK8" s="39" t="s">
        <v>176</v>
      </c>
      <c r="CL8" s="40" t="s">
        <v>177</v>
      </c>
      <c r="CM8" s="44">
        <v>0</v>
      </c>
      <c r="CN8" s="59">
        <v>0</v>
      </c>
      <c r="CO8" s="47" t="s">
        <v>202</v>
      </c>
      <c r="CP8" s="37">
        <f t="shared" si="16"/>
        <v>0</v>
      </c>
      <c r="CQ8" s="38">
        <f t="shared" si="17"/>
        <v>0</v>
      </c>
      <c r="CR8" s="39" t="s">
        <v>179</v>
      </c>
      <c r="CS8" s="40" t="s">
        <v>203</v>
      </c>
      <c r="CT8" s="44">
        <v>0</v>
      </c>
      <c r="CU8" s="44">
        <f t="shared" si="18"/>
        <v>0</v>
      </c>
      <c r="CV8" s="40"/>
      <c r="CW8" s="37">
        <f t="shared" si="19"/>
        <v>0</v>
      </c>
      <c r="CX8" s="38">
        <f t="shared" si="20"/>
        <v>0</v>
      </c>
      <c r="CY8" s="39" t="s">
        <v>174</v>
      </c>
      <c r="CZ8" s="40" t="s">
        <v>175</v>
      </c>
      <c r="DA8" s="44">
        <v>0</v>
      </c>
      <c r="DB8" s="44">
        <f t="shared" si="21"/>
        <v>0</v>
      </c>
      <c r="DC8" s="40"/>
      <c r="DD8" s="37">
        <f t="shared" si="22"/>
        <v>0</v>
      </c>
      <c r="DE8" s="38">
        <f t="shared" si="23"/>
        <v>0</v>
      </c>
      <c r="DF8" s="39" t="s">
        <v>174</v>
      </c>
      <c r="DG8" s="40" t="s">
        <v>175</v>
      </c>
      <c r="DH8" s="44">
        <v>0</v>
      </c>
      <c r="DI8" s="44">
        <f>IF(DF8="SI",DB8,0)</f>
        <v>0</v>
      </c>
      <c r="DJ8" s="40"/>
      <c r="DK8" s="37">
        <f t="shared" si="24"/>
        <v>0</v>
      </c>
      <c r="DL8" s="38">
        <f t="shared" si="25"/>
        <v>0</v>
      </c>
      <c r="DM8" s="39" t="s">
        <v>174</v>
      </c>
      <c r="DN8" s="40" t="s">
        <v>175</v>
      </c>
      <c r="DO8" s="44">
        <v>0</v>
      </c>
      <c r="DP8" s="44">
        <f t="shared" si="26"/>
        <v>0</v>
      </c>
      <c r="DQ8" s="40"/>
      <c r="DR8" s="37">
        <f t="shared" si="27"/>
        <v>0</v>
      </c>
      <c r="DS8" s="38">
        <f t="shared" si="28"/>
        <v>0</v>
      </c>
      <c r="DT8" s="39" t="s">
        <v>174</v>
      </c>
      <c r="DU8" s="40" t="s">
        <v>175</v>
      </c>
      <c r="DV8" s="44">
        <v>0</v>
      </c>
      <c r="DW8" s="44">
        <f t="shared" si="29"/>
        <v>0</v>
      </c>
      <c r="DX8" s="40"/>
      <c r="DY8" s="37">
        <f t="shared" si="30"/>
        <v>0</v>
      </c>
      <c r="DZ8" s="38">
        <f t="shared" si="31"/>
        <v>0</v>
      </c>
      <c r="EA8" s="39" t="s">
        <v>174</v>
      </c>
      <c r="EB8" s="40" t="s">
        <v>175</v>
      </c>
      <c r="EC8" s="46">
        <f t="shared" si="32"/>
        <v>6832</v>
      </c>
      <c r="ED8" s="60"/>
      <c r="EE8" s="40"/>
      <c r="EF8" s="37">
        <f t="shared" si="33"/>
        <v>1</v>
      </c>
      <c r="EG8" s="38">
        <f t="shared" si="34"/>
        <v>0</v>
      </c>
      <c r="EH8" s="39" t="s">
        <v>174</v>
      </c>
      <c r="EI8" s="40" t="s">
        <v>175</v>
      </c>
      <c r="EJ8" s="48"/>
      <c r="EK8" s="48">
        <v>2024</v>
      </c>
      <c r="EL8" s="49" t="str">
        <f>+VLOOKUP(C8,[8]Listas_desplega!$AI$22:$AJ$44,2,0)</f>
        <v>DC_PBM</v>
      </c>
      <c r="EM8" s="49" t="str">
        <f>+VLOOKUP(I8,[8]Listas_desplega!$BY$2:$BZ$7,2,0)</f>
        <v>T_2</v>
      </c>
      <c r="EN8" s="49" t="str">
        <f>+VLOOKUP(J8,[8]Listas_desplega!$BY$10:$BZ$23,2,0)</f>
        <v>T_2_C_2</v>
      </c>
      <c r="EO8" s="49" t="str">
        <f>+VLOOKUP(K8,[8]Listas_desplega!$BY$27:$BZ$54,2,0)</f>
        <v>T_2_C_2_ET_1</v>
      </c>
      <c r="EP8" s="49" t="str">
        <f>+VLOOKUP(L8,[8]Listas_desplega!$BY$57:$BZ$105,2,0)</f>
        <v>T_2_C_2_ET_1_CPT_3</v>
      </c>
      <c r="EQ8" s="50" t="str">
        <f>+VLOOKUP(M8,[8]Listas_desplega!$J$2:$K$11,2,FALSE)</f>
        <v>Eje_E_4</v>
      </c>
      <c r="ER8" s="50"/>
    </row>
    <row r="9" spans="1:148" s="51" customFormat="1" x14ac:dyDescent="0.25">
      <c r="A9" s="20" t="s">
        <v>1329</v>
      </c>
      <c r="B9" s="21" t="s">
        <v>152</v>
      </c>
      <c r="C9" s="22" t="s">
        <v>153</v>
      </c>
      <c r="D9" s="22" t="s">
        <v>194</v>
      </c>
      <c r="E9" s="23" t="s">
        <v>154</v>
      </c>
      <c r="F9" s="23" t="s">
        <v>155</v>
      </c>
      <c r="G9" s="24" t="s">
        <v>156</v>
      </c>
      <c r="H9" s="23" t="s">
        <v>157</v>
      </c>
      <c r="I9" s="23" t="s">
        <v>158</v>
      </c>
      <c r="J9" s="23" t="s">
        <v>159</v>
      </c>
      <c r="K9" s="23" t="s">
        <v>160</v>
      </c>
      <c r="L9" s="23" t="s">
        <v>161</v>
      </c>
      <c r="M9" s="21" t="s">
        <v>195</v>
      </c>
      <c r="N9" s="25" t="s">
        <v>196</v>
      </c>
      <c r="O9" s="29">
        <v>4</v>
      </c>
      <c r="P9" s="23" t="s">
        <v>204</v>
      </c>
      <c r="Q9" s="30" t="s">
        <v>165</v>
      </c>
      <c r="R9" s="30" t="s">
        <v>166</v>
      </c>
      <c r="S9" s="23" t="s">
        <v>205</v>
      </c>
      <c r="T9" s="29" t="s">
        <v>168</v>
      </c>
      <c r="U9" s="29" t="s">
        <v>199</v>
      </c>
      <c r="V9" s="29">
        <v>30</v>
      </c>
      <c r="W9" s="23" t="s">
        <v>200</v>
      </c>
      <c r="X9" s="29" t="s">
        <v>171</v>
      </c>
      <c r="Y9" s="21" t="s">
        <v>172</v>
      </c>
      <c r="Z9" s="30"/>
      <c r="AA9" s="30"/>
      <c r="AB9" s="30"/>
      <c r="AC9" s="30"/>
      <c r="AD9" s="30"/>
      <c r="AE9" s="30"/>
      <c r="AF9" s="30"/>
      <c r="AG9" s="30"/>
      <c r="AH9" s="29"/>
      <c r="AI9" s="29"/>
      <c r="AJ9" s="29"/>
      <c r="AK9" s="29"/>
      <c r="AL9" s="29"/>
      <c r="AM9" s="29"/>
      <c r="AN9" s="29"/>
      <c r="AO9" s="29"/>
      <c r="AP9" s="29"/>
      <c r="AQ9" s="29"/>
      <c r="AR9" s="31"/>
      <c r="AS9" s="23" t="s">
        <v>201</v>
      </c>
      <c r="AT9" s="32">
        <v>0</v>
      </c>
      <c r="AU9" s="32">
        <v>145</v>
      </c>
      <c r="AV9" s="32">
        <v>11500</v>
      </c>
      <c r="AW9" s="32">
        <v>7000</v>
      </c>
      <c r="AX9" s="32">
        <v>6355</v>
      </c>
      <c r="AY9" s="32">
        <v>25000</v>
      </c>
      <c r="AZ9" s="29"/>
      <c r="BA9" s="29"/>
      <c r="BB9" s="29"/>
      <c r="BC9" s="33"/>
      <c r="BD9" s="34">
        <v>0</v>
      </c>
      <c r="BE9" s="34">
        <v>0</v>
      </c>
      <c r="BF9" s="61"/>
      <c r="BG9" s="37">
        <f t="shared" si="4"/>
        <v>0</v>
      </c>
      <c r="BH9" s="38">
        <f t="shared" si="5"/>
        <v>0</v>
      </c>
      <c r="BI9" s="39" t="s">
        <v>174</v>
      </c>
      <c r="BJ9" s="40" t="s">
        <v>175</v>
      </c>
      <c r="BK9" s="58">
        <v>0</v>
      </c>
      <c r="BL9" s="42">
        <f t="shared" si="6"/>
        <v>0</v>
      </c>
      <c r="BM9" s="36"/>
      <c r="BN9" s="37">
        <f t="shared" si="7"/>
        <v>0</v>
      </c>
      <c r="BO9" s="38">
        <f t="shared" si="8"/>
        <v>0</v>
      </c>
      <c r="BP9" s="39" t="s">
        <v>174</v>
      </c>
      <c r="BQ9" s="36" t="s">
        <v>175</v>
      </c>
      <c r="BR9" s="43">
        <v>0</v>
      </c>
      <c r="BS9" s="44">
        <f>IF(BP9="SI",BL9,0)</f>
        <v>0</v>
      </c>
      <c r="BT9" s="36"/>
      <c r="BU9" s="37">
        <f t="shared" si="9"/>
        <v>0</v>
      </c>
      <c r="BV9" s="38">
        <f t="shared" si="10"/>
        <v>0</v>
      </c>
      <c r="BW9" s="39" t="s">
        <v>174</v>
      </c>
      <c r="BX9" s="36" t="s">
        <v>175</v>
      </c>
      <c r="BY9" s="44">
        <v>0</v>
      </c>
      <c r="BZ9" s="44">
        <f t="shared" si="35"/>
        <v>0</v>
      </c>
      <c r="CA9" s="40"/>
      <c r="CB9" s="37">
        <f t="shared" si="11"/>
        <v>0</v>
      </c>
      <c r="CC9" s="38">
        <f t="shared" si="12"/>
        <v>0</v>
      </c>
      <c r="CD9" s="39" t="s">
        <v>174</v>
      </c>
      <c r="CE9" s="40" t="s">
        <v>175</v>
      </c>
      <c r="CF9" s="44">
        <v>0</v>
      </c>
      <c r="CG9" s="44">
        <f t="shared" si="13"/>
        <v>0</v>
      </c>
      <c r="CH9" s="40"/>
      <c r="CI9" s="37">
        <f t="shared" si="14"/>
        <v>0</v>
      </c>
      <c r="CJ9" s="38">
        <f t="shared" si="15"/>
        <v>0</v>
      </c>
      <c r="CK9" s="39" t="s">
        <v>176</v>
      </c>
      <c r="CL9" s="40" t="s">
        <v>177</v>
      </c>
      <c r="CM9" s="44">
        <v>0</v>
      </c>
      <c r="CN9" s="59">
        <v>0</v>
      </c>
      <c r="CO9" s="47" t="s">
        <v>202</v>
      </c>
      <c r="CP9" s="37">
        <f t="shared" si="16"/>
        <v>0</v>
      </c>
      <c r="CQ9" s="38">
        <f t="shared" si="17"/>
        <v>0</v>
      </c>
      <c r="CR9" s="39" t="s">
        <v>179</v>
      </c>
      <c r="CS9" s="40" t="s">
        <v>203</v>
      </c>
      <c r="CT9" s="44">
        <v>0</v>
      </c>
      <c r="CU9" s="44">
        <f t="shared" si="18"/>
        <v>0</v>
      </c>
      <c r="CV9" s="40"/>
      <c r="CW9" s="37">
        <f t="shared" si="19"/>
        <v>0</v>
      </c>
      <c r="CX9" s="38">
        <f t="shared" si="20"/>
        <v>0</v>
      </c>
      <c r="CY9" s="39" t="s">
        <v>174</v>
      </c>
      <c r="CZ9" s="40" t="s">
        <v>175</v>
      </c>
      <c r="DA9" s="44">
        <v>0</v>
      </c>
      <c r="DB9" s="44">
        <f t="shared" si="21"/>
        <v>0</v>
      </c>
      <c r="DC9" s="40"/>
      <c r="DD9" s="37">
        <f t="shared" si="22"/>
        <v>0</v>
      </c>
      <c r="DE9" s="38">
        <f t="shared" si="23"/>
        <v>0</v>
      </c>
      <c r="DF9" s="39" t="s">
        <v>174</v>
      </c>
      <c r="DG9" s="40" t="s">
        <v>175</v>
      </c>
      <c r="DH9" s="44">
        <v>0</v>
      </c>
      <c r="DI9" s="44">
        <f>IF(DF9="SI",DB9,0)</f>
        <v>0</v>
      </c>
      <c r="DJ9" s="40"/>
      <c r="DK9" s="37">
        <f t="shared" si="24"/>
        <v>0</v>
      </c>
      <c r="DL9" s="38">
        <f t="shared" si="25"/>
        <v>0</v>
      </c>
      <c r="DM9" s="39" t="s">
        <v>174</v>
      </c>
      <c r="DN9" s="40" t="s">
        <v>175</v>
      </c>
      <c r="DO9" s="44">
        <v>0</v>
      </c>
      <c r="DP9" s="44">
        <f t="shared" si="26"/>
        <v>0</v>
      </c>
      <c r="DQ9" s="40"/>
      <c r="DR9" s="37">
        <f t="shared" si="27"/>
        <v>0</v>
      </c>
      <c r="DS9" s="38">
        <f t="shared" si="28"/>
        <v>0</v>
      </c>
      <c r="DT9" s="39" t="s">
        <v>174</v>
      </c>
      <c r="DU9" s="40" t="s">
        <v>175</v>
      </c>
      <c r="DV9" s="44">
        <v>0</v>
      </c>
      <c r="DW9" s="44">
        <f t="shared" si="29"/>
        <v>0</v>
      </c>
      <c r="DX9" s="40"/>
      <c r="DY9" s="37">
        <f t="shared" si="30"/>
        <v>0</v>
      </c>
      <c r="DZ9" s="38">
        <f t="shared" si="31"/>
        <v>0</v>
      </c>
      <c r="EA9" s="39" t="s">
        <v>174</v>
      </c>
      <c r="EB9" s="40" t="s">
        <v>175</v>
      </c>
      <c r="EC9" s="46">
        <f t="shared" si="32"/>
        <v>11500</v>
      </c>
      <c r="ED9" s="60"/>
      <c r="EE9" s="40"/>
      <c r="EF9" s="37">
        <f t="shared" si="33"/>
        <v>1</v>
      </c>
      <c r="EG9" s="38">
        <f t="shared" si="34"/>
        <v>0</v>
      </c>
      <c r="EH9" s="39" t="s">
        <v>174</v>
      </c>
      <c r="EI9" s="40" t="s">
        <v>175</v>
      </c>
      <c r="EJ9" s="48"/>
      <c r="EK9" s="48">
        <v>2024</v>
      </c>
      <c r="EL9" s="49" t="str">
        <f>+VLOOKUP(C9,[8]Listas_desplega!$AI$22:$AJ$44,2,0)</f>
        <v>DC_PBM</v>
      </c>
      <c r="EM9" s="49" t="str">
        <f>+VLOOKUP(I9,[8]Listas_desplega!$BY$2:$BZ$7,2,0)</f>
        <v>T_2</v>
      </c>
      <c r="EN9" s="49" t="str">
        <f>+VLOOKUP(J9,[8]Listas_desplega!$BY$10:$BZ$23,2,0)</f>
        <v>T_2_C_2</v>
      </c>
      <c r="EO9" s="49" t="str">
        <f>+VLOOKUP(K9,[8]Listas_desplega!$BY$27:$BZ$54,2,0)</f>
        <v>T_2_C_2_ET_1</v>
      </c>
      <c r="EP9" s="49" t="str">
        <f>+VLOOKUP(L9,[8]Listas_desplega!$BY$57:$BZ$105,2,0)</f>
        <v>T_2_C_2_ET_1_CPT_3</v>
      </c>
      <c r="EQ9" s="50" t="str">
        <f>+VLOOKUP(M9,[8]Listas_desplega!$J$2:$K$11,2,FALSE)</f>
        <v>Eje_E_4</v>
      </c>
      <c r="ER9" s="50"/>
    </row>
    <row r="10" spans="1:148" s="51" customFormat="1" ht="15" customHeight="1" x14ac:dyDescent="0.25">
      <c r="A10" s="20" t="s">
        <v>1330</v>
      </c>
      <c r="B10" s="21" t="s">
        <v>152</v>
      </c>
      <c r="C10" s="22" t="s">
        <v>153</v>
      </c>
      <c r="D10" s="22" t="s">
        <v>194</v>
      </c>
      <c r="E10" s="23" t="s">
        <v>154</v>
      </c>
      <c r="F10" s="23" t="s">
        <v>155</v>
      </c>
      <c r="G10" s="24" t="s">
        <v>156</v>
      </c>
      <c r="H10" s="23" t="s">
        <v>157</v>
      </c>
      <c r="I10" s="23" t="s">
        <v>158</v>
      </c>
      <c r="J10" s="23" t="s">
        <v>206</v>
      </c>
      <c r="K10" s="23" t="s">
        <v>207</v>
      </c>
      <c r="L10" s="23" t="s">
        <v>208</v>
      </c>
      <c r="M10" s="21" t="s">
        <v>162</v>
      </c>
      <c r="N10" s="25" t="s">
        <v>209</v>
      </c>
      <c r="O10" s="29">
        <v>5</v>
      </c>
      <c r="P10" s="23" t="s">
        <v>210</v>
      </c>
      <c r="Q10" s="30" t="s">
        <v>165</v>
      </c>
      <c r="R10" s="30" t="s">
        <v>166</v>
      </c>
      <c r="S10" s="23" t="s">
        <v>211</v>
      </c>
      <c r="T10" s="29" t="s">
        <v>168</v>
      </c>
      <c r="U10" s="29" t="s">
        <v>199</v>
      </c>
      <c r="V10" s="29">
        <v>15</v>
      </c>
      <c r="W10" s="23" t="s">
        <v>212</v>
      </c>
      <c r="X10" s="29" t="s">
        <v>171</v>
      </c>
      <c r="Y10" s="21" t="s">
        <v>172</v>
      </c>
      <c r="Z10" s="30"/>
      <c r="AA10" s="30"/>
      <c r="AB10" s="30"/>
      <c r="AC10" s="30"/>
      <c r="AD10" s="30"/>
      <c r="AE10" s="30"/>
      <c r="AF10" s="30" t="s">
        <v>173</v>
      </c>
      <c r="AG10" s="30"/>
      <c r="AH10" s="29"/>
      <c r="AI10" s="29"/>
      <c r="AJ10" s="29"/>
      <c r="AK10" s="29"/>
      <c r="AL10" s="29"/>
      <c r="AM10" s="29"/>
      <c r="AN10" s="29"/>
      <c r="AO10" s="29"/>
      <c r="AP10" s="29"/>
      <c r="AQ10" s="29"/>
      <c r="AR10" s="31"/>
      <c r="AS10" s="29"/>
      <c r="AT10" s="32">
        <v>0</v>
      </c>
      <c r="AU10" s="32">
        <v>0</v>
      </c>
      <c r="AV10" s="62">
        <v>30</v>
      </c>
      <c r="AW10" s="32">
        <v>0</v>
      </c>
      <c r="AX10" s="32">
        <v>0</v>
      </c>
      <c r="AY10" s="32">
        <v>97</v>
      </c>
      <c r="AZ10" s="29"/>
      <c r="BA10" s="29"/>
      <c r="BB10" s="29"/>
      <c r="BC10" s="33"/>
      <c r="BD10" s="53">
        <v>0</v>
      </c>
      <c r="BE10" s="34">
        <v>0</v>
      </c>
      <c r="BF10" s="36"/>
      <c r="BG10" s="37">
        <f t="shared" si="4"/>
        <v>0</v>
      </c>
      <c r="BH10" s="38">
        <f t="shared" si="5"/>
        <v>0</v>
      </c>
      <c r="BI10" s="39" t="s">
        <v>174</v>
      </c>
      <c r="BJ10" s="40" t="s">
        <v>189</v>
      </c>
      <c r="BK10" s="41">
        <v>0</v>
      </c>
      <c r="BL10" s="42">
        <f t="shared" si="6"/>
        <v>0</v>
      </c>
      <c r="BM10" s="36"/>
      <c r="BN10" s="37">
        <f t="shared" si="7"/>
        <v>0</v>
      </c>
      <c r="BO10" s="38">
        <f t="shared" si="8"/>
        <v>0</v>
      </c>
      <c r="BP10" s="39" t="s">
        <v>174</v>
      </c>
      <c r="BQ10" s="36" t="s">
        <v>189</v>
      </c>
      <c r="BR10" s="43">
        <v>0</v>
      </c>
      <c r="BS10" s="55"/>
      <c r="BT10" s="36" t="s">
        <v>213</v>
      </c>
      <c r="BU10" s="37">
        <f t="shared" si="9"/>
        <v>0</v>
      </c>
      <c r="BV10" s="38">
        <f t="shared" si="10"/>
        <v>0</v>
      </c>
      <c r="BW10" s="39" t="s">
        <v>176</v>
      </c>
      <c r="BX10" s="56" t="s">
        <v>214</v>
      </c>
      <c r="BY10" s="57">
        <f>+BR10</f>
        <v>0</v>
      </c>
      <c r="BZ10" s="44">
        <f t="shared" si="35"/>
        <v>0</v>
      </c>
      <c r="CA10" s="40"/>
      <c r="CB10" s="37">
        <f t="shared" si="11"/>
        <v>0</v>
      </c>
      <c r="CC10" s="38">
        <f t="shared" si="12"/>
        <v>0</v>
      </c>
      <c r="CD10" s="39" t="s">
        <v>174</v>
      </c>
      <c r="CE10" s="40" t="s">
        <v>175</v>
      </c>
      <c r="CF10" s="57">
        <f>+BY10</f>
        <v>0</v>
      </c>
      <c r="CG10" s="44">
        <f t="shared" si="13"/>
        <v>0</v>
      </c>
      <c r="CH10" s="40"/>
      <c r="CI10" s="37">
        <f t="shared" si="14"/>
        <v>0</v>
      </c>
      <c r="CJ10" s="38">
        <f t="shared" si="15"/>
        <v>0</v>
      </c>
      <c r="CK10" s="39" t="s">
        <v>176</v>
      </c>
      <c r="CL10" s="40" t="s">
        <v>177</v>
      </c>
      <c r="CM10" s="57">
        <v>0</v>
      </c>
      <c r="CN10" s="47">
        <v>4</v>
      </c>
      <c r="CO10" s="47" t="s">
        <v>215</v>
      </c>
      <c r="CP10" s="37">
        <f t="shared" si="16"/>
        <v>0</v>
      </c>
      <c r="CQ10" s="38">
        <f t="shared" si="17"/>
        <v>0.13333333333333333</v>
      </c>
      <c r="CR10" s="39" t="s">
        <v>179</v>
      </c>
      <c r="CS10" s="40" t="s">
        <v>216</v>
      </c>
      <c r="CT10" s="57">
        <f>+CM10</f>
        <v>0</v>
      </c>
      <c r="CU10" s="44">
        <f t="shared" si="18"/>
        <v>4</v>
      </c>
      <c r="CV10" s="40"/>
      <c r="CW10" s="37">
        <f t="shared" si="19"/>
        <v>0</v>
      </c>
      <c r="CX10" s="38">
        <f t="shared" si="20"/>
        <v>0.13333333333333333</v>
      </c>
      <c r="CY10" s="39" t="s">
        <v>174</v>
      </c>
      <c r="CZ10" s="40" t="s">
        <v>175</v>
      </c>
      <c r="DA10" s="46">
        <f>+CT10</f>
        <v>0</v>
      </c>
      <c r="DB10" s="44">
        <f t="shared" si="21"/>
        <v>0</v>
      </c>
      <c r="DC10" s="40"/>
      <c r="DD10" s="37">
        <f t="shared" si="22"/>
        <v>0</v>
      </c>
      <c r="DE10" s="38">
        <f t="shared" si="23"/>
        <v>0.13333333333333333</v>
      </c>
      <c r="DF10" s="39" t="s">
        <v>174</v>
      </c>
      <c r="DG10" s="40" t="s">
        <v>175</v>
      </c>
      <c r="DH10" s="46">
        <v>0</v>
      </c>
      <c r="DI10" s="40"/>
      <c r="DJ10" s="40"/>
      <c r="DK10" s="37">
        <f t="shared" si="24"/>
        <v>0</v>
      </c>
      <c r="DL10" s="38">
        <f t="shared" si="25"/>
        <v>0.13333333333333333</v>
      </c>
      <c r="DM10" s="39" t="s">
        <v>174</v>
      </c>
      <c r="DN10" s="40" t="s">
        <v>175</v>
      </c>
      <c r="DO10" s="46">
        <f>+DH10</f>
        <v>0</v>
      </c>
      <c r="DP10" s="44">
        <f t="shared" si="26"/>
        <v>0</v>
      </c>
      <c r="DQ10" s="40"/>
      <c r="DR10" s="37">
        <f t="shared" si="27"/>
        <v>0</v>
      </c>
      <c r="DS10" s="38">
        <f t="shared" si="28"/>
        <v>0.13333333333333333</v>
      </c>
      <c r="DT10" s="39" t="s">
        <v>174</v>
      </c>
      <c r="DU10" s="40" t="s">
        <v>175</v>
      </c>
      <c r="DV10" s="46">
        <f>+DO10</f>
        <v>0</v>
      </c>
      <c r="DW10" s="44">
        <f t="shared" si="29"/>
        <v>0</v>
      </c>
      <c r="DX10" s="40"/>
      <c r="DY10" s="37">
        <f t="shared" si="30"/>
        <v>0</v>
      </c>
      <c r="DZ10" s="38">
        <f t="shared" si="31"/>
        <v>0.13333333333333333</v>
      </c>
      <c r="EA10" s="39" t="s">
        <v>174</v>
      </c>
      <c r="EB10" s="40" t="s">
        <v>175</v>
      </c>
      <c r="EC10" s="46">
        <f t="shared" si="32"/>
        <v>30</v>
      </c>
      <c r="ED10" s="40"/>
      <c r="EE10" s="40"/>
      <c r="EF10" s="37">
        <f t="shared" si="33"/>
        <v>1</v>
      </c>
      <c r="EG10" s="38">
        <f t="shared" si="34"/>
        <v>0.13333333333333333</v>
      </c>
      <c r="EH10" s="39" t="s">
        <v>174</v>
      </c>
      <c r="EI10" s="40" t="s">
        <v>175</v>
      </c>
      <c r="EJ10" s="48" t="s">
        <v>173</v>
      </c>
      <c r="EK10" s="48">
        <v>2024</v>
      </c>
      <c r="EL10" s="49" t="str">
        <f>+VLOOKUP(C10,[8]Listas_desplega!$AI$22:$AJ$44,2,0)</f>
        <v>DC_PBM</v>
      </c>
      <c r="EM10" s="49" t="str">
        <f>+VLOOKUP(I10,[8]Listas_desplega!$BY$2:$BZ$7,2,0)</f>
        <v>T_2</v>
      </c>
      <c r="EN10" s="49" t="str">
        <f>+VLOOKUP(J10,[8]Listas_desplega!$BY$10:$BZ$23,2,0)</f>
        <v>T_2_C_3</v>
      </c>
      <c r="EO10" s="49" t="str">
        <f>+VLOOKUP(K10,[8]Listas_desplega!$BY$27:$BZ$54,2,0)</f>
        <v>T_2_C_3_ET_2</v>
      </c>
      <c r="EP10" s="49" t="str">
        <f>+VLOOKUP(L10,[8]Listas_desplega!$BY$57:$BZ$105,2,0)</f>
        <v>T_2_C_3_ET_2_CPT_1</v>
      </c>
      <c r="EQ10" s="50" t="str">
        <f>+VLOOKUP(M10,[8]Listas_desplega!$J$2:$K$11,2,FALSE)</f>
        <v>Eje_E_2</v>
      </c>
      <c r="ER10" s="50"/>
    </row>
    <row r="11" spans="1:148" s="51" customFormat="1" ht="15" customHeight="1" x14ac:dyDescent="0.25">
      <c r="A11" s="20" t="s">
        <v>1331</v>
      </c>
      <c r="B11" s="21" t="s">
        <v>152</v>
      </c>
      <c r="C11" s="22" t="s">
        <v>153</v>
      </c>
      <c r="D11" s="22" t="s">
        <v>153</v>
      </c>
      <c r="E11" s="23" t="s">
        <v>154</v>
      </c>
      <c r="F11" s="23" t="s">
        <v>155</v>
      </c>
      <c r="G11" s="24" t="s">
        <v>156</v>
      </c>
      <c r="H11" s="23" t="s">
        <v>157</v>
      </c>
      <c r="I11" s="23" t="s">
        <v>158</v>
      </c>
      <c r="J11" s="23" t="s">
        <v>159</v>
      </c>
      <c r="K11" s="23" t="s">
        <v>160</v>
      </c>
      <c r="L11" s="23" t="s">
        <v>217</v>
      </c>
      <c r="M11" s="21" t="s">
        <v>218</v>
      </c>
      <c r="N11" s="25" t="s">
        <v>219</v>
      </c>
      <c r="O11" s="26">
        <v>100</v>
      </c>
      <c r="P11" s="23" t="s">
        <v>220</v>
      </c>
      <c r="Q11" s="30" t="s">
        <v>221</v>
      </c>
      <c r="R11" s="30" t="s">
        <v>222</v>
      </c>
      <c r="S11" s="23" t="s">
        <v>223</v>
      </c>
      <c r="T11" s="29" t="s">
        <v>186</v>
      </c>
      <c r="U11" s="29" t="s">
        <v>199</v>
      </c>
      <c r="V11" s="29">
        <v>180</v>
      </c>
      <c r="W11" s="63" t="s">
        <v>224</v>
      </c>
      <c r="X11" s="29" t="s">
        <v>225</v>
      </c>
      <c r="Y11" s="21" t="s">
        <v>172</v>
      </c>
      <c r="Z11" s="30"/>
      <c r="AA11" s="30"/>
      <c r="AB11" s="30"/>
      <c r="AC11" s="30"/>
      <c r="AD11" s="30"/>
      <c r="AE11" s="30"/>
      <c r="AF11" s="30"/>
      <c r="AG11" s="30"/>
      <c r="AH11" s="29"/>
      <c r="AI11" s="29" t="s">
        <v>173</v>
      </c>
      <c r="AJ11" s="29"/>
      <c r="AK11" s="29"/>
      <c r="AL11" s="29"/>
      <c r="AM11" s="29"/>
      <c r="AN11" s="29"/>
      <c r="AO11" s="29"/>
      <c r="AP11" s="29"/>
      <c r="AQ11" s="29"/>
      <c r="AR11" s="31"/>
      <c r="AS11" s="29"/>
      <c r="AT11" s="32">
        <v>82</v>
      </c>
      <c r="AU11" s="32">
        <v>82.5</v>
      </c>
      <c r="AV11" s="32">
        <v>83.5</v>
      </c>
      <c r="AW11" s="32">
        <v>84.5</v>
      </c>
      <c r="AX11" s="32">
        <v>85</v>
      </c>
      <c r="AY11" s="32">
        <v>85</v>
      </c>
      <c r="AZ11" s="29"/>
      <c r="BA11" s="29"/>
      <c r="BB11" s="29"/>
      <c r="BC11" s="33"/>
      <c r="BD11" s="34">
        <v>0</v>
      </c>
      <c r="BE11" s="34">
        <v>0</v>
      </c>
      <c r="BF11" s="36" t="s">
        <v>226</v>
      </c>
      <c r="BG11" s="37">
        <f t="shared" si="4"/>
        <v>0</v>
      </c>
      <c r="BH11" s="38">
        <f t="shared" si="5"/>
        <v>0</v>
      </c>
      <c r="BI11" s="39" t="s">
        <v>179</v>
      </c>
      <c r="BJ11" s="36" t="s">
        <v>227</v>
      </c>
      <c r="BK11" s="58">
        <v>0</v>
      </c>
      <c r="BL11" s="42">
        <f t="shared" si="6"/>
        <v>0</v>
      </c>
      <c r="BM11" s="36" t="s">
        <v>228</v>
      </c>
      <c r="BN11" s="37">
        <f t="shared" si="7"/>
        <v>0</v>
      </c>
      <c r="BO11" s="38">
        <f t="shared" si="8"/>
        <v>0</v>
      </c>
      <c r="BP11" s="39" t="s">
        <v>179</v>
      </c>
      <c r="BQ11" s="36" t="s">
        <v>229</v>
      </c>
      <c r="BR11" s="43">
        <v>0</v>
      </c>
      <c r="BS11" s="44">
        <f t="shared" ref="BS11:BS21" si="36">IF(BP11="SI",BL11,0)</f>
        <v>0</v>
      </c>
      <c r="BT11" s="36" t="s">
        <v>230</v>
      </c>
      <c r="BU11" s="37">
        <f t="shared" si="9"/>
        <v>0</v>
      </c>
      <c r="BV11" s="38">
        <f t="shared" si="10"/>
        <v>0</v>
      </c>
      <c r="BW11" s="39" t="s">
        <v>179</v>
      </c>
      <c r="BX11" s="36" t="s">
        <v>231</v>
      </c>
      <c r="BY11" s="44">
        <v>0</v>
      </c>
      <c r="BZ11" s="44">
        <f t="shared" si="35"/>
        <v>0</v>
      </c>
      <c r="CA11" s="36" t="s">
        <v>232</v>
      </c>
      <c r="CB11" s="37">
        <f t="shared" si="11"/>
        <v>0</v>
      </c>
      <c r="CC11" s="38">
        <f t="shared" si="12"/>
        <v>0</v>
      </c>
      <c r="CD11" s="39" t="s">
        <v>179</v>
      </c>
      <c r="CE11" s="36" t="s">
        <v>233</v>
      </c>
      <c r="CF11" s="44">
        <v>0</v>
      </c>
      <c r="CG11" s="44">
        <f t="shared" si="13"/>
        <v>0</v>
      </c>
      <c r="CH11" s="64" t="s">
        <v>234</v>
      </c>
      <c r="CI11" s="37">
        <f t="shared" si="14"/>
        <v>0</v>
      </c>
      <c r="CJ11" s="38">
        <f t="shared" si="15"/>
        <v>0</v>
      </c>
      <c r="CK11" s="39" t="s">
        <v>179</v>
      </c>
      <c r="CL11" s="64" t="s">
        <v>235</v>
      </c>
      <c r="CM11" s="44">
        <v>0</v>
      </c>
      <c r="CN11" s="59">
        <v>0</v>
      </c>
      <c r="CO11" s="61" t="s">
        <v>236</v>
      </c>
      <c r="CP11" s="37">
        <f t="shared" si="16"/>
        <v>0</v>
      </c>
      <c r="CQ11" s="38">
        <f t="shared" si="17"/>
        <v>0</v>
      </c>
      <c r="CR11" s="39" t="s">
        <v>179</v>
      </c>
      <c r="CS11" s="40" t="s">
        <v>237</v>
      </c>
      <c r="CT11" s="44">
        <v>0</v>
      </c>
      <c r="CU11" s="44">
        <f t="shared" si="18"/>
        <v>0</v>
      </c>
      <c r="CV11" s="40"/>
      <c r="CW11" s="37">
        <f t="shared" si="19"/>
        <v>0</v>
      </c>
      <c r="CX11" s="38">
        <f t="shared" si="20"/>
        <v>0</v>
      </c>
      <c r="CY11" s="39" t="s">
        <v>174</v>
      </c>
      <c r="CZ11" s="40" t="s">
        <v>175</v>
      </c>
      <c r="DA11" s="44">
        <v>0</v>
      </c>
      <c r="DB11" s="44">
        <f t="shared" si="21"/>
        <v>0</v>
      </c>
      <c r="DC11" s="40"/>
      <c r="DD11" s="37">
        <f t="shared" si="22"/>
        <v>0</v>
      </c>
      <c r="DE11" s="38">
        <f t="shared" si="23"/>
        <v>0</v>
      </c>
      <c r="DF11" s="39" t="s">
        <v>174</v>
      </c>
      <c r="DG11" s="40" t="s">
        <v>175</v>
      </c>
      <c r="DH11" s="44">
        <v>0</v>
      </c>
      <c r="DI11" s="44">
        <f t="shared" ref="DI11:DI32" si="37">IF(DF11="SI",DB11,0)</f>
        <v>0</v>
      </c>
      <c r="DJ11" s="40"/>
      <c r="DK11" s="37">
        <f t="shared" si="24"/>
        <v>0</v>
      </c>
      <c r="DL11" s="38">
        <f t="shared" si="25"/>
        <v>0</v>
      </c>
      <c r="DM11" s="39" t="s">
        <v>174</v>
      </c>
      <c r="DN11" s="40" t="s">
        <v>175</v>
      </c>
      <c r="DO11" s="44">
        <v>0</v>
      </c>
      <c r="DP11" s="44">
        <f t="shared" si="26"/>
        <v>0</v>
      </c>
      <c r="DQ11" s="40"/>
      <c r="DR11" s="37">
        <f t="shared" si="27"/>
        <v>0</v>
      </c>
      <c r="DS11" s="38">
        <f t="shared" si="28"/>
        <v>0</v>
      </c>
      <c r="DT11" s="39" t="s">
        <v>174</v>
      </c>
      <c r="DU11" s="40" t="s">
        <v>175</v>
      </c>
      <c r="DV11" s="44">
        <v>0</v>
      </c>
      <c r="DW11" s="44">
        <f t="shared" si="29"/>
        <v>0</v>
      </c>
      <c r="DX11" s="40"/>
      <c r="DY11" s="37">
        <f t="shared" si="30"/>
        <v>0</v>
      </c>
      <c r="DZ11" s="38">
        <f t="shared" si="31"/>
        <v>0</v>
      </c>
      <c r="EA11" s="39" t="s">
        <v>174</v>
      </c>
      <c r="EB11" s="40" t="s">
        <v>175</v>
      </c>
      <c r="EC11" s="46">
        <f t="shared" si="32"/>
        <v>83.5</v>
      </c>
      <c r="ED11" s="65"/>
      <c r="EE11" s="29"/>
      <c r="EF11" s="37">
        <f t="shared" si="33"/>
        <v>1</v>
      </c>
      <c r="EG11" s="38">
        <f t="shared" si="34"/>
        <v>0</v>
      </c>
      <c r="EH11" s="39" t="s">
        <v>174</v>
      </c>
      <c r="EI11" s="40" t="s">
        <v>175</v>
      </c>
      <c r="EJ11" s="48"/>
      <c r="EK11" s="48">
        <v>2024</v>
      </c>
      <c r="EL11" s="49" t="str">
        <f>+VLOOKUP(C11,[8]Listas_desplega!$AI$22:$AJ$44,2,0)</f>
        <v>DC_PBM</v>
      </c>
      <c r="EM11" s="49" t="str">
        <f>+VLOOKUP(I11,[8]Listas_desplega!$BY$2:$BZ$7,2,0)</f>
        <v>T_2</v>
      </c>
      <c r="EN11" s="49" t="str">
        <f>+VLOOKUP(J11,[8]Listas_desplega!$BY$10:$BZ$23,2,0)</f>
        <v>T_2_C_2</v>
      </c>
      <c r="EO11" s="49" t="str">
        <f>+VLOOKUP(K11,[8]Listas_desplega!$BY$27:$BZ$54,2,0)</f>
        <v>T_2_C_2_ET_1</v>
      </c>
      <c r="EP11" s="49" t="str">
        <f>+VLOOKUP(L11,[8]Listas_desplega!$BY$57:$BZ$105,2,0)</f>
        <v>T_2_C_2_ET_1_CPT_7</v>
      </c>
      <c r="EQ11" s="50" t="str">
        <f>+VLOOKUP(M11,[8]Listas_desplega!$J$2:$K$11,2,FALSE)</f>
        <v>Eje_E_3</v>
      </c>
      <c r="ER11" s="50"/>
    </row>
    <row r="12" spans="1:148" s="51" customFormat="1" ht="15" customHeight="1" x14ac:dyDescent="0.25">
      <c r="A12" s="20" t="s">
        <v>1332</v>
      </c>
      <c r="B12" s="21" t="s">
        <v>152</v>
      </c>
      <c r="C12" s="22" t="s">
        <v>153</v>
      </c>
      <c r="D12" s="22" t="s">
        <v>194</v>
      </c>
      <c r="E12" s="23" t="s">
        <v>154</v>
      </c>
      <c r="F12" s="23" t="s">
        <v>155</v>
      </c>
      <c r="G12" s="24" t="s">
        <v>156</v>
      </c>
      <c r="H12" s="23" t="s">
        <v>157</v>
      </c>
      <c r="I12" s="23" t="s">
        <v>158</v>
      </c>
      <c r="J12" s="23" t="s">
        <v>159</v>
      </c>
      <c r="K12" s="23" t="s">
        <v>160</v>
      </c>
      <c r="L12" s="23" t="s">
        <v>238</v>
      </c>
      <c r="M12" s="21" t="s">
        <v>162</v>
      </c>
      <c r="N12" s="25" t="s">
        <v>209</v>
      </c>
      <c r="O12" s="26">
        <v>101</v>
      </c>
      <c r="P12" s="23" t="s">
        <v>239</v>
      </c>
      <c r="Q12" s="30" t="s">
        <v>221</v>
      </c>
      <c r="R12" s="30" t="s">
        <v>222</v>
      </c>
      <c r="S12" s="23" t="s">
        <v>240</v>
      </c>
      <c r="T12" s="29" t="s">
        <v>168</v>
      </c>
      <c r="U12" s="29" t="s">
        <v>199</v>
      </c>
      <c r="V12" s="29">
        <v>30</v>
      </c>
      <c r="W12" s="63" t="s">
        <v>241</v>
      </c>
      <c r="X12" s="29" t="s">
        <v>225</v>
      </c>
      <c r="Y12" s="21" t="s">
        <v>172</v>
      </c>
      <c r="Z12" s="30"/>
      <c r="AA12" s="30"/>
      <c r="AB12" s="30"/>
      <c r="AC12" s="30"/>
      <c r="AD12" s="30"/>
      <c r="AE12" s="30"/>
      <c r="AF12" s="30"/>
      <c r="AG12" s="30"/>
      <c r="AH12" s="29"/>
      <c r="AI12" s="29" t="s">
        <v>173</v>
      </c>
      <c r="AJ12" s="29" t="s">
        <v>173</v>
      </c>
      <c r="AK12" s="29"/>
      <c r="AL12" s="29" t="s">
        <v>173</v>
      </c>
      <c r="AM12" s="29"/>
      <c r="AN12" s="29"/>
      <c r="AO12" s="29"/>
      <c r="AP12" s="29"/>
      <c r="AQ12" s="29"/>
      <c r="AR12" s="31"/>
      <c r="AS12" s="29"/>
      <c r="AT12" s="32">
        <v>0</v>
      </c>
      <c r="AU12" s="62">
        <v>671</v>
      </c>
      <c r="AV12" s="62">
        <v>4007</v>
      </c>
      <c r="AW12" s="62">
        <v>5000</v>
      </c>
      <c r="AX12" s="62">
        <v>5000</v>
      </c>
      <c r="AY12" s="32">
        <v>5000</v>
      </c>
      <c r="AZ12" s="29"/>
      <c r="BA12" s="29"/>
      <c r="BB12" s="29"/>
      <c r="BC12" s="33"/>
      <c r="BD12" s="34">
        <v>0</v>
      </c>
      <c r="BE12" s="66">
        <v>0</v>
      </c>
      <c r="BF12" s="36" t="s">
        <v>242</v>
      </c>
      <c r="BG12" s="37">
        <f t="shared" si="4"/>
        <v>0</v>
      </c>
      <c r="BH12" s="38">
        <f t="shared" si="5"/>
        <v>0</v>
      </c>
      <c r="BI12" s="39" t="s">
        <v>179</v>
      </c>
      <c r="BJ12" s="36" t="s">
        <v>243</v>
      </c>
      <c r="BK12" s="67">
        <v>0</v>
      </c>
      <c r="BL12" s="42">
        <f t="shared" si="6"/>
        <v>0</v>
      </c>
      <c r="BM12" s="36" t="s">
        <v>244</v>
      </c>
      <c r="BN12" s="37">
        <f t="shared" si="7"/>
        <v>0</v>
      </c>
      <c r="BO12" s="38">
        <f t="shared" si="8"/>
        <v>0</v>
      </c>
      <c r="BP12" s="39" t="s">
        <v>179</v>
      </c>
      <c r="BQ12" s="36" t="s">
        <v>245</v>
      </c>
      <c r="BR12" s="43">
        <v>0</v>
      </c>
      <c r="BS12" s="44">
        <f t="shared" si="36"/>
        <v>0</v>
      </c>
      <c r="BT12" s="36" t="s">
        <v>246</v>
      </c>
      <c r="BU12" s="37">
        <f t="shared" si="9"/>
        <v>0</v>
      </c>
      <c r="BV12" s="38">
        <f t="shared" si="10"/>
        <v>0</v>
      </c>
      <c r="BW12" s="68" t="s">
        <v>179</v>
      </c>
      <c r="BX12" s="36" t="s">
        <v>247</v>
      </c>
      <c r="BY12" s="44">
        <v>0</v>
      </c>
      <c r="BZ12" s="44">
        <f t="shared" si="35"/>
        <v>0</v>
      </c>
      <c r="CA12" s="36" t="s">
        <v>248</v>
      </c>
      <c r="CB12" s="37">
        <f t="shared" si="11"/>
        <v>0</v>
      </c>
      <c r="CC12" s="38">
        <f t="shared" si="12"/>
        <v>0</v>
      </c>
      <c r="CD12" s="39" t="s">
        <v>179</v>
      </c>
      <c r="CE12" s="36" t="s">
        <v>249</v>
      </c>
      <c r="CF12" s="44">
        <v>0</v>
      </c>
      <c r="CG12" s="44">
        <f t="shared" si="13"/>
        <v>0</v>
      </c>
      <c r="CH12" s="64" t="s">
        <v>250</v>
      </c>
      <c r="CI12" s="37">
        <f t="shared" si="14"/>
        <v>0</v>
      </c>
      <c r="CJ12" s="38">
        <f t="shared" si="15"/>
        <v>0</v>
      </c>
      <c r="CK12" s="39" t="s">
        <v>179</v>
      </c>
      <c r="CL12" s="64" t="s">
        <v>251</v>
      </c>
      <c r="CM12" s="44">
        <v>0</v>
      </c>
      <c r="CN12" s="59">
        <v>0</v>
      </c>
      <c r="CO12" s="61" t="s">
        <v>252</v>
      </c>
      <c r="CP12" s="37">
        <f t="shared" si="16"/>
        <v>0</v>
      </c>
      <c r="CQ12" s="38">
        <f t="shared" si="17"/>
        <v>0</v>
      </c>
      <c r="CR12" s="39" t="s">
        <v>179</v>
      </c>
      <c r="CS12" s="40" t="s">
        <v>253</v>
      </c>
      <c r="CT12" s="44">
        <v>0</v>
      </c>
      <c r="CU12" s="44">
        <f t="shared" si="18"/>
        <v>0</v>
      </c>
      <c r="CV12" s="40"/>
      <c r="CW12" s="37">
        <f t="shared" si="19"/>
        <v>0</v>
      </c>
      <c r="CX12" s="38">
        <f t="shared" si="20"/>
        <v>0</v>
      </c>
      <c r="CY12" s="39" t="s">
        <v>174</v>
      </c>
      <c r="CZ12" s="40" t="s">
        <v>175</v>
      </c>
      <c r="DA12" s="44">
        <v>0</v>
      </c>
      <c r="DB12" s="44">
        <f t="shared" si="21"/>
        <v>0</v>
      </c>
      <c r="DC12" s="40"/>
      <c r="DD12" s="37">
        <f t="shared" si="22"/>
        <v>0</v>
      </c>
      <c r="DE12" s="38">
        <f t="shared" si="23"/>
        <v>0</v>
      </c>
      <c r="DF12" s="39" t="s">
        <v>174</v>
      </c>
      <c r="DG12" s="40" t="s">
        <v>175</v>
      </c>
      <c r="DH12" s="44">
        <v>0</v>
      </c>
      <c r="DI12" s="44">
        <f t="shared" si="37"/>
        <v>0</v>
      </c>
      <c r="DJ12" s="40"/>
      <c r="DK12" s="37">
        <f t="shared" si="24"/>
        <v>0</v>
      </c>
      <c r="DL12" s="38">
        <f t="shared" si="25"/>
        <v>0</v>
      </c>
      <c r="DM12" s="39" t="s">
        <v>174</v>
      </c>
      <c r="DN12" s="40" t="s">
        <v>175</v>
      </c>
      <c r="DO12" s="44">
        <v>0</v>
      </c>
      <c r="DP12" s="44">
        <f t="shared" si="26"/>
        <v>0</v>
      </c>
      <c r="DQ12" s="40"/>
      <c r="DR12" s="37">
        <f t="shared" si="27"/>
        <v>0</v>
      </c>
      <c r="DS12" s="38">
        <f t="shared" si="28"/>
        <v>0</v>
      </c>
      <c r="DT12" s="39" t="s">
        <v>174</v>
      </c>
      <c r="DU12" s="40" t="s">
        <v>175</v>
      </c>
      <c r="DV12" s="44">
        <v>0</v>
      </c>
      <c r="DW12" s="44">
        <f t="shared" si="29"/>
        <v>0</v>
      </c>
      <c r="DX12" s="40"/>
      <c r="DY12" s="37">
        <f t="shared" si="30"/>
        <v>0</v>
      </c>
      <c r="DZ12" s="38">
        <f t="shared" si="31"/>
        <v>0</v>
      </c>
      <c r="EA12" s="39" t="s">
        <v>174</v>
      </c>
      <c r="EB12" s="40" t="s">
        <v>175</v>
      </c>
      <c r="EC12" s="46">
        <f t="shared" si="32"/>
        <v>4007</v>
      </c>
      <c r="ED12" s="40"/>
      <c r="EE12" s="40"/>
      <c r="EF12" s="37">
        <f t="shared" si="33"/>
        <v>1</v>
      </c>
      <c r="EG12" s="38">
        <f t="shared" si="34"/>
        <v>0</v>
      </c>
      <c r="EH12" s="39" t="s">
        <v>174</v>
      </c>
      <c r="EI12" s="40" t="s">
        <v>175</v>
      </c>
      <c r="EJ12" s="48"/>
      <c r="EK12" s="48">
        <v>2024</v>
      </c>
      <c r="EL12" s="49" t="str">
        <f>+VLOOKUP(C12,[8]Listas_desplega!$AI$22:$AJ$44,2,0)</f>
        <v>DC_PBM</v>
      </c>
      <c r="EM12" s="49" t="str">
        <f>+VLOOKUP(I12,[8]Listas_desplega!$BY$2:$BZ$7,2,0)</f>
        <v>T_2</v>
      </c>
      <c r="EN12" s="49" t="str">
        <f>+VLOOKUP(J12,[8]Listas_desplega!$BY$10:$BZ$23,2,0)</f>
        <v>T_2_C_2</v>
      </c>
      <c r="EO12" s="49" t="str">
        <f>+VLOOKUP(K12,[8]Listas_desplega!$BY$27:$BZ$54,2,0)</f>
        <v>T_2_C_2_ET_1</v>
      </c>
      <c r="EP12" s="49" t="str">
        <f>+VLOOKUP(L12,[8]Listas_desplega!$BY$57:$BZ$105,2,0)</f>
        <v>T_2_C_2_ET_1_CPT_2</v>
      </c>
      <c r="EQ12" s="50" t="str">
        <f>+VLOOKUP(M12,[8]Listas_desplega!$J$2:$K$11,2,FALSE)</f>
        <v>Eje_E_2</v>
      </c>
      <c r="ER12" s="50"/>
    </row>
    <row r="13" spans="1:148" s="51" customFormat="1" ht="15" customHeight="1" x14ac:dyDescent="0.25">
      <c r="A13" s="20" t="s">
        <v>1333</v>
      </c>
      <c r="B13" s="21" t="s">
        <v>152</v>
      </c>
      <c r="C13" s="22" t="s">
        <v>153</v>
      </c>
      <c r="D13" s="22" t="s">
        <v>254</v>
      </c>
      <c r="E13" s="23" t="s">
        <v>154</v>
      </c>
      <c r="F13" s="23" t="s">
        <v>155</v>
      </c>
      <c r="G13" s="24" t="s">
        <v>156</v>
      </c>
      <c r="H13" s="23" t="s">
        <v>157</v>
      </c>
      <c r="I13" s="23" t="s">
        <v>158</v>
      </c>
      <c r="J13" s="23" t="s">
        <v>159</v>
      </c>
      <c r="K13" s="23" t="s">
        <v>160</v>
      </c>
      <c r="L13" s="23" t="s">
        <v>238</v>
      </c>
      <c r="M13" s="21" t="s">
        <v>162</v>
      </c>
      <c r="N13" s="25" t="s">
        <v>255</v>
      </c>
      <c r="O13" s="26">
        <v>102</v>
      </c>
      <c r="P13" s="23" t="s">
        <v>256</v>
      </c>
      <c r="Q13" s="30" t="s">
        <v>221</v>
      </c>
      <c r="R13" s="30" t="s">
        <v>166</v>
      </c>
      <c r="S13" s="23" t="s">
        <v>257</v>
      </c>
      <c r="T13" s="29" t="s">
        <v>168</v>
      </c>
      <c r="U13" s="29" t="s">
        <v>199</v>
      </c>
      <c r="V13" s="29">
        <v>30</v>
      </c>
      <c r="W13" s="63" t="s">
        <v>258</v>
      </c>
      <c r="X13" s="29" t="s">
        <v>225</v>
      </c>
      <c r="Y13" s="21" t="s">
        <v>172</v>
      </c>
      <c r="Z13" s="30"/>
      <c r="AA13" s="30"/>
      <c r="AB13" s="30"/>
      <c r="AC13" s="30"/>
      <c r="AD13" s="30"/>
      <c r="AE13" s="30"/>
      <c r="AF13" s="30"/>
      <c r="AG13" s="30"/>
      <c r="AH13" s="29"/>
      <c r="AI13" s="29" t="s">
        <v>173</v>
      </c>
      <c r="AJ13" s="29" t="s">
        <v>173</v>
      </c>
      <c r="AK13" s="29"/>
      <c r="AL13" s="29" t="s">
        <v>173</v>
      </c>
      <c r="AM13" s="29"/>
      <c r="AN13" s="29"/>
      <c r="AO13" s="29"/>
      <c r="AP13" s="29"/>
      <c r="AQ13" s="29"/>
      <c r="AR13" s="31"/>
      <c r="AS13" s="29"/>
      <c r="AT13" s="32">
        <v>0</v>
      </c>
      <c r="AU13" s="32">
        <v>0</v>
      </c>
      <c r="AV13" s="62">
        <v>4000</v>
      </c>
      <c r="AW13" s="62">
        <v>4000</v>
      </c>
      <c r="AX13" s="32">
        <v>0</v>
      </c>
      <c r="AY13" s="32">
        <v>8000</v>
      </c>
      <c r="AZ13" s="69"/>
      <c r="BA13" s="69"/>
      <c r="BB13" s="69"/>
      <c r="BC13" s="70"/>
      <c r="BD13" s="34">
        <v>0</v>
      </c>
      <c r="BE13" s="66">
        <v>0</v>
      </c>
      <c r="BF13" s="36" t="s">
        <v>259</v>
      </c>
      <c r="BG13" s="37">
        <f t="shared" si="4"/>
        <v>0</v>
      </c>
      <c r="BH13" s="38">
        <f t="shared" si="5"/>
        <v>0</v>
      </c>
      <c r="BI13" s="39" t="s">
        <v>179</v>
      </c>
      <c r="BJ13" s="36" t="s">
        <v>260</v>
      </c>
      <c r="BK13" s="67">
        <v>0</v>
      </c>
      <c r="BL13" s="42">
        <f t="shared" si="6"/>
        <v>0</v>
      </c>
      <c r="BM13" s="36" t="s">
        <v>261</v>
      </c>
      <c r="BN13" s="37">
        <f t="shared" si="7"/>
        <v>0</v>
      </c>
      <c r="BO13" s="38">
        <f t="shared" si="8"/>
        <v>0</v>
      </c>
      <c r="BP13" s="39" t="s">
        <v>179</v>
      </c>
      <c r="BQ13" s="36" t="s">
        <v>262</v>
      </c>
      <c r="BR13" s="43">
        <v>0</v>
      </c>
      <c r="BS13" s="44">
        <f t="shared" si="36"/>
        <v>0</v>
      </c>
      <c r="BT13" s="36" t="s">
        <v>263</v>
      </c>
      <c r="BU13" s="37">
        <f t="shared" si="9"/>
        <v>0</v>
      </c>
      <c r="BV13" s="38">
        <f t="shared" si="10"/>
        <v>0</v>
      </c>
      <c r="BW13" s="68" t="s">
        <v>179</v>
      </c>
      <c r="BX13" s="36" t="s">
        <v>264</v>
      </c>
      <c r="BY13" s="44">
        <v>0</v>
      </c>
      <c r="BZ13" s="44">
        <f t="shared" si="35"/>
        <v>0</v>
      </c>
      <c r="CA13" s="36" t="s">
        <v>265</v>
      </c>
      <c r="CB13" s="37">
        <f t="shared" si="11"/>
        <v>0</v>
      </c>
      <c r="CC13" s="38">
        <f t="shared" si="12"/>
        <v>0</v>
      </c>
      <c r="CD13" s="39" t="s">
        <v>179</v>
      </c>
      <c r="CE13" s="36" t="s">
        <v>266</v>
      </c>
      <c r="CF13" s="44">
        <v>0</v>
      </c>
      <c r="CG13" s="44">
        <f t="shared" si="13"/>
        <v>0</v>
      </c>
      <c r="CH13" s="64" t="s">
        <v>267</v>
      </c>
      <c r="CI13" s="37">
        <f t="shared" si="14"/>
        <v>0</v>
      </c>
      <c r="CJ13" s="38">
        <f t="shared" si="15"/>
        <v>0</v>
      </c>
      <c r="CK13" s="39" t="s">
        <v>179</v>
      </c>
      <c r="CL13" s="64" t="s">
        <v>268</v>
      </c>
      <c r="CM13" s="44">
        <v>0</v>
      </c>
      <c r="CN13" s="59">
        <v>0</v>
      </c>
      <c r="CO13" s="61" t="s">
        <v>269</v>
      </c>
      <c r="CP13" s="37">
        <f t="shared" si="16"/>
        <v>0</v>
      </c>
      <c r="CQ13" s="38">
        <f t="shared" si="17"/>
        <v>0</v>
      </c>
      <c r="CR13" s="39" t="s">
        <v>179</v>
      </c>
      <c r="CS13" s="40" t="s">
        <v>270</v>
      </c>
      <c r="CT13" s="44">
        <v>0</v>
      </c>
      <c r="CU13" s="44">
        <f t="shared" si="18"/>
        <v>0</v>
      </c>
      <c r="CV13" s="40"/>
      <c r="CW13" s="37">
        <f t="shared" si="19"/>
        <v>0</v>
      </c>
      <c r="CX13" s="38">
        <f t="shared" si="20"/>
        <v>0</v>
      </c>
      <c r="CY13" s="39" t="s">
        <v>174</v>
      </c>
      <c r="CZ13" s="40" t="s">
        <v>175</v>
      </c>
      <c r="DA13" s="44">
        <v>0</v>
      </c>
      <c r="DB13" s="44">
        <f t="shared" si="21"/>
        <v>0</v>
      </c>
      <c r="DC13" s="40"/>
      <c r="DD13" s="37">
        <f t="shared" si="22"/>
        <v>0</v>
      </c>
      <c r="DE13" s="38">
        <f t="shared" si="23"/>
        <v>0</v>
      </c>
      <c r="DF13" s="39" t="s">
        <v>174</v>
      </c>
      <c r="DG13" s="40" t="s">
        <v>175</v>
      </c>
      <c r="DH13" s="44">
        <v>0</v>
      </c>
      <c r="DI13" s="44">
        <f t="shared" si="37"/>
        <v>0</v>
      </c>
      <c r="DJ13" s="40"/>
      <c r="DK13" s="37">
        <f t="shared" si="24"/>
        <v>0</v>
      </c>
      <c r="DL13" s="38">
        <f t="shared" si="25"/>
        <v>0</v>
      </c>
      <c r="DM13" s="39" t="s">
        <v>174</v>
      </c>
      <c r="DN13" s="40" t="s">
        <v>175</v>
      </c>
      <c r="DO13" s="44">
        <v>0</v>
      </c>
      <c r="DP13" s="44">
        <f t="shared" si="26"/>
        <v>0</v>
      </c>
      <c r="DQ13" s="40"/>
      <c r="DR13" s="37">
        <f t="shared" si="27"/>
        <v>0</v>
      </c>
      <c r="DS13" s="38">
        <f t="shared" si="28"/>
        <v>0</v>
      </c>
      <c r="DT13" s="39" t="s">
        <v>174</v>
      </c>
      <c r="DU13" s="40" t="s">
        <v>175</v>
      </c>
      <c r="DV13" s="44">
        <v>0</v>
      </c>
      <c r="DW13" s="44">
        <f t="shared" si="29"/>
        <v>0</v>
      </c>
      <c r="DX13" s="40"/>
      <c r="DY13" s="37">
        <f t="shared" si="30"/>
        <v>0</v>
      </c>
      <c r="DZ13" s="38">
        <f t="shared" si="31"/>
        <v>0</v>
      </c>
      <c r="EA13" s="39" t="s">
        <v>174</v>
      </c>
      <c r="EB13" s="40" t="s">
        <v>175</v>
      </c>
      <c r="EC13" s="46">
        <f t="shared" si="32"/>
        <v>4000</v>
      </c>
      <c r="ED13" s="40"/>
      <c r="EE13" s="40"/>
      <c r="EF13" s="37">
        <f t="shared" si="33"/>
        <v>1</v>
      </c>
      <c r="EG13" s="38">
        <f t="shared" si="34"/>
        <v>0</v>
      </c>
      <c r="EH13" s="39" t="s">
        <v>174</v>
      </c>
      <c r="EI13" s="40" t="s">
        <v>175</v>
      </c>
      <c r="EJ13" s="48"/>
      <c r="EK13" s="48">
        <v>2024</v>
      </c>
      <c r="EL13" s="49" t="str">
        <f>+VLOOKUP(C13,[8]Listas_desplega!$AI$22:$AJ$44,2,0)</f>
        <v>DC_PBM</v>
      </c>
      <c r="EM13" s="49" t="str">
        <f>+VLOOKUP(I13,[8]Listas_desplega!$BY$2:$BZ$7,2,0)</f>
        <v>T_2</v>
      </c>
      <c r="EN13" s="49" t="str">
        <f>+VLOOKUP(J13,[8]Listas_desplega!$BY$10:$BZ$23,2,0)</f>
        <v>T_2_C_2</v>
      </c>
      <c r="EO13" s="49" t="str">
        <f>+VLOOKUP(K13,[8]Listas_desplega!$BY$27:$BZ$54,2,0)</f>
        <v>T_2_C_2_ET_1</v>
      </c>
      <c r="EP13" s="49" t="str">
        <f>+VLOOKUP(L13,[8]Listas_desplega!$BY$57:$BZ$105,2,0)</f>
        <v>T_2_C_2_ET_1_CPT_2</v>
      </c>
      <c r="EQ13" s="50" t="str">
        <f>+VLOOKUP(M13,[8]Listas_desplega!$J$2:$K$11,2,FALSE)</f>
        <v>Eje_E_2</v>
      </c>
      <c r="ER13" s="50"/>
    </row>
    <row r="14" spans="1:148" s="51" customFormat="1" ht="15" customHeight="1" x14ac:dyDescent="0.25">
      <c r="A14" s="20" t="s">
        <v>1334</v>
      </c>
      <c r="B14" s="21" t="s">
        <v>152</v>
      </c>
      <c r="C14" s="22" t="s">
        <v>153</v>
      </c>
      <c r="D14" s="22" t="s">
        <v>153</v>
      </c>
      <c r="E14" s="23" t="s">
        <v>154</v>
      </c>
      <c r="F14" s="23" t="s">
        <v>155</v>
      </c>
      <c r="G14" s="24" t="s">
        <v>156</v>
      </c>
      <c r="H14" s="23" t="s">
        <v>157</v>
      </c>
      <c r="I14" s="23" t="s">
        <v>158</v>
      </c>
      <c r="J14" s="23" t="s">
        <v>159</v>
      </c>
      <c r="K14" s="23" t="s">
        <v>160</v>
      </c>
      <c r="L14" s="23" t="s">
        <v>238</v>
      </c>
      <c r="M14" s="21" t="s">
        <v>162</v>
      </c>
      <c r="N14" s="25" t="s">
        <v>163</v>
      </c>
      <c r="O14" s="26">
        <v>104</v>
      </c>
      <c r="P14" s="23" t="s">
        <v>271</v>
      </c>
      <c r="Q14" s="27" t="s">
        <v>165</v>
      </c>
      <c r="R14" s="30" t="s">
        <v>222</v>
      </c>
      <c r="S14" s="23" t="s">
        <v>272</v>
      </c>
      <c r="T14" s="29" t="s">
        <v>168</v>
      </c>
      <c r="U14" s="29" t="s">
        <v>169</v>
      </c>
      <c r="V14" s="29">
        <v>30</v>
      </c>
      <c r="W14" s="63" t="s">
        <v>273</v>
      </c>
      <c r="X14" s="29" t="s">
        <v>225</v>
      </c>
      <c r="Y14" s="21" t="s">
        <v>172</v>
      </c>
      <c r="Z14" s="30"/>
      <c r="AA14" s="30"/>
      <c r="AB14" s="30"/>
      <c r="AC14" s="30"/>
      <c r="AD14" s="30"/>
      <c r="AE14" s="30"/>
      <c r="AF14" s="30"/>
      <c r="AG14" s="30"/>
      <c r="AH14" s="29"/>
      <c r="AI14" s="29" t="s">
        <v>173</v>
      </c>
      <c r="AJ14" s="29" t="s">
        <v>173</v>
      </c>
      <c r="AK14" s="29"/>
      <c r="AL14" s="29" t="s">
        <v>173</v>
      </c>
      <c r="AM14" s="29"/>
      <c r="AN14" s="29"/>
      <c r="AO14" s="29"/>
      <c r="AP14" s="29"/>
      <c r="AQ14" s="29"/>
      <c r="AR14" s="31"/>
      <c r="AS14" s="29"/>
      <c r="AT14" s="32">
        <v>1891290</v>
      </c>
      <c r="AU14" s="32">
        <v>1900000</v>
      </c>
      <c r="AV14" s="32">
        <v>2100000</v>
      </c>
      <c r="AW14" s="32">
        <v>2300000</v>
      </c>
      <c r="AX14" s="32">
        <v>2567500</v>
      </c>
      <c r="AY14" s="32">
        <v>2567500</v>
      </c>
      <c r="AZ14" s="29"/>
      <c r="BA14" s="29"/>
      <c r="BB14" s="29"/>
      <c r="BC14" s="33"/>
      <c r="BD14" s="34">
        <v>0</v>
      </c>
      <c r="BE14" s="35">
        <v>0</v>
      </c>
      <c r="BF14" s="36" t="s">
        <v>274</v>
      </c>
      <c r="BG14" s="37">
        <f t="shared" si="4"/>
        <v>0</v>
      </c>
      <c r="BH14" s="38">
        <f t="shared" si="5"/>
        <v>0</v>
      </c>
      <c r="BI14" s="39" t="s">
        <v>179</v>
      </c>
      <c r="BJ14" s="36" t="s">
        <v>275</v>
      </c>
      <c r="BK14" s="41">
        <v>0</v>
      </c>
      <c r="BL14" s="42">
        <f t="shared" si="6"/>
        <v>0</v>
      </c>
      <c r="BM14" s="36" t="s">
        <v>276</v>
      </c>
      <c r="BN14" s="37">
        <f t="shared" si="7"/>
        <v>0</v>
      </c>
      <c r="BO14" s="38">
        <f t="shared" si="8"/>
        <v>0</v>
      </c>
      <c r="BP14" s="39" t="s">
        <v>179</v>
      </c>
      <c r="BQ14" s="36" t="s">
        <v>277</v>
      </c>
      <c r="BR14" s="43">
        <v>0</v>
      </c>
      <c r="BS14" s="44">
        <f t="shared" si="36"/>
        <v>0</v>
      </c>
      <c r="BT14" s="36" t="s">
        <v>278</v>
      </c>
      <c r="BU14" s="37">
        <f t="shared" si="9"/>
        <v>0</v>
      </c>
      <c r="BV14" s="38">
        <f t="shared" si="10"/>
        <v>0</v>
      </c>
      <c r="BW14" s="39" t="s">
        <v>179</v>
      </c>
      <c r="BX14" s="36" t="s">
        <v>279</v>
      </c>
      <c r="BY14" s="44">
        <f>IF(BV14="SI",BR14,0)</f>
        <v>0</v>
      </c>
      <c r="BZ14" s="44">
        <f t="shared" si="35"/>
        <v>0</v>
      </c>
      <c r="CA14" s="36" t="s">
        <v>280</v>
      </c>
      <c r="CB14" s="37">
        <f t="shared" si="11"/>
        <v>0</v>
      </c>
      <c r="CC14" s="38">
        <f t="shared" si="12"/>
        <v>0</v>
      </c>
      <c r="CD14" s="39" t="s">
        <v>179</v>
      </c>
      <c r="CE14" s="36" t="s">
        <v>281</v>
      </c>
      <c r="CF14" s="45">
        <v>0</v>
      </c>
      <c r="CG14" s="44">
        <f t="shared" si="13"/>
        <v>0</v>
      </c>
      <c r="CH14" s="64" t="s">
        <v>282</v>
      </c>
      <c r="CI14" s="37">
        <f t="shared" si="14"/>
        <v>0</v>
      </c>
      <c r="CJ14" s="38">
        <f t="shared" si="15"/>
        <v>0</v>
      </c>
      <c r="CK14" s="39" t="s">
        <v>179</v>
      </c>
      <c r="CL14" s="64" t="s">
        <v>283</v>
      </c>
      <c r="CM14" s="46">
        <v>1000000</v>
      </c>
      <c r="CN14" s="47"/>
      <c r="CO14" s="61" t="s">
        <v>284</v>
      </c>
      <c r="CP14" s="37">
        <f t="shared" si="16"/>
        <v>0.47619047619047616</v>
      </c>
      <c r="CQ14" s="38">
        <f t="shared" si="17"/>
        <v>0</v>
      </c>
      <c r="CR14" s="39" t="s">
        <v>179</v>
      </c>
      <c r="CS14" s="40" t="s">
        <v>285</v>
      </c>
      <c r="CT14" s="44">
        <f>+CM14</f>
        <v>1000000</v>
      </c>
      <c r="CU14" s="44">
        <f t="shared" si="18"/>
        <v>0</v>
      </c>
      <c r="CV14" s="40"/>
      <c r="CW14" s="37">
        <f t="shared" si="19"/>
        <v>0.47619047619047616</v>
      </c>
      <c r="CX14" s="38">
        <f t="shared" si="20"/>
        <v>0</v>
      </c>
      <c r="CY14" s="39" t="s">
        <v>174</v>
      </c>
      <c r="CZ14" s="40" t="s">
        <v>175</v>
      </c>
      <c r="DA14" s="44">
        <f>+CT14</f>
        <v>1000000</v>
      </c>
      <c r="DB14" s="44">
        <f t="shared" si="21"/>
        <v>0</v>
      </c>
      <c r="DC14" s="40"/>
      <c r="DD14" s="37">
        <f t="shared" si="22"/>
        <v>0.47619047619047616</v>
      </c>
      <c r="DE14" s="38">
        <f t="shared" si="23"/>
        <v>0</v>
      </c>
      <c r="DF14" s="39" t="s">
        <v>174</v>
      </c>
      <c r="DG14" s="40" t="s">
        <v>175</v>
      </c>
      <c r="DH14" s="44">
        <f>+DA14</f>
        <v>1000000</v>
      </c>
      <c r="DI14" s="44">
        <f t="shared" si="37"/>
        <v>0</v>
      </c>
      <c r="DJ14" s="40"/>
      <c r="DK14" s="37">
        <f t="shared" si="24"/>
        <v>0.47619047619047616</v>
      </c>
      <c r="DL14" s="38">
        <f t="shared" si="25"/>
        <v>0</v>
      </c>
      <c r="DM14" s="39" t="s">
        <v>174</v>
      </c>
      <c r="DN14" s="40" t="s">
        <v>175</v>
      </c>
      <c r="DO14" s="44">
        <f>+DH14</f>
        <v>1000000</v>
      </c>
      <c r="DP14" s="44">
        <f t="shared" si="26"/>
        <v>0</v>
      </c>
      <c r="DQ14" s="40"/>
      <c r="DR14" s="37">
        <f t="shared" si="27"/>
        <v>0.47619047619047616</v>
      </c>
      <c r="DS14" s="38">
        <f t="shared" si="28"/>
        <v>0</v>
      </c>
      <c r="DT14" s="39" t="s">
        <v>174</v>
      </c>
      <c r="DU14" s="40" t="s">
        <v>175</v>
      </c>
      <c r="DV14" s="44">
        <f>+DO14</f>
        <v>1000000</v>
      </c>
      <c r="DW14" s="44">
        <f t="shared" si="29"/>
        <v>0</v>
      </c>
      <c r="DX14" s="40"/>
      <c r="DY14" s="37">
        <f t="shared" si="30"/>
        <v>0.47619047619047616</v>
      </c>
      <c r="DZ14" s="38">
        <f t="shared" si="31"/>
        <v>0</v>
      </c>
      <c r="EA14" s="39" t="s">
        <v>174</v>
      </c>
      <c r="EB14" s="40" t="s">
        <v>175</v>
      </c>
      <c r="EC14" s="46">
        <f t="shared" si="32"/>
        <v>2100000</v>
      </c>
      <c r="ED14" s="40"/>
      <c r="EE14" s="40"/>
      <c r="EF14" s="37">
        <f t="shared" si="33"/>
        <v>1</v>
      </c>
      <c r="EG14" s="38">
        <f t="shared" si="34"/>
        <v>0</v>
      </c>
      <c r="EH14" s="39" t="s">
        <v>174</v>
      </c>
      <c r="EI14" s="40" t="s">
        <v>175</v>
      </c>
      <c r="EJ14" s="48"/>
      <c r="EK14" s="48">
        <v>2024</v>
      </c>
      <c r="EL14" s="49" t="str">
        <f>+VLOOKUP(C14,[8]Listas_desplega!$AI$22:$AJ$44,2,0)</f>
        <v>DC_PBM</v>
      </c>
      <c r="EM14" s="49" t="str">
        <f>+VLOOKUP(I14,[8]Listas_desplega!$BY$2:$BZ$7,2,0)</f>
        <v>T_2</v>
      </c>
      <c r="EN14" s="49" t="str">
        <f>+VLOOKUP(J14,[8]Listas_desplega!$BY$10:$BZ$23,2,0)</f>
        <v>T_2_C_2</v>
      </c>
      <c r="EO14" s="49" t="str">
        <f>+VLOOKUP(K14,[8]Listas_desplega!$BY$27:$BZ$54,2,0)</f>
        <v>T_2_C_2_ET_1</v>
      </c>
      <c r="EP14" s="49" t="str">
        <f>+VLOOKUP(L14,[8]Listas_desplega!$BY$57:$BZ$105,2,0)</f>
        <v>T_2_C_2_ET_1_CPT_2</v>
      </c>
      <c r="EQ14" s="50" t="str">
        <f>+VLOOKUP(M14,[8]Listas_desplega!$J$2:$K$11,2,FALSE)</f>
        <v>Eje_E_2</v>
      </c>
      <c r="ER14" s="50"/>
    </row>
    <row r="15" spans="1:148" s="50" customFormat="1" ht="15" customHeight="1" x14ac:dyDescent="0.25">
      <c r="A15" s="20" t="s">
        <v>1335</v>
      </c>
      <c r="B15" s="21" t="s">
        <v>152</v>
      </c>
      <c r="C15" s="21" t="s">
        <v>153</v>
      </c>
      <c r="D15" s="21" t="s">
        <v>254</v>
      </c>
      <c r="E15" s="23" t="s">
        <v>154</v>
      </c>
      <c r="F15" s="23" t="s">
        <v>155</v>
      </c>
      <c r="G15" s="71" t="s">
        <v>156</v>
      </c>
      <c r="H15" s="23" t="s">
        <v>157</v>
      </c>
      <c r="I15" s="23" t="s">
        <v>158</v>
      </c>
      <c r="J15" s="23" t="s">
        <v>159</v>
      </c>
      <c r="K15" s="23" t="s">
        <v>160</v>
      </c>
      <c r="L15" s="23" t="s">
        <v>238</v>
      </c>
      <c r="M15" s="21" t="s">
        <v>162</v>
      </c>
      <c r="N15" s="25" t="s">
        <v>255</v>
      </c>
      <c r="O15" s="26">
        <v>105</v>
      </c>
      <c r="P15" s="23" t="s">
        <v>286</v>
      </c>
      <c r="Q15" s="30" t="s">
        <v>221</v>
      </c>
      <c r="R15" s="30" t="s">
        <v>287</v>
      </c>
      <c r="S15" s="23" t="s">
        <v>288</v>
      </c>
      <c r="T15" s="29" t="s">
        <v>186</v>
      </c>
      <c r="U15" s="29" t="s">
        <v>199</v>
      </c>
      <c r="V15" s="29">
        <v>90</v>
      </c>
      <c r="W15" s="23" t="s">
        <v>289</v>
      </c>
      <c r="X15" s="29" t="s">
        <v>225</v>
      </c>
      <c r="Y15" s="21" t="s">
        <v>172</v>
      </c>
      <c r="Z15" s="30"/>
      <c r="AA15" s="30"/>
      <c r="AB15" s="30"/>
      <c r="AC15" s="30"/>
      <c r="AD15" s="30"/>
      <c r="AE15" s="30"/>
      <c r="AF15" s="30"/>
      <c r="AG15" s="30"/>
      <c r="AH15" s="29"/>
      <c r="AI15" s="29" t="s">
        <v>173</v>
      </c>
      <c r="AJ15" s="29" t="s">
        <v>173</v>
      </c>
      <c r="AK15" s="29"/>
      <c r="AL15" s="29"/>
      <c r="AM15" s="29"/>
      <c r="AN15" s="29"/>
      <c r="AO15" s="29"/>
      <c r="AP15" s="29"/>
      <c r="AQ15" s="29"/>
      <c r="AR15" s="31"/>
      <c r="AS15" s="29"/>
      <c r="AT15" s="72">
        <v>60</v>
      </c>
      <c r="AU15" s="72">
        <v>53</v>
      </c>
      <c r="AV15" s="72">
        <v>51</v>
      </c>
      <c r="AW15" s="72">
        <v>48</v>
      </c>
      <c r="AX15" s="72">
        <v>45</v>
      </c>
      <c r="AY15" s="32">
        <v>45</v>
      </c>
      <c r="AZ15" s="29"/>
      <c r="BA15" s="29"/>
      <c r="BB15" s="29"/>
      <c r="BC15" s="33"/>
      <c r="BD15" s="34">
        <v>0</v>
      </c>
      <c r="BE15" s="66">
        <v>0</v>
      </c>
      <c r="BF15" s="36" t="s">
        <v>290</v>
      </c>
      <c r="BG15" s="37">
        <f>IFERROR((-BD15+$AT15)/(-$AV15+$AT15),0)</f>
        <v>6.666666666666667</v>
      </c>
      <c r="BH15" s="38">
        <f>+IF(BI15="SI",IFERROR((((IF(BI15="SI",(-BE15+$AT$15),0)))/(-$AV$15+$ATS$15)),"REVISAR"),0)</f>
        <v>-1.1764705882352942</v>
      </c>
      <c r="BI15" s="39" t="s">
        <v>179</v>
      </c>
      <c r="BJ15" s="36" t="s">
        <v>291</v>
      </c>
      <c r="BK15" s="58">
        <v>0</v>
      </c>
      <c r="BL15" s="42">
        <f t="shared" si="6"/>
        <v>0</v>
      </c>
      <c r="BM15" s="36" t="s">
        <v>292</v>
      </c>
      <c r="BN15" s="37">
        <f>IFERROR((-BK15+$AT15)/(-$AV15+$AT15),0)</f>
        <v>6.666666666666667</v>
      </c>
      <c r="BO15" s="38">
        <f>+IF(BP15="SI",IFERROR((((IF(BP15="SI",(-BL15+AT15),0)))/(-AV15+ATS15)),"REVISAR"),BH15)</f>
        <v>-1.1764705882352942</v>
      </c>
      <c r="BP15" s="39" t="s">
        <v>179</v>
      </c>
      <c r="BQ15" s="36" t="s">
        <v>293</v>
      </c>
      <c r="BR15" s="43">
        <v>0</v>
      </c>
      <c r="BS15" s="44">
        <f t="shared" si="36"/>
        <v>0</v>
      </c>
      <c r="BT15" s="36" t="s">
        <v>294</v>
      </c>
      <c r="BU15" s="37">
        <f>IFERROR((-BR15+$AT15)/(-$AV15+$AT15),0)</f>
        <v>6.666666666666667</v>
      </c>
      <c r="BV15" s="38">
        <f>+IF(BW15="SI",IFERROR((((IF(BW15="SI",(-BS15+AT15),0)))/(-AV15+ATS15)),"REVISAR"),BO15)</f>
        <v>-1.1764705882352942</v>
      </c>
      <c r="BW15" s="68" t="s">
        <v>179</v>
      </c>
      <c r="BX15" s="36" t="s">
        <v>295</v>
      </c>
      <c r="BY15" s="44">
        <v>0</v>
      </c>
      <c r="BZ15" s="44">
        <f t="shared" si="35"/>
        <v>0</v>
      </c>
      <c r="CA15" s="36" t="s">
        <v>296</v>
      </c>
      <c r="CB15" s="37">
        <f>IFERROR((-BY15+$AT15)/(-$AV15+$AT15),0)</f>
        <v>6.666666666666667</v>
      </c>
      <c r="CC15" s="38">
        <f>+IF(CD15="SI",IFERROR((((IF(CD15="SI",(-BZ15+AT15),0)))/(-AV15+ATS15)),"REVISAR"),BV15)</f>
        <v>-1.1764705882352942</v>
      </c>
      <c r="CD15" s="39" t="s">
        <v>179</v>
      </c>
      <c r="CE15" s="36" t="s">
        <v>297</v>
      </c>
      <c r="CF15" s="44">
        <v>0</v>
      </c>
      <c r="CG15" s="44">
        <f t="shared" si="13"/>
        <v>0</v>
      </c>
      <c r="CH15" s="64" t="s">
        <v>298</v>
      </c>
      <c r="CI15" s="37">
        <f>IFERROR((-CF15+$AT15)/(-$AV15+$AT15),0)</f>
        <v>6.666666666666667</v>
      </c>
      <c r="CJ15" s="38">
        <f>+IF(CK15="SI",IFERROR((((IF(CK15="SI",(-CG15+AT15),0)))/(-AV15+ATS15)),"REVISAR"),CC15)</f>
        <v>-1.1764705882352942</v>
      </c>
      <c r="CK15" s="39" t="s">
        <v>179</v>
      </c>
      <c r="CL15" s="64" t="s">
        <v>299</v>
      </c>
      <c r="CM15" s="44">
        <v>0</v>
      </c>
      <c r="CN15" s="59">
        <v>0</v>
      </c>
      <c r="CO15" s="61" t="s">
        <v>300</v>
      </c>
      <c r="CP15" s="37">
        <f>IFERROR((-CM15+$AT15)/(-$AV15+$AT15),0)</f>
        <v>6.666666666666667</v>
      </c>
      <c r="CQ15" s="38">
        <f>+IF(CR15="SI",IFERROR((((IF(CR15="SI",(-CN15+AT15),0)))/(-AV15+ATS15)),"REVISAR"),CJ15)</f>
        <v>-1.1764705882352942</v>
      </c>
      <c r="CR15" s="39" t="s">
        <v>179</v>
      </c>
      <c r="CS15" s="40" t="s">
        <v>301</v>
      </c>
      <c r="CT15" s="44">
        <v>0</v>
      </c>
      <c r="CU15" s="44">
        <f t="shared" si="18"/>
        <v>0</v>
      </c>
      <c r="CV15" s="40"/>
      <c r="CW15" s="37">
        <f>IFERROR((-CT15+$AT15)/(-$AV15+$AT15),0)</f>
        <v>6.666666666666667</v>
      </c>
      <c r="CX15" s="38">
        <f>+IF(CY15="SI",IFERROR((((IF(CY15="SI",(-CU15+AT15),0)))/(-AV15+ATS15)),"REVISAR"),CQ15)</f>
        <v>-1.1764705882352942</v>
      </c>
      <c r="CY15" s="39" t="s">
        <v>174</v>
      </c>
      <c r="CZ15" s="40" t="s">
        <v>175</v>
      </c>
      <c r="DA15" s="44">
        <v>0</v>
      </c>
      <c r="DB15" s="44">
        <f t="shared" si="21"/>
        <v>0</v>
      </c>
      <c r="DC15" s="40"/>
      <c r="DD15" s="37">
        <f>IFERROR((-DA15+$AT15)/(-$AV15+$AT15),0)</f>
        <v>6.666666666666667</v>
      </c>
      <c r="DE15" s="38">
        <f>+IF(DF15="SI",IFERROR((((IF(DF15="SI",(-DB15+AT15),0)))/(-AV15+ATS15)),"REVISAR"),CX15)</f>
        <v>-1.1764705882352942</v>
      </c>
      <c r="DF15" s="39" t="s">
        <v>174</v>
      </c>
      <c r="DG15" s="40" t="s">
        <v>175</v>
      </c>
      <c r="DH15" s="44">
        <v>0</v>
      </c>
      <c r="DI15" s="44">
        <f t="shared" si="37"/>
        <v>0</v>
      </c>
      <c r="DJ15" s="40"/>
      <c r="DK15" s="37">
        <f>IFERROR((-DH15+$AT15)/(-$AV15+$AT15),0)</f>
        <v>6.666666666666667</v>
      </c>
      <c r="DL15" s="38">
        <f>+IF(DM15="SI",IFERROR((((IF(DM15="SI",(-DI15+AT15),0)))/(-AV15+ATS15)),"REVISAR"),DE15)</f>
        <v>-1.1764705882352942</v>
      </c>
      <c r="DM15" s="39" t="s">
        <v>174</v>
      </c>
      <c r="DN15" s="40" t="s">
        <v>175</v>
      </c>
      <c r="DO15" s="44">
        <v>0</v>
      </c>
      <c r="DP15" s="44">
        <f t="shared" si="26"/>
        <v>0</v>
      </c>
      <c r="DQ15" s="40"/>
      <c r="DR15" s="37">
        <f>IFERROR((-DO15+$AT15)/(-$AV15+$AT15),0)</f>
        <v>6.666666666666667</v>
      </c>
      <c r="DS15" s="38">
        <f>+IF(DT15="SI",IFERROR((((IF(DT15="SI",(-DP15+AT15),0)))/(-AV15+ATS15)),"REVISAR"),DL15)</f>
        <v>-1.1764705882352942</v>
      </c>
      <c r="DT15" s="39" t="s">
        <v>174</v>
      </c>
      <c r="DU15" s="40" t="s">
        <v>175</v>
      </c>
      <c r="DV15" s="44">
        <v>0</v>
      </c>
      <c r="DW15" s="44">
        <f t="shared" si="29"/>
        <v>0</v>
      </c>
      <c r="DX15" s="40"/>
      <c r="DY15" s="37">
        <f>IFERROR((-DV15+$AT15)/(-$AV15+$AT15),0)</f>
        <v>6.666666666666667</v>
      </c>
      <c r="DZ15" s="38">
        <f>+IF(EA15="SI",IFERROR((((IF(EA15="SI",(-DW15+AT15),0)))/(-AV15+ATS15)),"REVISAR"),DS15)</f>
        <v>-1.1764705882352942</v>
      </c>
      <c r="EA15" s="39" t="s">
        <v>174</v>
      </c>
      <c r="EB15" s="40" t="s">
        <v>175</v>
      </c>
      <c r="EC15" s="73">
        <v>51</v>
      </c>
      <c r="ED15" s="47"/>
      <c r="EE15" s="40"/>
      <c r="EF15" s="37">
        <f>IFERROR((-EC15+$AT15)/(-$AV15+$AT15),0)</f>
        <v>1</v>
      </c>
      <c r="EG15" s="38">
        <f>+IF(EH15="SI",IFERROR((((IF(EH15="SI",(-ED15+AT15),0)))/(-AV15+ATS15)),"REVISAR"),DZ15)</f>
        <v>-1.1764705882352942</v>
      </c>
      <c r="EH15" s="39" t="s">
        <v>174</v>
      </c>
      <c r="EI15" s="40" t="s">
        <v>175</v>
      </c>
      <c r="EJ15" s="48"/>
      <c r="EK15" s="48">
        <v>2024</v>
      </c>
      <c r="EL15" s="49" t="str">
        <f>+VLOOKUP(C15,[8]Listas_desplega!$AI$22:$AJ$44,2,0)</f>
        <v>DC_PBM</v>
      </c>
      <c r="EM15" s="49" t="str">
        <f>+VLOOKUP(I15,[8]Listas_desplega!$BY$2:$BZ$7,2,0)</f>
        <v>T_2</v>
      </c>
      <c r="EN15" s="49" t="str">
        <f>+VLOOKUP(J15,[8]Listas_desplega!$BY$10:$BZ$23,2,0)</f>
        <v>T_2_C_2</v>
      </c>
      <c r="EO15" s="49" t="str">
        <f>+VLOOKUP(K15,[8]Listas_desplega!$BY$27:$BZ$54,2,0)</f>
        <v>T_2_C_2_ET_1</v>
      </c>
      <c r="EP15" s="49" t="str">
        <f>+VLOOKUP(L15,[8]Listas_desplega!$BY$57:$BZ$105,2,0)</f>
        <v>T_2_C_2_ET_1_CPT_2</v>
      </c>
      <c r="EQ15" s="50" t="str">
        <f>+VLOOKUP(M15,[8]Listas_desplega!$J$2:$K$11,2,FALSE)</f>
        <v>Eje_E_2</v>
      </c>
    </row>
    <row r="16" spans="1:148" s="50" customFormat="1" ht="15" customHeight="1" x14ac:dyDescent="0.25">
      <c r="A16" s="20" t="s">
        <v>1336</v>
      </c>
      <c r="B16" s="21" t="s">
        <v>152</v>
      </c>
      <c r="C16" s="21" t="s">
        <v>153</v>
      </c>
      <c r="D16" s="21" t="s">
        <v>194</v>
      </c>
      <c r="E16" s="23" t="s">
        <v>154</v>
      </c>
      <c r="F16" s="23" t="s">
        <v>155</v>
      </c>
      <c r="G16" s="71" t="s">
        <v>156</v>
      </c>
      <c r="H16" s="23" t="s">
        <v>157</v>
      </c>
      <c r="I16" s="23" t="s">
        <v>158</v>
      </c>
      <c r="J16" s="23" t="s">
        <v>159</v>
      </c>
      <c r="K16" s="23" t="s">
        <v>160</v>
      </c>
      <c r="L16" s="23" t="s">
        <v>238</v>
      </c>
      <c r="M16" s="21" t="s">
        <v>162</v>
      </c>
      <c r="N16" s="25" t="s">
        <v>209</v>
      </c>
      <c r="O16" s="26">
        <v>90</v>
      </c>
      <c r="P16" s="23" t="s">
        <v>302</v>
      </c>
      <c r="Q16" s="30" t="s">
        <v>221</v>
      </c>
      <c r="R16" s="30" t="s">
        <v>303</v>
      </c>
      <c r="S16" s="23" t="s">
        <v>304</v>
      </c>
      <c r="T16" s="29" t="s">
        <v>168</v>
      </c>
      <c r="U16" s="29" t="s">
        <v>169</v>
      </c>
      <c r="V16" s="29">
        <v>30</v>
      </c>
      <c r="W16" s="23" t="s">
        <v>305</v>
      </c>
      <c r="X16" s="29" t="s">
        <v>225</v>
      </c>
      <c r="Y16" s="21" t="s">
        <v>172</v>
      </c>
      <c r="Z16" s="30"/>
      <c r="AA16" s="30"/>
      <c r="AB16" s="30"/>
      <c r="AC16" s="30"/>
      <c r="AD16" s="30"/>
      <c r="AE16" s="30"/>
      <c r="AF16" s="30"/>
      <c r="AG16" s="30"/>
      <c r="AH16" s="29"/>
      <c r="AI16" s="29" t="s">
        <v>173</v>
      </c>
      <c r="AJ16" s="29"/>
      <c r="AK16" s="29"/>
      <c r="AL16" s="29"/>
      <c r="AM16" s="29"/>
      <c r="AN16" s="29"/>
      <c r="AO16" s="29"/>
      <c r="AP16" s="29"/>
      <c r="AQ16" s="29"/>
      <c r="AR16" s="31"/>
      <c r="AS16" s="29"/>
      <c r="AT16" s="32">
        <v>4289</v>
      </c>
      <c r="AU16" s="32">
        <v>4409</v>
      </c>
      <c r="AV16" s="32">
        <v>4909</v>
      </c>
      <c r="AW16" s="32">
        <v>5409</v>
      </c>
      <c r="AX16" s="32">
        <v>5739</v>
      </c>
      <c r="AY16" s="32">
        <v>5739</v>
      </c>
      <c r="AZ16" s="29"/>
      <c r="BA16" s="29"/>
      <c r="BB16" s="29"/>
      <c r="BC16" s="33"/>
      <c r="BD16" s="34">
        <v>0</v>
      </c>
      <c r="BE16" s="35">
        <v>0</v>
      </c>
      <c r="BF16" s="36" t="s">
        <v>306</v>
      </c>
      <c r="BG16" s="74">
        <f>IFERROR(((BD16-$AT16)/($AV16-$AT16)),0)</f>
        <v>-6.9177419354838712</v>
      </c>
      <c r="BH16" s="38">
        <f>+IF(BI16="SI",IFERROR((((IF(BI16="SI",(BE16-$AS$16),0)))/($AT$16-$AS$16)),"REVISAR"),0)</f>
        <v>0</v>
      </c>
      <c r="BI16" s="39" t="s">
        <v>179</v>
      </c>
      <c r="BJ16" s="36" t="s">
        <v>307</v>
      </c>
      <c r="BK16" s="41">
        <v>0</v>
      </c>
      <c r="BL16" s="42">
        <f t="shared" si="6"/>
        <v>0</v>
      </c>
      <c r="BM16" s="36" t="s">
        <v>308</v>
      </c>
      <c r="BN16" s="74">
        <f>IFERROR(((BK16-$AT16)/($AV16-$AT16)),0)</f>
        <v>-6.9177419354838712</v>
      </c>
      <c r="BO16" s="38">
        <f>+IF(BP16="SI",IFERROR((((IF(BP16="SI",(BL16-AS16),0)))/(AT16-AS16)),"REVISAR"),BH16)</f>
        <v>0</v>
      </c>
      <c r="BP16" s="39" t="s">
        <v>179</v>
      </c>
      <c r="BQ16" s="36" t="s">
        <v>309</v>
      </c>
      <c r="BR16" s="43">
        <v>0</v>
      </c>
      <c r="BS16" s="44">
        <f t="shared" si="36"/>
        <v>0</v>
      </c>
      <c r="BT16" s="36" t="s">
        <v>310</v>
      </c>
      <c r="BU16" s="74">
        <f>IFERROR(((BR16-$AT16)/($AV16-$AT16)),0)</f>
        <v>-6.9177419354838712</v>
      </c>
      <c r="BV16" s="38">
        <f>+IF(BW16="SI",IFERROR((((IF(BW16="SI",(BS16-AS16),0)))/(AT16-AS16)),"REVISAR"),BO16)</f>
        <v>0</v>
      </c>
      <c r="BW16" s="68" t="s">
        <v>179</v>
      </c>
      <c r="BX16" s="36" t="s">
        <v>311</v>
      </c>
      <c r="BY16" s="44">
        <f t="shared" ref="BY16:BY21" si="38">IF(BV16="SI",BR16,0)</f>
        <v>0</v>
      </c>
      <c r="BZ16" s="44">
        <f t="shared" si="35"/>
        <v>0</v>
      </c>
      <c r="CA16" s="36" t="s">
        <v>312</v>
      </c>
      <c r="CB16" s="74">
        <f>IFERROR(((BY16-$AT16)/($AV16-$AT16)),0)</f>
        <v>-6.9177419354838712</v>
      </c>
      <c r="CC16" s="38">
        <f>+IF(CD16="SI",IFERROR((((IF(CD16="SI",(BZ16-AS16),0)))/(AT16-AS16)),"REVISAR"),BV16)</f>
        <v>0</v>
      </c>
      <c r="CD16" s="39" t="s">
        <v>179</v>
      </c>
      <c r="CE16" s="36" t="s">
        <v>313</v>
      </c>
      <c r="CF16" s="45">
        <v>0</v>
      </c>
      <c r="CG16" s="44">
        <f t="shared" si="13"/>
        <v>0</v>
      </c>
      <c r="CH16" s="64" t="s">
        <v>314</v>
      </c>
      <c r="CI16" s="74">
        <f>IFERROR(((CF16-$AT16)/($AV16-$AT16)),0)</f>
        <v>-6.9177419354838712</v>
      </c>
      <c r="CJ16" s="38">
        <f>+IF(CK16="SI",IFERROR((((IF(CK16="SI",(CG16-AS16),0)))/(AT16-AS16)),"REVISAR"),CC16)</f>
        <v>0</v>
      </c>
      <c r="CK16" s="39" t="s">
        <v>179</v>
      </c>
      <c r="CL16" s="64" t="s">
        <v>315</v>
      </c>
      <c r="CM16" s="75">
        <v>0</v>
      </c>
      <c r="CN16" s="47">
        <v>0</v>
      </c>
      <c r="CO16" s="61" t="s">
        <v>316</v>
      </c>
      <c r="CP16" s="74">
        <f>IFERROR(((CM16-$AT16)/($AV16-$AT16)),0)</f>
        <v>-6.9177419354838712</v>
      </c>
      <c r="CQ16" s="38">
        <f>+IF(CR16="SI",IFERROR((((IF(CR16="SI",(CN16-AS16),0)))/(AT16-AS16)),"REVISAR"),CJ16)</f>
        <v>0</v>
      </c>
      <c r="CR16" s="39" t="s">
        <v>179</v>
      </c>
      <c r="CS16" s="40" t="s">
        <v>317</v>
      </c>
      <c r="CT16" s="44">
        <f>+CM16</f>
        <v>0</v>
      </c>
      <c r="CU16" s="44">
        <f t="shared" si="18"/>
        <v>0</v>
      </c>
      <c r="CV16" s="40"/>
      <c r="CW16" s="74">
        <f>IFERROR(((CT16-$AT16)/($AV16-$AT16)),0)</f>
        <v>-6.9177419354838712</v>
      </c>
      <c r="CX16" s="38">
        <f>+IF(CY16="SI",IFERROR((((IF(CY16="SI",(CU16-AS16),0)))/(AT16-AS16)),"REVISAR"),CQ16)</f>
        <v>0</v>
      </c>
      <c r="CY16" s="39" t="s">
        <v>174</v>
      </c>
      <c r="CZ16" s="40" t="s">
        <v>175</v>
      </c>
      <c r="DA16" s="44">
        <f>+CT16</f>
        <v>0</v>
      </c>
      <c r="DB16" s="44">
        <f t="shared" si="21"/>
        <v>0</v>
      </c>
      <c r="DC16" s="40"/>
      <c r="DD16" s="74">
        <f>IFERROR(((DA16-$AT16)/($AV16-$AT16)),0)</f>
        <v>-6.9177419354838712</v>
      </c>
      <c r="DE16" s="38">
        <f>+IF(DF16="SI",IFERROR((((IF(DF16="SI",(DB16-AS16),0)))/(AT16-AS16)),"REVISAR"),CX16)</f>
        <v>0</v>
      </c>
      <c r="DF16" s="39" t="s">
        <v>174</v>
      </c>
      <c r="DG16" s="40" t="s">
        <v>175</v>
      </c>
      <c r="DH16" s="44">
        <f>+DA16</f>
        <v>0</v>
      </c>
      <c r="DI16" s="44">
        <f t="shared" si="37"/>
        <v>0</v>
      </c>
      <c r="DJ16" s="40"/>
      <c r="DK16" s="74">
        <f>IFERROR(((DH16-$AT16)/($AV16-$AT16)),0)</f>
        <v>-6.9177419354838712</v>
      </c>
      <c r="DL16" s="38">
        <f>+IF(DM16="SI",IFERROR((((IF(DM16="SI",(DI16-AS16),0)))/(AT16-AS16)),"REVISAR"),DE16)</f>
        <v>0</v>
      </c>
      <c r="DM16" s="39" t="s">
        <v>174</v>
      </c>
      <c r="DN16" s="40" t="s">
        <v>175</v>
      </c>
      <c r="DO16" s="44">
        <f>+DH16</f>
        <v>0</v>
      </c>
      <c r="DP16" s="44">
        <f t="shared" si="26"/>
        <v>0</v>
      </c>
      <c r="DQ16" s="40"/>
      <c r="DR16" s="74">
        <f>IFERROR(((DO16-$AT16)/($AV16-$AT16)),0)</f>
        <v>-6.9177419354838712</v>
      </c>
      <c r="DS16" s="38">
        <f>+IF(DT16="SI",IFERROR((((IF(DT16="SI",(DP16-AS16),0)))/(AT16-AS16)),"REVISAR"),DL16)</f>
        <v>0</v>
      </c>
      <c r="DT16" s="39" t="s">
        <v>174</v>
      </c>
      <c r="DU16" s="40" t="s">
        <v>175</v>
      </c>
      <c r="DV16" s="44">
        <f>+DO16</f>
        <v>0</v>
      </c>
      <c r="DW16" s="44">
        <f t="shared" si="29"/>
        <v>0</v>
      </c>
      <c r="DX16" s="40"/>
      <c r="DY16" s="74">
        <f>IFERROR(((DV16-$AT16)/($AV16-$AT16)),0)</f>
        <v>-6.9177419354838712</v>
      </c>
      <c r="DZ16" s="38">
        <f>+IF(EA16="SI",IFERROR((((IF(EA16="SI",(DW16-AS16),0)))/(AT16-AS16)),"REVISAR"),DS16)</f>
        <v>0</v>
      </c>
      <c r="EA16" s="39" t="s">
        <v>174</v>
      </c>
      <c r="EB16" s="40" t="s">
        <v>175</v>
      </c>
      <c r="EC16" s="46">
        <f t="shared" ref="EC16:EC57" si="39">+AV16</f>
        <v>4909</v>
      </c>
      <c r="ED16" s="76"/>
      <c r="EE16" s="76"/>
      <c r="EF16" s="74">
        <f>IFERROR(((EC16-$AT16)/($AV16-$AT16)),0)</f>
        <v>1</v>
      </c>
      <c r="EG16" s="38">
        <f>+IF(EH16="SI",IFERROR((((IF(EH16="SI",(ED16-AS16),0)))/(AT16-AS16)),"REVISAR"),DZ16)</f>
        <v>0</v>
      </c>
      <c r="EH16" s="39" t="s">
        <v>174</v>
      </c>
      <c r="EI16" s="40" t="s">
        <v>175</v>
      </c>
      <c r="EJ16" s="48"/>
      <c r="EK16" s="48">
        <v>2024</v>
      </c>
      <c r="EL16" s="49" t="str">
        <f>+VLOOKUP(C16,[8]Listas_desplega!$AI$22:$AJ$44,2,0)</f>
        <v>DC_PBM</v>
      </c>
      <c r="EM16" s="49" t="str">
        <f>+VLOOKUP(I16,[8]Listas_desplega!$BY$2:$BZ$7,2,0)</f>
        <v>T_2</v>
      </c>
      <c r="EN16" s="49" t="str">
        <f>+VLOOKUP(J16,[8]Listas_desplega!$BY$10:$BZ$23,2,0)</f>
        <v>T_2_C_2</v>
      </c>
      <c r="EO16" s="49" t="str">
        <f>+VLOOKUP(K16,[8]Listas_desplega!$BY$27:$BZ$54,2,0)</f>
        <v>T_2_C_2_ET_1</v>
      </c>
      <c r="EP16" s="49" t="str">
        <f>+VLOOKUP(L16,[8]Listas_desplega!$BY$57:$BZ$105,2,0)</f>
        <v>T_2_C_2_ET_1_CPT_2</v>
      </c>
      <c r="EQ16" s="50" t="str">
        <f>+VLOOKUP(M16,[8]Listas_desplega!$J$2:$K$11,2,FALSE)</f>
        <v>Eje_E_2</v>
      </c>
    </row>
    <row r="17" spans="1:150" s="50" customFormat="1" ht="15" customHeight="1" x14ac:dyDescent="0.25">
      <c r="A17" s="20" t="s">
        <v>1337</v>
      </c>
      <c r="B17" s="21" t="s">
        <v>152</v>
      </c>
      <c r="C17" s="21" t="s">
        <v>153</v>
      </c>
      <c r="D17" s="21" t="s">
        <v>254</v>
      </c>
      <c r="E17" s="23" t="s">
        <v>154</v>
      </c>
      <c r="F17" s="23" t="s">
        <v>155</v>
      </c>
      <c r="G17" s="71" t="s">
        <v>156</v>
      </c>
      <c r="H17" s="23" t="s">
        <v>157</v>
      </c>
      <c r="I17" s="23" t="s">
        <v>158</v>
      </c>
      <c r="J17" s="23" t="s">
        <v>159</v>
      </c>
      <c r="K17" s="23" t="s">
        <v>160</v>
      </c>
      <c r="L17" s="23" t="s">
        <v>238</v>
      </c>
      <c r="M17" s="21" t="s">
        <v>162</v>
      </c>
      <c r="N17" s="25" t="s">
        <v>255</v>
      </c>
      <c r="O17" s="26">
        <v>92</v>
      </c>
      <c r="P17" s="23" t="s">
        <v>318</v>
      </c>
      <c r="Q17" s="30" t="s">
        <v>221</v>
      </c>
      <c r="R17" s="30" t="s">
        <v>222</v>
      </c>
      <c r="S17" s="23" t="s">
        <v>319</v>
      </c>
      <c r="T17" s="29" t="s">
        <v>320</v>
      </c>
      <c r="U17" s="29" t="s">
        <v>321</v>
      </c>
      <c r="V17" s="29">
        <v>180</v>
      </c>
      <c r="W17" s="23" t="s">
        <v>322</v>
      </c>
      <c r="X17" s="29" t="s">
        <v>225</v>
      </c>
      <c r="Y17" s="21" t="s">
        <v>172</v>
      </c>
      <c r="Z17" s="30"/>
      <c r="AA17" s="30"/>
      <c r="AB17" s="30"/>
      <c r="AC17" s="30"/>
      <c r="AD17" s="30"/>
      <c r="AE17" s="30"/>
      <c r="AF17" s="30"/>
      <c r="AG17" s="30"/>
      <c r="AH17" s="29"/>
      <c r="AI17" s="29" t="s">
        <v>173</v>
      </c>
      <c r="AJ17" s="29"/>
      <c r="AK17" s="29"/>
      <c r="AL17" s="29"/>
      <c r="AM17" s="29"/>
      <c r="AN17" s="29"/>
      <c r="AO17" s="29"/>
      <c r="AP17" s="29"/>
      <c r="AQ17" s="29"/>
      <c r="AR17" s="31"/>
      <c r="AS17" s="29"/>
      <c r="AT17" s="32">
        <v>44.5</v>
      </c>
      <c r="AU17" s="32">
        <v>45.5</v>
      </c>
      <c r="AV17" s="62"/>
      <c r="AW17" s="32">
        <v>46.5</v>
      </c>
      <c r="AX17" s="62"/>
      <c r="AY17" s="32">
        <v>46.5</v>
      </c>
      <c r="AZ17" s="29"/>
      <c r="BA17" s="29"/>
      <c r="BB17" s="29"/>
      <c r="BC17" s="33"/>
      <c r="BD17" s="66">
        <v>0</v>
      </c>
      <c r="BE17" s="66">
        <v>0</v>
      </c>
      <c r="BF17" s="36" t="s">
        <v>323</v>
      </c>
      <c r="BG17" s="37">
        <f>IFERROR(BD17/AV17,0)</f>
        <v>0</v>
      </c>
      <c r="BH17" s="38">
        <f>+IF(BI17="SI",IFERROR((IF(BI17="SI",BE17,0)/AV17),0),0)</f>
        <v>0</v>
      </c>
      <c r="BI17" s="39" t="s">
        <v>179</v>
      </c>
      <c r="BJ17" s="36" t="s">
        <v>324</v>
      </c>
      <c r="BK17" s="67">
        <v>0</v>
      </c>
      <c r="BL17" s="42">
        <f t="shared" si="6"/>
        <v>0</v>
      </c>
      <c r="BM17" s="36" t="s">
        <v>325</v>
      </c>
      <c r="BN17" s="37">
        <f>+IFERROR(BK17/AV17,0)</f>
        <v>0</v>
      </c>
      <c r="BO17" s="38">
        <f>+IF(BP17="SI",IFERROR((IF(BP17="SI",BL17,0)/AV17),0),BH17)</f>
        <v>0</v>
      </c>
      <c r="BP17" s="39" t="s">
        <v>179</v>
      </c>
      <c r="BQ17" s="36" t="s">
        <v>326</v>
      </c>
      <c r="BR17" s="77">
        <v>0</v>
      </c>
      <c r="BS17" s="44">
        <f t="shared" si="36"/>
        <v>0</v>
      </c>
      <c r="BT17" s="36" t="s">
        <v>327</v>
      </c>
      <c r="BU17" s="37">
        <f>IFERROR(BR17/AV17,0)</f>
        <v>0</v>
      </c>
      <c r="BV17" s="38">
        <f>+IF(BW17="SI",IFERROR((IF(BW17="SI",BS17,0)/AV17),0),BO17)</f>
        <v>0</v>
      </c>
      <c r="BW17" s="39" t="s">
        <v>179</v>
      </c>
      <c r="BX17" s="36" t="s">
        <v>328</v>
      </c>
      <c r="BY17" s="44">
        <f t="shared" si="38"/>
        <v>0</v>
      </c>
      <c r="BZ17" s="44">
        <f t="shared" si="35"/>
        <v>0</v>
      </c>
      <c r="CA17" s="36" t="s">
        <v>329</v>
      </c>
      <c r="CB17" s="37">
        <f>IFERROR(BY17/$AV17,0)</f>
        <v>0</v>
      </c>
      <c r="CC17" s="38">
        <f>+IF(CD17="SI",IFERROR((IF(CD17="SI",BZ17,0)/AV17),0),BV17)</f>
        <v>0</v>
      </c>
      <c r="CD17" s="39" t="s">
        <v>179</v>
      </c>
      <c r="CE17" s="36" t="s">
        <v>330</v>
      </c>
      <c r="CF17" s="44">
        <f>IF(CC17="SI",BY17,0)</f>
        <v>0</v>
      </c>
      <c r="CG17" s="44">
        <f t="shared" si="13"/>
        <v>0</v>
      </c>
      <c r="CH17" s="64" t="s">
        <v>331</v>
      </c>
      <c r="CI17" s="37">
        <f>IFERROR(CF17/$AV17,0)</f>
        <v>0</v>
      </c>
      <c r="CJ17" s="38">
        <f>+IF(CK17="SI",IFERROR((IF(CK17="SI",CG17,0)/AV17),0),CC17)</f>
        <v>0</v>
      </c>
      <c r="CK17" s="39" t="s">
        <v>179</v>
      </c>
      <c r="CL17" s="64" t="s">
        <v>332</v>
      </c>
      <c r="CM17" s="44">
        <f>IF(CJ17="SI",CF17,0)</f>
        <v>0</v>
      </c>
      <c r="CN17" s="59">
        <v>0</v>
      </c>
      <c r="CO17" s="78" t="s">
        <v>333</v>
      </c>
      <c r="CP17" s="37">
        <f>IFERROR(CM17/$AV17,0)</f>
        <v>0</v>
      </c>
      <c r="CQ17" s="38">
        <f>+IF(CR17="SI",IFERROR((IF(CR17="SI",CN17,0)/AV17),0),CJ17)</f>
        <v>0</v>
      </c>
      <c r="CR17" s="39" t="s">
        <v>179</v>
      </c>
      <c r="CS17" s="40" t="s">
        <v>334</v>
      </c>
      <c r="CT17" s="44">
        <f>IF(CQ17="SI",CM17,0)</f>
        <v>0</v>
      </c>
      <c r="CU17" s="44">
        <f t="shared" si="18"/>
        <v>0</v>
      </c>
      <c r="CV17" s="40"/>
      <c r="CW17" s="37">
        <f>IFERROR(CT17/$AV17,0)</f>
        <v>0</v>
      </c>
      <c r="CX17" s="38">
        <f>+IF(CY17="SI",IFERROR((IF(CY17="SI",CU17,0)/AV17),"REVISAR"),CQ17)</f>
        <v>0</v>
      </c>
      <c r="CY17" s="39" t="s">
        <v>174</v>
      </c>
      <c r="CZ17" s="40" t="s">
        <v>175</v>
      </c>
      <c r="DA17" s="44">
        <f>IF(CX17="SI",CT17,0)</f>
        <v>0</v>
      </c>
      <c r="DB17" s="44">
        <f t="shared" si="21"/>
        <v>0</v>
      </c>
      <c r="DC17" s="40"/>
      <c r="DD17" s="37">
        <f>IFERROR(DA17/$AV17,0)</f>
        <v>0</v>
      </c>
      <c r="DE17" s="38">
        <f>+IF(DF17="SI",IFERROR((IF(DF17="SI",DB17,0)/AV17),"REVISAR"),CX17)</f>
        <v>0</v>
      </c>
      <c r="DF17" s="39" t="s">
        <v>174</v>
      </c>
      <c r="DG17" s="40" t="s">
        <v>175</v>
      </c>
      <c r="DH17" s="44">
        <f>IF(DE17="SI",DA17,0)</f>
        <v>0</v>
      </c>
      <c r="DI17" s="44">
        <f t="shared" si="37"/>
        <v>0</v>
      </c>
      <c r="DJ17" s="40"/>
      <c r="DK17" s="37">
        <f>IFERROR(DH17/$AV17,0)</f>
        <v>0</v>
      </c>
      <c r="DL17" s="38">
        <f>+IF(DM17="SI",IFERROR((IF(DM17="SI",DI17,0)/AV17),"REVISAR"),DE17)</f>
        <v>0</v>
      </c>
      <c r="DM17" s="39" t="s">
        <v>174</v>
      </c>
      <c r="DN17" s="40" t="s">
        <v>175</v>
      </c>
      <c r="DO17" s="44">
        <f>IF(DL17="SI",DH17,0)</f>
        <v>0</v>
      </c>
      <c r="DP17" s="44">
        <f t="shared" si="26"/>
        <v>0</v>
      </c>
      <c r="DQ17" s="40"/>
      <c r="DR17" s="37">
        <f>IFERROR(DO17/$AV17,0)</f>
        <v>0</v>
      </c>
      <c r="DS17" s="38">
        <f>+IF(DT17="SI",IFERROR((IF(DT17="SI",DP17,0)/AV17),"REVISAR"),DL17)</f>
        <v>0</v>
      </c>
      <c r="DT17" s="39" t="s">
        <v>174</v>
      </c>
      <c r="DU17" s="40" t="s">
        <v>175</v>
      </c>
      <c r="DV17" s="44">
        <f>IF(DS17="SI",DO17,0)</f>
        <v>0</v>
      </c>
      <c r="DW17" s="44">
        <f t="shared" si="29"/>
        <v>0</v>
      </c>
      <c r="DX17" s="40"/>
      <c r="DY17" s="37">
        <f>IFERROR(DV17/$AV17,0)</f>
        <v>0</v>
      </c>
      <c r="DZ17" s="38">
        <f>+IF(EA17="SI",IFERROR((IF(EA17="SI",DW17,0)/AV17),"REVISAR"),DS17)</f>
        <v>0</v>
      </c>
      <c r="EA17" s="39" t="s">
        <v>174</v>
      </c>
      <c r="EB17" s="40" t="s">
        <v>175</v>
      </c>
      <c r="EC17" s="46">
        <f t="shared" si="39"/>
        <v>0</v>
      </c>
      <c r="ED17" s="44">
        <f>IF(EA17="SI",DW17,0)</f>
        <v>0</v>
      </c>
      <c r="EE17" s="79"/>
      <c r="EF17" s="37">
        <f>IFERROR(EC17/$AV17,0)</f>
        <v>0</v>
      </c>
      <c r="EG17" s="38">
        <f>+IF(EH17="SI",IFERROR((IF(EH17="SI",ED17,0)/AV17),"REVISAR"),DZ17)</f>
        <v>0</v>
      </c>
      <c r="EH17" s="39" t="s">
        <v>174</v>
      </c>
      <c r="EI17" s="40" t="s">
        <v>175</v>
      </c>
      <c r="EJ17" s="48"/>
      <c r="EK17" s="48">
        <v>2024</v>
      </c>
      <c r="EL17" s="49" t="str">
        <f>+VLOOKUP(C17,[8]Listas_desplega!$AI$22:$AJ$44,2,0)</f>
        <v>DC_PBM</v>
      </c>
      <c r="EM17" s="49" t="str">
        <f>+VLOOKUP(I17,[8]Listas_desplega!$BY$2:$BZ$7,2,0)</f>
        <v>T_2</v>
      </c>
      <c r="EN17" s="49" t="str">
        <f>+VLOOKUP(J17,[8]Listas_desplega!$BY$10:$BZ$23,2,0)</f>
        <v>T_2_C_2</v>
      </c>
      <c r="EO17" s="49" t="str">
        <f>+VLOOKUP(K17,[8]Listas_desplega!$BY$27:$BZ$54,2,0)</f>
        <v>T_2_C_2_ET_1</v>
      </c>
      <c r="EP17" s="49" t="str">
        <f>+VLOOKUP(L17,[8]Listas_desplega!$BY$57:$BZ$105,2,0)</f>
        <v>T_2_C_2_ET_1_CPT_2</v>
      </c>
      <c r="EQ17" s="50" t="str">
        <f>+VLOOKUP(M17,[8]Listas_desplega!$J$2:$K$11,2,FALSE)</f>
        <v>Eje_E_2</v>
      </c>
    </row>
    <row r="18" spans="1:150" s="50" customFormat="1" ht="15" customHeight="1" x14ac:dyDescent="0.25">
      <c r="A18" s="20" t="s">
        <v>1338</v>
      </c>
      <c r="B18" s="21" t="s">
        <v>152</v>
      </c>
      <c r="C18" s="21" t="s">
        <v>153</v>
      </c>
      <c r="D18" s="21" t="s">
        <v>254</v>
      </c>
      <c r="E18" s="23" t="s">
        <v>154</v>
      </c>
      <c r="F18" s="23" t="s">
        <v>155</v>
      </c>
      <c r="G18" s="71" t="s">
        <v>156</v>
      </c>
      <c r="H18" s="23" t="s">
        <v>157</v>
      </c>
      <c r="I18" s="23" t="s">
        <v>158</v>
      </c>
      <c r="J18" s="23" t="s">
        <v>159</v>
      </c>
      <c r="K18" s="23" t="s">
        <v>160</v>
      </c>
      <c r="L18" s="23" t="s">
        <v>238</v>
      </c>
      <c r="M18" s="21" t="s">
        <v>162</v>
      </c>
      <c r="N18" s="25" t="s">
        <v>255</v>
      </c>
      <c r="O18" s="26">
        <v>93</v>
      </c>
      <c r="P18" s="23" t="s">
        <v>335</v>
      </c>
      <c r="Q18" s="30" t="s">
        <v>221</v>
      </c>
      <c r="R18" s="30" t="s">
        <v>222</v>
      </c>
      <c r="S18" s="23" t="s">
        <v>336</v>
      </c>
      <c r="T18" s="29" t="s">
        <v>320</v>
      </c>
      <c r="U18" s="29" t="s">
        <v>321</v>
      </c>
      <c r="V18" s="29">
        <v>180</v>
      </c>
      <c r="W18" s="23" t="s">
        <v>337</v>
      </c>
      <c r="X18" s="29" t="s">
        <v>225</v>
      </c>
      <c r="Y18" s="21" t="s">
        <v>172</v>
      </c>
      <c r="Z18" s="30"/>
      <c r="AA18" s="30"/>
      <c r="AB18" s="30"/>
      <c r="AC18" s="30"/>
      <c r="AD18" s="30"/>
      <c r="AE18" s="30"/>
      <c r="AF18" s="30"/>
      <c r="AG18" s="30"/>
      <c r="AH18" s="29"/>
      <c r="AI18" s="29" t="s">
        <v>173</v>
      </c>
      <c r="AJ18" s="29"/>
      <c r="AK18" s="29"/>
      <c r="AL18" s="29"/>
      <c r="AM18" s="29"/>
      <c r="AN18" s="29"/>
      <c r="AO18" s="29"/>
      <c r="AP18" s="29"/>
      <c r="AQ18" s="29"/>
      <c r="AR18" s="31"/>
      <c r="AS18" s="29"/>
      <c r="AT18" s="32">
        <v>28</v>
      </c>
      <c r="AU18" s="32">
        <v>29</v>
      </c>
      <c r="AV18" s="62"/>
      <c r="AW18" s="32">
        <v>30.5</v>
      </c>
      <c r="AX18" s="62"/>
      <c r="AY18" s="32">
        <v>30.5</v>
      </c>
      <c r="AZ18" s="29"/>
      <c r="BA18" s="29"/>
      <c r="BB18" s="29"/>
      <c r="BC18" s="33"/>
      <c r="BD18" s="66">
        <v>0</v>
      </c>
      <c r="BE18" s="66">
        <v>0</v>
      </c>
      <c r="BF18" s="36" t="s">
        <v>338</v>
      </c>
      <c r="BG18" s="37">
        <f>IFERROR(BD18/AV18,0)</f>
        <v>0</v>
      </c>
      <c r="BH18" s="38">
        <f>+IF(BI18="SI",IFERROR((IF(BI18="SI",BE18,0)/AV18),0),0)</f>
        <v>0</v>
      </c>
      <c r="BI18" s="39" t="s">
        <v>179</v>
      </c>
      <c r="BJ18" s="36" t="s">
        <v>339</v>
      </c>
      <c r="BK18" s="67">
        <v>0</v>
      </c>
      <c r="BL18" s="42">
        <f t="shared" si="6"/>
        <v>0</v>
      </c>
      <c r="BM18" s="36" t="s">
        <v>340</v>
      </c>
      <c r="BN18" s="37">
        <f>+IFERROR(BK18/AV18,0)</f>
        <v>0</v>
      </c>
      <c r="BO18" s="38">
        <f>+IF(BP18="SI",IFERROR((IF(BP18="SI",BL18,0)/AV18),0),BH18)</f>
        <v>0</v>
      </c>
      <c r="BP18" s="39" t="s">
        <v>179</v>
      </c>
      <c r="BQ18" s="36" t="s">
        <v>341</v>
      </c>
      <c r="BR18" s="77">
        <v>0</v>
      </c>
      <c r="BS18" s="44">
        <f t="shared" si="36"/>
        <v>0</v>
      </c>
      <c r="BT18" s="36" t="s">
        <v>342</v>
      </c>
      <c r="BU18" s="37">
        <f>IFERROR(BR18/AV18,0)</f>
        <v>0</v>
      </c>
      <c r="BV18" s="38">
        <f>+IF(BW18="SI",IFERROR((IF(BW18="SI",BS18,0)/AV18),0),BO18)</f>
        <v>0</v>
      </c>
      <c r="BW18" s="39" t="s">
        <v>179</v>
      </c>
      <c r="BX18" s="36" t="s">
        <v>343</v>
      </c>
      <c r="BY18" s="44">
        <f t="shared" si="38"/>
        <v>0</v>
      </c>
      <c r="BZ18" s="44">
        <f t="shared" si="35"/>
        <v>0</v>
      </c>
      <c r="CA18" s="36" t="s">
        <v>344</v>
      </c>
      <c r="CB18" s="37">
        <f>IFERROR(BY18/$AV18,0)</f>
        <v>0</v>
      </c>
      <c r="CC18" s="38">
        <f>+IF(CD18="SI",IFERROR((IF(CD18="SI",BZ18,0)/AV18),0),BV18)</f>
        <v>0</v>
      </c>
      <c r="CD18" s="39" t="s">
        <v>179</v>
      </c>
      <c r="CE18" s="36" t="s">
        <v>330</v>
      </c>
      <c r="CF18" s="44">
        <f>IF(CC18="SI",BY18,0)</f>
        <v>0</v>
      </c>
      <c r="CG18" s="44">
        <f t="shared" si="13"/>
        <v>0</v>
      </c>
      <c r="CH18" s="64" t="s">
        <v>345</v>
      </c>
      <c r="CI18" s="37">
        <f>IFERROR(CF18/$AV18,0)</f>
        <v>0</v>
      </c>
      <c r="CJ18" s="38">
        <f>+IF(CK18="SI",IFERROR((IF(CK18="SI",CG18,0)/AV18),0),CC18)</f>
        <v>0</v>
      </c>
      <c r="CK18" s="39" t="s">
        <v>179</v>
      </c>
      <c r="CL18" s="64" t="s">
        <v>346</v>
      </c>
      <c r="CM18" s="44">
        <f>IF(CJ18="SI",CF18,0)</f>
        <v>0</v>
      </c>
      <c r="CN18" s="59">
        <v>0</v>
      </c>
      <c r="CO18" s="61" t="s">
        <v>347</v>
      </c>
      <c r="CP18" s="37">
        <f>IFERROR(CM18/$AV18,0)</f>
        <v>0</v>
      </c>
      <c r="CQ18" s="38">
        <f>+IF(CR18="SI",IFERROR((IF(CR18="SI",CN18,0)/AV18),0),CJ18)</f>
        <v>0</v>
      </c>
      <c r="CR18" s="39" t="s">
        <v>179</v>
      </c>
      <c r="CS18" s="40" t="s">
        <v>334</v>
      </c>
      <c r="CT18" s="44">
        <f>IF(CQ18="SI",CM18,0)</f>
        <v>0</v>
      </c>
      <c r="CU18" s="44">
        <f t="shared" si="18"/>
        <v>0</v>
      </c>
      <c r="CV18" s="40"/>
      <c r="CW18" s="37">
        <f>IFERROR(CT18/$AV18,0)</f>
        <v>0</v>
      </c>
      <c r="CX18" s="38">
        <f>+IF(CY18="SI",IFERROR((IF(CY18="SI",CU18,0)/AV18),"REVISAR"),CQ18)</f>
        <v>0</v>
      </c>
      <c r="CY18" s="39" t="s">
        <v>174</v>
      </c>
      <c r="CZ18" s="40" t="s">
        <v>175</v>
      </c>
      <c r="DA18" s="44">
        <f>IF(CX18="SI",CT18,0)</f>
        <v>0</v>
      </c>
      <c r="DB18" s="44">
        <f t="shared" si="21"/>
        <v>0</v>
      </c>
      <c r="DC18" s="40"/>
      <c r="DD18" s="37">
        <f>IFERROR(DA18/$AV18,0)</f>
        <v>0</v>
      </c>
      <c r="DE18" s="38">
        <f>+IF(DF18="SI",IFERROR((IF(DF18="SI",DB18,0)/AV18),"REVISAR"),CX18)</f>
        <v>0</v>
      </c>
      <c r="DF18" s="39" t="s">
        <v>174</v>
      </c>
      <c r="DG18" s="40" t="s">
        <v>175</v>
      </c>
      <c r="DH18" s="44">
        <f>IF(DE18="SI",DA18,0)</f>
        <v>0</v>
      </c>
      <c r="DI18" s="44">
        <f t="shared" si="37"/>
        <v>0</v>
      </c>
      <c r="DJ18" s="40"/>
      <c r="DK18" s="37">
        <f>IFERROR(DH18/$AV18,0)</f>
        <v>0</v>
      </c>
      <c r="DL18" s="38">
        <f>+IF(DM18="SI",IFERROR((IF(DM18="SI",DI18,0)/AV18),"REVISAR"),DE18)</f>
        <v>0</v>
      </c>
      <c r="DM18" s="39" t="s">
        <v>174</v>
      </c>
      <c r="DN18" s="40" t="s">
        <v>175</v>
      </c>
      <c r="DO18" s="44">
        <f>IF(DL18="SI",DH18,0)</f>
        <v>0</v>
      </c>
      <c r="DP18" s="44">
        <f t="shared" si="26"/>
        <v>0</v>
      </c>
      <c r="DQ18" s="40"/>
      <c r="DR18" s="37">
        <f>IFERROR(DO18/$AV18,0)</f>
        <v>0</v>
      </c>
      <c r="DS18" s="38">
        <f>+IF(DT18="SI",IFERROR((IF(DT18="SI",DP18,0)/AV18),"REVISAR"),DL18)</f>
        <v>0</v>
      </c>
      <c r="DT18" s="39" t="s">
        <v>174</v>
      </c>
      <c r="DU18" s="40" t="s">
        <v>175</v>
      </c>
      <c r="DV18" s="44">
        <f>IF(DS18="SI",DO18,0)</f>
        <v>0</v>
      </c>
      <c r="DW18" s="44">
        <f t="shared" si="29"/>
        <v>0</v>
      </c>
      <c r="DX18" s="40"/>
      <c r="DY18" s="37">
        <f>IFERROR(DV18/$AV18,0)</f>
        <v>0</v>
      </c>
      <c r="DZ18" s="38">
        <f>+IF(EA18="SI",IFERROR((IF(EA18="SI",DW18,0)/AV18),"REVISAR"),DS18)</f>
        <v>0</v>
      </c>
      <c r="EA18" s="39" t="s">
        <v>174</v>
      </c>
      <c r="EB18" s="40" t="s">
        <v>175</v>
      </c>
      <c r="EC18" s="46">
        <f t="shared" si="39"/>
        <v>0</v>
      </c>
      <c r="ED18" s="44">
        <f>IF(EA18="SI",DW18,0)</f>
        <v>0</v>
      </c>
      <c r="EE18" s="79"/>
      <c r="EF18" s="37">
        <f>IFERROR(EC18/$AV18,0)</f>
        <v>0</v>
      </c>
      <c r="EG18" s="38">
        <f>+IF(EH18="SI",IFERROR((IF(EH18="SI",ED18,0)/AV18),"REVISAR"),DZ18)</f>
        <v>0</v>
      </c>
      <c r="EH18" s="39" t="s">
        <v>174</v>
      </c>
      <c r="EI18" s="40" t="s">
        <v>175</v>
      </c>
      <c r="EJ18" s="48"/>
      <c r="EK18" s="48">
        <v>2024</v>
      </c>
      <c r="EL18" s="49" t="str">
        <f>+VLOOKUP(C18,[8]Listas_desplega!$AI$22:$AJ$44,2,0)</f>
        <v>DC_PBM</v>
      </c>
      <c r="EM18" s="49" t="str">
        <f>+VLOOKUP(I18,[8]Listas_desplega!$BY$2:$BZ$7,2,0)</f>
        <v>T_2</v>
      </c>
      <c r="EN18" s="49" t="str">
        <f>+VLOOKUP(J18,[8]Listas_desplega!$BY$10:$BZ$23,2,0)</f>
        <v>T_2_C_2</v>
      </c>
      <c r="EO18" s="49" t="str">
        <f>+VLOOKUP(K18,[8]Listas_desplega!$BY$27:$BZ$54,2,0)</f>
        <v>T_2_C_2_ET_1</v>
      </c>
      <c r="EP18" s="49" t="str">
        <f>+VLOOKUP(L18,[8]Listas_desplega!$BY$57:$BZ$105,2,0)</f>
        <v>T_2_C_2_ET_1_CPT_2</v>
      </c>
      <c r="EQ18" s="50" t="str">
        <f>+VLOOKUP(M18,[8]Listas_desplega!$J$2:$K$11,2,FALSE)</f>
        <v>Eje_E_2</v>
      </c>
    </row>
    <row r="19" spans="1:150" s="50" customFormat="1" ht="15" customHeight="1" x14ac:dyDescent="0.25">
      <c r="A19" s="20" t="s">
        <v>1339</v>
      </c>
      <c r="B19" s="21" t="s">
        <v>152</v>
      </c>
      <c r="C19" s="21" t="s">
        <v>153</v>
      </c>
      <c r="D19" s="21" t="s">
        <v>153</v>
      </c>
      <c r="E19" s="23" t="s">
        <v>154</v>
      </c>
      <c r="F19" s="23" t="s">
        <v>155</v>
      </c>
      <c r="G19" s="71" t="s">
        <v>156</v>
      </c>
      <c r="H19" s="23" t="s">
        <v>157</v>
      </c>
      <c r="I19" s="23" t="s">
        <v>158</v>
      </c>
      <c r="J19" s="23" t="s">
        <v>159</v>
      </c>
      <c r="K19" s="23" t="s">
        <v>160</v>
      </c>
      <c r="L19" s="23" t="s">
        <v>217</v>
      </c>
      <c r="M19" s="21" t="s">
        <v>218</v>
      </c>
      <c r="N19" s="25" t="s">
        <v>219</v>
      </c>
      <c r="O19" s="26">
        <v>95</v>
      </c>
      <c r="P19" s="23" t="s">
        <v>348</v>
      </c>
      <c r="Q19" s="30" t="s">
        <v>165</v>
      </c>
      <c r="R19" s="30" t="s">
        <v>222</v>
      </c>
      <c r="S19" s="23" t="s">
        <v>349</v>
      </c>
      <c r="T19" s="29" t="s">
        <v>186</v>
      </c>
      <c r="U19" s="29" t="s">
        <v>169</v>
      </c>
      <c r="V19" s="29">
        <v>30</v>
      </c>
      <c r="W19" s="23" t="s">
        <v>350</v>
      </c>
      <c r="X19" s="29" t="s">
        <v>225</v>
      </c>
      <c r="Y19" s="21" t="s">
        <v>172</v>
      </c>
      <c r="Z19" s="30"/>
      <c r="AA19" s="30"/>
      <c r="AB19" s="30"/>
      <c r="AC19" s="30"/>
      <c r="AD19" s="30"/>
      <c r="AE19" s="30"/>
      <c r="AF19" s="30"/>
      <c r="AG19" s="30"/>
      <c r="AH19" s="29"/>
      <c r="AI19" s="29" t="s">
        <v>173</v>
      </c>
      <c r="AJ19" s="29"/>
      <c r="AK19" s="29"/>
      <c r="AL19" s="29"/>
      <c r="AM19" s="29"/>
      <c r="AN19" s="29"/>
      <c r="AO19" s="29"/>
      <c r="AP19" s="29"/>
      <c r="AQ19" s="29"/>
      <c r="AR19" s="31"/>
      <c r="AS19" s="29"/>
      <c r="AT19" s="32">
        <v>0</v>
      </c>
      <c r="AU19" s="32">
        <v>4</v>
      </c>
      <c r="AV19" s="32">
        <v>14</v>
      </c>
      <c r="AW19" s="32">
        <v>27</v>
      </c>
      <c r="AX19" s="32">
        <v>40</v>
      </c>
      <c r="AY19" s="32">
        <v>40</v>
      </c>
      <c r="AZ19" s="29"/>
      <c r="BA19" s="29"/>
      <c r="BB19" s="29"/>
      <c r="BC19" s="33"/>
      <c r="BD19" s="34">
        <v>0</v>
      </c>
      <c r="BE19" s="35">
        <v>0</v>
      </c>
      <c r="BF19" s="36" t="s">
        <v>351</v>
      </c>
      <c r="BG19" s="37">
        <f>IFERROR(BD19/AV19,0)</f>
        <v>0</v>
      </c>
      <c r="BH19" s="38">
        <f>+IF(BI19="SI",IFERROR((IF(BI19="SI",BE19,0)/AV19),"REVISAR"),0)</f>
        <v>0</v>
      </c>
      <c r="BI19" s="39" t="s">
        <v>179</v>
      </c>
      <c r="BJ19" s="36" t="s">
        <v>352</v>
      </c>
      <c r="BK19" s="41">
        <v>0</v>
      </c>
      <c r="BL19" s="42">
        <f t="shared" si="6"/>
        <v>0</v>
      </c>
      <c r="BM19" s="36" t="s">
        <v>353</v>
      </c>
      <c r="BN19" s="37">
        <f>+IFERROR(BK19/AV19,0)</f>
        <v>0</v>
      </c>
      <c r="BO19" s="38">
        <f>+IF(BP19="SI",IFERROR((IF(BP19="SI",BL19,0)/AV19),"REVISAR"),BH19)</f>
        <v>0</v>
      </c>
      <c r="BP19" s="39" t="s">
        <v>179</v>
      </c>
      <c r="BQ19" s="36" t="s">
        <v>354</v>
      </c>
      <c r="BR19" s="43">
        <v>0</v>
      </c>
      <c r="BS19" s="44">
        <f t="shared" si="36"/>
        <v>0</v>
      </c>
      <c r="BT19" s="36" t="s">
        <v>355</v>
      </c>
      <c r="BU19" s="37">
        <f>IFERROR(BR19/AV19,0)</f>
        <v>0</v>
      </c>
      <c r="BV19" s="38">
        <f>+IF(BW19="SI",IFERROR((IF(BW19="SI",BS19,0)/AV19),"REVISAR"),BO19)</f>
        <v>0</v>
      </c>
      <c r="BW19" s="68" t="s">
        <v>179</v>
      </c>
      <c r="BX19" s="36" t="s">
        <v>356</v>
      </c>
      <c r="BY19" s="44">
        <f t="shared" si="38"/>
        <v>0</v>
      </c>
      <c r="BZ19" s="44">
        <f t="shared" si="35"/>
        <v>0</v>
      </c>
      <c r="CA19" s="36" t="s">
        <v>357</v>
      </c>
      <c r="CB19" s="37">
        <f>IFERROR(BY19/$AV19,0)</f>
        <v>0</v>
      </c>
      <c r="CC19" s="38">
        <f>+IF(CD19="SI",IFERROR((IF(CD19="SI",BZ19,0)/AV19),"REVISAR"),BV19)</f>
        <v>0</v>
      </c>
      <c r="CD19" s="39" t="s">
        <v>179</v>
      </c>
      <c r="CE19" s="36" t="s">
        <v>358</v>
      </c>
      <c r="CF19" s="45">
        <v>0</v>
      </c>
      <c r="CG19" s="44">
        <f t="shared" si="13"/>
        <v>0</v>
      </c>
      <c r="CH19" s="64" t="s">
        <v>359</v>
      </c>
      <c r="CI19" s="37">
        <f>IFERROR(CF19/$AV19,0)</f>
        <v>0</v>
      </c>
      <c r="CJ19" s="38">
        <f>+IF(CK19="SI",IFERROR((IF(CK19="SI",CG19,0)/AV19),"REVISAR"),CC19)</f>
        <v>0</v>
      </c>
      <c r="CK19" s="39" t="s">
        <v>179</v>
      </c>
      <c r="CL19" s="64" t="s">
        <v>360</v>
      </c>
      <c r="CM19" s="46">
        <v>7</v>
      </c>
      <c r="CN19" s="47"/>
      <c r="CO19" s="61" t="s">
        <v>361</v>
      </c>
      <c r="CP19" s="37">
        <f>IFERROR(CM19/$AV19,0)</f>
        <v>0.5</v>
      </c>
      <c r="CQ19" s="38">
        <f>+IF(CR19="SI",IFERROR((IF(CR19="SI",CN19,0)/AV19),"REVISAR"),CJ19)</f>
        <v>0</v>
      </c>
      <c r="CR19" s="39" t="s">
        <v>179</v>
      </c>
      <c r="CS19" s="40" t="s">
        <v>362</v>
      </c>
      <c r="CT19" s="44">
        <f>+CM19</f>
        <v>7</v>
      </c>
      <c r="CU19" s="44">
        <f t="shared" si="18"/>
        <v>0</v>
      </c>
      <c r="CV19" s="40"/>
      <c r="CW19" s="37">
        <f>IFERROR(CT19/$AV19,0)</f>
        <v>0.5</v>
      </c>
      <c r="CX19" s="38">
        <f>+IF(CY19="SI",IFERROR((IF(CY19="SI",CU19,0)/AV19),"REVISAR"),CQ19)</f>
        <v>0</v>
      </c>
      <c r="CY19" s="39" t="s">
        <v>174</v>
      </c>
      <c r="CZ19" s="40" t="s">
        <v>175</v>
      </c>
      <c r="DA19" s="44">
        <f>+CT19</f>
        <v>7</v>
      </c>
      <c r="DB19" s="44">
        <f t="shared" si="21"/>
        <v>0</v>
      </c>
      <c r="DC19" s="40"/>
      <c r="DD19" s="37">
        <f>IFERROR(DA19/$AV19,0)</f>
        <v>0.5</v>
      </c>
      <c r="DE19" s="38">
        <f>+IF(DF19="SI",IFERROR((IF(DF19="SI",DB19,0)/AV19),"REVISAR"),CX19)</f>
        <v>0</v>
      </c>
      <c r="DF19" s="39" t="s">
        <v>174</v>
      </c>
      <c r="DG19" s="40" t="s">
        <v>175</v>
      </c>
      <c r="DH19" s="44">
        <f>+DA19</f>
        <v>7</v>
      </c>
      <c r="DI19" s="44">
        <f t="shared" si="37"/>
        <v>0</v>
      </c>
      <c r="DJ19" s="40"/>
      <c r="DK19" s="37">
        <f>IFERROR(DH19/$AV19,0)</f>
        <v>0.5</v>
      </c>
      <c r="DL19" s="38">
        <f>+IF(DM19="SI",IFERROR((IF(DM19="SI",DI19,0)/AV19),"REVISAR"),DE19)</f>
        <v>0</v>
      </c>
      <c r="DM19" s="39" t="s">
        <v>174</v>
      </c>
      <c r="DN19" s="40" t="s">
        <v>175</v>
      </c>
      <c r="DO19" s="44">
        <f>+DH19</f>
        <v>7</v>
      </c>
      <c r="DP19" s="44">
        <f t="shared" si="26"/>
        <v>0</v>
      </c>
      <c r="DQ19" s="40"/>
      <c r="DR19" s="37">
        <f>IFERROR(DO19/$AV19,0)</f>
        <v>0.5</v>
      </c>
      <c r="DS19" s="38">
        <f>+IF(DT19="SI",IFERROR((IF(DT19="SI",DP19,0)/AV19),"REVISAR"),DL19)</f>
        <v>0</v>
      </c>
      <c r="DT19" s="39" t="s">
        <v>174</v>
      </c>
      <c r="DU19" s="40" t="s">
        <v>175</v>
      </c>
      <c r="DV19" s="44">
        <f>+DO19</f>
        <v>7</v>
      </c>
      <c r="DW19" s="44">
        <f t="shared" si="29"/>
        <v>0</v>
      </c>
      <c r="DX19" s="40"/>
      <c r="DY19" s="37">
        <f>IFERROR(DV19/$AV19,0)</f>
        <v>0.5</v>
      </c>
      <c r="DZ19" s="38">
        <f>+IF(EA19="SI",IFERROR((IF(EA19="SI",DW19,0)/AV19),"REVISAR"),DS19)</f>
        <v>0</v>
      </c>
      <c r="EA19" s="39" t="s">
        <v>174</v>
      </c>
      <c r="EB19" s="40" t="s">
        <v>175</v>
      </c>
      <c r="EC19" s="46">
        <f t="shared" si="39"/>
        <v>14</v>
      </c>
      <c r="ED19" s="40"/>
      <c r="EE19" s="40"/>
      <c r="EF19" s="37">
        <f>IFERROR(EC19/$AV19,0)</f>
        <v>1</v>
      </c>
      <c r="EG19" s="38">
        <f>+IF(EH19="SI",IFERROR((IF(EH19="SI",ED19,0)/AV19),"REVISAR"),DZ19)</f>
        <v>0</v>
      </c>
      <c r="EH19" s="39" t="s">
        <v>174</v>
      </c>
      <c r="EI19" s="40" t="s">
        <v>175</v>
      </c>
      <c r="EJ19" s="48" t="s">
        <v>173</v>
      </c>
      <c r="EK19" s="48">
        <v>2024</v>
      </c>
      <c r="EL19" s="49" t="str">
        <f>+VLOOKUP(C19,[8]Listas_desplega!$AI$22:$AJ$44,2,0)</f>
        <v>DC_PBM</v>
      </c>
      <c r="EM19" s="49" t="str">
        <f>+VLOOKUP(I19,[8]Listas_desplega!$BY$2:$BZ$7,2,0)</f>
        <v>T_2</v>
      </c>
      <c r="EN19" s="49" t="str">
        <f>+VLOOKUP(J19,[8]Listas_desplega!$BY$10:$BZ$23,2,0)</f>
        <v>T_2_C_2</v>
      </c>
      <c r="EO19" s="49" t="str">
        <f>+VLOOKUP(K19,[8]Listas_desplega!$BY$27:$BZ$54,2,0)</f>
        <v>T_2_C_2_ET_1</v>
      </c>
      <c r="EP19" s="49" t="str">
        <f>+VLOOKUP(L19,[8]Listas_desplega!$BY$57:$BZ$105,2,0)</f>
        <v>T_2_C_2_ET_1_CPT_7</v>
      </c>
      <c r="EQ19" s="50" t="str">
        <f>+VLOOKUP(M19,[8]Listas_desplega!$J$2:$K$11,2,FALSE)</f>
        <v>Eje_E_3</v>
      </c>
    </row>
    <row r="20" spans="1:150" s="50" customFormat="1" ht="15" customHeight="1" x14ac:dyDescent="0.25">
      <c r="A20" s="20" t="s">
        <v>1340</v>
      </c>
      <c r="B20" s="21" t="s">
        <v>152</v>
      </c>
      <c r="C20" s="21" t="s">
        <v>153</v>
      </c>
      <c r="D20" s="21" t="s">
        <v>153</v>
      </c>
      <c r="E20" s="23" t="s">
        <v>154</v>
      </c>
      <c r="F20" s="23" t="s">
        <v>155</v>
      </c>
      <c r="G20" s="71" t="s">
        <v>156</v>
      </c>
      <c r="H20" s="23" t="s">
        <v>157</v>
      </c>
      <c r="I20" s="23" t="s">
        <v>158</v>
      </c>
      <c r="J20" s="23" t="s">
        <v>159</v>
      </c>
      <c r="K20" s="23" t="s">
        <v>160</v>
      </c>
      <c r="L20" s="23" t="s">
        <v>238</v>
      </c>
      <c r="M20" s="21" t="s">
        <v>162</v>
      </c>
      <c r="N20" s="25" t="s">
        <v>209</v>
      </c>
      <c r="O20" s="26">
        <v>96</v>
      </c>
      <c r="P20" s="23" t="s">
        <v>363</v>
      </c>
      <c r="Q20" s="30" t="s">
        <v>221</v>
      </c>
      <c r="R20" s="30" t="s">
        <v>303</v>
      </c>
      <c r="S20" s="23" t="s">
        <v>364</v>
      </c>
      <c r="T20" s="29" t="s">
        <v>186</v>
      </c>
      <c r="U20" s="29" t="s">
        <v>169</v>
      </c>
      <c r="V20" s="29">
        <v>30</v>
      </c>
      <c r="W20" s="23" t="s">
        <v>365</v>
      </c>
      <c r="X20" s="29" t="s">
        <v>225</v>
      </c>
      <c r="Y20" s="21" t="s">
        <v>172</v>
      </c>
      <c r="Z20" s="30"/>
      <c r="AA20" s="30"/>
      <c r="AB20" s="30"/>
      <c r="AC20" s="30"/>
      <c r="AD20" s="30"/>
      <c r="AE20" s="30"/>
      <c r="AF20" s="30"/>
      <c r="AG20" s="30"/>
      <c r="AH20" s="29"/>
      <c r="AI20" s="29" t="s">
        <v>173</v>
      </c>
      <c r="AJ20" s="29"/>
      <c r="AK20" s="29"/>
      <c r="AL20" s="29"/>
      <c r="AM20" s="29"/>
      <c r="AN20" s="29"/>
      <c r="AO20" s="29"/>
      <c r="AP20" s="29"/>
      <c r="AQ20" s="29"/>
      <c r="AR20" s="31"/>
      <c r="AS20" s="29"/>
      <c r="AT20" s="32">
        <v>24</v>
      </c>
      <c r="AU20" s="32">
        <v>26</v>
      </c>
      <c r="AV20" s="32">
        <v>27</v>
      </c>
      <c r="AW20" s="32">
        <v>29</v>
      </c>
      <c r="AX20" s="32">
        <v>30</v>
      </c>
      <c r="AY20" s="32">
        <v>30</v>
      </c>
      <c r="AZ20" s="29"/>
      <c r="BA20" s="29"/>
      <c r="BB20" s="29"/>
      <c r="BC20" s="33"/>
      <c r="BD20" s="34">
        <v>0</v>
      </c>
      <c r="BE20" s="35">
        <v>0</v>
      </c>
      <c r="BF20" s="36" t="s">
        <v>366</v>
      </c>
      <c r="BG20" s="74">
        <f>IFERROR(((BD20-$AT20)/($AV20-$AT20)),0)</f>
        <v>-8</v>
      </c>
      <c r="BH20" s="38">
        <f>+IF(BI20="SI",IFERROR((((IF(BI20="SI",(BE20-AS20),0)))/(AT20-AS20)),"REVISAR"),0)</f>
        <v>0</v>
      </c>
      <c r="BI20" s="39" t="s">
        <v>179</v>
      </c>
      <c r="BJ20" s="36" t="s">
        <v>367</v>
      </c>
      <c r="BK20" s="41">
        <v>0</v>
      </c>
      <c r="BL20" s="42">
        <f t="shared" si="6"/>
        <v>0</v>
      </c>
      <c r="BM20" s="36" t="s">
        <v>368</v>
      </c>
      <c r="BN20" s="74">
        <f>IFERROR(((BK20-$AT20)/($AV20-$AT20)),0)</f>
        <v>-8</v>
      </c>
      <c r="BO20" s="38">
        <f>+IF(BP20="SI",IFERROR((((IF(BP20="SI",(BL20-AS20),0)))/(AT20-AS20)),"REVISAR"),BH20)</f>
        <v>0</v>
      </c>
      <c r="BP20" s="39" t="s">
        <v>179</v>
      </c>
      <c r="BQ20" s="36" t="s">
        <v>369</v>
      </c>
      <c r="BR20" s="43">
        <v>0</v>
      </c>
      <c r="BS20" s="44">
        <f t="shared" si="36"/>
        <v>0</v>
      </c>
      <c r="BT20" s="36" t="s">
        <v>370</v>
      </c>
      <c r="BU20" s="74">
        <f>IFERROR(((BR20-$AT20)/($AV20-$AT20)),0)</f>
        <v>-8</v>
      </c>
      <c r="BV20" s="38">
        <f>+IF(BW20="SI",IFERROR((((IF(BW20="SI",(BS20-AS20),0)))/(AT20-AS20)),"REVISAR"),BO20)</f>
        <v>0</v>
      </c>
      <c r="BW20" s="68" t="s">
        <v>179</v>
      </c>
      <c r="BX20" s="36" t="s">
        <v>371</v>
      </c>
      <c r="BY20" s="44">
        <f t="shared" si="38"/>
        <v>0</v>
      </c>
      <c r="BZ20" s="44">
        <f t="shared" si="35"/>
        <v>0</v>
      </c>
      <c r="CA20" s="36" t="s">
        <v>372</v>
      </c>
      <c r="CB20" s="74">
        <f>IFERROR(((BY20-$AT20)/($AV20-$AT20)),0)</f>
        <v>-8</v>
      </c>
      <c r="CC20" s="38">
        <f>+IF(CD20="SI",IFERROR((((IF(CD20="SI",(BZ20-AS20),0)))/(AT20-AS20)),"REVISAR"),BV20)</f>
        <v>0</v>
      </c>
      <c r="CD20" s="39" t="s">
        <v>179</v>
      </c>
      <c r="CE20" s="36" t="s">
        <v>373</v>
      </c>
      <c r="CF20" s="45">
        <v>0</v>
      </c>
      <c r="CG20" s="44">
        <f t="shared" si="13"/>
        <v>0</v>
      </c>
      <c r="CH20" s="64" t="s">
        <v>374</v>
      </c>
      <c r="CI20" s="74">
        <f>IFERROR(((CF20-$AT20)/($AV20-$AT20)),0)</f>
        <v>-8</v>
      </c>
      <c r="CJ20" s="38">
        <f>+IF(CK20="SI",IFERROR((((IF(CK20="SI",(CG20-AS20),0)))/(AT20-AS20)),"REVISAR"),CC20)</f>
        <v>0</v>
      </c>
      <c r="CK20" s="39" t="s">
        <v>179</v>
      </c>
      <c r="CL20" s="64" t="s">
        <v>375</v>
      </c>
      <c r="CM20" s="75">
        <v>0</v>
      </c>
      <c r="CN20" s="47"/>
      <c r="CO20" s="61" t="s">
        <v>376</v>
      </c>
      <c r="CP20" s="74">
        <f>IFERROR(((CM20-$AT20)/($AV20-$AT20)),0)</f>
        <v>-8</v>
      </c>
      <c r="CQ20" s="38">
        <f>+IF(CR20="SI",IFERROR((((IF(CR20="SI",(CN20-AS20),0)))/(AT20-AS20)),"REVISAR"),CJ20)</f>
        <v>0</v>
      </c>
      <c r="CR20" s="39" t="s">
        <v>179</v>
      </c>
      <c r="CS20" s="40" t="s">
        <v>377</v>
      </c>
      <c r="CT20" s="44">
        <f>+CM20</f>
        <v>0</v>
      </c>
      <c r="CU20" s="44">
        <f t="shared" si="18"/>
        <v>0</v>
      </c>
      <c r="CV20" s="40"/>
      <c r="CW20" s="74">
        <f>IFERROR(((CT20-$AT20)/($AV20-$AT20)),0)</f>
        <v>-8</v>
      </c>
      <c r="CX20" s="38">
        <f>+IF(CY20="SI",IFERROR((((IF(CY20="SI",(CU20-AS20),0)))/(AT20-AS20)),"REVISAR"),CQ20)</f>
        <v>0</v>
      </c>
      <c r="CY20" s="39" t="s">
        <v>174</v>
      </c>
      <c r="CZ20" s="40" t="s">
        <v>175</v>
      </c>
      <c r="DA20" s="44">
        <f>+CT20</f>
        <v>0</v>
      </c>
      <c r="DB20" s="44">
        <f t="shared" si="21"/>
        <v>0</v>
      </c>
      <c r="DC20" s="40"/>
      <c r="DD20" s="74">
        <f>IFERROR(((DA20-$AT20)/($AV20-$AT20)),0)</f>
        <v>-8</v>
      </c>
      <c r="DE20" s="38">
        <f>+IF(DF20="SI",IFERROR((((IF(DF20="SI",(DB20-AS20),0)))/(AT20-AS20)),"REVISAR"),CX20)</f>
        <v>0</v>
      </c>
      <c r="DF20" s="39" t="s">
        <v>174</v>
      </c>
      <c r="DG20" s="40" t="s">
        <v>175</v>
      </c>
      <c r="DH20" s="44">
        <f>+DA20</f>
        <v>0</v>
      </c>
      <c r="DI20" s="44">
        <f t="shared" si="37"/>
        <v>0</v>
      </c>
      <c r="DJ20" s="40"/>
      <c r="DK20" s="74">
        <f>IFERROR(((DH20-$AT20)/($AV20-$AT20)),0)</f>
        <v>-8</v>
      </c>
      <c r="DL20" s="38">
        <f>+IF(DM20="SI",IFERROR((((IF(DM20="SI",(DI20-AS20),0)))/(AT20-AS20)),"REVISAR"),DE20)</f>
        <v>0</v>
      </c>
      <c r="DM20" s="39" t="s">
        <v>174</v>
      </c>
      <c r="DN20" s="40" t="s">
        <v>175</v>
      </c>
      <c r="DO20" s="44">
        <f>+DH20</f>
        <v>0</v>
      </c>
      <c r="DP20" s="44">
        <f t="shared" si="26"/>
        <v>0</v>
      </c>
      <c r="DQ20" s="40"/>
      <c r="DR20" s="74">
        <f>IFERROR(((DO20-$AT20)/($AV20-$AT20)),0)</f>
        <v>-8</v>
      </c>
      <c r="DS20" s="38">
        <f>+IF(DT20="SI",IFERROR((((IF(DT20="SI",(DP20-AS20),0)))/(AT20-AS20)),"REVISAR"),DL20)</f>
        <v>0</v>
      </c>
      <c r="DT20" s="39" t="s">
        <v>174</v>
      </c>
      <c r="DU20" s="40" t="s">
        <v>175</v>
      </c>
      <c r="DV20" s="44">
        <f>+DO20</f>
        <v>0</v>
      </c>
      <c r="DW20" s="80">
        <f t="shared" si="29"/>
        <v>0</v>
      </c>
      <c r="DX20" s="40"/>
      <c r="DY20" s="74">
        <f>IFERROR(((DV20-$AT20)/($AV20-$AT20)),0)</f>
        <v>-8</v>
      </c>
      <c r="DZ20" s="38">
        <f>+IF(EA20="SI",IFERROR((((IF(EA20="SI",(DW20-AS20),0)))/(AT20-AS20)),"REVISAR"),DS20)</f>
        <v>0</v>
      </c>
      <c r="EA20" s="39" t="s">
        <v>174</v>
      </c>
      <c r="EB20" s="40" t="s">
        <v>175</v>
      </c>
      <c r="EC20" s="46">
        <f t="shared" si="39"/>
        <v>27</v>
      </c>
      <c r="ED20" s="40"/>
      <c r="EE20" s="40"/>
      <c r="EF20" s="74">
        <f>IFERROR(((EC20-$AT20)/($AV20-$AT20)),0)</f>
        <v>1</v>
      </c>
      <c r="EG20" s="38">
        <f>+IF(EH20="SI",IFERROR((((IF(EH20="SI",(ED20-AS20),0)))/(AT20-AS20)),"REVISAR"),DZ20)</f>
        <v>0</v>
      </c>
      <c r="EH20" s="39" t="s">
        <v>174</v>
      </c>
      <c r="EI20" s="40" t="s">
        <v>175</v>
      </c>
      <c r="EJ20" s="48"/>
      <c r="EK20" s="48">
        <v>2024</v>
      </c>
      <c r="EL20" s="49" t="str">
        <f>+VLOOKUP(C20,[8]Listas_desplega!$AI$22:$AJ$44,2,0)</f>
        <v>DC_PBM</v>
      </c>
      <c r="EM20" s="49" t="str">
        <f>+VLOOKUP(I20,[8]Listas_desplega!$BY$2:$BZ$7,2,0)</f>
        <v>T_2</v>
      </c>
      <c r="EN20" s="49" t="str">
        <f>+VLOOKUP(J20,[8]Listas_desplega!$BY$10:$BZ$23,2,0)</f>
        <v>T_2_C_2</v>
      </c>
      <c r="EO20" s="49" t="str">
        <f>+VLOOKUP(K20,[8]Listas_desplega!$BY$27:$BZ$54,2,0)</f>
        <v>T_2_C_2_ET_1</v>
      </c>
      <c r="EP20" s="49" t="str">
        <f>+VLOOKUP(L20,[8]Listas_desplega!$BY$57:$BZ$105,2,0)</f>
        <v>T_2_C_2_ET_1_CPT_2</v>
      </c>
      <c r="EQ20" s="50" t="str">
        <f>+VLOOKUP(M20,[8]Listas_desplega!$J$2:$K$11,2,FALSE)</f>
        <v>Eje_E_2</v>
      </c>
    </row>
    <row r="21" spans="1:150" s="90" customFormat="1" x14ac:dyDescent="0.25">
      <c r="A21" s="81" t="s">
        <v>1341</v>
      </c>
      <c r="B21" s="23" t="s">
        <v>152</v>
      </c>
      <c r="C21" s="63" t="s">
        <v>153</v>
      </c>
      <c r="D21" s="63" t="s">
        <v>378</v>
      </c>
      <c r="E21" s="23" t="s">
        <v>154</v>
      </c>
      <c r="F21" s="63" t="s">
        <v>155</v>
      </c>
      <c r="G21" s="82" t="s">
        <v>156</v>
      </c>
      <c r="H21" s="23" t="s">
        <v>157</v>
      </c>
      <c r="I21" s="23" t="s">
        <v>158</v>
      </c>
      <c r="J21" s="23" t="s">
        <v>159</v>
      </c>
      <c r="K21" s="23" t="s">
        <v>160</v>
      </c>
      <c r="L21" s="23" t="s">
        <v>379</v>
      </c>
      <c r="M21" s="23" t="s">
        <v>380</v>
      </c>
      <c r="N21" s="25" t="s">
        <v>381</v>
      </c>
      <c r="O21" s="83">
        <v>106</v>
      </c>
      <c r="P21" s="23" t="s">
        <v>382</v>
      </c>
      <c r="Q21" s="65" t="s">
        <v>221</v>
      </c>
      <c r="R21" s="29" t="s">
        <v>166</v>
      </c>
      <c r="S21" s="82" t="s">
        <v>383</v>
      </c>
      <c r="T21" s="83" t="s">
        <v>186</v>
      </c>
      <c r="U21" s="29" t="s">
        <v>169</v>
      </c>
      <c r="V21" s="83">
        <v>0</v>
      </c>
      <c r="W21" s="82" t="s">
        <v>384</v>
      </c>
      <c r="X21" s="29" t="s">
        <v>225</v>
      </c>
      <c r="Y21" s="84"/>
      <c r="Z21" s="83"/>
      <c r="AA21" s="83"/>
      <c r="AB21" s="83"/>
      <c r="AC21" s="83"/>
      <c r="AD21" s="83"/>
      <c r="AE21" s="83"/>
      <c r="AF21" s="83"/>
      <c r="AG21" s="83"/>
      <c r="AH21" s="83"/>
      <c r="AI21" s="83"/>
      <c r="AJ21" s="83"/>
      <c r="AK21" s="83"/>
      <c r="AL21" s="83"/>
      <c r="AM21" s="83"/>
      <c r="AN21" s="83"/>
      <c r="AO21" s="83"/>
      <c r="AP21" s="83"/>
      <c r="AQ21" s="83"/>
      <c r="AR21" s="83"/>
      <c r="AS21" s="83"/>
      <c r="AT21" s="83">
        <v>0</v>
      </c>
      <c r="AU21" s="83">
        <v>0.44</v>
      </c>
      <c r="AV21" s="83">
        <v>2.52</v>
      </c>
      <c r="AW21" s="83">
        <v>2.52</v>
      </c>
      <c r="AX21" s="83">
        <v>2.52</v>
      </c>
      <c r="AY21" s="83">
        <v>8</v>
      </c>
      <c r="AZ21" s="83"/>
      <c r="BA21" s="83"/>
      <c r="BB21" s="83"/>
      <c r="BC21" s="83"/>
      <c r="BD21" s="34">
        <v>0</v>
      </c>
      <c r="BE21" s="35">
        <v>0</v>
      </c>
      <c r="BF21" s="85" t="s">
        <v>385</v>
      </c>
      <c r="BG21" s="37">
        <f>IFERROR(BD21/AV21,0)</f>
        <v>0</v>
      </c>
      <c r="BH21" s="86">
        <f>+IF(BI21="SI",IFERROR((IF(BI21="SI",BE21,0)/AV21),"REVISAR"),0)</f>
        <v>0</v>
      </c>
      <c r="BI21" s="39" t="s">
        <v>179</v>
      </c>
      <c r="BJ21" s="36" t="s">
        <v>386</v>
      </c>
      <c r="BK21" s="41">
        <v>0</v>
      </c>
      <c r="BL21" s="42">
        <f t="shared" si="6"/>
        <v>0</v>
      </c>
      <c r="BM21" s="87" t="s">
        <v>387</v>
      </c>
      <c r="BN21" s="37">
        <f>+IFERROR(BK21/AV21,0)</f>
        <v>0</v>
      </c>
      <c r="BO21" s="38">
        <f>+IF(BP21="SI",IFERROR((IF(BP21="SI",BL21,0)/AV21),"REVISAR"),BH21)</f>
        <v>0</v>
      </c>
      <c r="BP21" s="39" t="s">
        <v>179</v>
      </c>
      <c r="BQ21" s="36" t="s">
        <v>388</v>
      </c>
      <c r="BR21" s="43">
        <v>0</v>
      </c>
      <c r="BS21" s="44">
        <f t="shared" si="36"/>
        <v>0</v>
      </c>
      <c r="BT21" s="87" t="s">
        <v>389</v>
      </c>
      <c r="BU21" s="37">
        <f>IFERROR(BR21/AV21,0)</f>
        <v>0</v>
      </c>
      <c r="BV21" s="38">
        <f>+IF(BW21="SI",IFERROR((IF(BW21="SI",BS21,0)/AV21),"REVISAR"),BO21)</f>
        <v>0</v>
      </c>
      <c r="BW21" s="68" t="s">
        <v>179</v>
      </c>
      <c r="BX21" s="36" t="s">
        <v>390</v>
      </c>
      <c r="BY21" s="44">
        <f t="shared" si="38"/>
        <v>0</v>
      </c>
      <c r="BZ21" s="44">
        <f t="shared" si="35"/>
        <v>0</v>
      </c>
      <c r="CA21" s="87" t="s">
        <v>391</v>
      </c>
      <c r="CB21" s="37">
        <f>IFERROR(BY21/$AV21,0)</f>
        <v>0</v>
      </c>
      <c r="CC21" s="38">
        <f>+IF(CD21="SI",IFERROR((IF(CD21="SI",BZ21,0)/AV21),"REVISAR"),BV21)</f>
        <v>0</v>
      </c>
      <c r="CD21" s="39" t="s">
        <v>179</v>
      </c>
      <c r="CE21" s="36" t="s">
        <v>392</v>
      </c>
      <c r="CF21" s="45">
        <v>0</v>
      </c>
      <c r="CG21" s="44">
        <f t="shared" si="13"/>
        <v>0</v>
      </c>
      <c r="CH21" s="88" t="s">
        <v>393</v>
      </c>
      <c r="CI21" s="37">
        <f>IFERROR(CF21/$AV21,0)</f>
        <v>0</v>
      </c>
      <c r="CJ21" s="38">
        <f>+IF(CK21="SI",IFERROR((IF(CK21="SI",CG21,0)/AV21),"REVISAR"),CC21)</f>
        <v>0</v>
      </c>
      <c r="CK21" s="39" t="s">
        <v>179</v>
      </c>
      <c r="CL21" s="64" t="s">
        <v>394</v>
      </c>
      <c r="CM21" s="46">
        <v>0</v>
      </c>
      <c r="CN21" s="83"/>
      <c r="CO21" s="82" t="s">
        <v>395</v>
      </c>
      <c r="CP21" s="37">
        <f>IFERROR(CM21/$AV21,0)</f>
        <v>0</v>
      </c>
      <c r="CQ21" s="38">
        <f>+IF(CR21="SI",IFERROR((IF(CR21="SI",CN21,0)/AV21),"REVISAR"),CJ21)</f>
        <v>0</v>
      </c>
      <c r="CR21" s="39" t="s">
        <v>179</v>
      </c>
      <c r="CS21" s="40" t="s">
        <v>396</v>
      </c>
      <c r="CT21" s="44">
        <f>+CM21</f>
        <v>0</v>
      </c>
      <c r="CU21" s="44">
        <f t="shared" si="18"/>
        <v>0</v>
      </c>
      <c r="CV21" s="85"/>
      <c r="CW21" s="37">
        <f>IFERROR(CT21/$AV21,0)</f>
        <v>0</v>
      </c>
      <c r="CX21" s="38">
        <f>+IF(CY21="SI",IFERROR((IF(CY21="SI",CU21,0)/AV21),"REVISAR"),CQ21)</f>
        <v>0</v>
      </c>
      <c r="CY21" s="39" t="s">
        <v>174</v>
      </c>
      <c r="CZ21" s="40" t="s">
        <v>175</v>
      </c>
      <c r="DA21" s="44">
        <f>+CT21</f>
        <v>0</v>
      </c>
      <c r="DB21" s="44">
        <f t="shared" si="21"/>
        <v>0</v>
      </c>
      <c r="DC21" s="85"/>
      <c r="DD21" s="37">
        <f>IFERROR(DA21/$AV21,0)</f>
        <v>0</v>
      </c>
      <c r="DE21" s="38">
        <f>+IF(DF21="SI",IFERROR((IF(DF21="SI",DB21,0)/AV21),"REVISAR"),CX21)</f>
        <v>0</v>
      </c>
      <c r="DF21" s="39" t="s">
        <v>174</v>
      </c>
      <c r="DG21" s="40" t="s">
        <v>175</v>
      </c>
      <c r="DH21" s="44">
        <f>+DA21</f>
        <v>0</v>
      </c>
      <c r="DI21" s="44">
        <f t="shared" si="37"/>
        <v>0</v>
      </c>
      <c r="DJ21" s="85"/>
      <c r="DK21" s="37">
        <f>IFERROR(DH21/$AV21,0)</f>
        <v>0</v>
      </c>
      <c r="DL21" s="38">
        <f>+IF(DM21="SI",IFERROR((IF(DM21="SI",DI21,0)/AV21),"REVISAR"),DE21)</f>
        <v>0</v>
      </c>
      <c r="DM21" s="39" t="s">
        <v>174</v>
      </c>
      <c r="DN21" s="40" t="s">
        <v>175</v>
      </c>
      <c r="DO21" s="44">
        <f>+DH21</f>
        <v>0</v>
      </c>
      <c r="DP21" s="44">
        <f t="shared" si="26"/>
        <v>0</v>
      </c>
      <c r="DQ21" s="85"/>
      <c r="DR21" s="37">
        <f>IFERROR(DO21/$AV21,0)</f>
        <v>0</v>
      </c>
      <c r="DS21" s="38">
        <f>+IF(DT21="SI",IFERROR((IF(DT21="SI",DP21,0)/AV21),"REVISAR"),DL21)</f>
        <v>0</v>
      </c>
      <c r="DT21" s="39" t="s">
        <v>174</v>
      </c>
      <c r="DU21" s="40" t="s">
        <v>175</v>
      </c>
      <c r="DV21" s="44">
        <f>+DO21</f>
        <v>0</v>
      </c>
      <c r="DW21" s="44">
        <f t="shared" si="29"/>
        <v>0</v>
      </c>
      <c r="DX21" s="85"/>
      <c r="DY21" s="37">
        <f>IFERROR(DV21/$AV21,0)</f>
        <v>0</v>
      </c>
      <c r="DZ21" s="38">
        <f>+IF(EA21="SI",IFERROR((IF(EA21="SI",DW21,0)/AV21),"REVISAR"),DS21)</f>
        <v>0</v>
      </c>
      <c r="EA21" s="39" t="s">
        <v>174</v>
      </c>
      <c r="EB21" s="40" t="s">
        <v>175</v>
      </c>
      <c r="EC21" s="46">
        <f t="shared" si="39"/>
        <v>2.52</v>
      </c>
      <c r="ED21" s="79"/>
      <c r="EE21" s="85"/>
      <c r="EF21" s="37">
        <f>IFERROR(EC21/$AV21,0)</f>
        <v>1</v>
      </c>
      <c r="EG21" s="38">
        <f>+IF(EH21="SI",IFERROR((IF(EH21="SI",ED21,0)/AV21),"REVISAR"),DZ21)</f>
        <v>0</v>
      </c>
      <c r="EH21" s="39" t="s">
        <v>174</v>
      </c>
      <c r="EI21" s="40" t="s">
        <v>175</v>
      </c>
      <c r="EJ21" s="89"/>
      <c r="EK21" s="79">
        <v>2024</v>
      </c>
      <c r="EL21" s="49" t="str">
        <f>+VLOOKUP(C21,[8]Listas_desplega!$AI$22:$AJ$44,2,0)</f>
        <v>DC_PBM</v>
      </c>
      <c r="EM21" s="49" t="str">
        <f>+VLOOKUP(I21,[8]Listas_desplega!$BY$2:$BZ$7,2,0)</f>
        <v>T_2</v>
      </c>
      <c r="EN21" s="49" t="str">
        <f>+VLOOKUP(J21,[8]Listas_desplega!$BY$10:$BZ$23,2,0)</f>
        <v>T_2_C_2</v>
      </c>
      <c r="EO21" s="49" t="str">
        <f>+VLOOKUP(K21,[8]Listas_desplega!$BY$27:$BZ$54,2,0)</f>
        <v>T_2_C_2_ET_1</v>
      </c>
      <c r="EP21" s="49" t="str">
        <f>+VLOOKUP(L21,[8]Listas_desplega!$BY$57:$BZ$105,2,0)</f>
        <v>T_2_C_2_ET_1_CPT_6</v>
      </c>
      <c r="EQ21" s="50" t="str">
        <f>+VLOOKUP(M21,[8]Listas_desplega!$J$2:$K$11,2,FALSE)</f>
        <v>Eje_E_5</v>
      </c>
      <c r="ER21" s="50"/>
      <c r="ES21" s="50"/>
      <c r="ET21" s="50"/>
    </row>
    <row r="22" spans="1:150" s="51" customFormat="1" ht="15" customHeight="1" x14ac:dyDescent="0.25">
      <c r="A22" s="20" t="s">
        <v>1342</v>
      </c>
      <c r="B22" s="21" t="s">
        <v>152</v>
      </c>
      <c r="C22" s="22" t="s">
        <v>397</v>
      </c>
      <c r="D22" s="22" t="s">
        <v>398</v>
      </c>
      <c r="E22" s="23" t="s">
        <v>154</v>
      </c>
      <c r="F22" s="23" t="s">
        <v>155</v>
      </c>
      <c r="G22" s="24" t="s">
        <v>156</v>
      </c>
      <c r="H22" s="23" t="s">
        <v>399</v>
      </c>
      <c r="I22" s="23" t="s">
        <v>158</v>
      </c>
      <c r="J22" s="21" t="s">
        <v>159</v>
      </c>
      <c r="K22" s="21" t="s">
        <v>160</v>
      </c>
      <c r="L22" s="21" t="s">
        <v>181</v>
      </c>
      <c r="M22" s="21" t="s">
        <v>182</v>
      </c>
      <c r="N22" s="25" t="s">
        <v>183</v>
      </c>
      <c r="O22" s="26" t="s">
        <v>400</v>
      </c>
      <c r="P22" s="23" t="s">
        <v>401</v>
      </c>
      <c r="Q22" s="30" t="s">
        <v>165</v>
      </c>
      <c r="R22" s="30" t="s">
        <v>166</v>
      </c>
      <c r="S22" s="21" t="s">
        <v>402</v>
      </c>
      <c r="T22" s="30" t="s">
        <v>168</v>
      </c>
      <c r="U22" s="30" t="s">
        <v>199</v>
      </c>
      <c r="V22" s="30">
        <v>120</v>
      </c>
      <c r="W22" s="21" t="s">
        <v>403</v>
      </c>
      <c r="X22" s="30" t="s">
        <v>404</v>
      </c>
      <c r="Y22" s="21"/>
      <c r="Z22" s="30"/>
      <c r="AA22" s="30"/>
      <c r="AB22" s="30"/>
      <c r="AC22" s="30"/>
      <c r="AD22" s="30"/>
      <c r="AE22" s="30">
        <v>3932</v>
      </c>
      <c r="AF22" s="30"/>
      <c r="AG22" s="30" t="s">
        <v>173</v>
      </c>
      <c r="AH22" s="30"/>
      <c r="AI22" s="30" t="s">
        <v>173</v>
      </c>
      <c r="AJ22" s="30"/>
      <c r="AK22" s="30" t="s">
        <v>173</v>
      </c>
      <c r="AL22" s="30"/>
      <c r="AM22" s="30"/>
      <c r="AN22" s="30"/>
      <c r="AO22" s="30"/>
      <c r="AP22" s="30"/>
      <c r="AQ22" s="30"/>
      <c r="AR22" s="91"/>
      <c r="AS22" s="30"/>
      <c r="AT22" s="32">
        <v>8000</v>
      </c>
      <c r="AU22" s="32">
        <v>2000</v>
      </c>
      <c r="AV22" s="32">
        <v>2000</v>
      </c>
      <c r="AW22" s="32">
        <v>2000</v>
      </c>
      <c r="AX22" s="32">
        <v>2000</v>
      </c>
      <c r="AY22" s="32">
        <v>8000</v>
      </c>
      <c r="AZ22" s="30"/>
      <c r="BA22" s="30"/>
      <c r="BB22" s="30"/>
      <c r="BC22" s="92"/>
      <c r="BD22" s="93">
        <v>0</v>
      </c>
      <c r="BE22" s="93">
        <v>0</v>
      </c>
      <c r="BF22" s="36"/>
      <c r="BG22" s="37">
        <f>IFERROR(BD22/AV22,0)</f>
        <v>0</v>
      </c>
      <c r="BH22" s="38">
        <f>+IF(BI22="SI",IFERROR((IF(BI22="SI",BE22,0)/AV22),"REVISAR"),0)</f>
        <v>0</v>
      </c>
      <c r="BI22" s="39" t="s">
        <v>174</v>
      </c>
      <c r="BJ22" s="40" t="s">
        <v>175</v>
      </c>
      <c r="BK22" s="94">
        <v>0</v>
      </c>
      <c r="BL22" s="44">
        <v>0</v>
      </c>
      <c r="BM22" s="40"/>
      <c r="BN22" s="37">
        <f>+IFERROR(BK22/AV22,0)</f>
        <v>0</v>
      </c>
      <c r="BO22" s="38">
        <f>+IF(BP22="SI",IFERROR((IF(BP22="SI",BL22,0)/AV22),"REVISAR"),BH22)</f>
        <v>0</v>
      </c>
      <c r="BP22" s="39" t="s">
        <v>174</v>
      </c>
      <c r="BQ22" s="36" t="s">
        <v>175</v>
      </c>
      <c r="BR22" s="95">
        <v>0</v>
      </c>
      <c r="BS22" s="44">
        <v>0</v>
      </c>
      <c r="BT22" s="36" t="s">
        <v>405</v>
      </c>
      <c r="BU22" s="37">
        <f>IFERROR(BR22/AV22,0)</f>
        <v>0</v>
      </c>
      <c r="BV22" s="38">
        <f>+IF(BW22="SI",IFERROR((IF(BW22="SI",BS22,0)/AV22),"REVISAR"),BO22)</f>
        <v>0</v>
      </c>
      <c r="BW22" s="39" t="s">
        <v>406</v>
      </c>
      <c r="BX22" s="36" t="s">
        <v>407</v>
      </c>
      <c r="BY22" s="44">
        <v>0</v>
      </c>
      <c r="BZ22" s="96">
        <f t="shared" si="35"/>
        <v>0</v>
      </c>
      <c r="CA22" s="64"/>
      <c r="CB22" s="37">
        <f>IFERROR(BY22/$AV22,0)</f>
        <v>0</v>
      </c>
      <c r="CC22" s="38">
        <f>+IF(CD22="SI",IFERROR((IF(CD22="SI",BZ22,0)/AV22),"REVISAR"),BV22)</f>
        <v>0</v>
      </c>
      <c r="CD22" s="39" t="s">
        <v>174</v>
      </c>
      <c r="CE22" s="40" t="s">
        <v>175</v>
      </c>
      <c r="CF22" s="44">
        <f>IF(CC22="SI",BY22,0)</f>
        <v>0</v>
      </c>
      <c r="CG22" s="44">
        <f t="shared" si="13"/>
        <v>0</v>
      </c>
      <c r="CH22" s="64"/>
      <c r="CI22" s="37">
        <f>IFERROR(CF22/$AV22,0)</f>
        <v>0</v>
      </c>
      <c r="CJ22" s="38">
        <f>+IF(CK22="SI",IFERROR((IF(CK22="SI",CG22,0)/AV22),"REVISAR"),CC22)</f>
        <v>0</v>
      </c>
      <c r="CK22" s="39" t="s">
        <v>174</v>
      </c>
      <c r="CL22" s="36"/>
      <c r="CM22" s="44">
        <f>IF(CJ22="SI",CF22,0)</f>
        <v>0</v>
      </c>
      <c r="CN22" s="44">
        <v>0</v>
      </c>
      <c r="CO22" s="36" t="s">
        <v>408</v>
      </c>
      <c r="CP22" s="37">
        <f>IFERROR(CM22/$AV22,0)</f>
        <v>0</v>
      </c>
      <c r="CQ22" s="38">
        <f>+IF(CR22="SI",IFERROR((IF(CR22="SI",CN22,0)/AV22),"REVISAR"),CJ22)</f>
        <v>0</v>
      </c>
      <c r="CR22" s="39" t="s">
        <v>406</v>
      </c>
      <c r="CS22" s="97" t="s">
        <v>409</v>
      </c>
      <c r="CT22" s="44">
        <f>IF(CQ22="SI",CM22,0)</f>
        <v>0</v>
      </c>
      <c r="CU22" s="44">
        <f t="shared" si="18"/>
        <v>0</v>
      </c>
      <c r="CV22" s="40"/>
      <c r="CW22" s="37">
        <f>IFERROR(CT22/$AV22,0)</f>
        <v>0</v>
      </c>
      <c r="CX22" s="38">
        <f>+IF(CY22="SI",IFERROR((IF(CY22="SI",CU22,0)/AV22),"REVISAR"),CQ22)</f>
        <v>0</v>
      </c>
      <c r="CY22" s="39" t="s">
        <v>174</v>
      </c>
      <c r="CZ22" s="40" t="s">
        <v>175</v>
      </c>
      <c r="DA22" s="44">
        <f>IF(CX22="SI",CT22,0)</f>
        <v>0</v>
      </c>
      <c r="DB22" s="44">
        <f t="shared" si="21"/>
        <v>0</v>
      </c>
      <c r="DC22" s="40"/>
      <c r="DD22" s="37">
        <f>IFERROR(DA22/$AV22,0)</f>
        <v>0</v>
      </c>
      <c r="DE22" s="38">
        <f>+IF(DF22="SI",IFERROR((IF(DF22="SI",DB22,0)/AV22),"REVISAR"),CX22)</f>
        <v>0</v>
      </c>
      <c r="DF22" s="39" t="s">
        <v>174</v>
      </c>
      <c r="DG22" s="40" t="s">
        <v>175</v>
      </c>
      <c r="DH22" s="44">
        <f>IF(DE22="SI",DA22,0)</f>
        <v>0</v>
      </c>
      <c r="DI22" s="44">
        <f t="shared" si="37"/>
        <v>0</v>
      </c>
      <c r="DJ22" s="40"/>
      <c r="DK22" s="37">
        <f>IFERROR(DH22/$AV22,0)</f>
        <v>0</v>
      </c>
      <c r="DL22" s="38">
        <f>+IF(DM22="SI",IFERROR((IF(DM22="SI",DI22,0)/AV22),"REVISAR"),DE22)</f>
        <v>0</v>
      </c>
      <c r="DM22" s="39" t="s">
        <v>174</v>
      </c>
      <c r="DN22" s="40" t="s">
        <v>175</v>
      </c>
      <c r="DO22" s="44">
        <f>IF(DL22="SI",DH22,0)</f>
        <v>0</v>
      </c>
      <c r="DP22" s="44">
        <f t="shared" si="26"/>
        <v>0</v>
      </c>
      <c r="DQ22" s="40"/>
      <c r="DR22" s="37">
        <f>IFERROR(DO22/$AV22,0)</f>
        <v>0</v>
      </c>
      <c r="DS22" s="38">
        <f>+IF(DT22="SI",IFERROR((IF(DT22="SI",DP22,0)/AV22),"REVISAR"),DL22)</f>
        <v>0</v>
      </c>
      <c r="DT22" s="39" t="s">
        <v>174</v>
      </c>
      <c r="DU22" s="40" t="s">
        <v>175</v>
      </c>
      <c r="DV22" s="44">
        <f>IF(DS22="SI",DO22,0)</f>
        <v>0</v>
      </c>
      <c r="DW22" s="44">
        <f t="shared" si="29"/>
        <v>0</v>
      </c>
      <c r="DX22" s="40"/>
      <c r="DY22" s="37">
        <f>IFERROR(DV22/$AV22,0)</f>
        <v>0</v>
      </c>
      <c r="DZ22" s="38">
        <f>+IF(EA22="SI",IFERROR((IF(EA22="SI",DW22,0)/AV22),"REVISAR"),DS22)</f>
        <v>0</v>
      </c>
      <c r="EA22" s="39" t="s">
        <v>174</v>
      </c>
      <c r="EB22" s="40" t="s">
        <v>175</v>
      </c>
      <c r="EC22" s="46">
        <f t="shared" si="39"/>
        <v>2000</v>
      </c>
      <c r="ED22" s="40"/>
      <c r="EE22" s="40"/>
      <c r="EF22" s="37">
        <f>IFERROR(EC22/$AV22,0)</f>
        <v>1</v>
      </c>
      <c r="EG22" s="38">
        <f>+IF(EH22="SI",IFERROR((IF(EH22="SI",ED22,0)/AV22),"REVISAR"),DZ22)</f>
        <v>0</v>
      </c>
      <c r="EH22" s="39" t="s">
        <v>174</v>
      </c>
      <c r="EI22" s="40" t="s">
        <v>175</v>
      </c>
      <c r="EJ22" s="50"/>
      <c r="EK22" s="48">
        <v>2024</v>
      </c>
      <c r="EL22" s="49" t="str">
        <f>+VLOOKUP(C22,[8]Listas_desplega!$AI$22:$AJ$44,2,0)</f>
        <v>DCE</v>
      </c>
      <c r="EM22" s="49" t="str">
        <f>+VLOOKUP(I22,[8]Listas_desplega!$BY$2:$BZ$7,2,0)</f>
        <v>T_2</v>
      </c>
      <c r="EN22" s="49" t="str">
        <f>+VLOOKUP(J22,[8]Listas_desplega!$BY$10:$BZ$23,2,0)</f>
        <v>T_2_C_2</v>
      </c>
      <c r="EO22" s="49" t="str">
        <f>+VLOOKUP(K22,[8]Listas_desplega!$BY$27:$BZ$54,2,0)</f>
        <v>T_2_C_2_ET_1</v>
      </c>
      <c r="EP22" s="49" t="str">
        <f>+VLOOKUP(L22,[8]Listas_desplega!$BY$57:$BZ$105,2,0)</f>
        <v>T_2_C_2_ET_1_CPT_8</v>
      </c>
      <c r="EQ22" s="50" t="str">
        <f>+VLOOKUP(M22,[8]Listas_desplega!$J$2:$K$11,2,FALSE)</f>
        <v>Eje_E_6</v>
      </c>
      <c r="ER22" s="50"/>
    </row>
    <row r="23" spans="1:150" s="51" customFormat="1" ht="15" customHeight="1" x14ac:dyDescent="0.25">
      <c r="A23" s="20" t="s">
        <v>1343</v>
      </c>
      <c r="B23" s="21" t="s">
        <v>152</v>
      </c>
      <c r="C23" s="22" t="s">
        <v>397</v>
      </c>
      <c r="D23" s="22" t="s">
        <v>398</v>
      </c>
      <c r="E23" s="23" t="s">
        <v>154</v>
      </c>
      <c r="F23" s="23" t="s">
        <v>155</v>
      </c>
      <c r="G23" s="24" t="s">
        <v>156</v>
      </c>
      <c r="H23" s="23" t="s">
        <v>410</v>
      </c>
      <c r="I23" s="23" t="s">
        <v>158</v>
      </c>
      <c r="J23" s="21" t="s">
        <v>159</v>
      </c>
      <c r="K23" s="21" t="s">
        <v>160</v>
      </c>
      <c r="L23" s="21" t="s">
        <v>181</v>
      </c>
      <c r="M23" s="21" t="s">
        <v>182</v>
      </c>
      <c r="N23" s="25" t="s">
        <v>183</v>
      </c>
      <c r="O23" s="29" t="s">
        <v>411</v>
      </c>
      <c r="P23" s="23" t="s">
        <v>412</v>
      </c>
      <c r="Q23" s="30" t="s">
        <v>165</v>
      </c>
      <c r="R23" s="30" t="s">
        <v>166</v>
      </c>
      <c r="S23" s="23" t="s">
        <v>413</v>
      </c>
      <c r="T23" s="29" t="s">
        <v>168</v>
      </c>
      <c r="U23" s="29" t="s">
        <v>199</v>
      </c>
      <c r="V23" s="29">
        <v>120</v>
      </c>
      <c r="W23" s="23" t="s">
        <v>403</v>
      </c>
      <c r="X23" s="29" t="s">
        <v>404</v>
      </c>
      <c r="Y23" s="21"/>
      <c r="Z23" s="30"/>
      <c r="AA23" s="30"/>
      <c r="AB23" s="30"/>
      <c r="AC23" s="30"/>
      <c r="AD23" s="30"/>
      <c r="AE23" s="30">
        <v>3932</v>
      </c>
      <c r="AF23" s="30"/>
      <c r="AG23" s="30" t="s">
        <v>173</v>
      </c>
      <c r="AH23" s="29"/>
      <c r="AI23" s="29" t="s">
        <v>173</v>
      </c>
      <c r="AJ23" s="29"/>
      <c r="AK23" s="29" t="s">
        <v>173</v>
      </c>
      <c r="AL23" s="29"/>
      <c r="AM23" s="29"/>
      <c r="AN23" s="29"/>
      <c r="AO23" s="29"/>
      <c r="AP23" s="29"/>
      <c r="AQ23" s="29"/>
      <c r="AR23" s="31"/>
      <c r="AS23" s="29"/>
      <c r="AT23" s="32">
        <v>2500</v>
      </c>
      <c r="AU23" s="32">
        <v>500</v>
      </c>
      <c r="AV23" s="32">
        <v>500</v>
      </c>
      <c r="AW23" s="32">
        <v>500</v>
      </c>
      <c r="AX23" s="32">
        <v>500</v>
      </c>
      <c r="AY23" s="32">
        <v>2000</v>
      </c>
      <c r="AZ23" s="29"/>
      <c r="BA23" s="29"/>
      <c r="BB23" s="29"/>
      <c r="BC23" s="33"/>
      <c r="BD23" s="93">
        <v>0</v>
      </c>
      <c r="BE23" s="93">
        <v>0</v>
      </c>
      <c r="BF23" s="36"/>
      <c r="BG23" s="37">
        <f>IFERROR(BD23/AV23,0)</f>
        <v>0</v>
      </c>
      <c r="BH23" s="38">
        <f>+IF(BI23="SI",IFERROR((IF(BI23="SI",BE23,0)/AV23),"REVISAR"),0)</f>
        <v>0</v>
      </c>
      <c r="BI23" s="39" t="s">
        <v>174</v>
      </c>
      <c r="BJ23" s="40" t="s">
        <v>175</v>
      </c>
      <c r="BK23" s="94">
        <v>0</v>
      </c>
      <c r="BL23" s="44">
        <v>0</v>
      </c>
      <c r="BM23" s="40"/>
      <c r="BN23" s="37">
        <f>+IFERROR(BK23/AV23,0)</f>
        <v>0</v>
      </c>
      <c r="BO23" s="38">
        <f>+IF(BP23="SI",IFERROR((IF(BP23="SI",BL23,0)/AV23),"REVISAR"),BH23)</f>
        <v>0</v>
      </c>
      <c r="BP23" s="39" t="s">
        <v>174</v>
      </c>
      <c r="BQ23" s="36" t="s">
        <v>175</v>
      </c>
      <c r="BR23" s="95">
        <v>0</v>
      </c>
      <c r="BS23" s="44">
        <v>0</v>
      </c>
      <c r="BT23" s="36" t="s">
        <v>414</v>
      </c>
      <c r="BU23" s="37">
        <f>IFERROR(BR23/AV23,0)</f>
        <v>0</v>
      </c>
      <c r="BV23" s="38">
        <f>+IF(BW23="SI",IFERROR((IF(BW23="SI",BS23,0)/AV23),"REVISAR"),BO23)</f>
        <v>0</v>
      </c>
      <c r="BW23" s="39" t="s">
        <v>406</v>
      </c>
      <c r="BX23" s="36" t="s">
        <v>407</v>
      </c>
      <c r="BY23" s="44">
        <v>0</v>
      </c>
      <c r="BZ23" s="96">
        <f t="shared" si="35"/>
        <v>0</v>
      </c>
      <c r="CA23" s="64"/>
      <c r="CB23" s="37">
        <f>IFERROR(BY23/$AV23,0)</f>
        <v>0</v>
      </c>
      <c r="CC23" s="38">
        <f>+IF(CD23="SI",IFERROR((IF(CD23="SI",BZ23,0)/AV23),"REVISAR"),BV23)</f>
        <v>0</v>
      </c>
      <c r="CD23" s="39" t="s">
        <v>174</v>
      </c>
      <c r="CE23" s="40" t="s">
        <v>175</v>
      </c>
      <c r="CF23" s="44">
        <f>IF(CC23="SI",BY23,0)</f>
        <v>0</v>
      </c>
      <c r="CG23" s="44">
        <f t="shared" si="13"/>
        <v>0</v>
      </c>
      <c r="CH23" s="64"/>
      <c r="CI23" s="37">
        <f>IFERROR(CF23/$AV23,0)</f>
        <v>0</v>
      </c>
      <c r="CJ23" s="38">
        <f>+IF(CK23="SI",IFERROR((IF(CK23="SI",CG23,0)/AV23),"REVISAR"),CC23)</f>
        <v>0</v>
      </c>
      <c r="CK23" s="39" t="s">
        <v>174</v>
      </c>
      <c r="CL23" s="36"/>
      <c r="CM23" s="44">
        <f>IF(CJ23="SI",CF23,0)</f>
        <v>0</v>
      </c>
      <c r="CN23" s="44">
        <v>0</v>
      </c>
      <c r="CO23" s="36" t="s">
        <v>415</v>
      </c>
      <c r="CP23" s="37">
        <f>IFERROR(CM23/$AV23,0)</f>
        <v>0</v>
      </c>
      <c r="CQ23" s="38">
        <f>+IF(CR23="SI",IFERROR((IF(CR23="SI",CN23,0)/AV23),"REVISAR"),CJ23)</f>
        <v>0</v>
      </c>
      <c r="CR23" s="39" t="s">
        <v>406</v>
      </c>
      <c r="CS23" s="97" t="s">
        <v>409</v>
      </c>
      <c r="CT23" s="44">
        <f>IF(CQ23="SI",CM23,0)</f>
        <v>0</v>
      </c>
      <c r="CU23" s="44">
        <f t="shared" si="18"/>
        <v>0</v>
      </c>
      <c r="CV23" s="40"/>
      <c r="CW23" s="37">
        <f>IFERROR(CT23/$AV23,0)</f>
        <v>0</v>
      </c>
      <c r="CX23" s="38">
        <f>+IF(CY23="SI",IFERROR((IF(CY23="SI",CU23,0)/AV23),"REVISAR"),CQ23)</f>
        <v>0</v>
      </c>
      <c r="CY23" s="39" t="s">
        <v>174</v>
      </c>
      <c r="CZ23" s="40" t="s">
        <v>175</v>
      </c>
      <c r="DA23" s="44">
        <f>IF(CX23="SI",CT23,0)</f>
        <v>0</v>
      </c>
      <c r="DB23" s="44">
        <f t="shared" si="21"/>
        <v>0</v>
      </c>
      <c r="DC23" s="40"/>
      <c r="DD23" s="37">
        <f>IFERROR(DA23/$AV23,0)</f>
        <v>0</v>
      </c>
      <c r="DE23" s="38">
        <f>+IF(DF23="SI",IFERROR((IF(DF23="SI",DB23,0)/AV23),"REVISAR"),CX23)</f>
        <v>0</v>
      </c>
      <c r="DF23" s="39" t="s">
        <v>174</v>
      </c>
      <c r="DG23" s="40" t="s">
        <v>175</v>
      </c>
      <c r="DH23" s="44">
        <f>IF(DE23="SI",DA23,0)</f>
        <v>0</v>
      </c>
      <c r="DI23" s="44">
        <f t="shared" si="37"/>
        <v>0</v>
      </c>
      <c r="DJ23" s="40"/>
      <c r="DK23" s="37">
        <f>IFERROR(DH23/$AV23,0)</f>
        <v>0</v>
      </c>
      <c r="DL23" s="38">
        <f>+IF(DM23="SI",IFERROR((IF(DM23="SI",DI23,0)/AV23),"REVISAR"),DE23)</f>
        <v>0</v>
      </c>
      <c r="DM23" s="39" t="s">
        <v>174</v>
      </c>
      <c r="DN23" s="40" t="s">
        <v>175</v>
      </c>
      <c r="DO23" s="44">
        <f>IF(DL23="SI",DH23,0)</f>
        <v>0</v>
      </c>
      <c r="DP23" s="44">
        <f t="shared" si="26"/>
        <v>0</v>
      </c>
      <c r="DQ23" s="40"/>
      <c r="DR23" s="37">
        <f>IFERROR(DO23/$AV23,0)</f>
        <v>0</v>
      </c>
      <c r="DS23" s="38">
        <f>+IF(DT23="SI",IFERROR((IF(DT23="SI",DP23,0)/AV23),"REVISAR"),DL23)</f>
        <v>0</v>
      </c>
      <c r="DT23" s="39" t="s">
        <v>174</v>
      </c>
      <c r="DU23" s="40" t="s">
        <v>175</v>
      </c>
      <c r="DV23" s="44">
        <f>IF(DS23="SI",DO23,0)</f>
        <v>0</v>
      </c>
      <c r="DW23" s="44">
        <f t="shared" si="29"/>
        <v>0</v>
      </c>
      <c r="DX23" s="40"/>
      <c r="DY23" s="37">
        <f>IFERROR(DV23/$AV23,0)</f>
        <v>0</v>
      </c>
      <c r="DZ23" s="38">
        <f>+IF(EA23="SI",IFERROR((IF(EA23="SI",DW23,0)/AV23),"REVISAR"),DS23)</f>
        <v>0</v>
      </c>
      <c r="EA23" s="39" t="s">
        <v>174</v>
      </c>
      <c r="EB23" s="40" t="s">
        <v>175</v>
      </c>
      <c r="EC23" s="46">
        <f t="shared" si="39"/>
        <v>500</v>
      </c>
      <c r="ED23" s="40"/>
      <c r="EE23" s="40"/>
      <c r="EF23" s="37">
        <f>IFERROR(EC23/$AV23,0)</f>
        <v>1</v>
      </c>
      <c r="EG23" s="38">
        <f>+IF(EH23="SI",IFERROR((IF(EH23="SI",ED23,0)/AV23),"REVISAR"),DZ23)</f>
        <v>0</v>
      </c>
      <c r="EH23" s="39" t="s">
        <v>174</v>
      </c>
      <c r="EI23" s="40" t="s">
        <v>175</v>
      </c>
      <c r="EJ23" s="50"/>
      <c r="EK23" s="48">
        <v>2024</v>
      </c>
      <c r="EL23" s="49" t="str">
        <f>+VLOOKUP(C23,[8]Listas_desplega!$AI$22:$AJ$44,2,0)</f>
        <v>DCE</v>
      </c>
      <c r="EM23" s="49" t="str">
        <f>+VLOOKUP(I23,[8]Listas_desplega!$BY$2:$BZ$7,2,0)</f>
        <v>T_2</v>
      </c>
      <c r="EN23" s="49" t="str">
        <f>+VLOOKUP(J23,[8]Listas_desplega!$BY$10:$BZ$23,2,0)</f>
        <v>T_2_C_2</v>
      </c>
      <c r="EO23" s="49" t="str">
        <f>+VLOOKUP(K23,[8]Listas_desplega!$BY$27:$BZ$54,2,0)</f>
        <v>T_2_C_2_ET_1</v>
      </c>
      <c r="EP23" s="49" t="str">
        <f>+VLOOKUP(L23,[8]Listas_desplega!$BY$57:$BZ$105,2,0)</f>
        <v>T_2_C_2_ET_1_CPT_8</v>
      </c>
      <c r="EQ23" s="50" t="str">
        <f>+VLOOKUP(M23,[8]Listas_desplega!$J$2:$K$11,2,FALSE)</f>
        <v>Eje_E_6</v>
      </c>
      <c r="ER23" s="50"/>
    </row>
    <row r="24" spans="1:150" s="51" customFormat="1" ht="15" customHeight="1" x14ac:dyDescent="0.25">
      <c r="A24" s="20" t="s">
        <v>1344</v>
      </c>
      <c r="B24" s="21" t="s">
        <v>152</v>
      </c>
      <c r="C24" s="22" t="s">
        <v>397</v>
      </c>
      <c r="D24" s="22" t="s">
        <v>398</v>
      </c>
      <c r="E24" s="23" t="s">
        <v>154</v>
      </c>
      <c r="F24" s="23" t="s">
        <v>155</v>
      </c>
      <c r="G24" s="24" t="s">
        <v>156</v>
      </c>
      <c r="H24" s="23" t="s">
        <v>410</v>
      </c>
      <c r="I24" s="23" t="s">
        <v>158</v>
      </c>
      <c r="J24" s="23" t="s">
        <v>159</v>
      </c>
      <c r="K24" s="23" t="s">
        <v>160</v>
      </c>
      <c r="L24" s="23" t="s">
        <v>181</v>
      </c>
      <c r="M24" s="21" t="s">
        <v>218</v>
      </c>
      <c r="N24" s="25" t="s">
        <v>416</v>
      </c>
      <c r="O24" s="29" t="s">
        <v>417</v>
      </c>
      <c r="P24" s="23" t="s">
        <v>418</v>
      </c>
      <c r="Q24" s="30" t="s">
        <v>165</v>
      </c>
      <c r="R24" s="30" t="s">
        <v>303</v>
      </c>
      <c r="S24" s="23" t="s">
        <v>419</v>
      </c>
      <c r="T24" s="29" t="s">
        <v>186</v>
      </c>
      <c r="U24" s="29" t="s">
        <v>199</v>
      </c>
      <c r="V24" s="29">
        <v>120</v>
      </c>
      <c r="W24" s="23" t="s">
        <v>420</v>
      </c>
      <c r="X24" s="29" t="s">
        <v>404</v>
      </c>
      <c r="Y24" s="21"/>
      <c r="Z24" s="30"/>
      <c r="AA24" s="30"/>
      <c r="AB24" s="30"/>
      <c r="AC24" s="30"/>
      <c r="AD24" s="30"/>
      <c r="AE24" s="30"/>
      <c r="AF24" s="30"/>
      <c r="AG24" s="30"/>
      <c r="AH24" s="29"/>
      <c r="AI24" s="29" t="s">
        <v>173</v>
      </c>
      <c r="AJ24" s="29" t="s">
        <v>421</v>
      </c>
      <c r="AK24" s="29" t="s">
        <v>173</v>
      </c>
      <c r="AL24" s="29"/>
      <c r="AM24" s="29"/>
      <c r="AN24" s="29"/>
      <c r="AO24" s="29"/>
      <c r="AP24" s="29"/>
      <c r="AQ24" s="29"/>
      <c r="AR24" s="31"/>
      <c r="AS24" s="29"/>
      <c r="AT24" s="32">
        <v>9.1999999999999993</v>
      </c>
      <c r="AU24" s="32">
        <v>10.7</v>
      </c>
      <c r="AV24" s="32">
        <v>12.2</v>
      </c>
      <c r="AW24" s="32">
        <v>13.7</v>
      </c>
      <c r="AX24" s="32">
        <v>15.2</v>
      </c>
      <c r="AY24" s="32">
        <v>15.2</v>
      </c>
      <c r="AZ24" s="98"/>
      <c r="BA24" s="98"/>
      <c r="BB24" s="98"/>
      <c r="BC24" s="99"/>
      <c r="BD24" s="93">
        <v>0</v>
      </c>
      <c r="BE24" s="93">
        <v>0</v>
      </c>
      <c r="BF24" s="36"/>
      <c r="BG24" s="74">
        <f>IFERROR(((BD24-$AT24)/($AV24-$AT24)),0)</f>
        <v>-3.0666666666666664</v>
      </c>
      <c r="BH24" s="38">
        <f>+IF(BI24="SI",IFERROR((((IF(BI24="SI",(BE24-AS24),0)))/(AT24-AS24)),"REVISAR"),0)</f>
        <v>0</v>
      </c>
      <c r="BI24" s="39" t="s">
        <v>174</v>
      </c>
      <c r="BJ24" s="40" t="s">
        <v>175</v>
      </c>
      <c r="BK24" s="100">
        <v>0</v>
      </c>
      <c r="BL24" s="44">
        <v>0</v>
      </c>
      <c r="BM24" s="40"/>
      <c r="BN24" s="74">
        <f>IFERROR(((BK24-$AT24)/($AV24-$AT24)),0)</f>
        <v>-3.0666666666666664</v>
      </c>
      <c r="BO24" s="38">
        <f>+IF(BP24="SI",IFERROR((((IF(BP24="SI",(BL24-AS24),0)))/(AT24-AS24)),"REVISAR"),BH24)</f>
        <v>0</v>
      </c>
      <c r="BP24" s="39" t="s">
        <v>174</v>
      </c>
      <c r="BQ24" s="36" t="s">
        <v>175</v>
      </c>
      <c r="BR24" s="95">
        <v>0</v>
      </c>
      <c r="BS24" s="44">
        <v>0</v>
      </c>
      <c r="BT24" s="36" t="s">
        <v>422</v>
      </c>
      <c r="BU24" s="74">
        <f>IFERROR(((BR24-$AT24)/($AV24-$AT24)),0)</f>
        <v>-3.0666666666666664</v>
      </c>
      <c r="BV24" s="38">
        <f>+IF(BW24="SI",IFERROR((((IF(BW24="SI",(BS24-AS24),0)))/(AT24-AS24)),"REVISAR"),BO24)</f>
        <v>0</v>
      </c>
      <c r="BW24" s="39" t="s">
        <v>406</v>
      </c>
      <c r="BX24" s="36" t="s">
        <v>407</v>
      </c>
      <c r="BY24" s="44">
        <v>0</v>
      </c>
      <c r="BZ24" s="96">
        <f t="shared" si="35"/>
        <v>0</v>
      </c>
      <c r="CA24" s="64"/>
      <c r="CB24" s="74">
        <f>IFERROR(((BY24-$AT24)/($AV24-$AT24)),0)</f>
        <v>-3.0666666666666664</v>
      </c>
      <c r="CC24" s="38">
        <f>+IF(CD24="SI",IFERROR((((IF(CD24="SI",(BZ24-AS24),0)))/(AT24-AS24)),"REVISAR"),BV24)</f>
        <v>0</v>
      </c>
      <c r="CD24" s="39" t="s">
        <v>174</v>
      </c>
      <c r="CE24" s="40" t="s">
        <v>175</v>
      </c>
      <c r="CF24" s="44">
        <f>IF(CC24="SI",BY24,0)</f>
        <v>0</v>
      </c>
      <c r="CG24" s="44">
        <f t="shared" si="13"/>
        <v>0</v>
      </c>
      <c r="CH24" s="64"/>
      <c r="CI24" s="74">
        <f>IFERROR(((CF24-$AT24)/($AV24-$AT24)),0)</f>
        <v>-3.0666666666666664</v>
      </c>
      <c r="CJ24" s="38">
        <f>+IF(CK24="SI",IFERROR((((IF(CK24="SI",(CG24-AS24),0)))/(AT24-AS24)),"REVISAR"),CC24)</f>
        <v>0</v>
      </c>
      <c r="CK24" s="39" t="s">
        <v>174</v>
      </c>
      <c r="CL24" s="36"/>
      <c r="CM24" s="44">
        <f>IF(CJ24="SI",CF24,0)</f>
        <v>0</v>
      </c>
      <c r="CN24" s="44">
        <v>0</v>
      </c>
      <c r="CO24" s="36" t="s">
        <v>423</v>
      </c>
      <c r="CP24" s="74">
        <f>IFERROR(((CM24-$AT24)/($AV24-$AT24)),0)</f>
        <v>-3.0666666666666664</v>
      </c>
      <c r="CQ24" s="38">
        <f>+IF(CR24="SI",IFERROR((((IF(CR24="SI",(CN24-AS24),0)))/(AT24-AS24)),"REVISAR"),CJ24)</f>
        <v>0</v>
      </c>
      <c r="CR24" s="39" t="s">
        <v>406</v>
      </c>
      <c r="CS24" s="97" t="s">
        <v>409</v>
      </c>
      <c r="CT24" s="44">
        <f>IF(CQ24="SI",CM24,0)</f>
        <v>0</v>
      </c>
      <c r="CU24" s="44">
        <f t="shared" si="18"/>
        <v>0</v>
      </c>
      <c r="CV24" s="40"/>
      <c r="CW24" s="74">
        <f>IFERROR(((CT24-$AT24)/($AV24-$AT24)),0)</f>
        <v>-3.0666666666666664</v>
      </c>
      <c r="CX24" s="38">
        <f>+IF(CY24="SI",IFERROR((((IF(CY24="SI",(CU24-AS24),0)))/(AT24-AS24)),"REVISAR"),CQ24)</f>
        <v>0</v>
      </c>
      <c r="CY24" s="39" t="s">
        <v>174</v>
      </c>
      <c r="CZ24" s="40" t="s">
        <v>175</v>
      </c>
      <c r="DA24" s="44">
        <f>IF(CX24="SI",CT24,0)</f>
        <v>0</v>
      </c>
      <c r="DB24" s="44">
        <f t="shared" si="21"/>
        <v>0</v>
      </c>
      <c r="DC24" s="40"/>
      <c r="DD24" s="74">
        <f>IFERROR(((DA24-$AT24)/($AV24-$AT24)),0)</f>
        <v>-3.0666666666666664</v>
      </c>
      <c r="DE24" s="38">
        <f>+IF(DF24="SI",IFERROR((((IF(DF24="SI",(DB24-AS24),0)))/(AT24-AS24)),"REVISAR"),CX24)</f>
        <v>0</v>
      </c>
      <c r="DF24" s="39" t="s">
        <v>174</v>
      </c>
      <c r="DG24" s="40" t="s">
        <v>175</v>
      </c>
      <c r="DH24" s="44">
        <f>IF(DE24="SI",DA24,0)</f>
        <v>0</v>
      </c>
      <c r="DI24" s="44">
        <f t="shared" si="37"/>
        <v>0</v>
      </c>
      <c r="DJ24" s="40"/>
      <c r="DK24" s="74">
        <f>IFERROR(((DH24-$AT24)/($AV24-$AT24)),0)</f>
        <v>-3.0666666666666664</v>
      </c>
      <c r="DL24" s="38">
        <f>+IF(DM24="SI",IFERROR((((IF(DM24="SI",(DI24-AS24),0)))/(AT24-AS24)),"REVISAR"),DE24)</f>
        <v>0</v>
      </c>
      <c r="DM24" s="39" t="s">
        <v>174</v>
      </c>
      <c r="DN24" s="40" t="s">
        <v>175</v>
      </c>
      <c r="DO24" s="44">
        <f>IF(DL24="SI",DH24,0)</f>
        <v>0</v>
      </c>
      <c r="DP24" s="44">
        <f t="shared" si="26"/>
        <v>0</v>
      </c>
      <c r="DQ24" s="40"/>
      <c r="DR24" s="74">
        <f>IFERROR(((DO24-$AT24)/($AV24-$AT24)),0)</f>
        <v>-3.0666666666666664</v>
      </c>
      <c r="DS24" s="38">
        <f>+IF(DT24="SI",IFERROR((((IF(DT24="SI",(DP24-AS24),0)))/(AT24-AS24)),"REVISAR"),DL24)</f>
        <v>0</v>
      </c>
      <c r="DT24" s="39" t="s">
        <v>174</v>
      </c>
      <c r="DU24" s="40" t="s">
        <v>175</v>
      </c>
      <c r="DV24" s="44">
        <f>IF(DS24="SI",DO24,0)</f>
        <v>0</v>
      </c>
      <c r="DW24" s="44">
        <f t="shared" si="29"/>
        <v>0</v>
      </c>
      <c r="DX24" s="40"/>
      <c r="DY24" s="74">
        <f>IFERROR(((DV24-$AT24)/($AV24-$AT24)),0)</f>
        <v>-3.0666666666666664</v>
      </c>
      <c r="DZ24" s="38">
        <f>+IF(EA24="SI",IFERROR((((IF(EA24="SI",(DW24-AS24),0)))/(AT24-AS24)),"REVISAR"),DS24)</f>
        <v>0</v>
      </c>
      <c r="EA24" s="39" t="s">
        <v>174</v>
      </c>
      <c r="EB24" s="40" t="s">
        <v>175</v>
      </c>
      <c r="EC24" s="46">
        <f t="shared" si="39"/>
        <v>12.2</v>
      </c>
      <c r="ED24" s="40"/>
      <c r="EE24" s="40"/>
      <c r="EF24" s="74">
        <f>IFERROR(((EC24-$AT24)/($AV24-$AT24)),0)</f>
        <v>1</v>
      </c>
      <c r="EG24" s="38">
        <f>+IF(EH24="SI",IFERROR((((IF(EH24="SI",(ED24-AS24),0)))/(AT24-AS24)),"REVISAR"),DZ24)</f>
        <v>0</v>
      </c>
      <c r="EH24" s="39" t="s">
        <v>174</v>
      </c>
      <c r="EI24" s="40" t="s">
        <v>175</v>
      </c>
      <c r="EJ24" s="50"/>
      <c r="EK24" s="48">
        <v>2024</v>
      </c>
      <c r="EL24" s="49" t="str">
        <f>+VLOOKUP(C24,[8]Listas_desplega!$AI$22:$AJ$44,2,0)</f>
        <v>DCE</v>
      </c>
      <c r="EM24" s="49" t="str">
        <f>+VLOOKUP(I24,[8]Listas_desplega!$BY$2:$BZ$7,2,0)</f>
        <v>T_2</v>
      </c>
      <c r="EN24" s="49" t="str">
        <f>+VLOOKUP(J24,[8]Listas_desplega!$BY$10:$BZ$23,2,0)</f>
        <v>T_2_C_2</v>
      </c>
      <c r="EO24" s="49" t="str">
        <f>+VLOOKUP(K24,[8]Listas_desplega!$BY$27:$BZ$54,2,0)</f>
        <v>T_2_C_2_ET_1</v>
      </c>
      <c r="EP24" s="49" t="str">
        <f>+VLOOKUP(L24,[8]Listas_desplega!$BY$57:$BZ$105,2,0)</f>
        <v>T_2_C_2_ET_1_CPT_8</v>
      </c>
      <c r="EQ24" s="50" t="str">
        <f>+VLOOKUP(M24,[8]Listas_desplega!$J$2:$K$11,2,FALSE)</f>
        <v>Eje_E_3</v>
      </c>
      <c r="ER24" s="50"/>
    </row>
    <row r="25" spans="1:150" s="51" customFormat="1" ht="15" customHeight="1" x14ac:dyDescent="0.25">
      <c r="A25" s="20" t="s">
        <v>1345</v>
      </c>
      <c r="B25" s="21" t="s">
        <v>152</v>
      </c>
      <c r="C25" s="22" t="s">
        <v>397</v>
      </c>
      <c r="D25" s="22" t="s">
        <v>398</v>
      </c>
      <c r="E25" s="23" t="s">
        <v>154</v>
      </c>
      <c r="F25" s="23" t="s">
        <v>155</v>
      </c>
      <c r="G25" s="24" t="s">
        <v>156</v>
      </c>
      <c r="H25" s="23" t="s">
        <v>410</v>
      </c>
      <c r="I25" s="23" t="s">
        <v>158</v>
      </c>
      <c r="J25" s="23" t="s">
        <v>159</v>
      </c>
      <c r="K25" s="23" t="s">
        <v>160</v>
      </c>
      <c r="L25" s="23" t="s">
        <v>181</v>
      </c>
      <c r="M25" s="21" t="s">
        <v>218</v>
      </c>
      <c r="N25" s="25" t="s">
        <v>416</v>
      </c>
      <c r="O25" s="29" t="s">
        <v>424</v>
      </c>
      <c r="P25" s="23" t="s">
        <v>425</v>
      </c>
      <c r="Q25" s="30" t="s">
        <v>165</v>
      </c>
      <c r="R25" s="30" t="s">
        <v>303</v>
      </c>
      <c r="S25" s="23" t="s">
        <v>426</v>
      </c>
      <c r="T25" s="29" t="s">
        <v>186</v>
      </c>
      <c r="U25" s="29" t="s">
        <v>199</v>
      </c>
      <c r="V25" s="29">
        <v>120</v>
      </c>
      <c r="W25" s="23" t="s">
        <v>420</v>
      </c>
      <c r="X25" s="29" t="s">
        <v>404</v>
      </c>
      <c r="Y25" s="21"/>
      <c r="Z25" s="30"/>
      <c r="AA25" s="30"/>
      <c r="AB25" s="30"/>
      <c r="AC25" s="30"/>
      <c r="AD25" s="30"/>
      <c r="AE25" s="30"/>
      <c r="AF25" s="30"/>
      <c r="AG25" s="30"/>
      <c r="AH25" s="29"/>
      <c r="AI25" s="29" t="s">
        <v>173</v>
      </c>
      <c r="AJ25" s="29" t="s">
        <v>421</v>
      </c>
      <c r="AK25" s="29" t="s">
        <v>173</v>
      </c>
      <c r="AL25" s="29"/>
      <c r="AM25" s="29"/>
      <c r="AN25" s="29"/>
      <c r="AO25" s="29"/>
      <c r="AP25" s="29"/>
      <c r="AQ25" s="29"/>
      <c r="AR25" s="31"/>
      <c r="AS25" s="29"/>
      <c r="AT25" s="32">
        <v>18.899999999999999</v>
      </c>
      <c r="AU25" s="32">
        <v>21.9</v>
      </c>
      <c r="AV25" s="32">
        <v>25.9</v>
      </c>
      <c r="AW25" s="32">
        <v>28.9</v>
      </c>
      <c r="AX25" s="32">
        <v>31</v>
      </c>
      <c r="AY25" s="32">
        <v>31</v>
      </c>
      <c r="AZ25" s="98"/>
      <c r="BA25" s="98"/>
      <c r="BB25" s="98"/>
      <c r="BC25" s="99"/>
      <c r="BD25" s="93">
        <v>0</v>
      </c>
      <c r="BE25" s="93">
        <v>0</v>
      </c>
      <c r="BF25" s="36"/>
      <c r="BG25" s="74">
        <f>IFERROR(((BD25-$AT25)/($AV25-$AT25)),0)</f>
        <v>-2.6999999999999997</v>
      </c>
      <c r="BH25" s="38">
        <f>+IF(BI25="SI",IFERROR((((IF(BI25="SI",(BE25-AS25),0)))/(AT25-AS25)),"REVISAR"),0)</f>
        <v>0</v>
      </c>
      <c r="BI25" s="39" t="s">
        <v>174</v>
      </c>
      <c r="BJ25" s="40" t="s">
        <v>175</v>
      </c>
      <c r="BK25" s="100">
        <v>0</v>
      </c>
      <c r="BL25" s="44">
        <v>0</v>
      </c>
      <c r="BM25" s="40"/>
      <c r="BN25" s="74">
        <f>IFERROR(((BK25-$AT25)/($AV25-$AT25)),0)</f>
        <v>-2.6999999999999997</v>
      </c>
      <c r="BO25" s="38">
        <f>+IF(BP25="SI",IFERROR((((IF(BP25="SI",(BL25-AS25),0)))/(AT25-AS25)),"REVISAR"),BH25)</f>
        <v>0</v>
      </c>
      <c r="BP25" s="39" t="s">
        <v>174</v>
      </c>
      <c r="BQ25" s="36" t="s">
        <v>175</v>
      </c>
      <c r="BR25" s="95">
        <v>0</v>
      </c>
      <c r="BS25" s="44">
        <v>0</v>
      </c>
      <c r="BT25" s="36" t="s">
        <v>427</v>
      </c>
      <c r="BU25" s="74">
        <f>IFERROR(((BR25-$AT25)/($AV25-$AT25)),0)</f>
        <v>-2.6999999999999997</v>
      </c>
      <c r="BV25" s="38">
        <f>+IF(BW25="SI",IFERROR((((IF(BW25="SI",(BS25-AS25),0)))/(AT25-AS25)),"REVISAR"),BO25)</f>
        <v>0</v>
      </c>
      <c r="BW25" s="39" t="s">
        <v>176</v>
      </c>
      <c r="BX25" s="36" t="s">
        <v>428</v>
      </c>
      <c r="BY25" s="44">
        <v>0</v>
      </c>
      <c r="BZ25" s="96">
        <f t="shared" si="35"/>
        <v>0</v>
      </c>
      <c r="CA25" s="64"/>
      <c r="CB25" s="74">
        <f>IFERROR(((BY25-$AT25)/($AV25-$AT25)),0)</f>
        <v>-2.6999999999999997</v>
      </c>
      <c r="CC25" s="38">
        <f>+IF(CD25="SI",IFERROR((((IF(CD25="SI",(BZ25-AS25),0)))/(AT25-AS25)),"REVISAR"),BV25)</f>
        <v>0</v>
      </c>
      <c r="CD25" s="39" t="s">
        <v>174</v>
      </c>
      <c r="CE25" s="40" t="s">
        <v>175</v>
      </c>
      <c r="CF25" s="44">
        <f>IF(CC25="SI",BY25,0)</f>
        <v>0</v>
      </c>
      <c r="CG25" s="44">
        <f t="shared" si="13"/>
        <v>0</v>
      </c>
      <c r="CH25" s="64"/>
      <c r="CI25" s="74">
        <f>IFERROR(((CF25-$AT25)/($AV25-$AT25)),0)</f>
        <v>-2.6999999999999997</v>
      </c>
      <c r="CJ25" s="38">
        <f>+IF(CK25="SI",IFERROR((((IF(CK25="SI",(CG25-AS25),0)))/(AT25-AS25)),"REVISAR"),CC25)</f>
        <v>0</v>
      </c>
      <c r="CK25" s="39" t="s">
        <v>174</v>
      </c>
      <c r="CL25" s="36"/>
      <c r="CM25" s="44">
        <f>IF(CJ25="SI",CF25,0)</f>
        <v>0</v>
      </c>
      <c r="CN25" s="44">
        <v>0</v>
      </c>
      <c r="CO25" s="36" t="s">
        <v>423</v>
      </c>
      <c r="CP25" s="74">
        <f>IFERROR(((CM25-$AT25)/($AV25-$AT25)),0)</f>
        <v>-2.6999999999999997</v>
      </c>
      <c r="CQ25" s="38">
        <f>+IF(CR25="SI",IFERROR((((IF(CR25="SI",(CN25-AS25),0)))/(AT25-AS25)),"REVISAR"),CJ25)</f>
        <v>0</v>
      </c>
      <c r="CR25" s="39" t="s">
        <v>406</v>
      </c>
      <c r="CS25" s="97" t="s">
        <v>409</v>
      </c>
      <c r="CT25" s="44">
        <f>IF(CQ25="SI",CM25,0)</f>
        <v>0</v>
      </c>
      <c r="CU25" s="44">
        <f t="shared" si="18"/>
        <v>0</v>
      </c>
      <c r="CV25" s="40"/>
      <c r="CW25" s="74">
        <f>IFERROR(((CT25-$AT25)/($AV25-$AT25)),0)</f>
        <v>-2.6999999999999997</v>
      </c>
      <c r="CX25" s="38">
        <f>+IF(CY25="SI",IFERROR((((IF(CY25="SI",(CU25-AS25),0)))/(AT25-AS25)),"REVISAR"),CQ25)</f>
        <v>0</v>
      </c>
      <c r="CY25" s="39" t="s">
        <v>174</v>
      </c>
      <c r="CZ25" s="40" t="s">
        <v>175</v>
      </c>
      <c r="DA25" s="44">
        <f>IF(CX25="SI",CT25,0)</f>
        <v>0</v>
      </c>
      <c r="DB25" s="44">
        <f t="shared" si="21"/>
        <v>0</v>
      </c>
      <c r="DC25" s="40"/>
      <c r="DD25" s="74">
        <f>IFERROR(((DA25-$AT25)/($AV25-$AT25)),0)</f>
        <v>-2.6999999999999997</v>
      </c>
      <c r="DE25" s="38">
        <f>+IF(DF25="SI",IFERROR((((IF(DF25="SI",(DB25-AS25),0)))/(AT25-AS25)),"REVISAR"),CX25)</f>
        <v>0</v>
      </c>
      <c r="DF25" s="39" t="s">
        <v>174</v>
      </c>
      <c r="DG25" s="40" t="s">
        <v>175</v>
      </c>
      <c r="DH25" s="44">
        <f>IF(DE25="SI",DA25,0)</f>
        <v>0</v>
      </c>
      <c r="DI25" s="44">
        <f t="shared" si="37"/>
        <v>0</v>
      </c>
      <c r="DJ25" s="40"/>
      <c r="DK25" s="74">
        <f>IFERROR(((DH25-$AT25)/($AV25-$AT25)),0)</f>
        <v>-2.6999999999999997</v>
      </c>
      <c r="DL25" s="38">
        <f>+IF(DM25="SI",IFERROR((((IF(DM25="SI",(DI25-AS25),0)))/(AT25-AS25)),"REVISAR"),DE25)</f>
        <v>0</v>
      </c>
      <c r="DM25" s="39" t="s">
        <v>174</v>
      </c>
      <c r="DN25" s="40" t="s">
        <v>175</v>
      </c>
      <c r="DO25" s="44">
        <f>IF(DL25="SI",DH25,0)</f>
        <v>0</v>
      </c>
      <c r="DP25" s="44">
        <f t="shared" si="26"/>
        <v>0</v>
      </c>
      <c r="DQ25" s="40"/>
      <c r="DR25" s="74">
        <f>IFERROR(((DO25-$AT25)/($AV25-$AT25)),0)</f>
        <v>-2.6999999999999997</v>
      </c>
      <c r="DS25" s="38">
        <f>+IF(DT25="SI",IFERROR((((IF(DT25="SI",(DP25-AS25),0)))/(AT25-AS25)),"REVISAR"),DL25)</f>
        <v>0</v>
      </c>
      <c r="DT25" s="39" t="s">
        <v>174</v>
      </c>
      <c r="DU25" s="40" t="s">
        <v>175</v>
      </c>
      <c r="DV25" s="44">
        <f>IF(DS25="SI",DO25,0)</f>
        <v>0</v>
      </c>
      <c r="DW25" s="44">
        <f t="shared" si="29"/>
        <v>0</v>
      </c>
      <c r="DX25" s="40"/>
      <c r="DY25" s="74">
        <f>IFERROR(((DV25-$AT25)/($AV25-$AT25)),0)</f>
        <v>-2.6999999999999997</v>
      </c>
      <c r="DZ25" s="38">
        <f>+IF(EA25="SI",IFERROR((((IF(EA25="SI",(DW25-AS25),0)))/(AT25-AS25)),"REVISAR"),DS25)</f>
        <v>0</v>
      </c>
      <c r="EA25" s="39" t="s">
        <v>174</v>
      </c>
      <c r="EB25" s="40" t="s">
        <v>175</v>
      </c>
      <c r="EC25" s="46">
        <f t="shared" si="39"/>
        <v>25.9</v>
      </c>
      <c r="ED25" s="40"/>
      <c r="EE25" s="40"/>
      <c r="EF25" s="74">
        <f>IFERROR(((EC25-$AT25)/($AV25-$AT25)),0)</f>
        <v>1</v>
      </c>
      <c r="EG25" s="38">
        <f>+IF(EH25="SI",IFERROR((((IF(EH25="SI",(ED25-AS25),0)))/(AT25-AS25)),"REVISAR"),DZ25)</f>
        <v>0</v>
      </c>
      <c r="EH25" s="39" t="s">
        <v>174</v>
      </c>
      <c r="EI25" s="40" t="s">
        <v>175</v>
      </c>
      <c r="EJ25" s="50"/>
      <c r="EK25" s="48">
        <v>2024</v>
      </c>
      <c r="EL25" s="49" t="str">
        <f>+VLOOKUP(C25,[8]Listas_desplega!$AI$22:$AJ$44,2,0)</f>
        <v>DCE</v>
      </c>
      <c r="EM25" s="49" t="str">
        <f>+VLOOKUP(I25,[8]Listas_desplega!$BY$2:$BZ$7,2,0)</f>
        <v>T_2</v>
      </c>
      <c r="EN25" s="49" t="str">
        <f>+VLOOKUP(J25,[8]Listas_desplega!$BY$10:$BZ$23,2,0)</f>
        <v>T_2_C_2</v>
      </c>
      <c r="EO25" s="49" t="str">
        <f>+VLOOKUP(K25,[8]Listas_desplega!$BY$27:$BZ$54,2,0)</f>
        <v>T_2_C_2_ET_1</v>
      </c>
      <c r="EP25" s="49" t="str">
        <f>+VLOOKUP(L25,[8]Listas_desplega!$BY$57:$BZ$105,2,0)</f>
        <v>T_2_C_2_ET_1_CPT_8</v>
      </c>
      <c r="EQ25" s="50" t="str">
        <f>+VLOOKUP(M25,[8]Listas_desplega!$J$2:$K$11,2,FALSE)</f>
        <v>Eje_E_3</v>
      </c>
      <c r="ER25" s="50"/>
    </row>
    <row r="26" spans="1:150" s="51" customFormat="1" ht="15" customHeight="1" x14ac:dyDescent="0.25">
      <c r="A26" s="20" t="s">
        <v>1346</v>
      </c>
      <c r="B26" s="21" t="s">
        <v>152</v>
      </c>
      <c r="C26" s="22" t="s">
        <v>397</v>
      </c>
      <c r="D26" s="22" t="s">
        <v>398</v>
      </c>
      <c r="E26" s="23" t="s">
        <v>154</v>
      </c>
      <c r="F26" s="23" t="s">
        <v>155</v>
      </c>
      <c r="G26" s="24" t="s">
        <v>156</v>
      </c>
      <c r="H26" s="23" t="s">
        <v>429</v>
      </c>
      <c r="I26" s="23" t="s">
        <v>158</v>
      </c>
      <c r="J26" s="21" t="s">
        <v>159</v>
      </c>
      <c r="K26" s="21" t="s">
        <v>160</v>
      </c>
      <c r="L26" s="21" t="s">
        <v>181</v>
      </c>
      <c r="M26" s="21" t="s">
        <v>182</v>
      </c>
      <c r="N26" s="25" t="s">
        <v>183</v>
      </c>
      <c r="O26" s="29" t="s">
        <v>430</v>
      </c>
      <c r="P26" s="23" t="s">
        <v>431</v>
      </c>
      <c r="Q26" s="30" t="s">
        <v>165</v>
      </c>
      <c r="R26" s="30" t="s">
        <v>222</v>
      </c>
      <c r="S26" s="23" t="s">
        <v>432</v>
      </c>
      <c r="T26" s="29" t="s">
        <v>186</v>
      </c>
      <c r="U26" s="29" t="s">
        <v>169</v>
      </c>
      <c r="V26" s="29">
        <v>120</v>
      </c>
      <c r="W26" s="23" t="s">
        <v>433</v>
      </c>
      <c r="X26" s="29" t="s">
        <v>404</v>
      </c>
      <c r="Y26" s="21"/>
      <c r="Z26" s="30"/>
      <c r="AA26" s="30"/>
      <c r="AB26" s="30"/>
      <c r="AC26" s="30"/>
      <c r="AD26" s="30"/>
      <c r="AE26" s="30"/>
      <c r="AF26" s="30"/>
      <c r="AG26" s="30"/>
      <c r="AH26" s="29"/>
      <c r="AI26" s="29"/>
      <c r="AJ26" s="29"/>
      <c r="AK26" s="29"/>
      <c r="AL26" s="29"/>
      <c r="AM26" s="29"/>
      <c r="AN26" s="29"/>
      <c r="AO26" s="29"/>
      <c r="AP26" s="29"/>
      <c r="AQ26" s="29"/>
      <c r="AR26" s="31"/>
      <c r="AS26" s="29"/>
      <c r="AT26" s="32">
        <v>100</v>
      </c>
      <c r="AU26" s="32">
        <v>100</v>
      </c>
      <c r="AV26" s="32">
        <v>100</v>
      </c>
      <c r="AW26" s="32">
        <v>100</v>
      </c>
      <c r="AX26" s="32">
        <v>100</v>
      </c>
      <c r="AY26" s="32">
        <v>100</v>
      </c>
      <c r="AZ26" s="98"/>
      <c r="BA26" s="98"/>
      <c r="BB26" s="98"/>
      <c r="BC26" s="99"/>
      <c r="BD26" s="93">
        <v>0</v>
      </c>
      <c r="BE26" s="93">
        <v>0</v>
      </c>
      <c r="BF26" s="36"/>
      <c r="BG26" s="37">
        <f>IFERROR(BD26/AV26,0)</f>
        <v>0</v>
      </c>
      <c r="BH26" s="38">
        <f>+IF(BI26="SI",IFERROR((IF(BI26="SI",BE26,0)/AV26),"REVISAR"),0)</f>
        <v>0</v>
      </c>
      <c r="BI26" s="39" t="s">
        <v>174</v>
      </c>
      <c r="BJ26" s="40" t="s">
        <v>175</v>
      </c>
      <c r="BK26" s="57">
        <v>0</v>
      </c>
      <c r="BL26" s="44">
        <v>0</v>
      </c>
      <c r="BM26" s="40"/>
      <c r="BN26" s="37">
        <f>+IFERROR(BK26/AV26,0)</f>
        <v>0</v>
      </c>
      <c r="BO26" s="38">
        <f>+IF(BP26="SI",IFERROR((IF(BP26="SI",BL26,0)/AV26),"REVISAR"),BH26)</f>
        <v>0</v>
      </c>
      <c r="BP26" s="39" t="s">
        <v>174</v>
      </c>
      <c r="BQ26" s="36" t="s">
        <v>175</v>
      </c>
      <c r="BR26" s="57">
        <v>0</v>
      </c>
      <c r="BS26" s="44">
        <v>0</v>
      </c>
      <c r="BT26" s="36" t="s">
        <v>434</v>
      </c>
      <c r="BU26" s="37">
        <f>IFERROR(BR26/AV26,0)</f>
        <v>0</v>
      </c>
      <c r="BV26" s="38">
        <f>+IF(BW26="SI",IFERROR((IF(BW26="SI",BS26,0)/AV26),"REVISAR"),BO26)</f>
        <v>0</v>
      </c>
      <c r="BW26" s="39" t="s">
        <v>406</v>
      </c>
      <c r="BX26" s="36" t="s">
        <v>407</v>
      </c>
      <c r="BY26" s="44">
        <v>0</v>
      </c>
      <c r="BZ26" s="96">
        <f t="shared" si="35"/>
        <v>0</v>
      </c>
      <c r="CA26" s="64"/>
      <c r="CB26" s="37">
        <f>IFERROR(BY26/$AV26,0)</f>
        <v>0</v>
      </c>
      <c r="CC26" s="38">
        <f>+IF(CD26="SI",IFERROR((IF(CD26="SI",BZ26,0)/AV26),"REVISAR"),BV26)</f>
        <v>0</v>
      </c>
      <c r="CD26" s="39" t="s">
        <v>174</v>
      </c>
      <c r="CE26" s="40" t="s">
        <v>175</v>
      </c>
      <c r="CF26" s="101">
        <v>0</v>
      </c>
      <c r="CG26" s="44">
        <f t="shared" si="13"/>
        <v>0</v>
      </c>
      <c r="CH26" s="64"/>
      <c r="CI26" s="37">
        <f>IFERROR(CF26/$AV26,0)</f>
        <v>0</v>
      </c>
      <c r="CJ26" s="38">
        <f>+IF(CK26="SI",IFERROR((IF(CK26="SI",CG26,0)/AV26),"REVISAR"),CC26)</f>
        <v>0</v>
      </c>
      <c r="CK26" s="39" t="s">
        <v>174</v>
      </c>
      <c r="CL26" s="36"/>
      <c r="CM26" s="102">
        <v>60</v>
      </c>
      <c r="CN26" s="103"/>
      <c r="CO26" s="36" t="s">
        <v>435</v>
      </c>
      <c r="CP26" s="37">
        <f>IFERROR(CM26/$AV26,0)</f>
        <v>0.6</v>
      </c>
      <c r="CQ26" s="38">
        <f>+IF(CR26="SI",IFERROR((IF(CR26="SI",CN26,0)/AV26),"REVISAR"),CJ26)</f>
        <v>0</v>
      </c>
      <c r="CR26" s="39" t="s">
        <v>406</v>
      </c>
      <c r="CS26" s="97" t="s">
        <v>409</v>
      </c>
      <c r="CT26" s="104">
        <f>+CM26</f>
        <v>60</v>
      </c>
      <c r="CU26" s="44">
        <f t="shared" si="18"/>
        <v>0</v>
      </c>
      <c r="CV26" s="40"/>
      <c r="CW26" s="37">
        <f>IFERROR(CT26/$AV26,0)</f>
        <v>0.6</v>
      </c>
      <c r="CX26" s="38">
        <f>+IF(CY26="SI",IFERROR((IF(CY26="SI",CU26,0)/AV26),"REVISAR"),CQ26)</f>
        <v>0</v>
      </c>
      <c r="CY26" s="39" t="s">
        <v>174</v>
      </c>
      <c r="CZ26" s="40" t="s">
        <v>175</v>
      </c>
      <c r="DA26" s="104">
        <f>+CT26</f>
        <v>60</v>
      </c>
      <c r="DB26" s="44">
        <f t="shared" si="21"/>
        <v>0</v>
      </c>
      <c r="DC26" s="40"/>
      <c r="DD26" s="37">
        <f>IFERROR(DA26/$AV26,0)</f>
        <v>0.6</v>
      </c>
      <c r="DE26" s="38">
        <f>+IF(DF26="SI",IFERROR((IF(DF26="SI",DB26,0)/AV26),"REVISAR"),CX26)</f>
        <v>0</v>
      </c>
      <c r="DF26" s="39" t="s">
        <v>174</v>
      </c>
      <c r="DG26" s="40" t="s">
        <v>175</v>
      </c>
      <c r="DH26" s="104">
        <f>+DA26</f>
        <v>60</v>
      </c>
      <c r="DI26" s="44">
        <f t="shared" si="37"/>
        <v>0</v>
      </c>
      <c r="DJ26" s="40"/>
      <c r="DK26" s="37">
        <f>IFERROR(DH26/$AV26,0)</f>
        <v>0.6</v>
      </c>
      <c r="DL26" s="38">
        <f>+IF(DM26="SI",IFERROR((IF(DM26="SI",DI26,0)/AV26),"REVISAR"),DE26)</f>
        <v>0</v>
      </c>
      <c r="DM26" s="39" t="s">
        <v>174</v>
      </c>
      <c r="DN26" s="40" t="s">
        <v>175</v>
      </c>
      <c r="DO26" s="104">
        <f>+DH26</f>
        <v>60</v>
      </c>
      <c r="DP26" s="44">
        <f t="shared" si="26"/>
        <v>0</v>
      </c>
      <c r="DQ26" s="40"/>
      <c r="DR26" s="37">
        <f>IFERROR(DO26/$AV26,0)</f>
        <v>0.6</v>
      </c>
      <c r="DS26" s="38">
        <f>+IF(DT26="SI",IFERROR((IF(DT26="SI",DP26,0)/AV26),"REVISAR"),DL26)</f>
        <v>0</v>
      </c>
      <c r="DT26" s="39" t="s">
        <v>174</v>
      </c>
      <c r="DU26" s="40" t="s">
        <v>175</v>
      </c>
      <c r="DV26" s="104">
        <f>+DO26</f>
        <v>60</v>
      </c>
      <c r="DW26" s="44">
        <f t="shared" si="29"/>
        <v>0</v>
      </c>
      <c r="DX26" s="40"/>
      <c r="DY26" s="37">
        <f>IFERROR(DV26/$AV26,0)</f>
        <v>0.6</v>
      </c>
      <c r="DZ26" s="38">
        <f>+IF(EA26="SI",IFERROR((IF(EA26="SI",DW26,0)/AV26),"REVISAR"),DS26)</f>
        <v>0</v>
      </c>
      <c r="EA26" s="39" t="s">
        <v>174</v>
      </c>
      <c r="EB26" s="40" t="s">
        <v>175</v>
      </c>
      <c r="EC26" s="46">
        <f t="shared" si="39"/>
        <v>100</v>
      </c>
      <c r="ED26" s="40"/>
      <c r="EE26" s="40"/>
      <c r="EF26" s="37">
        <f>IFERROR(EC26/$AV26,0)</f>
        <v>1</v>
      </c>
      <c r="EG26" s="38">
        <f>+IF(EH26="SI",IFERROR((IF(EH26="SI",ED26,0)/AV26),"REVISAR"),DZ26)</f>
        <v>0</v>
      </c>
      <c r="EH26" s="39" t="s">
        <v>174</v>
      </c>
      <c r="EI26" s="40" t="s">
        <v>175</v>
      </c>
      <c r="EJ26" s="50"/>
      <c r="EK26" s="48">
        <v>2024</v>
      </c>
      <c r="EL26" s="49" t="str">
        <f>+VLOOKUP(C26,[8]Listas_desplega!$AI$22:$AJ$44,2,0)</f>
        <v>DCE</v>
      </c>
      <c r="EM26" s="49" t="str">
        <f>+VLOOKUP(I26,[8]Listas_desplega!$BY$2:$BZ$7,2,0)</f>
        <v>T_2</v>
      </c>
      <c r="EN26" s="49" t="str">
        <f>+VLOOKUP(J26,[8]Listas_desplega!$BY$10:$BZ$23,2,0)</f>
        <v>T_2_C_2</v>
      </c>
      <c r="EO26" s="49" t="str">
        <f>+VLOOKUP(K26,[8]Listas_desplega!$BY$27:$BZ$54,2,0)</f>
        <v>T_2_C_2_ET_1</v>
      </c>
      <c r="EP26" s="49" t="str">
        <f>+VLOOKUP(L26,[8]Listas_desplega!$BY$57:$BZ$105,2,0)</f>
        <v>T_2_C_2_ET_1_CPT_8</v>
      </c>
      <c r="EQ26" s="50" t="str">
        <f>+VLOOKUP(M26,[8]Listas_desplega!$J$2:$K$11,2,FALSE)</f>
        <v>Eje_E_6</v>
      </c>
      <c r="ER26" s="50"/>
    </row>
    <row r="27" spans="1:150" s="51" customFormat="1" ht="15" customHeight="1" x14ac:dyDescent="0.25">
      <c r="A27" s="20" t="s">
        <v>1347</v>
      </c>
      <c r="B27" s="21" t="s">
        <v>152</v>
      </c>
      <c r="C27" s="22" t="s">
        <v>397</v>
      </c>
      <c r="D27" s="22" t="s">
        <v>398</v>
      </c>
      <c r="E27" s="23" t="s">
        <v>154</v>
      </c>
      <c r="F27" s="23" t="s">
        <v>155</v>
      </c>
      <c r="G27" s="24" t="s">
        <v>156</v>
      </c>
      <c r="H27" s="23" t="s">
        <v>429</v>
      </c>
      <c r="I27" s="23" t="s">
        <v>158</v>
      </c>
      <c r="J27" s="21" t="s">
        <v>159</v>
      </c>
      <c r="K27" s="21" t="s">
        <v>160</v>
      </c>
      <c r="L27" s="21" t="s">
        <v>181</v>
      </c>
      <c r="M27" s="21" t="s">
        <v>162</v>
      </c>
      <c r="N27" s="25" t="s">
        <v>163</v>
      </c>
      <c r="O27" s="29" t="s">
        <v>436</v>
      </c>
      <c r="P27" s="23" t="s">
        <v>437</v>
      </c>
      <c r="Q27" s="30" t="s">
        <v>165</v>
      </c>
      <c r="R27" s="30" t="s">
        <v>303</v>
      </c>
      <c r="S27" s="23" t="s">
        <v>438</v>
      </c>
      <c r="T27" s="29" t="s">
        <v>186</v>
      </c>
      <c r="U27" s="29" t="s">
        <v>199</v>
      </c>
      <c r="V27" s="29">
        <v>120</v>
      </c>
      <c r="W27" s="23" t="s">
        <v>439</v>
      </c>
      <c r="X27" s="29" t="s">
        <v>404</v>
      </c>
      <c r="Y27" s="21"/>
      <c r="Z27" s="30"/>
      <c r="AA27" s="30"/>
      <c r="AB27" s="30"/>
      <c r="AC27" s="30"/>
      <c r="AD27" s="30"/>
      <c r="AE27" s="30"/>
      <c r="AF27" s="30"/>
      <c r="AG27" s="30"/>
      <c r="AH27" s="29"/>
      <c r="AI27" s="29" t="s">
        <v>173</v>
      </c>
      <c r="AJ27" s="29" t="s">
        <v>421</v>
      </c>
      <c r="AK27" s="29" t="s">
        <v>173</v>
      </c>
      <c r="AL27" s="29"/>
      <c r="AM27" s="29"/>
      <c r="AN27" s="29"/>
      <c r="AO27" s="29"/>
      <c r="AP27" s="29"/>
      <c r="AQ27" s="29"/>
      <c r="AR27" s="31"/>
      <c r="AS27" s="29"/>
      <c r="AT27" s="32">
        <v>9.1999999999999993</v>
      </c>
      <c r="AU27" s="32">
        <v>10.7</v>
      </c>
      <c r="AV27" s="32">
        <v>12.2</v>
      </c>
      <c r="AW27" s="32">
        <v>13.7</v>
      </c>
      <c r="AX27" s="32">
        <v>15.2</v>
      </c>
      <c r="AY27" s="32">
        <v>15.2</v>
      </c>
      <c r="AZ27" s="98"/>
      <c r="BA27" s="98"/>
      <c r="BB27" s="98"/>
      <c r="BC27" s="99"/>
      <c r="BD27" s="93">
        <v>0</v>
      </c>
      <c r="BE27" s="93">
        <v>0</v>
      </c>
      <c r="BF27" s="36"/>
      <c r="BG27" s="74">
        <f>IFERROR(((BD27-$AT27)/($AV27-$AT27)),0)</f>
        <v>-3.0666666666666664</v>
      </c>
      <c r="BH27" s="38">
        <f>+IF(BI27="SI",IFERROR((((IF(BI27="SI",(BE27-AS27),0)))/(AT27-AS27)),"REVISAR"),0)</f>
        <v>0</v>
      </c>
      <c r="BI27" s="39" t="s">
        <v>174</v>
      </c>
      <c r="BJ27" s="40" t="s">
        <v>175</v>
      </c>
      <c r="BK27" s="100">
        <v>0</v>
      </c>
      <c r="BL27" s="44">
        <v>0</v>
      </c>
      <c r="BM27" s="40"/>
      <c r="BN27" s="74">
        <f>IFERROR(((BK27-$AT27)/($AV27-$AT27)),0)</f>
        <v>-3.0666666666666664</v>
      </c>
      <c r="BO27" s="38">
        <f>+IF(BP27="SI",IFERROR((((IF(BP27="SI",(BL27-AS27),0)))/(AT27-AS27)),"REVISAR"),BH27)</f>
        <v>0</v>
      </c>
      <c r="BP27" s="39" t="s">
        <v>174</v>
      </c>
      <c r="BQ27" s="36" t="s">
        <v>175</v>
      </c>
      <c r="BR27" s="95">
        <v>0</v>
      </c>
      <c r="BS27" s="44">
        <v>0</v>
      </c>
      <c r="BT27" s="36" t="s">
        <v>440</v>
      </c>
      <c r="BU27" s="74">
        <f>IFERROR(((BR27-$AT27)/($AV27-$AT27)),0)</f>
        <v>-3.0666666666666664</v>
      </c>
      <c r="BV27" s="38">
        <f>+IF(BW27="SI",IFERROR((((IF(BW27="SI",(BS27-AS27),0)))/(AT27-AS27)),"REVISAR"),BO27)</f>
        <v>0</v>
      </c>
      <c r="BW27" s="39" t="s">
        <v>176</v>
      </c>
      <c r="BX27" s="36" t="s">
        <v>428</v>
      </c>
      <c r="BY27" s="44">
        <v>0</v>
      </c>
      <c r="BZ27" s="96">
        <f t="shared" si="35"/>
        <v>0</v>
      </c>
      <c r="CA27" s="64"/>
      <c r="CB27" s="74">
        <f>IFERROR(((BY27-$AT27)/($AV27-$AT27)),0)</f>
        <v>-3.0666666666666664</v>
      </c>
      <c r="CC27" s="38">
        <f>+IF(CD27="SI",IFERROR((((IF(CD27="SI",(BZ27-AS27),0)))/(AT27-AS27)),"REVISAR"),BV27)</f>
        <v>0</v>
      </c>
      <c r="CD27" s="39" t="s">
        <v>174</v>
      </c>
      <c r="CE27" s="40" t="s">
        <v>175</v>
      </c>
      <c r="CF27" s="44">
        <f t="shared" ref="CF27:CF32" si="40">IF(CC27="SI",BY27,0)</f>
        <v>0</v>
      </c>
      <c r="CG27" s="44">
        <f t="shared" si="13"/>
        <v>0</v>
      </c>
      <c r="CH27" s="64"/>
      <c r="CI27" s="74">
        <f>IFERROR(((CF27-$AT27)/($AV27-$AT27)),0)</f>
        <v>-3.0666666666666664</v>
      </c>
      <c r="CJ27" s="38">
        <f>+IF(CK27="SI",IFERROR((((IF(CK27="SI",(CG27-AS27),0)))/(AT27-AS27)),"REVISAR"),CC27)</f>
        <v>0</v>
      </c>
      <c r="CK27" s="39" t="s">
        <v>174</v>
      </c>
      <c r="CL27" s="36"/>
      <c r="CM27" s="44">
        <f t="shared" ref="CM27:CM32" si="41">IF(CJ27="SI",CF27,0)</f>
        <v>0</v>
      </c>
      <c r="CN27" s="44">
        <v>0</v>
      </c>
      <c r="CO27" s="36" t="s">
        <v>441</v>
      </c>
      <c r="CP27" s="74">
        <f>IFERROR(((CM27-$AT27)/($AV27-$AT27)),0)</f>
        <v>-3.0666666666666664</v>
      </c>
      <c r="CQ27" s="38">
        <f>+IF(CR27="SI",IFERROR((((IF(CR27="SI",(CN27-AS27),0)))/(AT27-AS27)),"REVISAR"),CJ27)</f>
        <v>0</v>
      </c>
      <c r="CR27" s="39" t="s">
        <v>406</v>
      </c>
      <c r="CS27" s="97" t="s">
        <v>409</v>
      </c>
      <c r="CT27" s="44">
        <f t="shared" ref="CT27:CT32" si="42">IF(CQ27="SI",CM27,0)</f>
        <v>0</v>
      </c>
      <c r="CU27" s="44">
        <f t="shared" si="18"/>
        <v>0</v>
      </c>
      <c r="CV27" s="40"/>
      <c r="CW27" s="74">
        <f>IFERROR(((CT27-$AT27)/($AV27-$AT27)),0)</f>
        <v>-3.0666666666666664</v>
      </c>
      <c r="CX27" s="38">
        <f>+IF(CY27="SI",IFERROR((((IF(CY27="SI",(CU27-AS27),0)))/(AT27-AS27)),"REVISAR"),CQ27)</f>
        <v>0</v>
      </c>
      <c r="CY27" s="39" t="s">
        <v>174</v>
      </c>
      <c r="CZ27" s="40" t="s">
        <v>175</v>
      </c>
      <c r="DA27" s="44">
        <f t="shared" ref="DA27:DA32" si="43">IF(CX27="SI",CT27,0)</f>
        <v>0</v>
      </c>
      <c r="DB27" s="44">
        <f t="shared" si="21"/>
        <v>0</v>
      </c>
      <c r="DC27" s="40"/>
      <c r="DD27" s="74">
        <f>IFERROR(((DA27-$AT27)/($AV27-$AT27)),0)</f>
        <v>-3.0666666666666664</v>
      </c>
      <c r="DE27" s="38">
        <f>+IF(DF27="SI",IFERROR((((IF(DF27="SI",(DB27-AS27),0)))/(AT27-AS27)),"REVISAR"),CX27)</f>
        <v>0</v>
      </c>
      <c r="DF27" s="39" t="s">
        <v>174</v>
      </c>
      <c r="DG27" s="40" t="s">
        <v>175</v>
      </c>
      <c r="DH27" s="44">
        <f t="shared" ref="DH27:DH32" si="44">IF(DE27="SI",DA27,0)</f>
        <v>0</v>
      </c>
      <c r="DI27" s="44">
        <f t="shared" si="37"/>
        <v>0</v>
      </c>
      <c r="DJ27" s="40"/>
      <c r="DK27" s="74">
        <f>IFERROR(((DH27-$AT27)/($AV27-$AT27)),0)</f>
        <v>-3.0666666666666664</v>
      </c>
      <c r="DL27" s="38">
        <f>+IF(DM27="SI",IFERROR((((IF(DM27="SI",(DI27-AS27),0)))/(AT27-AS27)),"REVISAR"),DE27)</f>
        <v>0</v>
      </c>
      <c r="DM27" s="39" t="s">
        <v>174</v>
      </c>
      <c r="DN27" s="40" t="s">
        <v>175</v>
      </c>
      <c r="DO27" s="44">
        <f t="shared" ref="DO27:DO32" si="45">IF(DL27="SI",DH27,0)</f>
        <v>0</v>
      </c>
      <c r="DP27" s="44">
        <f t="shared" si="26"/>
        <v>0</v>
      </c>
      <c r="DQ27" s="40"/>
      <c r="DR27" s="74">
        <f>IFERROR(((DO27-$AT27)/($AV27-$AT27)),0)</f>
        <v>-3.0666666666666664</v>
      </c>
      <c r="DS27" s="38">
        <f>+IF(DT27="SI",IFERROR((((IF(DT27="SI",(DP27-AS27),0)))/(AT27-AS27)),"REVISAR"),DL27)</f>
        <v>0</v>
      </c>
      <c r="DT27" s="39" t="s">
        <v>174</v>
      </c>
      <c r="DU27" s="40" t="s">
        <v>175</v>
      </c>
      <c r="DV27" s="44">
        <f t="shared" ref="DV27:DV32" si="46">IF(DS27="SI",DO27,0)</f>
        <v>0</v>
      </c>
      <c r="DW27" s="44">
        <f t="shared" si="29"/>
        <v>0</v>
      </c>
      <c r="DX27" s="40"/>
      <c r="DY27" s="74">
        <f>IFERROR(((DV27-$AT27)/($AV27-$AT27)),0)</f>
        <v>-3.0666666666666664</v>
      </c>
      <c r="DZ27" s="38">
        <f>+IF(EA27="SI",IFERROR((((IF(EA27="SI",(DW27-AS27),0)))/(AT27-AS27)),"REVISAR"),DS27)</f>
        <v>0</v>
      </c>
      <c r="EA27" s="39" t="s">
        <v>174</v>
      </c>
      <c r="EB27" s="40" t="s">
        <v>175</v>
      </c>
      <c r="EC27" s="46">
        <f t="shared" si="39"/>
        <v>12.2</v>
      </c>
      <c r="ED27" s="40"/>
      <c r="EE27" s="40"/>
      <c r="EF27" s="74">
        <f>IFERROR(((EC27-$AT27)/($AV27-$AT27)),0)</f>
        <v>1</v>
      </c>
      <c r="EG27" s="38">
        <f>+IF(EH27="SI",IFERROR((((IF(EH27="SI",(ED27-AS27),0)))/(AT27-AS27)),"REVISAR"),DZ27)</f>
        <v>0</v>
      </c>
      <c r="EH27" s="39" t="s">
        <v>174</v>
      </c>
      <c r="EI27" s="40" t="s">
        <v>175</v>
      </c>
      <c r="EJ27" s="50"/>
      <c r="EK27" s="48">
        <v>2024</v>
      </c>
      <c r="EL27" s="49" t="str">
        <f>+VLOOKUP(C27,[8]Listas_desplega!$AI$22:$AJ$44,2,0)</f>
        <v>DCE</v>
      </c>
      <c r="EM27" s="49" t="str">
        <f>+VLOOKUP(I27,[8]Listas_desplega!$BY$2:$BZ$7,2,0)</f>
        <v>T_2</v>
      </c>
      <c r="EN27" s="49" t="str">
        <f>+VLOOKUP(J27,[8]Listas_desplega!$BY$10:$BZ$23,2,0)</f>
        <v>T_2_C_2</v>
      </c>
      <c r="EO27" s="49" t="str">
        <f>+VLOOKUP(K27,[8]Listas_desplega!$BY$27:$BZ$54,2,0)</f>
        <v>T_2_C_2_ET_1</v>
      </c>
      <c r="EP27" s="49" t="str">
        <f>+VLOOKUP(L27,[8]Listas_desplega!$BY$57:$BZ$105,2,0)</f>
        <v>T_2_C_2_ET_1_CPT_8</v>
      </c>
      <c r="EQ27" s="50" t="str">
        <f>+VLOOKUP(M27,[8]Listas_desplega!$J$2:$K$11,2,FALSE)</f>
        <v>Eje_E_2</v>
      </c>
      <c r="ER27" s="50"/>
    </row>
    <row r="28" spans="1:150" s="51" customFormat="1" ht="15" customHeight="1" x14ac:dyDescent="0.25">
      <c r="A28" s="20" t="s">
        <v>1348</v>
      </c>
      <c r="B28" s="21" t="s">
        <v>152</v>
      </c>
      <c r="C28" s="22" t="s">
        <v>397</v>
      </c>
      <c r="D28" s="22" t="s">
        <v>398</v>
      </c>
      <c r="E28" s="23" t="s">
        <v>154</v>
      </c>
      <c r="F28" s="23" t="s">
        <v>155</v>
      </c>
      <c r="G28" s="24" t="s">
        <v>156</v>
      </c>
      <c r="H28" s="23" t="s">
        <v>429</v>
      </c>
      <c r="I28" s="23" t="s">
        <v>158</v>
      </c>
      <c r="J28" s="21" t="s">
        <v>159</v>
      </c>
      <c r="K28" s="21" t="s">
        <v>160</v>
      </c>
      <c r="L28" s="21" t="s">
        <v>181</v>
      </c>
      <c r="M28" s="21" t="s">
        <v>162</v>
      </c>
      <c r="N28" s="25" t="s">
        <v>163</v>
      </c>
      <c r="O28" s="29" t="s">
        <v>442</v>
      </c>
      <c r="P28" s="23" t="s">
        <v>443</v>
      </c>
      <c r="Q28" s="30" t="s">
        <v>165</v>
      </c>
      <c r="R28" s="30" t="s">
        <v>303</v>
      </c>
      <c r="S28" s="23" t="s">
        <v>444</v>
      </c>
      <c r="T28" s="29" t="s">
        <v>186</v>
      </c>
      <c r="U28" s="29" t="s">
        <v>199</v>
      </c>
      <c r="V28" s="29">
        <v>120</v>
      </c>
      <c r="W28" s="23" t="s">
        <v>445</v>
      </c>
      <c r="X28" s="29" t="s">
        <v>404</v>
      </c>
      <c r="Y28" s="21"/>
      <c r="Z28" s="30"/>
      <c r="AA28" s="30"/>
      <c r="AB28" s="30"/>
      <c r="AC28" s="30"/>
      <c r="AD28" s="30"/>
      <c r="AE28" s="30"/>
      <c r="AF28" s="30"/>
      <c r="AG28" s="30"/>
      <c r="AH28" s="29"/>
      <c r="AI28" s="29" t="s">
        <v>173</v>
      </c>
      <c r="AJ28" s="29" t="s">
        <v>421</v>
      </c>
      <c r="AK28" s="29" t="s">
        <v>173</v>
      </c>
      <c r="AL28" s="29"/>
      <c r="AM28" s="29"/>
      <c r="AN28" s="29"/>
      <c r="AO28" s="29"/>
      <c r="AP28" s="29"/>
      <c r="AQ28" s="29"/>
      <c r="AR28" s="31"/>
      <c r="AS28" s="29"/>
      <c r="AT28" s="32">
        <v>18.899999999999999</v>
      </c>
      <c r="AU28" s="32">
        <v>21.9</v>
      </c>
      <c r="AV28" s="32">
        <v>25.9</v>
      </c>
      <c r="AW28" s="32">
        <v>28.9</v>
      </c>
      <c r="AX28" s="32">
        <v>31</v>
      </c>
      <c r="AY28" s="32">
        <v>31</v>
      </c>
      <c r="AZ28" s="29"/>
      <c r="BA28" s="29"/>
      <c r="BB28" s="29"/>
      <c r="BC28" s="33"/>
      <c r="BD28" s="93">
        <v>0</v>
      </c>
      <c r="BE28" s="93">
        <v>0</v>
      </c>
      <c r="BF28" s="36"/>
      <c r="BG28" s="74">
        <f>IFERROR(((BD28-$AT28)/($AV28-$AT28)),0)</f>
        <v>-2.6999999999999997</v>
      </c>
      <c r="BH28" s="38">
        <f>+IF(BI28="SI",IFERROR((((IF(BI28="SI",(BE28-AS28),0)))/(AT28-AS28)),"REVISAR"),0)</f>
        <v>0</v>
      </c>
      <c r="BI28" s="39" t="s">
        <v>174</v>
      </c>
      <c r="BJ28" s="40" t="s">
        <v>175</v>
      </c>
      <c r="BK28" s="100">
        <v>0</v>
      </c>
      <c r="BL28" s="44">
        <v>0</v>
      </c>
      <c r="BM28" s="40"/>
      <c r="BN28" s="74">
        <f>IFERROR(((BK28-$AT28)/($AV28-$AT28)),0)</f>
        <v>-2.6999999999999997</v>
      </c>
      <c r="BO28" s="38">
        <f>+IF(BP28="SI",IFERROR((((IF(BP28="SI",(BL28-AS28),0)))/(AT28-AS28)),"REVISAR"),BH28)</f>
        <v>0</v>
      </c>
      <c r="BP28" s="39" t="s">
        <v>174</v>
      </c>
      <c r="BQ28" s="36" t="s">
        <v>175</v>
      </c>
      <c r="BR28" s="95">
        <v>0</v>
      </c>
      <c r="BS28" s="44">
        <v>0</v>
      </c>
      <c r="BT28" s="36" t="s">
        <v>440</v>
      </c>
      <c r="BU28" s="74">
        <f>IFERROR(((BR28-$AT28)/($AV28-$AT28)),0)</f>
        <v>-2.6999999999999997</v>
      </c>
      <c r="BV28" s="38">
        <f>+IF(BW28="SI",IFERROR((((IF(BW28="SI",(BS28-AS28),0)))/(AT28-AS28)),"REVISAR"),BO28)</f>
        <v>0</v>
      </c>
      <c r="BW28" s="39" t="s">
        <v>176</v>
      </c>
      <c r="BX28" s="36" t="s">
        <v>428</v>
      </c>
      <c r="BY28" s="44">
        <v>0</v>
      </c>
      <c r="BZ28" s="96">
        <f t="shared" si="35"/>
        <v>0</v>
      </c>
      <c r="CA28" s="64"/>
      <c r="CB28" s="74">
        <f>IFERROR(((BY28-$AT28)/($AV28-$AT28)),0)</f>
        <v>-2.6999999999999997</v>
      </c>
      <c r="CC28" s="38">
        <f>+IF(CD28="SI",IFERROR((((IF(CD28="SI",(BZ28-AS28),0)))/(AT28-AS28)),"REVISAR"),BV28)</f>
        <v>0</v>
      </c>
      <c r="CD28" s="39" t="s">
        <v>174</v>
      </c>
      <c r="CE28" s="40" t="s">
        <v>175</v>
      </c>
      <c r="CF28" s="44">
        <f t="shared" si="40"/>
        <v>0</v>
      </c>
      <c r="CG28" s="44">
        <f t="shared" si="13"/>
        <v>0</v>
      </c>
      <c r="CH28" s="64"/>
      <c r="CI28" s="74">
        <f>IFERROR(((CF28-$AT28)/($AV28-$AT28)),0)</f>
        <v>-2.6999999999999997</v>
      </c>
      <c r="CJ28" s="38">
        <f>+IF(CK28="SI",IFERROR((((IF(CK28="SI",(CG28-AS28),0)))/(AT28-AS28)),"REVISAR"),CC28)</f>
        <v>0</v>
      </c>
      <c r="CK28" s="39" t="s">
        <v>174</v>
      </c>
      <c r="CL28" s="36"/>
      <c r="CM28" s="44">
        <f t="shared" si="41"/>
        <v>0</v>
      </c>
      <c r="CN28" s="44">
        <v>0</v>
      </c>
      <c r="CO28" s="36" t="s">
        <v>441</v>
      </c>
      <c r="CP28" s="74">
        <f>IFERROR(((CM28-$AT28)/($AV28-$AT28)),0)</f>
        <v>-2.6999999999999997</v>
      </c>
      <c r="CQ28" s="38">
        <f>+IF(CR28="SI",IFERROR((((IF(CR28="SI",(CN28-AS28),0)))/(AT28-AS28)),"REVISAR"),CJ28)</f>
        <v>0</v>
      </c>
      <c r="CR28" s="39" t="s">
        <v>406</v>
      </c>
      <c r="CS28" s="97" t="s">
        <v>409</v>
      </c>
      <c r="CT28" s="44">
        <f t="shared" si="42"/>
        <v>0</v>
      </c>
      <c r="CU28" s="44">
        <f t="shared" si="18"/>
        <v>0</v>
      </c>
      <c r="CV28" s="40"/>
      <c r="CW28" s="74">
        <f>IFERROR(((CT28-$AT28)/($AV28-$AT28)),0)</f>
        <v>-2.6999999999999997</v>
      </c>
      <c r="CX28" s="38">
        <f>+IF(CY28="SI",IFERROR((((IF(CY28="SI",(CU28-AS28),0)))/(AT28-AS28)),"REVISAR"),CQ28)</f>
        <v>0</v>
      </c>
      <c r="CY28" s="39" t="s">
        <v>174</v>
      </c>
      <c r="CZ28" s="40" t="s">
        <v>175</v>
      </c>
      <c r="DA28" s="44">
        <f t="shared" si="43"/>
        <v>0</v>
      </c>
      <c r="DB28" s="44">
        <f t="shared" si="21"/>
        <v>0</v>
      </c>
      <c r="DC28" s="40"/>
      <c r="DD28" s="74">
        <f>IFERROR(((DA28-$AT28)/($AV28-$AT28)),0)</f>
        <v>-2.6999999999999997</v>
      </c>
      <c r="DE28" s="38">
        <f>+IF(DF28="SI",IFERROR((((IF(DF28="SI",(DB28-AS28),0)))/(AT28-AS28)),"REVISAR"),CX28)</f>
        <v>0</v>
      </c>
      <c r="DF28" s="39" t="s">
        <v>174</v>
      </c>
      <c r="DG28" s="40" t="s">
        <v>175</v>
      </c>
      <c r="DH28" s="44">
        <f t="shared" si="44"/>
        <v>0</v>
      </c>
      <c r="DI28" s="44">
        <f t="shared" si="37"/>
        <v>0</v>
      </c>
      <c r="DJ28" s="40"/>
      <c r="DK28" s="74">
        <f>IFERROR(((DH28-$AT28)/($AV28-$AT28)),0)</f>
        <v>-2.6999999999999997</v>
      </c>
      <c r="DL28" s="38">
        <f>+IF(DM28="SI",IFERROR((((IF(DM28="SI",(DI28-AS28),0)))/(AT28-AS28)),"REVISAR"),DE28)</f>
        <v>0</v>
      </c>
      <c r="DM28" s="39" t="s">
        <v>174</v>
      </c>
      <c r="DN28" s="40" t="s">
        <v>175</v>
      </c>
      <c r="DO28" s="44">
        <f t="shared" si="45"/>
        <v>0</v>
      </c>
      <c r="DP28" s="44">
        <f t="shared" si="26"/>
        <v>0</v>
      </c>
      <c r="DQ28" s="40"/>
      <c r="DR28" s="74">
        <f>IFERROR(((DO28-$AT28)/($AV28-$AT28)),0)</f>
        <v>-2.6999999999999997</v>
      </c>
      <c r="DS28" s="38">
        <f>+IF(DT28="SI",IFERROR((((IF(DT28="SI",(DP28-AS28),0)))/(AT28-AS28)),"REVISAR"),DL28)</f>
        <v>0</v>
      </c>
      <c r="DT28" s="39" t="s">
        <v>174</v>
      </c>
      <c r="DU28" s="40" t="s">
        <v>175</v>
      </c>
      <c r="DV28" s="44">
        <f t="shared" si="46"/>
        <v>0</v>
      </c>
      <c r="DW28" s="44">
        <f t="shared" si="29"/>
        <v>0</v>
      </c>
      <c r="DX28" s="40"/>
      <c r="DY28" s="74">
        <f>IFERROR(((DV28-$AT28)/($AV28-$AT28)),0)</f>
        <v>-2.6999999999999997</v>
      </c>
      <c r="DZ28" s="38">
        <f>+IF(EA28="SI",IFERROR((((IF(EA28="SI",(DW28-AS28),0)))/(AT28-AS28)),"REVISAR"),DS28)</f>
        <v>0</v>
      </c>
      <c r="EA28" s="39" t="s">
        <v>174</v>
      </c>
      <c r="EB28" s="40" t="s">
        <v>175</v>
      </c>
      <c r="EC28" s="46">
        <f t="shared" si="39"/>
        <v>25.9</v>
      </c>
      <c r="ED28" s="40"/>
      <c r="EE28" s="40"/>
      <c r="EF28" s="74">
        <f>IFERROR(((EC28-$AT28)/($AV28-$AT28)),0)</f>
        <v>1</v>
      </c>
      <c r="EG28" s="38">
        <f>+IF(EH28="SI",IFERROR((((IF(EH28="SI",(ED28-AS28),0)))/(AT28-AS28)),"REVISAR"),DZ28)</f>
        <v>0</v>
      </c>
      <c r="EH28" s="39" t="s">
        <v>174</v>
      </c>
      <c r="EI28" s="40" t="s">
        <v>175</v>
      </c>
      <c r="EJ28" s="50"/>
      <c r="EK28" s="48">
        <v>2024</v>
      </c>
      <c r="EL28" s="49" t="str">
        <f>+VLOOKUP(C28,[8]Listas_desplega!$AI$22:$AJ$44,2,0)</f>
        <v>DCE</v>
      </c>
      <c r="EM28" s="49" t="str">
        <f>+VLOOKUP(I28,[8]Listas_desplega!$BY$2:$BZ$7,2,0)</f>
        <v>T_2</v>
      </c>
      <c r="EN28" s="49" t="str">
        <f>+VLOOKUP(J28,[8]Listas_desplega!$BY$10:$BZ$23,2,0)</f>
        <v>T_2_C_2</v>
      </c>
      <c r="EO28" s="49" t="str">
        <f>+VLOOKUP(K28,[8]Listas_desplega!$BY$27:$BZ$54,2,0)</f>
        <v>T_2_C_2_ET_1</v>
      </c>
      <c r="EP28" s="49" t="str">
        <f>+VLOOKUP(L28,[8]Listas_desplega!$BY$57:$BZ$105,2,0)</f>
        <v>T_2_C_2_ET_1_CPT_8</v>
      </c>
      <c r="EQ28" s="50" t="str">
        <f>+VLOOKUP(M28,[8]Listas_desplega!$J$2:$K$11,2,FALSE)</f>
        <v>Eje_E_2</v>
      </c>
      <c r="ER28" s="50"/>
    </row>
    <row r="29" spans="1:150" s="51" customFormat="1" ht="15" customHeight="1" x14ac:dyDescent="0.25">
      <c r="A29" s="20" t="s">
        <v>1349</v>
      </c>
      <c r="B29" s="21" t="s">
        <v>152</v>
      </c>
      <c r="C29" s="22" t="s">
        <v>397</v>
      </c>
      <c r="D29" s="22" t="s">
        <v>398</v>
      </c>
      <c r="E29" s="23" t="s">
        <v>154</v>
      </c>
      <c r="F29" s="23" t="s">
        <v>155</v>
      </c>
      <c r="G29" s="24" t="s">
        <v>156</v>
      </c>
      <c r="H29" s="23" t="s">
        <v>399</v>
      </c>
      <c r="I29" s="23" t="s">
        <v>158</v>
      </c>
      <c r="J29" s="21" t="s">
        <v>159</v>
      </c>
      <c r="K29" s="21" t="s">
        <v>160</v>
      </c>
      <c r="L29" s="21" t="s">
        <v>181</v>
      </c>
      <c r="M29" s="21" t="s">
        <v>182</v>
      </c>
      <c r="N29" s="25" t="s">
        <v>183</v>
      </c>
      <c r="O29" s="29" t="s">
        <v>446</v>
      </c>
      <c r="P29" s="23" t="s">
        <v>447</v>
      </c>
      <c r="Q29" s="30" t="s">
        <v>221</v>
      </c>
      <c r="R29" s="30" t="s">
        <v>448</v>
      </c>
      <c r="S29" s="23" t="s">
        <v>449</v>
      </c>
      <c r="T29" s="29" t="s">
        <v>186</v>
      </c>
      <c r="U29" s="29" t="s">
        <v>199</v>
      </c>
      <c r="V29" s="29">
        <v>120</v>
      </c>
      <c r="W29" s="23" t="s">
        <v>450</v>
      </c>
      <c r="X29" s="29" t="s">
        <v>404</v>
      </c>
      <c r="Y29" s="21"/>
      <c r="Z29" s="30"/>
      <c r="AA29" s="30"/>
      <c r="AB29" s="30"/>
      <c r="AC29" s="30"/>
      <c r="AD29" s="30"/>
      <c r="AE29" s="30"/>
      <c r="AF29" s="30"/>
      <c r="AG29" s="30" t="s">
        <v>173</v>
      </c>
      <c r="AH29" s="29"/>
      <c r="AI29" s="29" t="s">
        <v>173</v>
      </c>
      <c r="AJ29" s="29" t="s">
        <v>421</v>
      </c>
      <c r="AK29" s="29" t="s">
        <v>173</v>
      </c>
      <c r="AL29" s="29"/>
      <c r="AM29" s="29"/>
      <c r="AN29" s="29"/>
      <c r="AO29" s="29"/>
      <c r="AP29" s="29"/>
      <c r="AQ29" s="29"/>
      <c r="AR29" s="31"/>
      <c r="AS29" s="29"/>
      <c r="AT29" s="72">
        <v>10.6</v>
      </c>
      <c r="AU29" s="72">
        <v>10.199999999999999</v>
      </c>
      <c r="AV29" s="72">
        <v>9.8000000000000007</v>
      </c>
      <c r="AW29" s="72">
        <v>9.3000000000000007</v>
      </c>
      <c r="AX29" s="72">
        <v>8.8000000000000007</v>
      </c>
      <c r="AY29" s="32">
        <v>8.8000000000000007</v>
      </c>
      <c r="AZ29" s="105"/>
      <c r="BA29" s="105"/>
      <c r="BB29" s="105"/>
      <c r="BC29" s="106"/>
      <c r="BD29" s="93">
        <v>0</v>
      </c>
      <c r="BE29" s="93">
        <v>0</v>
      </c>
      <c r="BF29" s="36"/>
      <c r="BG29" s="37">
        <f>IFERROR((-BD29+$AT29)/(-$AV29+$AT29),0)</f>
        <v>13.250000000000018</v>
      </c>
      <c r="BH29" s="38">
        <f>+IF(BI29="SI",IFERROR((((IF(BI29="SI",(-BE29+AT29),0)))/(-AV29+ATS29)),"REVISAR"),0)</f>
        <v>0</v>
      </c>
      <c r="BI29" s="39" t="s">
        <v>174</v>
      </c>
      <c r="BJ29" s="40" t="s">
        <v>175</v>
      </c>
      <c r="BK29" s="100">
        <v>0</v>
      </c>
      <c r="BL29" s="44">
        <v>0</v>
      </c>
      <c r="BM29" s="40"/>
      <c r="BN29" s="37">
        <f>IFERROR((-BK29+$AT29)/(-$AV29+$AT29),0)</f>
        <v>13.250000000000018</v>
      </c>
      <c r="BO29" s="38">
        <f>+IF(BP29="SI",IFERROR((((IF(BP29="SI",(-BL29+AT29),0)))/(-AV29+ATS29)),"REVISAR"),BH29)</f>
        <v>0</v>
      </c>
      <c r="BP29" s="39" t="s">
        <v>174</v>
      </c>
      <c r="BQ29" s="36" t="s">
        <v>175</v>
      </c>
      <c r="BR29" s="95">
        <v>0</v>
      </c>
      <c r="BS29" s="44">
        <v>0</v>
      </c>
      <c r="BT29" s="36" t="s">
        <v>405</v>
      </c>
      <c r="BU29" s="37">
        <f>IFERROR((-BR29+$AT29)/(-$AV29+$AT29),0)</f>
        <v>13.250000000000018</v>
      </c>
      <c r="BV29" s="38">
        <f>+IF(BW29="SI",IFERROR((((IF(BW29="SI",(-BS29+AT29),0)))/(-AV29+ATS29)),"REVISAR"),BO29)</f>
        <v>0</v>
      </c>
      <c r="BW29" s="39" t="s">
        <v>406</v>
      </c>
      <c r="BX29" s="36" t="s">
        <v>407</v>
      </c>
      <c r="BY29" s="44">
        <v>0</v>
      </c>
      <c r="BZ29" s="96">
        <f t="shared" si="35"/>
        <v>0</v>
      </c>
      <c r="CA29" s="64"/>
      <c r="CB29" s="37">
        <f>IFERROR((-BY29+$AT29)/(-$AV29+$AT29),0)</f>
        <v>13.250000000000018</v>
      </c>
      <c r="CC29" s="38">
        <f>+IF(CD29="SI",IFERROR((((IF(CD29="SI",(-BZ29+AT29),0)))/(-AV29+ATS29)),"REVISAR"),BV29)</f>
        <v>0</v>
      </c>
      <c r="CD29" s="39" t="s">
        <v>174</v>
      </c>
      <c r="CE29" s="40" t="s">
        <v>175</v>
      </c>
      <c r="CF29" s="44">
        <f t="shared" si="40"/>
        <v>0</v>
      </c>
      <c r="CG29" s="44">
        <f t="shared" si="13"/>
        <v>0</v>
      </c>
      <c r="CH29" s="64"/>
      <c r="CI29" s="37">
        <f>IFERROR((-CF29+$AT29)/(-$AV29+$AT29),0)</f>
        <v>13.250000000000018</v>
      </c>
      <c r="CJ29" s="38">
        <f>+IF(CK29="SI",IFERROR((((IF(CK29="SI",(-CG29+AT29),0)))/(-AV29+ATS29)),"REVISAR"),CC29)</f>
        <v>0</v>
      </c>
      <c r="CK29" s="39" t="s">
        <v>174</v>
      </c>
      <c r="CL29" s="36"/>
      <c r="CM29" s="44">
        <f t="shared" si="41"/>
        <v>0</v>
      </c>
      <c r="CN29" s="44">
        <v>0</v>
      </c>
      <c r="CO29" s="36" t="s">
        <v>408</v>
      </c>
      <c r="CP29" s="37">
        <f>IFERROR((-CM29+$AT29)/(-$AV29+$AT29),0)</f>
        <v>13.250000000000018</v>
      </c>
      <c r="CQ29" s="38">
        <f>+IF(CR29="SI",IFERROR((((IF(CR29="SI",(-CN29+AT29),0)))/(-AV29+ATS29)),"REVISAR"),CJ29)</f>
        <v>0</v>
      </c>
      <c r="CR29" s="39" t="s">
        <v>406</v>
      </c>
      <c r="CS29" s="97" t="s">
        <v>409</v>
      </c>
      <c r="CT29" s="44">
        <f t="shared" si="42"/>
        <v>0</v>
      </c>
      <c r="CU29" s="44">
        <f t="shared" si="18"/>
        <v>0</v>
      </c>
      <c r="CV29" s="40"/>
      <c r="CW29" s="37">
        <f>IFERROR((-CT29+$AT29)/(-$AV29+$AT29),0)</f>
        <v>13.250000000000018</v>
      </c>
      <c r="CX29" s="38">
        <f>+IF(CY29="SI",IFERROR((((IF(CY29="SI",(-CU29+AT29),0)))/(-AV29+ATS29)),"REVISAR"),CQ29)</f>
        <v>0</v>
      </c>
      <c r="CY29" s="39" t="s">
        <v>174</v>
      </c>
      <c r="CZ29" s="40" t="s">
        <v>175</v>
      </c>
      <c r="DA29" s="44">
        <f t="shared" si="43"/>
        <v>0</v>
      </c>
      <c r="DB29" s="44">
        <f t="shared" si="21"/>
        <v>0</v>
      </c>
      <c r="DC29" s="40"/>
      <c r="DD29" s="37">
        <f>IFERROR((-DA29+$AT29)/(-$AV29+$AT29),0)</f>
        <v>13.250000000000018</v>
      </c>
      <c r="DE29" s="38">
        <f>+IF(DF29="SI",IFERROR((((IF(DF29="SI",(-DB29+AT29),0)))/(-AV29+ATS29)),"REVISAR"),CX29)</f>
        <v>0</v>
      </c>
      <c r="DF29" s="39" t="s">
        <v>174</v>
      </c>
      <c r="DG29" s="40" t="s">
        <v>175</v>
      </c>
      <c r="DH29" s="44">
        <f t="shared" si="44"/>
        <v>0</v>
      </c>
      <c r="DI29" s="44">
        <f t="shared" si="37"/>
        <v>0</v>
      </c>
      <c r="DJ29" s="40"/>
      <c r="DK29" s="37">
        <f>IFERROR((-DH29+$AT29)/(-$AV29+$AT29),0)</f>
        <v>13.250000000000018</v>
      </c>
      <c r="DL29" s="38">
        <f>+IF(DM29="SI",IFERROR((((IF(DM29="SI",(-DI29+AT29),0)))/(-AV29+ATS29)),"REVISAR"),DE29)</f>
        <v>0</v>
      </c>
      <c r="DM29" s="39" t="s">
        <v>174</v>
      </c>
      <c r="DN29" s="40" t="s">
        <v>175</v>
      </c>
      <c r="DO29" s="44">
        <f t="shared" si="45"/>
        <v>0</v>
      </c>
      <c r="DP29" s="44">
        <f t="shared" si="26"/>
        <v>0</v>
      </c>
      <c r="DQ29" s="40"/>
      <c r="DR29" s="37">
        <f>IFERROR((-DO29+$AT29)/(-$AV29+$AT29),0)</f>
        <v>13.250000000000018</v>
      </c>
      <c r="DS29" s="38">
        <f>+IF(DT29="SI",IFERROR((((IF(DT29="SI",(-DP29+AT29),0)))/(-AV29+ATS29)),"REVISAR"),DL29)</f>
        <v>0</v>
      </c>
      <c r="DT29" s="39" t="s">
        <v>174</v>
      </c>
      <c r="DU29" s="40" t="s">
        <v>175</v>
      </c>
      <c r="DV29" s="44">
        <f t="shared" si="46"/>
        <v>0</v>
      </c>
      <c r="DW29" s="44">
        <f t="shared" si="29"/>
        <v>0</v>
      </c>
      <c r="DX29" s="40"/>
      <c r="DY29" s="37">
        <f>IFERROR((-DV29+$AT29)/(-$AV29+$AT29),0)</f>
        <v>13.250000000000018</v>
      </c>
      <c r="DZ29" s="38">
        <f>+IF(EA29="SI",IFERROR((((IF(EA29="SI",(-DW29+AT29),0)))/(-AV29+ATS29)),"REVISAR"),DS29)</f>
        <v>0</v>
      </c>
      <c r="EA29" s="39" t="s">
        <v>174</v>
      </c>
      <c r="EB29" s="40" t="s">
        <v>175</v>
      </c>
      <c r="EC29" s="46">
        <f t="shared" si="39"/>
        <v>9.8000000000000007</v>
      </c>
      <c r="ED29" s="47"/>
      <c r="EE29" s="40"/>
      <c r="EF29" s="37">
        <f>IFERROR((-EC29+$AT29)/(-$AV29+$AT29),0)</f>
        <v>1</v>
      </c>
      <c r="EG29" s="38">
        <f>+IF(EH29="SI",IFERROR((((IF(EH29="SI",(-ED29+AT29),0)))/(-AV29+ATS29)),"REVISAR"),DZ29)</f>
        <v>0</v>
      </c>
      <c r="EH29" s="39" t="s">
        <v>174</v>
      </c>
      <c r="EI29" s="40" t="s">
        <v>175</v>
      </c>
      <c r="EJ29" s="50"/>
      <c r="EK29" s="48">
        <v>2024</v>
      </c>
      <c r="EL29" s="49" t="str">
        <f>+VLOOKUP(C29,[8]Listas_desplega!$AI$22:$AJ$44,2,0)</f>
        <v>DCE</v>
      </c>
      <c r="EM29" s="49" t="str">
        <f>+VLOOKUP(I29,[8]Listas_desplega!$BY$2:$BZ$7,2,0)</f>
        <v>T_2</v>
      </c>
      <c r="EN29" s="49" t="str">
        <f>+VLOOKUP(J29,[8]Listas_desplega!$BY$10:$BZ$23,2,0)</f>
        <v>T_2_C_2</v>
      </c>
      <c r="EO29" s="49" t="str">
        <f>+VLOOKUP(K29,[8]Listas_desplega!$BY$27:$BZ$54,2,0)</f>
        <v>T_2_C_2_ET_1</v>
      </c>
      <c r="EP29" s="49" t="str">
        <f>+VLOOKUP(L29,[8]Listas_desplega!$BY$57:$BZ$105,2,0)</f>
        <v>T_2_C_2_ET_1_CPT_8</v>
      </c>
      <c r="EQ29" s="50" t="str">
        <f>+VLOOKUP(M29,[8]Listas_desplega!$J$2:$K$11,2,FALSE)</f>
        <v>Eje_E_6</v>
      </c>
      <c r="ER29" s="50"/>
    </row>
    <row r="30" spans="1:150" s="51" customFormat="1" ht="15" customHeight="1" x14ac:dyDescent="0.25">
      <c r="A30" s="20" t="s">
        <v>1350</v>
      </c>
      <c r="B30" s="21" t="s">
        <v>152</v>
      </c>
      <c r="C30" s="22" t="s">
        <v>397</v>
      </c>
      <c r="D30" s="22" t="s">
        <v>398</v>
      </c>
      <c r="E30" s="23" t="s">
        <v>154</v>
      </c>
      <c r="F30" s="23" t="s">
        <v>155</v>
      </c>
      <c r="G30" s="24" t="s">
        <v>156</v>
      </c>
      <c r="H30" s="23" t="s">
        <v>399</v>
      </c>
      <c r="I30" s="23" t="s">
        <v>158</v>
      </c>
      <c r="J30" s="21" t="s">
        <v>159</v>
      </c>
      <c r="K30" s="21" t="s">
        <v>160</v>
      </c>
      <c r="L30" s="21" t="s">
        <v>181</v>
      </c>
      <c r="M30" s="21" t="s">
        <v>182</v>
      </c>
      <c r="N30" s="25" t="s">
        <v>183</v>
      </c>
      <c r="O30" s="29" t="s">
        <v>451</v>
      </c>
      <c r="P30" s="23" t="s">
        <v>452</v>
      </c>
      <c r="Q30" s="30" t="s">
        <v>221</v>
      </c>
      <c r="R30" s="30" t="s">
        <v>448</v>
      </c>
      <c r="S30" s="23" t="s">
        <v>453</v>
      </c>
      <c r="T30" s="29" t="s">
        <v>186</v>
      </c>
      <c r="U30" s="29" t="s">
        <v>199</v>
      </c>
      <c r="V30" s="29">
        <v>120</v>
      </c>
      <c r="W30" s="23" t="s">
        <v>450</v>
      </c>
      <c r="X30" s="29" t="s">
        <v>404</v>
      </c>
      <c r="Y30" s="21"/>
      <c r="Z30" s="30"/>
      <c r="AA30" s="30"/>
      <c r="AB30" s="30"/>
      <c r="AC30" s="30"/>
      <c r="AD30" s="30"/>
      <c r="AE30" s="30"/>
      <c r="AF30" s="30"/>
      <c r="AG30" s="30" t="s">
        <v>173</v>
      </c>
      <c r="AH30" s="29"/>
      <c r="AI30" s="29" t="s">
        <v>173</v>
      </c>
      <c r="AJ30" s="29" t="s">
        <v>421</v>
      </c>
      <c r="AK30" s="29" t="s">
        <v>173</v>
      </c>
      <c r="AL30" s="29"/>
      <c r="AM30" s="29"/>
      <c r="AN30" s="29"/>
      <c r="AO30" s="29"/>
      <c r="AP30" s="29"/>
      <c r="AQ30" s="29"/>
      <c r="AR30" s="31"/>
      <c r="AS30" s="29"/>
      <c r="AT30" s="72">
        <v>10.6</v>
      </c>
      <c r="AU30" s="72">
        <v>10.199999999999999</v>
      </c>
      <c r="AV30" s="72">
        <v>9.8000000000000007</v>
      </c>
      <c r="AW30" s="72">
        <v>9.3000000000000007</v>
      </c>
      <c r="AX30" s="72">
        <v>8.8000000000000007</v>
      </c>
      <c r="AY30" s="32">
        <v>8.8000000000000007</v>
      </c>
      <c r="AZ30" s="105"/>
      <c r="BA30" s="105"/>
      <c r="BB30" s="105"/>
      <c r="BC30" s="106"/>
      <c r="BD30" s="93">
        <v>0</v>
      </c>
      <c r="BE30" s="93">
        <v>0</v>
      </c>
      <c r="BF30" s="36"/>
      <c r="BG30" s="37">
        <f>IFERROR((-BD30+$AT30)/(-$AV30+$AT30),0)</f>
        <v>13.250000000000018</v>
      </c>
      <c r="BH30" s="38">
        <f>+IF(BI30="SI",IFERROR((((IF(BI30="SI",(-BE30+AT30),0)))/(-AV30+ATS30)),"REVISAR"),0)</f>
        <v>0</v>
      </c>
      <c r="BI30" s="39" t="s">
        <v>174</v>
      </c>
      <c r="BJ30" s="40" t="s">
        <v>175</v>
      </c>
      <c r="BK30" s="100">
        <v>0</v>
      </c>
      <c r="BL30" s="44">
        <v>0</v>
      </c>
      <c r="BM30" s="40"/>
      <c r="BN30" s="37">
        <f>IFERROR((-BK30+$AT30)/(-$AV30+$AT30),0)</f>
        <v>13.250000000000018</v>
      </c>
      <c r="BO30" s="38">
        <f>+IF(BP30="SI",IFERROR((((IF(BP30="SI",(-BL30+AT30),0)))/(-AV30+ATS30)),"REVISAR"),BH30)</f>
        <v>0</v>
      </c>
      <c r="BP30" s="39" t="s">
        <v>174</v>
      </c>
      <c r="BQ30" s="36" t="s">
        <v>175</v>
      </c>
      <c r="BR30" s="95">
        <v>0</v>
      </c>
      <c r="BS30" s="44">
        <v>0</v>
      </c>
      <c r="BT30" s="36" t="s">
        <v>405</v>
      </c>
      <c r="BU30" s="37">
        <f>IFERROR((-BR30+$AT30)/(-$AV30+$AT30),0)</f>
        <v>13.250000000000018</v>
      </c>
      <c r="BV30" s="38">
        <f>+IF(BW30="SI",IFERROR((((IF(BW30="SI",(-BS30+AT30),0)))/(-AV30+ATS30)),"REVISAR"),BO30)</f>
        <v>0</v>
      </c>
      <c r="BW30" s="39" t="s">
        <v>406</v>
      </c>
      <c r="BX30" s="36" t="s">
        <v>407</v>
      </c>
      <c r="BY30" s="44">
        <v>0</v>
      </c>
      <c r="BZ30" s="96">
        <f t="shared" si="35"/>
        <v>0</v>
      </c>
      <c r="CA30" s="64"/>
      <c r="CB30" s="37">
        <f>IFERROR((-BY30+$AT30)/(-$AV30+$AT30),0)</f>
        <v>13.250000000000018</v>
      </c>
      <c r="CC30" s="38">
        <f>+IF(CD30="SI",IFERROR((((IF(CD30="SI",(-BZ30+AT30),0)))/(-AV30+ATS30)),"REVISAR"),BV30)</f>
        <v>0</v>
      </c>
      <c r="CD30" s="39" t="s">
        <v>174</v>
      </c>
      <c r="CE30" s="40" t="s">
        <v>175</v>
      </c>
      <c r="CF30" s="44">
        <f t="shared" si="40"/>
        <v>0</v>
      </c>
      <c r="CG30" s="44">
        <f t="shared" si="13"/>
        <v>0</v>
      </c>
      <c r="CH30" s="64"/>
      <c r="CI30" s="37">
        <f>IFERROR((-CF30+$AT30)/(-$AV30+$AT30),0)</f>
        <v>13.250000000000018</v>
      </c>
      <c r="CJ30" s="38">
        <f>+IF(CK30="SI",IFERROR((((IF(CK30="SI",(-CG30+AT30),0)))/(-AV30+ATS30)),"REVISAR"),CC30)</f>
        <v>0</v>
      </c>
      <c r="CK30" s="39" t="s">
        <v>174</v>
      </c>
      <c r="CL30" s="36"/>
      <c r="CM30" s="44">
        <f t="shared" si="41"/>
        <v>0</v>
      </c>
      <c r="CN30" s="44">
        <v>0</v>
      </c>
      <c r="CO30" s="36" t="s">
        <v>408</v>
      </c>
      <c r="CP30" s="37">
        <f>IFERROR((-CM30+$AT30)/(-$AV30+$AT30),0)</f>
        <v>13.250000000000018</v>
      </c>
      <c r="CQ30" s="38">
        <f>+IF(CR30="SI",IFERROR((((IF(CR30="SI",(-CN30+AT30),0)))/(-AV30+ATS30)),"REVISAR"),CJ30)</f>
        <v>0</v>
      </c>
      <c r="CR30" s="39" t="s">
        <v>406</v>
      </c>
      <c r="CS30" s="97" t="s">
        <v>409</v>
      </c>
      <c r="CT30" s="44">
        <f t="shared" si="42"/>
        <v>0</v>
      </c>
      <c r="CU30" s="44">
        <f t="shared" si="18"/>
        <v>0</v>
      </c>
      <c r="CV30" s="40"/>
      <c r="CW30" s="37">
        <f>IFERROR((-CT30+$AT30)/(-$AV30+$AT30),0)</f>
        <v>13.250000000000018</v>
      </c>
      <c r="CX30" s="38">
        <f>+IF(CY30="SI",IFERROR((((IF(CY30="SI",(-CU30+AT30),0)))/(-AV30+ATS30)),"REVISAR"),CQ30)</f>
        <v>0</v>
      </c>
      <c r="CY30" s="39" t="s">
        <v>174</v>
      </c>
      <c r="CZ30" s="40" t="s">
        <v>175</v>
      </c>
      <c r="DA30" s="44">
        <f t="shared" si="43"/>
        <v>0</v>
      </c>
      <c r="DB30" s="44">
        <f t="shared" si="21"/>
        <v>0</v>
      </c>
      <c r="DC30" s="40"/>
      <c r="DD30" s="37">
        <f>IFERROR((-DA30+$AT30)/(-$AV30+$AT30),0)</f>
        <v>13.250000000000018</v>
      </c>
      <c r="DE30" s="38">
        <f>+IF(DF30="SI",IFERROR((((IF(DF30="SI",(-DB30+AT30),0)))/(-AV30+ATS30)),"REVISAR"),CX30)</f>
        <v>0</v>
      </c>
      <c r="DF30" s="39" t="s">
        <v>174</v>
      </c>
      <c r="DG30" s="40" t="s">
        <v>175</v>
      </c>
      <c r="DH30" s="44">
        <f t="shared" si="44"/>
        <v>0</v>
      </c>
      <c r="DI30" s="44">
        <f t="shared" si="37"/>
        <v>0</v>
      </c>
      <c r="DJ30" s="40"/>
      <c r="DK30" s="37">
        <f>IFERROR((-DH30+$AT30)/(-$AV30+$AT30),0)</f>
        <v>13.250000000000018</v>
      </c>
      <c r="DL30" s="38">
        <f>+IF(DM30="SI",IFERROR((((IF(DM30="SI",(-DI30+AT30),0)))/(-AV30+ATS30)),"REVISAR"),DE30)</f>
        <v>0</v>
      </c>
      <c r="DM30" s="39" t="s">
        <v>174</v>
      </c>
      <c r="DN30" s="40" t="s">
        <v>175</v>
      </c>
      <c r="DO30" s="44">
        <f t="shared" si="45"/>
        <v>0</v>
      </c>
      <c r="DP30" s="44">
        <f t="shared" si="26"/>
        <v>0</v>
      </c>
      <c r="DQ30" s="40"/>
      <c r="DR30" s="37">
        <f>IFERROR((-DO30+$AT30)/(-$AV30+$AT30),0)</f>
        <v>13.250000000000018</v>
      </c>
      <c r="DS30" s="38">
        <f>+IF(DT30="SI",IFERROR((((IF(DT30="SI",(-DP30+AT30),0)))/(-AV30+ATS30)),"REVISAR"),DL30)</f>
        <v>0</v>
      </c>
      <c r="DT30" s="39" t="s">
        <v>174</v>
      </c>
      <c r="DU30" s="40" t="s">
        <v>175</v>
      </c>
      <c r="DV30" s="44">
        <f t="shared" si="46"/>
        <v>0</v>
      </c>
      <c r="DW30" s="44">
        <f t="shared" si="29"/>
        <v>0</v>
      </c>
      <c r="DX30" s="40"/>
      <c r="DY30" s="37">
        <f>IFERROR((-DV30+$AT30)/(-$AV30+$AT30),0)</f>
        <v>13.250000000000018</v>
      </c>
      <c r="DZ30" s="38">
        <f>+IF(EA30="SI",IFERROR((((IF(EA30="SI",(-DW30+AT30),0)))/(-AV30+ATS30)),"REVISAR"),DS30)</f>
        <v>0</v>
      </c>
      <c r="EA30" s="39" t="s">
        <v>174</v>
      </c>
      <c r="EB30" s="40" t="s">
        <v>175</v>
      </c>
      <c r="EC30" s="46">
        <f t="shared" si="39"/>
        <v>9.8000000000000007</v>
      </c>
      <c r="ED30" s="47"/>
      <c r="EE30" s="40"/>
      <c r="EF30" s="37">
        <f>IFERROR((-EC30+$AT30)/(-$AV30+$AT30),0)</f>
        <v>1</v>
      </c>
      <c r="EG30" s="38">
        <f>+IF(EH30="SI",IFERROR((((IF(EH30="SI",(-ED30+AT30),0)))/(-AV30+ATS30)),"REVISAR"),DZ30)</f>
        <v>0</v>
      </c>
      <c r="EH30" s="39" t="s">
        <v>174</v>
      </c>
      <c r="EI30" s="40" t="s">
        <v>175</v>
      </c>
      <c r="EJ30" s="50"/>
      <c r="EK30" s="48">
        <v>2024</v>
      </c>
      <c r="EL30" s="49" t="str">
        <f>+VLOOKUP(C30,[8]Listas_desplega!$AI$22:$AJ$44,2,0)</f>
        <v>DCE</v>
      </c>
      <c r="EM30" s="49" t="str">
        <f>+VLOOKUP(I30,[8]Listas_desplega!$BY$2:$BZ$7,2,0)</f>
        <v>T_2</v>
      </c>
      <c r="EN30" s="49" t="str">
        <f>+VLOOKUP(J30,[8]Listas_desplega!$BY$10:$BZ$23,2,0)</f>
        <v>T_2_C_2</v>
      </c>
      <c r="EO30" s="49" t="str">
        <f>+VLOOKUP(K30,[8]Listas_desplega!$BY$27:$BZ$54,2,0)</f>
        <v>T_2_C_2_ET_1</v>
      </c>
      <c r="EP30" s="49" t="str">
        <f>+VLOOKUP(L30,[8]Listas_desplega!$BY$57:$BZ$105,2,0)</f>
        <v>T_2_C_2_ET_1_CPT_8</v>
      </c>
      <c r="EQ30" s="50" t="str">
        <f>+VLOOKUP(M30,[8]Listas_desplega!$J$2:$K$11,2,FALSE)</f>
        <v>Eje_E_6</v>
      </c>
      <c r="ER30" s="50"/>
    </row>
    <row r="31" spans="1:150" s="51" customFormat="1" ht="15" customHeight="1" x14ac:dyDescent="0.25">
      <c r="A31" s="20" t="s">
        <v>1351</v>
      </c>
      <c r="B31" s="21" t="s">
        <v>152</v>
      </c>
      <c r="C31" s="22" t="s">
        <v>397</v>
      </c>
      <c r="D31" s="22" t="s">
        <v>398</v>
      </c>
      <c r="E31" s="23" t="s">
        <v>154</v>
      </c>
      <c r="F31" s="23" t="s">
        <v>155</v>
      </c>
      <c r="G31" s="24" t="s">
        <v>156</v>
      </c>
      <c r="H31" s="23" t="s">
        <v>410</v>
      </c>
      <c r="I31" s="23" t="s">
        <v>158</v>
      </c>
      <c r="J31" s="21" t="s">
        <v>159</v>
      </c>
      <c r="K31" s="21" t="s">
        <v>160</v>
      </c>
      <c r="L31" s="21" t="s">
        <v>181</v>
      </c>
      <c r="M31" s="21" t="s">
        <v>182</v>
      </c>
      <c r="N31" s="25" t="s">
        <v>183</v>
      </c>
      <c r="O31" s="29" t="s">
        <v>454</v>
      </c>
      <c r="P31" s="23" t="s">
        <v>455</v>
      </c>
      <c r="Q31" s="30" t="s">
        <v>221</v>
      </c>
      <c r="R31" s="30" t="s">
        <v>303</v>
      </c>
      <c r="S31" s="23" t="s">
        <v>456</v>
      </c>
      <c r="T31" s="29" t="s">
        <v>186</v>
      </c>
      <c r="U31" s="29" t="s">
        <v>199</v>
      </c>
      <c r="V31" s="29">
        <v>60</v>
      </c>
      <c r="W31" s="23" t="s">
        <v>420</v>
      </c>
      <c r="X31" s="29" t="s">
        <v>404</v>
      </c>
      <c r="Y31" s="21"/>
      <c r="Z31" s="30"/>
      <c r="AA31" s="30"/>
      <c r="AB31" s="30"/>
      <c r="AC31" s="30"/>
      <c r="AD31" s="30"/>
      <c r="AE31" s="30"/>
      <c r="AF31" s="30"/>
      <c r="AG31" s="30"/>
      <c r="AH31" s="29"/>
      <c r="AI31" s="29"/>
      <c r="AJ31" s="29"/>
      <c r="AK31" s="29"/>
      <c r="AL31" s="29"/>
      <c r="AM31" s="29"/>
      <c r="AN31" s="29"/>
      <c r="AO31" s="29"/>
      <c r="AP31" s="29"/>
      <c r="AQ31" s="29"/>
      <c r="AR31" s="31" t="s">
        <v>173</v>
      </c>
      <c r="AS31" s="29"/>
      <c r="AT31" s="32">
        <v>59</v>
      </c>
      <c r="AU31" s="32">
        <v>60</v>
      </c>
      <c r="AV31" s="32">
        <v>66</v>
      </c>
      <c r="AW31" s="32">
        <v>84</v>
      </c>
      <c r="AX31" s="32">
        <v>100</v>
      </c>
      <c r="AY31" s="32">
        <v>100</v>
      </c>
      <c r="AZ31" s="29"/>
      <c r="BA31" s="29"/>
      <c r="BB31" s="29"/>
      <c r="BC31" s="33"/>
      <c r="BD31" s="93">
        <v>0</v>
      </c>
      <c r="BE31" s="93">
        <v>0</v>
      </c>
      <c r="BF31" s="36"/>
      <c r="BG31" s="74">
        <f>IFERROR(((BD31-$AT31)/($AV31-$AT31)),0)</f>
        <v>-8.4285714285714288</v>
      </c>
      <c r="BH31" s="38">
        <f>+IF(BI31="SI",IFERROR((((IF(BI31="SI",(BE31-AS31),0)))/(AT31-AS31)),"REVISAR"),0)</f>
        <v>0</v>
      </c>
      <c r="BI31" s="39" t="s">
        <v>174</v>
      </c>
      <c r="BJ31" s="40" t="s">
        <v>175</v>
      </c>
      <c r="BK31" s="100">
        <v>0</v>
      </c>
      <c r="BL31" s="44">
        <v>0</v>
      </c>
      <c r="BM31" s="36"/>
      <c r="BN31" s="74">
        <f>IFERROR(((BK31-$AT31)/($AV31-$AT31)),0)</f>
        <v>-8.4285714285714288</v>
      </c>
      <c r="BO31" s="38">
        <f>+IF(BP31="SI",IFERROR((((IF(BP31="SI",(BL31-AS31),0)))/(AT31-AS31)),"REVISAR"),BH31)</f>
        <v>0</v>
      </c>
      <c r="BP31" s="39" t="s">
        <v>174</v>
      </c>
      <c r="BQ31" s="36" t="s">
        <v>175</v>
      </c>
      <c r="BR31" s="95">
        <v>0</v>
      </c>
      <c r="BS31" s="44">
        <v>0</v>
      </c>
      <c r="BT31" s="36" t="s">
        <v>457</v>
      </c>
      <c r="BU31" s="74">
        <f>IFERROR(((BR31-$AT31)/($AV31-$AT31)),0)</f>
        <v>-8.4285714285714288</v>
      </c>
      <c r="BV31" s="38">
        <f>+IF(BW31="SI",IFERROR((((IF(BW31="SI",(BS31-AS31),0)))/(AT31-AS31)),"REVISAR"),BO31)</f>
        <v>0</v>
      </c>
      <c r="BW31" s="39" t="s">
        <v>176</v>
      </c>
      <c r="BX31" s="36" t="s">
        <v>458</v>
      </c>
      <c r="BY31" s="44">
        <v>0</v>
      </c>
      <c r="BZ31" s="96">
        <f t="shared" si="35"/>
        <v>0</v>
      </c>
      <c r="CA31" s="64"/>
      <c r="CB31" s="74">
        <f>IFERROR(((BY31-$AT31)/($AV31-$AT31)),0)</f>
        <v>-8.4285714285714288</v>
      </c>
      <c r="CC31" s="38">
        <f>+IF(CD31="SI",IFERROR((((IF(CD31="SI",(BZ31-AS31),0)))/(AT31-AS31)),"REVISAR"),BV31)</f>
        <v>0</v>
      </c>
      <c r="CD31" s="39" t="s">
        <v>174</v>
      </c>
      <c r="CE31" s="40" t="s">
        <v>175</v>
      </c>
      <c r="CF31" s="44">
        <f t="shared" si="40"/>
        <v>0</v>
      </c>
      <c r="CG31" s="44">
        <f t="shared" si="13"/>
        <v>0</v>
      </c>
      <c r="CH31" s="64"/>
      <c r="CI31" s="74">
        <f>IFERROR(((CF31-$AT31)/($AV31-$AT31)),0)</f>
        <v>-8.4285714285714288</v>
      </c>
      <c r="CJ31" s="38">
        <f>+IF(CK31="SI",IFERROR((((IF(CK31="SI",(CG31-AS31),0)))/(AT31-AS31)),"REVISAR"),CC31)</f>
        <v>0</v>
      </c>
      <c r="CK31" s="39" t="s">
        <v>174</v>
      </c>
      <c r="CL31" s="36"/>
      <c r="CM31" s="44">
        <f t="shared" si="41"/>
        <v>0</v>
      </c>
      <c r="CN31" s="44">
        <v>0</v>
      </c>
      <c r="CO31" s="36" t="s">
        <v>459</v>
      </c>
      <c r="CP31" s="74">
        <f>IFERROR(((CM31-$AT31)/($AV31-$AT31)),0)</f>
        <v>-8.4285714285714288</v>
      </c>
      <c r="CQ31" s="38">
        <f>+IF(CR31="SI",IFERROR((((IF(CR31="SI",(CN31-AS31),0)))/(AT31-AS31)),"REVISAR"),CJ31)</f>
        <v>0</v>
      </c>
      <c r="CR31" s="39" t="s">
        <v>406</v>
      </c>
      <c r="CS31" s="97" t="s">
        <v>409</v>
      </c>
      <c r="CT31" s="44">
        <f t="shared" si="42"/>
        <v>0</v>
      </c>
      <c r="CU31" s="44">
        <f t="shared" si="18"/>
        <v>0</v>
      </c>
      <c r="CV31" s="40"/>
      <c r="CW31" s="74">
        <f>IFERROR(((CT31-$AT31)/($AV31-$AT31)),0)</f>
        <v>-8.4285714285714288</v>
      </c>
      <c r="CX31" s="38">
        <f>+IF(CY31="SI",IFERROR((((IF(CY31="SI",(CU31-AS31),0)))/(AT31-AS31)),"REVISAR"),CQ31)</f>
        <v>0</v>
      </c>
      <c r="CY31" s="39" t="s">
        <v>174</v>
      </c>
      <c r="CZ31" s="40" t="s">
        <v>175</v>
      </c>
      <c r="DA31" s="44">
        <f t="shared" si="43"/>
        <v>0</v>
      </c>
      <c r="DB31" s="44">
        <f t="shared" si="21"/>
        <v>0</v>
      </c>
      <c r="DC31" s="40"/>
      <c r="DD31" s="74">
        <f>IFERROR(((DA31-$AT31)/($AV31-$AT31)),0)</f>
        <v>-8.4285714285714288</v>
      </c>
      <c r="DE31" s="38">
        <f>+IF(DF31="SI",IFERROR((((IF(DF31="SI",(DB31-AS31),0)))/(AT31-AS31)),"REVISAR"),CX31)</f>
        <v>0</v>
      </c>
      <c r="DF31" s="39" t="s">
        <v>174</v>
      </c>
      <c r="DG31" s="40" t="s">
        <v>175</v>
      </c>
      <c r="DH31" s="44">
        <f t="shared" si="44"/>
        <v>0</v>
      </c>
      <c r="DI31" s="44">
        <f t="shared" si="37"/>
        <v>0</v>
      </c>
      <c r="DJ31" s="40"/>
      <c r="DK31" s="74">
        <f>IFERROR(((DH31-$AT31)/($AV31-$AT31)),0)</f>
        <v>-8.4285714285714288</v>
      </c>
      <c r="DL31" s="38">
        <f>+IF(DM31="SI",IFERROR((((IF(DM31="SI",(DI31-AS31),0)))/(AT31-AS31)),"REVISAR"),DE31)</f>
        <v>0</v>
      </c>
      <c r="DM31" s="39" t="s">
        <v>174</v>
      </c>
      <c r="DN31" s="40" t="s">
        <v>175</v>
      </c>
      <c r="DO31" s="44">
        <f t="shared" si="45"/>
        <v>0</v>
      </c>
      <c r="DP31" s="44">
        <f t="shared" si="26"/>
        <v>0</v>
      </c>
      <c r="DQ31" s="40"/>
      <c r="DR31" s="74">
        <f>IFERROR(((DO31-$AT31)/($AV31-$AT31)),0)</f>
        <v>-8.4285714285714288</v>
      </c>
      <c r="DS31" s="38">
        <f>+IF(DT31="SI",IFERROR((((IF(DT31="SI",(DP31-AS31),0)))/(AT31-AS31)),"REVISAR"),DL31)</f>
        <v>0</v>
      </c>
      <c r="DT31" s="39" t="s">
        <v>174</v>
      </c>
      <c r="DU31" s="40" t="s">
        <v>175</v>
      </c>
      <c r="DV31" s="44">
        <f t="shared" si="46"/>
        <v>0</v>
      </c>
      <c r="DW31" s="44">
        <f t="shared" si="29"/>
        <v>0</v>
      </c>
      <c r="DX31" s="40"/>
      <c r="DY31" s="74">
        <f>IFERROR(((DV31-$AT31)/($AV31-$AT31)),0)</f>
        <v>-8.4285714285714288</v>
      </c>
      <c r="DZ31" s="38">
        <f>+IF(EA31="SI",IFERROR((((IF(EA31="SI",(DW31-AS31),0)))/(AT31-AS31)),"REVISAR"),DS31)</f>
        <v>0</v>
      </c>
      <c r="EA31" s="39" t="s">
        <v>174</v>
      </c>
      <c r="EB31" s="40" t="s">
        <v>175</v>
      </c>
      <c r="EC31" s="46">
        <f t="shared" si="39"/>
        <v>66</v>
      </c>
      <c r="ED31" s="40"/>
      <c r="EE31" s="40"/>
      <c r="EF31" s="74">
        <f>IFERROR(((EC31-$AT31)/($AV31-$AT31)),0)</f>
        <v>1</v>
      </c>
      <c r="EG31" s="38">
        <f>+IF(EH31="SI",IFERROR((((IF(EH31="SI",(ED31-AS31),0)))/(AT31-AS31)),"REVISAR"),DZ31)</f>
        <v>0</v>
      </c>
      <c r="EH31" s="39" t="s">
        <v>174</v>
      </c>
      <c r="EI31" s="40" t="s">
        <v>175</v>
      </c>
      <c r="EJ31" s="50"/>
      <c r="EK31" s="48">
        <v>2024</v>
      </c>
      <c r="EL31" s="49" t="str">
        <f>+VLOOKUP(C31,[8]Listas_desplega!$AI$22:$AJ$44,2,0)</f>
        <v>DCE</v>
      </c>
      <c r="EM31" s="49" t="str">
        <f>+VLOOKUP(I31,[8]Listas_desplega!$BY$2:$BZ$7,2,0)</f>
        <v>T_2</v>
      </c>
      <c r="EN31" s="49" t="str">
        <f>+VLOOKUP(J31,[8]Listas_desplega!$BY$10:$BZ$23,2,0)</f>
        <v>T_2_C_2</v>
      </c>
      <c r="EO31" s="49" t="str">
        <f>+VLOOKUP(K31,[8]Listas_desplega!$BY$27:$BZ$54,2,0)</f>
        <v>T_2_C_2_ET_1</v>
      </c>
      <c r="EP31" s="49" t="str">
        <f>+VLOOKUP(L31,[8]Listas_desplega!$BY$57:$BZ$105,2,0)</f>
        <v>T_2_C_2_ET_1_CPT_8</v>
      </c>
      <c r="EQ31" s="50" t="str">
        <f>+VLOOKUP(M31,[8]Listas_desplega!$J$2:$K$11,2,FALSE)</f>
        <v>Eje_E_6</v>
      </c>
      <c r="ER31" s="50"/>
    </row>
    <row r="32" spans="1:150" s="51" customFormat="1" ht="15" customHeight="1" x14ac:dyDescent="0.25">
      <c r="A32" s="20" t="s">
        <v>1352</v>
      </c>
      <c r="B32" s="21" t="s">
        <v>152</v>
      </c>
      <c r="C32" s="22" t="s">
        <v>397</v>
      </c>
      <c r="D32" s="22" t="s">
        <v>398</v>
      </c>
      <c r="E32" s="23" t="s">
        <v>154</v>
      </c>
      <c r="F32" s="23" t="s">
        <v>155</v>
      </c>
      <c r="G32" s="24" t="s">
        <v>156</v>
      </c>
      <c r="H32" s="23" t="s">
        <v>399</v>
      </c>
      <c r="I32" s="23" t="s">
        <v>158</v>
      </c>
      <c r="J32" s="21" t="s">
        <v>159</v>
      </c>
      <c r="K32" s="21" t="s">
        <v>160</v>
      </c>
      <c r="L32" s="21" t="s">
        <v>181</v>
      </c>
      <c r="M32" s="21" t="s">
        <v>182</v>
      </c>
      <c r="N32" s="25" t="s">
        <v>183</v>
      </c>
      <c r="O32" s="29">
        <v>94</v>
      </c>
      <c r="P32" s="23" t="s">
        <v>460</v>
      </c>
      <c r="Q32" s="30" t="s">
        <v>221</v>
      </c>
      <c r="R32" s="30" t="s">
        <v>166</v>
      </c>
      <c r="S32" s="23" t="s">
        <v>461</v>
      </c>
      <c r="T32" s="29" t="s">
        <v>168</v>
      </c>
      <c r="U32" s="29" t="s">
        <v>199</v>
      </c>
      <c r="V32" s="29">
        <v>180</v>
      </c>
      <c r="W32" s="23" t="s">
        <v>462</v>
      </c>
      <c r="X32" s="29" t="s">
        <v>225</v>
      </c>
      <c r="Y32" s="21"/>
      <c r="Z32" s="30"/>
      <c r="AA32" s="30"/>
      <c r="AB32" s="30"/>
      <c r="AC32" s="30"/>
      <c r="AD32" s="30"/>
      <c r="AE32" s="30" t="s">
        <v>463</v>
      </c>
      <c r="AF32" s="30"/>
      <c r="AG32" s="30"/>
      <c r="AH32" s="29"/>
      <c r="AI32" s="29"/>
      <c r="AJ32" s="29"/>
      <c r="AK32" s="29" t="s">
        <v>173</v>
      </c>
      <c r="AL32" s="29"/>
      <c r="AM32" s="29" t="s">
        <v>173</v>
      </c>
      <c r="AN32" s="29"/>
      <c r="AO32" s="29"/>
      <c r="AP32" s="29"/>
      <c r="AQ32" s="29"/>
      <c r="AR32" s="31" t="s">
        <v>173</v>
      </c>
      <c r="AS32" s="29"/>
      <c r="AT32" s="32">
        <v>33874</v>
      </c>
      <c r="AU32" s="32">
        <v>20000</v>
      </c>
      <c r="AV32" s="32">
        <v>40000</v>
      </c>
      <c r="AW32" s="32">
        <v>25000</v>
      </c>
      <c r="AX32" s="32">
        <v>25000</v>
      </c>
      <c r="AY32" s="32">
        <v>110000</v>
      </c>
      <c r="AZ32" s="29"/>
      <c r="BA32" s="29"/>
      <c r="BB32" s="29"/>
      <c r="BC32" s="33"/>
      <c r="BD32" s="93">
        <v>0</v>
      </c>
      <c r="BE32" s="93">
        <v>0</v>
      </c>
      <c r="BF32" s="36" t="s">
        <v>464</v>
      </c>
      <c r="BG32" s="37">
        <f>IFERROR(BD32/AV32,0)</f>
        <v>0</v>
      </c>
      <c r="BH32" s="38">
        <f>+IF(BI32="SI",IFERROR((IF(BI32="SI",BE32,0)/AV32),"REVISAR"),0)</f>
        <v>0</v>
      </c>
      <c r="BI32" s="39" t="s">
        <v>179</v>
      </c>
      <c r="BJ32" s="36" t="s">
        <v>465</v>
      </c>
      <c r="BK32" s="94">
        <v>0</v>
      </c>
      <c r="BL32" s="44">
        <v>0</v>
      </c>
      <c r="BM32" s="36" t="s">
        <v>466</v>
      </c>
      <c r="BN32" s="37">
        <f>+IFERROR(BK32/AV32,0)</f>
        <v>0</v>
      </c>
      <c r="BO32" s="38">
        <f>+IF(BP32="SI",IFERROR((IF(BP32="SI",BL32,0)/AV32),"REVISAR"),BH32)</f>
        <v>0</v>
      </c>
      <c r="BP32" s="39" t="s">
        <v>179</v>
      </c>
      <c r="BQ32" s="36" t="s">
        <v>467</v>
      </c>
      <c r="BR32" s="95">
        <v>0</v>
      </c>
      <c r="BS32" s="44">
        <v>0</v>
      </c>
      <c r="BT32" s="36" t="s">
        <v>468</v>
      </c>
      <c r="BU32" s="37">
        <f>IFERROR(BR32/AV32,0)</f>
        <v>0</v>
      </c>
      <c r="BV32" s="38">
        <f>+IF(BW32="SI",IFERROR((IF(BW32="SI",BS32,0)/AV32),"REVISAR"),BO32)</f>
        <v>0</v>
      </c>
      <c r="BW32" s="39" t="s">
        <v>179</v>
      </c>
      <c r="BX32" s="36" t="s">
        <v>469</v>
      </c>
      <c r="BY32" s="44">
        <v>0</v>
      </c>
      <c r="BZ32" s="96">
        <f t="shared" si="35"/>
        <v>0</v>
      </c>
      <c r="CA32" s="64" t="s">
        <v>470</v>
      </c>
      <c r="CB32" s="37">
        <f>IFERROR(BY32/$AV32,0)</f>
        <v>0</v>
      </c>
      <c r="CC32" s="38">
        <f>+IF(CD32="SI",IFERROR((IF(CD32="SI",BZ32,0)/AV32),"REVISAR"),BV32)</f>
        <v>0</v>
      </c>
      <c r="CD32" s="39" t="s">
        <v>179</v>
      </c>
      <c r="CE32" s="36" t="s">
        <v>471</v>
      </c>
      <c r="CF32" s="44">
        <f t="shared" si="40"/>
        <v>0</v>
      </c>
      <c r="CG32" s="44">
        <f t="shared" si="13"/>
        <v>0</v>
      </c>
      <c r="CH32" s="64" t="s">
        <v>472</v>
      </c>
      <c r="CI32" s="37">
        <f>IFERROR(CF32/$AV32,0)</f>
        <v>0</v>
      </c>
      <c r="CJ32" s="38">
        <f>+IF(CK32="SI",IFERROR((IF(CK32="SI",CG32,0)/AV32),"REVISAR"),CC32)</f>
        <v>0</v>
      </c>
      <c r="CK32" s="39" t="s">
        <v>179</v>
      </c>
      <c r="CL32" s="64" t="s">
        <v>473</v>
      </c>
      <c r="CM32" s="44">
        <f t="shared" si="41"/>
        <v>0</v>
      </c>
      <c r="CN32" s="44">
        <v>0</v>
      </c>
      <c r="CO32" s="36" t="s">
        <v>474</v>
      </c>
      <c r="CP32" s="37">
        <f>IFERROR(CM32/$AV32,0)</f>
        <v>0</v>
      </c>
      <c r="CQ32" s="38">
        <f>+IF(CR32="SI",IFERROR((IF(CR32="SI",CN32,0)/AV32),"REVISAR"),CJ32)</f>
        <v>0</v>
      </c>
      <c r="CR32" s="39" t="s">
        <v>179</v>
      </c>
      <c r="CS32" s="40" t="s">
        <v>475</v>
      </c>
      <c r="CT32" s="44">
        <f t="shared" si="42"/>
        <v>0</v>
      </c>
      <c r="CU32" s="44">
        <f t="shared" si="18"/>
        <v>0</v>
      </c>
      <c r="CV32" s="40"/>
      <c r="CW32" s="37">
        <f>IFERROR(CT32/$AV32,0)</f>
        <v>0</v>
      </c>
      <c r="CX32" s="38">
        <f>+IF(CY32="SI",IFERROR((IF(CY32="SI",CU32,0)/AV32),"REVISAR"),CQ32)</f>
        <v>0</v>
      </c>
      <c r="CY32" s="39" t="s">
        <v>174</v>
      </c>
      <c r="CZ32" s="40" t="s">
        <v>175</v>
      </c>
      <c r="DA32" s="44">
        <f t="shared" si="43"/>
        <v>0</v>
      </c>
      <c r="DB32" s="44">
        <f t="shared" si="21"/>
        <v>0</v>
      </c>
      <c r="DC32" s="40"/>
      <c r="DD32" s="37">
        <f>IFERROR(DA32/$AV32,0)</f>
        <v>0</v>
      </c>
      <c r="DE32" s="38">
        <f>+IF(DF32="SI",IFERROR((IF(DF32="SI",DB32,0)/AV32),"REVISAR"),CX32)</f>
        <v>0</v>
      </c>
      <c r="DF32" s="39" t="s">
        <v>174</v>
      </c>
      <c r="DG32" s="40" t="s">
        <v>175</v>
      </c>
      <c r="DH32" s="44">
        <f t="shared" si="44"/>
        <v>0</v>
      </c>
      <c r="DI32" s="44">
        <f t="shared" si="37"/>
        <v>0</v>
      </c>
      <c r="DJ32" s="40"/>
      <c r="DK32" s="37">
        <f>IFERROR(DH32/$AV32,0)</f>
        <v>0</v>
      </c>
      <c r="DL32" s="38">
        <f>+IF(DM32="SI",IFERROR((IF(DM32="SI",DI32,0)/AV32),"REVISAR"),DE32)</f>
        <v>0</v>
      </c>
      <c r="DM32" s="39" t="s">
        <v>174</v>
      </c>
      <c r="DN32" s="40" t="s">
        <v>175</v>
      </c>
      <c r="DO32" s="44">
        <f t="shared" si="45"/>
        <v>0</v>
      </c>
      <c r="DP32" s="44">
        <f t="shared" si="26"/>
        <v>0</v>
      </c>
      <c r="DQ32" s="40"/>
      <c r="DR32" s="37">
        <f>IFERROR(DO32/$AV32,0)</f>
        <v>0</v>
      </c>
      <c r="DS32" s="38">
        <f>+IF(DT32="SI",IFERROR((IF(DT32="SI",DP32,0)/AV32),"REVISAR"),DL32)</f>
        <v>0</v>
      </c>
      <c r="DT32" s="39" t="s">
        <v>174</v>
      </c>
      <c r="DU32" s="40" t="s">
        <v>175</v>
      </c>
      <c r="DV32" s="44">
        <f t="shared" si="46"/>
        <v>0</v>
      </c>
      <c r="DW32" s="44">
        <f t="shared" si="29"/>
        <v>0</v>
      </c>
      <c r="DX32" s="40"/>
      <c r="DY32" s="37">
        <f>IFERROR(DV32/$AV32,0)</f>
        <v>0</v>
      </c>
      <c r="DZ32" s="38">
        <f>+IF(EA32="SI",IFERROR((IF(EA32="SI",DW32,0)/AV32),"REVISAR"),DS32)</f>
        <v>0</v>
      </c>
      <c r="EA32" s="39" t="s">
        <v>174</v>
      </c>
      <c r="EB32" s="40" t="s">
        <v>175</v>
      </c>
      <c r="EC32" s="46">
        <f t="shared" si="39"/>
        <v>40000</v>
      </c>
      <c r="ED32" s="40"/>
      <c r="EE32" s="76"/>
      <c r="EF32" s="37">
        <f>IFERROR(EC32/$AV32,0)</f>
        <v>1</v>
      </c>
      <c r="EG32" s="38">
        <f>+IF(EH32="SI",IFERROR((IF(EH32="SI",ED32,0)/AV32),"REVISAR"),DZ32)</f>
        <v>0</v>
      </c>
      <c r="EH32" s="39" t="s">
        <v>174</v>
      </c>
      <c r="EI32" s="40" t="s">
        <v>175</v>
      </c>
      <c r="EJ32" s="48"/>
      <c r="EK32" s="48">
        <v>2024</v>
      </c>
      <c r="EL32" s="49" t="str">
        <f>+VLOOKUP(C32,[8]Listas_desplega!$AI$22:$AJ$44,2,0)</f>
        <v>DCE</v>
      </c>
      <c r="EM32" s="49" t="str">
        <f>+VLOOKUP(I32,[8]Listas_desplega!$BY$2:$BZ$7,2,0)</f>
        <v>T_2</v>
      </c>
      <c r="EN32" s="49" t="str">
        <f>+VLOOKUP(J32,[8]Listas_desplega!$BY$10:$BZ$23,2,0)</f>
        <v>T_2_C_2</v>
      </c>
      <c r="EO32" s="49" t="str">
        <f>+VLOOKUP(K32,[8]Listas_desplega!$BY$27:$BZ$54,2,0)</f>
        <v>T_2_C_2_ET_1</v>
      </c>
      <c r="EP32" s="49" t="str">
        <f>+VLOOKUP(L32,[8]Listas_desplega!$BY$57:$BZ$105,2,0)</f>
        <v>T_2_C_2_ET_1_CPT_8</v>
      </c>
      <c r="EQ32" s="50" t="str">
        <f>+VLOOKUP(M32,[8]Listas_desplega!$J$2:$K$11,2,FALSE)</f>
        <v>Eje_E_6</v>
      </c>
      <c r="ER32" s="50"/>
    </row>
    <row r="33" spans="1:148" s="51" customFormat="1" ht="15" customHeight="1" x14ac:dyDescent="0.25">
      <c r="A33" s="20" t="s">
        <v>1353</v>
      </c>
      <c r="B33" s="21" t="s">
        <v>152</v>
      </c>
      <c r="C33" s="22" t="s">
        <v>397</v>
      </c>
      <c r="D33" s="22" t="s">
        <v>398</v>
      </c>
      <c r="E33" s="23" t="s">
        <v>154</v>
      </c>
      <c r="F33" s="23" t="s">
        <v>155</v>
      </c>
      <c r="G33" s="24" t="s">
        <v>156</v>
      </c>
      <c r="H33" s="23" t="s">
        <v>410</v>
      </c>
      <c r="I33" s="23" t="s">
        <v>158</v>
      </c>
      <c r="J33" s="21" t="s">
        <v>159</v>
      </c>
      <c r="K33" s="21" t="s">
        <v>160</v>
      </c>
      <c r="L33" s="21" t="s">
        <v>181</v>
      </c>
      <c r="M33" s="21" t="s">
        <v>182</v>
      </c>
      <c r="N33" s="25" t="s">
        <v>183</v>
      </c>
      <c r="O33" s="29">
        <v>6</v>
      </c>
      <c r="P33" s="23" t="s">
        <v>476</v>
      </c>
      <c r="Q33" s="30" t="s">
        <v>477</v>
      </c>
      <c r="R33" s="30" t="s">
        <v>478</v>
      </c>
      <c r="S33" s="23" t="s">
        <v>479</v>
      </c>
      <c r="T33" s="29" t="s">
        <v>168</v>
      </c>
      <c r="U33" s="29" t="s">
        <v>187</v>
      </c>
      <c r="V33" s="29">
        <v>0</v>
      </c>
      <c r="W33" s="23" t="s">
        <v>480</v>
      </c>
      <c r="X33" s="29" t="s">
        <v>171</v>
      </c>
      <c r="Y33" s="21"/>
      <c r="Z33" s="30"/>
      <c r="AA33" s="30"/>
      <c r="AB33" s="30"/>
      <c r="AC33" s="30"/>
      <c r="AD33" s="30"/>
      <c r="AE33" s="30" t="s">
        <v>481</v>
      </c>
      <c r="AF33" s="30"/>
      <c r="AG33" s="30" t="s">
        <v>173</v>
      </c>
      <c r="AH33" s="29"/>
      <c r="AI33" s="29"/>
      <c r="AJ33" s="29"/>
      <c r="AK33" s="29" t="s">
        <v>173</v>
      </c>
      <c r="AL33" s="29"/>
      <c r="AM33" s="29" t="s">
        <v>173</v>
      </c>
      <c r="AN33" s="29"/>
      <c r="AO33" s="29"/>
      <c r="AP33" s="29"/>
      <c r="AQ33" s="29"/>
      <c r="AR33" s="31"/>
      <c r="AS33" s="29"/>
      <c r="AT33" s="32">
        <v>80</v>
      </c>
      <c r="AU33" s="32">
        <v>97</v>
      </c>
      <c r="AV33" s="32">
        <v>97</v>
      </c>
      <c r="AW33" s="32">
        <v>97</v>
      </c>
      <c r="AX33" s="32">
        <v>97</v>
      </c>
      <c r="AY33" s="32">
        <v>97</v>
      </c>
      <c r="AZ33" s="107"/>
      <c r="BA33" s="107"/>
      <c r="BB33" s="107"/>
      <c r="BC33" s="108"/>
      <c r="BD33" s="93">
        <v>0</v>
      </c>
      <c r="BE33" s="93">
        <v>0</v>
      </c>
      <c r="BF33" s="64"/>
      <c r="BG33" s="37">
        <f>IFERROR(BD33/AV33,0)</f>
        <v>0</v>
      </c>
      <c r="BH33" s="38">
        <f>+IF(BI33="SI",IFERROR((IF(BI33="SI",BE33,0)/AV33),"REVISAR"),0)</f>
        <v>0</v>
      </c>
      <c r="BI33" s="39" t="s">
        <v>174</v>
      </c>
      <c r="BJ33" s="36" t="s">
        <v>482</v>
      </c>
      <c r="BK33" s="57">
        <v>0</v>
      </c>
      <c r="BL33" s="44">
        <v>0</v>
      </c>
      <c r="BM33" s="36"/>
      <c r="BN33" s="37">
        <f>+IFERROR(BK33/AV33,0)</f>
        <v>0</v>
      </c>
      <c r="BO33" s="38">
        <f>+IF(BP33="SI",IFERROR((IF(BP33="SI",BL33,0)/AV33),"REVISAR"),BH33)</f>
        <v>0</v>
      </c>
      <c r="BP33" s="39" t="s">
        <v>174</v>
      </c>
      <c r="BQ33" s="36" t="s">
        <v>175</v>
      </c>
      <c r="BR33" s="57">
        <v>10</v>
      </c>
      <c r="BS33" s="55">
        <v>21</v>
      </c>
      <c r="BT33" s="36" t="s">
        <v>483</v>
      </c>
      <c r="BU33" s="37">
        <f>IFERROR(BR33/AV33,0)</f>
        <v>0.10309278350515463</v>
      </c>
      <c r="BV33" s="38">
        <f>+IF(BW33="SI",IFERROR((IF(BW33="SI",BS33,0)/AV33),"REVISAR"),BO33)</f>
        <v>0.21649484536082475</v>
      </c>
      <c r="BW33" s="39" t="s">
        <v>179</v>
      </c>
      <c r="BX33" s="56" t="s">
        <v>484</v>
      </c>
      <c r="BY33" s="57">
        <v>10</v>
      </c>
      <c r="BZ33" s="44">
        <f t="shared" si="35"/>
        <v>21</v>
      </c>
      <c r="CA33" s="64"/>
      <c r="CB33" s="37">
        <f>IFERROR(BY33/$AV33,0)</f>
        <v>0.10309278350515463</v>
      </c>
      <c r="CC33" s="38">
        <f>+IF(CD33="SI",IFERROR((IF(CD33="SI",BZ33,0)/AV33),"REVISAR"),BV33)</f>
        <v>0.21649484536082475</v>
      </c>
      <c r="CD33" s="39" t="s">
        <v>179</v>
      </c>
      <c r="CE33" s="36" t="s">
        <v>485</v>
      </c>
      <c r="CF33" s="104">
        <f>+BY33</f>
        <v>10</v>
      </c>
      <c r="CG33" s="44">
        <f t="shared" si="13"/>
        <v>21</v>
      </c>
      <c r="CH33" s="64"/>
      <c r="CI33" s="37">
        <f>IFERROR(CF33/$AV33,0)</f>
        <v>0.10309278350515463</v>
      </c>
      <c r="CJ33" s="38">
        <f>+IF(CK33="SI",IFERROR((IF(CK33="SI",CG33,0)/AV33),"REVISAR"),CC33)</f>
        <v>0.21649484536082475</v>
      </c>
      <c r="CK33" s="39" t="s">
        <v>179</v>
      </c>
      <c r="CL33" s="64" t="s">
        <v>486</v>
      </c>
      <c r="CM33" s="104">
        <v>40</v>
      </c>
      <c r="CN33" s="103">
        <v>45</v>
      </c>
      <c r="CO33" s="36" t="s">
        <v>487</v>
      </c>
      <c r="CP33" s="37">
        <f>IFERROR(CM33/$AV33,0)</f>
        <v>0.41237113402061853</v>
      </c>
      <c r="CQ33" s="38">
        <f>+IF(CR33="SI",IFERROR((IF(CR33="SI",CN33,0)/AV33),"REVISAR"),CJ33)</f>
        <v>0.46391752577319589</v>
      </c>
      <c r="CR33" s="39" t="s">
        <v>179</v>
      </c>
      <c r="CS33" s="40" t="s">
        <v>488</v>
      </c>
      <c r="CT33" s="104">
        <f>+CM33</f>
        <v>40</v>
      </c>
      <c r="CU33" s="44">
        <f t="shared" si="18"/>
        <v>45</v>
      </c>
      <c r="CV33" s="40"/>
      <c r="CW33" s="37">
        <f>IFERROR(CT33/$AV33,0)</f>
        <v>0.41237113402061853</v>
      </c>
      <c r="CX33" s="38">
        <f>+IF(CY33="SI",IFERROR((IF(CY33="SI",CU33,0)/AV33),"REVISAR"),CQ33)</f>
        <v>0.46391752577319589</v>
      </c>
      <c r="CY33" s="39" t="s">
        <v>174</v>
      </c>
      <c r="CZ33" s="40" t="s">
        <v>175</v>
      </c>
      <c r="DA33" s="102">
        <f>+CT33</f>
        <v>40</v>
      </c>
      <c r="DB33" s="44">
        <f t="shared" si="21"/>
        <v>0</v>
      </c>
      <c r="DC33" s="40"/>
      <c r="DD33" s="37">
        <f>IFERROR(DA33/$AV33,0)</f>
        <v>0.41237113402061853</v>
      </c>
      <c r="DE33" s="38">
        <f>+IF(DF33="SI",IFERROR((IF(DF33="SI",DB33,0)/AV33),"REVISAR"),CX33)</f>
        <v>0.46391752577319589</v>
      </c>
      <c r="DF33" s="39" t="s">
        <v>174</v>
      </c>
      <c r="DG33" s="40" t="s">
        <v>175</v>
      </c>
      <c r="DH33" s="102">
        <v>70</v>
      </c>
      <c r="DI33" s="103"/>
      <c r="DJ33" s="40"/>
      <c r="DK33" s="37">
        <f>IFERROR(DH33/$AV33,0)</f>
        <v>0.72164948453608246</v>
      </c>
      <c r="DL33" s="38">
        <f>+IF(DM33="SI",IFERROR((IF(DM33="SI",DI33,0)/AV33),"REVISAR"),DE33)</f>
        <v>0.46391752577319589</v>
      </c>
      <c r="DM33" s="39" t="s">
        <v>174</v>
      </c>
      <c r="DN33" s="40" t="s">
        <v>175</v>
      </c>
      <c r="DO33" s="102">
        <f>+DH33</f>
        <v>70</v>
      </c>
      <c r="DP33" s="44">
        <f t="shared" si="26"/>
        <v>0</v>
      </c>
      <c r="DQ33" s="40"/>
      <c r="DR33" s="37">
        <f>IFERROR(DO33/$AV33,0)</f>
        <v>0.72164948453608246</v>
      </c>
      <c r="DS33" s="38">
        <f>+IF(DT33="SI",IFERROR((IF(DT33="SI",DP33,0)/AV33),"REVISAR"),DL33)</f>
        <v>0.46391752577319589</v>
      </c>
      <c r="DT33" s="39" t="s">
        <v>174</v>
      </c>
      <c r="DU33" s="40" t="s">
        <v>175</v>
      </c>
      <c r="DV33" s="102">
        <f>+DO33</f>
        <v>70</v>
      </c>
      <c r="DW33" s="44">
        <f t="shared" si="29"/>
        <v>0</v>
      </c>
      <c r="DX33" s="40"/>
      <c r="DY33" s="37">
        <f>IFERROR(DV33/$AV33,0)</f>
        <v>0.72164948453608246</v>
      </c>
      <c r="DZ33" s="38">
        <f>+IF(EA33="SI",IFERROR((IF(EA33="SI",DW33,0)/AV33),"REVISAR"),DS33)</f>
        <v>0.46391752577319589</v>
      </c>
      <c r="EA33" s="39" t="s">
        <v>174</v>
      </c>
      <c r="EB33" s="40" t="s">
        <v>175</v>
      </c>
      <c r="EC33" s="46">
        <f t="shared" si="39"/>
        <v>97</v>
      </c>
      <c r="ED33" s="40"/>
      <c r="EE33" s="40"/>
      <c r="EF33" s="37">
        <f>IFERROR(EC33/$AV33,0)</f>
        <v>1</v>
      </c>
      <c r="EG33" s="38">
        <f>+IF(EH33="SI",IFERROR((IF(EH33="SI",ED33,0)/AV33),"REVISAR"),DZ33)</f>
        <v>0.46391752577319589</v>
      </c>
      <c r="EH33" s="39" t="s">
        <v>174</v>
      </c>
      <c r="EI33" s="40" t="s">
        <v>175</v>
      </c>
      <c r="EJ33" s="48"/>
      <c r="EK33" s="48">
        <v>2024</v>
      </c>
      <c r="EL33" s="49" t="str">
        <f>+VLOOKUP(C33,[8]Listas_desplega!$AI$22:$AJ$44,2,0)</f>
        <v>DCE</v>
      </c>
      <c r="EM33" s="49" t="str">
        <f>+VLOOKUP(I33,[8]Listas_desplega!$BY$2:$BZ$7,2,0)</f>
        <v>T_2</v>
      </c>
      <c r="EN33" s="49" t="str">
        <f>+VLOOKUP(J33,[8]Listas_desplega!$BY$10:$BZ$23,2,0)</f>
        <v>T_2_C_2</v>
      </c>
      <c r="EO33" s="49" t="str">
        <f>+VLOOKUP(K33,[8]Listas_desplega!$BY$27:$BZ$54,2,0)</f>
        <v>T_2_C_2_ET_1</v>
      </c>
      <c r="EP33" s="49" t="str">
        <f>+VLOOKUP(L33,[8]Listas_desplega!$BY$57:$BZ$105,2,0)</f>
        <v>T_2_C_2_ET_1_CPT_8</v>
      </c>
      <c r="EQ33" s="50" t="str">
        <f>+VLOOKUP(M33,[8]Listas_desplega!$J$2:$K$11,2,FALSE)</f>
        <v>Eje_E_6</v>
      </c>
      <c r="ER33" s="50"/>
    </row>
    <row r="34" spans="1:148" s="51" customFormat="1" ht="15" customHeight="1" x14ac:dyDescent="0.25">
      <c r="A34" s="20" t="s">
        <v>1354</v>
      </c>
      <c r="B34" s="21" t="s">
        <v>152</v>
      </c>
      <c r="C34" s="22" t="s">
        <v>397</v>
      </c>
      <c r="D34" s="22" t="s">
        <v>398</v>
      </c>
      <c r="E34" s="23" t="s">
        <v>154</v>
      </c>
      <c r="F34" s="23" t="s">
        <v>155</v>
      </c>
      <c r="G34" s="24" t="s">
        <v>156</v>
      </c>
      <c r="H34" s="23" t="s">
        <v>399</v>
      </c>
      <c r="I34" s="23" t="s">
        <v>158</v>
      </c>
      <c r="J34" s="21" t="s">
        <v>159</v>
      </c>
      <c r="K34" s="21" t="s">
        <v>160</v>
      </c>
      <c r="L34" s="21" t="s">
        <v>181</v>
      </c>
      <c r="M34" s="21" t="s">
        <v>182</v>
      </c>
      <c r="N34" s="25" t="s">
        <v>183</v>
      </c>
      <c r="O34" s="29">
        <v>7</v>
      </c>
      <c r="P34" s="23" t="s">
        <v>489</v>
      </c>
      <c r="Q34" s="30" t="s">
        <v>477</v>
      </c>
      <c r="R34" s="30" t="s">
        <v>478</v>
      </c>
      <c r="S34" s="23" t="s">
        <v>490</v>
      </c>
      <c r="T34" s="29" t="s">
        <v>168</v>
      </c>
      <c r="U34" s="29" t="s">
        <v>187</v>
      </c>
      <c r="V34" s="29">
        <v>0</v>
      </c>
      <c r="W34" s="23" t="s">
        <v>491</v>
      </c>
      <c r="X34" s="29" t="s">
        <v>171</v>
      </c>
      <c r="Y34" s="21"/>
      <c r="Z34" s="30"/>
      <c r="AA34" s="30"/>
      <c r="AB34" s="30"/>
      <c r="AC34" s="30"/>
      <c r="AD34" s="30"/>
      <c r="AE34" s="30"/>
      <c r="AF34" s="30"/>
      <c r="AG34" s="30"/>
      <c r="AH34" s="29"/>
      <c r="AI34" s="29"/>
      <c r="AJ34" s="29"/>
      <c r="AK34" s="29"/>
      <c r="AL34" s="29"/>
      <c r="AM34" s="29"/>
      <c r="AN34" s="29"/>
      <c r="AO34" s="29"/>
      <c r="AP34" s="29"/>
      <c r="AQ34" s="29"/>
      <c r="AR34" s="31"/>
      <c r="AS34" s="29"/>
      <c r="AT34" s="32">
        <v>97</v>
      </c>
      <c r="AU34" s="32">
        <v>97</v>
      </c>
      <c r="AV34" s="32">
        <v>97</v>
      </c>
      <c r="AW34" s="32">
        <v>97</v>
      </c>
      <c r="AX34" s="32">
        <v>97</v>
      </c>
      <c r="AY34" s="32">
        <v>97</v>
      </c>
      <c r="AZ34" s="107"/>
      <c r="BA34" s="107"/>
      <c r="BB34" s="107"/>
      <c r="BC34" s="108"/>
      <c r="BD34" s="93">
        <v>0</v>
      </c>
      <c r="BE34" s="93">
        <v>0</v>
      </c>
      <c r="BF34" s="36"/>
      <c r="BG34" s="37">
        <f>IFERROR(BD34/AV34,0)</f>
        <v>0</v>
      </c>
      <c r="BH34" s="38">
        <f>+IF(BI34="SI",IFERROR((IF(BI34="SI",BE34,0)/AV34),"REVISAR"),0)</f>
        <v>0</v>
      </c>
      <c r="BI34" s="39" t="s">
        <v>174</v>
      </c>
      <c r="BJ34" s="36" t="s">
        <v>492</v>
      </c>
      <c r="BK34" s="57">
        <v>0</v>
      </c>
      <c r="BL34" s="44">
        <v>0</v>
      </c>
      <c r="BM34" s="36"/>
      <c r="BN34" s="37">
        <f>+IFERROR(BK34/AV34,0)</f>
        <v>0</v>
      </c>
      <c r="BO34" s="38">
        <f>+IF(BP34="SI",IFERROR((IF(BP34="SI",BL34,0)/AV34),"REVISAR"),BH34)</f>
        <v>0</v>
      </c>
      <c r="BP34" s="39" t="s">
        <v>174</v>
      </c>
      <c r="BQ34" s="36" t="s">
        <v>492</v>
      </c>
      <c r="BR34" s="57">
        <v>10</v>
      </c>
      <c r="BS34" s="55">
        <v>65</v>
      </c>
      <c r="BT34" s="36" t="s">
        <v>493</v>
      </c>
      <c r="BU34" s="37">
        <f>IFERROR(BR34/AV34,0)</f>
        <v>0.10309278350515463</v>
      </c>
      <c r="BV34" s="38">
        <f>+IF(BW34="SI",IFERROR((IF(BW34="SI",BS34,0)/AV34),"REVISAR"),BO34)</f>
        <v>0.67010309278350511</v>
      </c>
      <c r="BW34" s="39" t="s">
        <v>179</v>
      </c>
      <c r="BX34" s="56" t="s">
        <v>494</v>
      </c>
      <c r="BY34" s="57">
        <v>10</v>
      </c>
      <c r="BZ34" s="44">
        <f t="shared" si="35"/>
        <v>65</v>
      </c>
      <c r="CA34" s="64"/>
      <c r="CB34" s="37">
        <f>IFERROR(BY34/$AV34,0)</f>
        <v>0.10309278350515463</v>
      </c>
      <c r="CC34" s="38">
        <f>+IF(CD34="SI",IFERROR((IF(CD34="SI",BZ34,0)/AV34),"REVISAR"),BV34)</f>
        <v>0.67010309278350511</v>
      </c>
      <c r="CD34" s="39" t="s">
        <v>179</v>
      </c>
      <c r="CE34" s="36" t="s">
        <v>485</v>
      </c>
      <c r="CF34" s="104">
        <f>+BY34</f>
        <v>10</v>
      </c>
      <c r="CG34" s="44">
        <f t="shared" si="13"/>
        <v>65</v>
      </c>
      <c r="CH34" s="64"/>
      <c r="CI34" s="37">
        <f>IFERROR(CF34/$AV34,0)</f>
        <v>0.10309278350515463</v>
      </c>
      <c r="CJ34" s="38">
        <f>+IF(CK34="SI",IFERROR((IF(CK34="SI",CG34,0)/AV34),"REVISAR"),CC34)</f>
        <v>0.67010309278350511</v>
      </c>
      <c r="CK34" s="39" t="s">
        <v>179</v>
      </c>
      <c r="CL34" s="64" t="s">
        <v>495</v>
      </c>
      <c r="CM34" s="104">
        <v>40</v>
      </c>
      <c r="CN34" s="103">
        <v>74</v>
      </c>
      <c r="CO34" s="36" t="s">
        <v>496</v>
      </c>
      <c r="CP34" s="37">
        <f>IFERROR(CM34/$AV34,0)</f>
        <v>0.41237113402061853</v>
      </c>
      <c r="CQ34" s="38">
        <f>+IF(CR34="SI",IFERROR((IF(CR34="SI",CN34,0)/AV34),"REVISAR"),CJ34)</f>
        <v>0.76288659793814428</v>
      </c>
      <c r="CR34" s="39" t="s">
        <v>179</v>
      </c>
      <c r="CS34" s="40" t="s">
        <v>497</v>
      </c>
      <c r="CT34" s="104">
        <f>+CM34</f>
        <v>40</v>
      </c>
      <c r="CU34" s="44">
        <f t="shared" si="18"/>
        <v>74</v>
      </c>
      <c r="CV34" s="40"/>
      <c r="CW34" s="37">
        <f>IFERROR(CT34/$AV34,0)</f>
        <v>0.41237113402061853</v>
      </c>
      <c r="CX34" s="38">
        <f>+IF(CY34="SI",IFERROR((IF(CY34="SI",CU34,0)/AV34),"REVISAR"),CQ34)</f>
        <v>0.76288659793814428</v>
      </c>
      <c r="CY34" s="39" t="s">
        <v>174</v>
      </c>
      <c r="CZ34" s="40" t="s">
        <v>175</v>
      </c>
      <c r="DA34" s="102">
        <f>+CT34</f>
        <v>40</v>
      </c>
      <c r="DB34" s="44">
        <f t="shared" si="21"/>
        <v>0</v>
      </c>
      <c r="DC34" s="40"/>
      <c r="DD34" s="37">
        <f>IFERROR(DA34/$AV34,0)</f>
        <v>0.41237113402061853</v>
      </c>
      <c r="DE34" s="38">
        <f>+IF(DF34="SI",IFERROR((IF(DF34="SI",DB34,0)/AV34),"REVISAR"),CX34)</f>
        <v>0.76288659793814428</v>
      </c>
      <c r="DF34" s="39" t="s">
        <v>174</v>
      </c>
      <c r="DG34" s="40" t="s">
        <v>175</v>
      </c>
      <c r="DH34" s="102">
        <v>70</v>
      </c>
      <c r="DI34" s="103"/>
      <c r="DJ34" s="40"/>
      <c r="DK34" s="37">
        <f>IFERROR(DH34/$AV34,0)</f>
        <v>0.72164948453608246</v>
      </c>
      <c r="DL34" s="38">
        <f>+IF(DM34="SI",IFERROR((IF(DM34="SI",DI34,0)/AV34),"REVISAR"),DE34)</f>
        <v>0.76288659793814428</v>
      </c>
      <c r="DM34" s="39" t="s">
        <v>174</v>
      </c>
      <c r="DN34" s="40" t="s">
        <v>175</v>
      </c>
      <c r="DO34" s="102">
        <f>+DH34</f>
        <v>70</v>
      </c>
      <c r="DP34" s="44">
        <f t="shared" si="26"/>
        <v>0</v>
      </c>
      <c r="DQ34" s="40"/>
      <c r="DR34" s="37">
        <f>IFERROR(DO34/$AV34,0)</f>
        <v>0.72164948453608246</v>
      </c>
      <c r="DS34" s="38">
        <f>+IF(DT34="SI",IFERROR((IF(DT34="SI",DP34,0)/AV34),"REVISAR"),DL34)</f>
        <v>0.76288659793814428</v>
      </c>
      <c r="DT34" s="39" t="s">
        <v>174</v>
      </c>
      <c r="DU34" s="40" t="s">
        <v>175</v>
      </c>
      <c r="DV34" s="102">
        <f>+DO34</f>
        <v>70</v>
      </c>
      <c r="DW34" s="44">
        <f t="shared" si="29"/>
        <v>0</v>
      </c>
      <c r="DX34" s="40"/>
      <c r="DY34" s="37">
        <f>IFERROR(DV34/$AV34,0)</f>
        <v>0.72164948453608246</v>
      </c>
      <c r="DZ34" s="38">
        <f>+IF(EA34="SI",IFERROR((IF(EA34="SI",DW34,0)/AV34),"REVISAR"),DS34)</f>
        <v>0.76288659793814428</v>
      </c>
      <c r="EA34" s="39" t="s">
        <v>174</v>
      </c>
      <c r="EB34" s="40" t="s">
        <v>175</v>
      </c>
      <c r="EC34" s="46">
        <f t="shared" si="39"/>
        <v>97</v>
      </c>
      <c r="ED34" s="40"/>
      <c r="EE34" s="40"/>
      <c r="EF34" s="37">
        <f>IFERROR(EC34/$AV34,0)</f>
        <v>1</v>
      </c>
      <c r="EG34" s="38">
        <f>+IF(EH34="SI",IFERROR((IF(EH34="SI",ED34,0)/AV34),"REVISAR"),DZ34)</f>
        <v>0.76288659793814428</v>
      </c>
      <c r="EH34" s="39" t="s">
        <v>174</v>
      </c>
      <c r="EI34" s="40" t="s">
        <v>175</v>
      </c>
      <c r="EJ34" s="48"/>
      <c r="EK34" s="48">
        <v>2024</v>
      </c>
      <c r="EL34" s="49" t="str">
        <f>+VLOOKUP(C34,[8]Listas_desplega!$AI$22:$AJ$44,2,0)</f>
        <v>DCE</v>
      </c>
      <c r="EM34" s="49" t="str">
        <f>+VLOOKUP(I34,[8]Listas_desplega!$BY$2:$BZ$7,2,0)</f>
        <v>T_2</v>
      </c>
      <c r="EN34" s="49" t="str">
        <f>+VLOOKUP(J34,[8]Listas_desplega!$BY$10:$BZ$23,2,0)</f>
        <v>T_2_C_2</v>
      </c>
      <c r="EO34" s="49" t="str">
        <f>+VLOOKUP(K34,[8]Listas_desplega!$BY$27:$BZ$54,2,0)</f>
        <v>T_2_C_2_ET_1</v>
      </c>
      <c r="EP34" s="49" t="str">
        <f>+VLOOKUP(L34,[8]Listas_desplega!$BY$57:$BZ$105,2,0)</f>
        <v>T_2_C_2_ET_1_CPT_8</v>
      </c>
      <c r="EQ34" s="50" t="str">
        <f>+VLOOKUP(M34,[8]Listas_desplega!$J$2:$K$11,2,FALSE)</f>
        <v>Eje_E_6</v>
      </c>
      <c r="ER34" s="50"/>
    </row>
    <row r="35" spans="1:148" s="51" customFormat="1" ht="15" customHeight="1" x14ac:dyDescent="0.25">
      <c r="A35" s="20" t="s">
        <v>1355</v>
      </c>
      <c r="B35" s="21" t="s">
        <v>152</v>
      </c>
      <c r="C35" s="22" t="s">
        <v>397</v>
      </c>
      <c r="D35" s="22" t="s">
        <v>398</v>
      </c>
      <c r="E35" s="23" t="s">
        <v>154</v>
      </c>
      <c r="F35" s="23" t="s">
        <v>155</v>
      </c>
      <c r="G35" s="24" t="s">
        <v>156</v>
      </c>
      <c r="H35" s="23" t="s">
        <v>399</v>
      </c>
      <c r="I35" s="23" t="s">
        <v>158</v>
      </c>
      <c r="J35" s="21" t="s">
        <v>159</v>
      </c>
      <c r="K35" s="21" t="s">
        <v>160</v>
      </c>
      <c r="L35" s="21" t="s">
        <v>181</v>
      </c>
      <c r="M35" s="21" t="s">
        <v>182</v>
      </c>
      <c r="N35" s="25" t="s">
        <v>183</v>
      </c>
      <c r="O35" s="29">
        <v>57</v>
      </c>
      <c r="P35" s="109" t="s">
        <v>498</v>
      </c>
      <c r="Q35" s="30" t="s">
        <v>165</v>
      </c>
      <c r="R35" s="30" t="s">
        <v>448</v>
      </c>
      <c r="S35" s="23" t="s">
        <v>499</v>
      </c>
      <c r="T35" s="29" t="s">
        <v>186</v>
      </c>
      <c r="U35" s="29" t="s">
        <v>199</v>
      </c>
      <c r="V35" s="29">
        <v>180</v>
      </c>
      <c r="W35" s="23" t="s">
        <v>500</v>
      </c>
      <c r="X35" s="29" t="s">
        <v>225</v>
      </c>
      <c r="Y35" s="21"/>
      <c r="Z35" s="30"/>
      <c r="AA35" s="30"/>
      <c r="AB35" s="30"/>
      <c r="AC35" s="30"/>
      <c r="AD35" s="30"/>
      <c r="AE35" s="30"/>
      <c r="AF35" s="30"/>
      <c r="AG35" s="30"/>
      <c r="AH35" s="29"/>
      <c r="AI35" s="29"/>
      <c r="AJ35" s="29"/>
      <c r="AK35" s="29"/>
      <c r="AL35" s="29"/>
      <c r="AM35" s="29"/>
      <c r="AN35" s="29"/>
      <c r="AO35" s="29"/>
      <c r="AP35" s="29"/>
      <c r="AQ35" s="29"/>
      <c r="AR35" s="31"/>
      <c r="AS35" s="29"/>
      <c r="AT35" s="72">
        <v>9</v>
      </c>
      <c r="AU35" s="72">
        <v>8.8000000000000007</v>
      </c>
      <c r="AV35" s="72">
        <v>7.39</v>
      </c>
      <c r="AW35" s="72">
        <v>5.43</v>
      </c>
      <c r="AX35" s="72">
        <v>4.3</v>
      </c>
      <c r="AY35" s="32">
        <v>4.3</v>
      </c>
      <c r="AZ35" s="110"/>
      <c r="BA35" s="110"/>
      <c r="BB35" s="110"/>
      <c r="BC35" s="110"/>
      <c r="BD35" s="93">
        <v>0</v>
      </c>
      <c r="BE35" s="93">
        <v>0</v>
      </c>
      <c r="BF35" s="64" t="s">
        <v>501</v>
      </c>
      <c r="BG35" s="37">
        <f>IFERROR((-BD35+$AT35)/(-$AV35+$AT35),0)</f>
        <v>5.5900621118012408</v>
      </c>
      <c r="BH35" s="38">
        <f>+IF(BI35="SI",IFERROR((((IF(BI35="SI",(-BE35+AT35),0)))/(-AV35+ATS35)),"REVISAR"),0)</f>
        <v>-1.2178619756427604</v>
      </c>
      <c r="BI35" s="39" t="s">
        <v>179</v>
      </c>
      <c r="BJ35" s="36" t="s">
        <v>502</v>
      </c>
      <c r="BK35" s="100">
        <v>0</v>
      </c>
      <c r="BL35" s="44">
        <v>0</v>
      </c>
      <c r="BM35" s="36" t="s">
        <v>503</v>
      </c>
      <c r="BN35" s="37">
        <f>IFERROR((-BK35+$AT35)/(-$AV35+$AT35),0)</f>
        <v>5.5900621118012408</v>
      </c>
      <c r="BO35" s="38">
        <f>+IF(BP35="SI",IFERROR((((IF(BP35="SI",(-BL35+AT35),0)))/(-AV35+ATS35)),"REVISAR"),BH35)</f>
        <v>-1.2178619756427604</v>
      </c>
      <c r="BP35" s="39" t="s">
        <v>179</v>
      </c>
      <c r="BQ35" s="36" t="s">
        <v>504</v>
      </c>
      <c r="BR35" s="95">
        <v>0</v>
      </c>
      <c r="BS35" s="111">
        <v>0</v>
      </c>
      <c r="BT35" s="36" t="s">
        <v>505</v>
      </c>
      <c r="BU35" s="37">
        <f>IFERROR((-BR35+$AT35)/(-$AV35+$AT35),0)</f>
        <v>5.5900621118012408</v>
      </c>
      <c r="BV35" s="38">
        <f>+IF(BW35="SI",IFERROR((((IF(BW35="SI",(-BS35+AT35),0)))/(-AV35+ATS35)),"REVISAR"),BO35)</f>
        <v>-1.2178619756427604</v>
      </c>
      <c r="BW35" s="39" t="s">
        <v>179</v>
      </c>
      <c r="BX35" s="36" t="s">
        <v>506</v>
      </c>
      <c r="BY35" s="44">
        <v>0</v>
      </c>
      <c r="BZ35" s="96">
        <f t="shared" si="35"/>
        <v>0</v>
      </c>
      <c r="CA35" s="64" t="s">
        <v>507</v>
      </c>
      <c r="CB35" s="37">
        <f>IFERROR((-BY35+$AT35)/(-$AV35+$AT35),0)</f>
        <v>5.5900621118012408</v>
      </c>
      <c r="CC35" s="38">
        <f>+IF(CD35="SI",IFERROR((((IF(CD35="SI",(-BZ35+AT35),0)))/(-AV35+ATS35)),"REVISAR"),BV35)</f>
        <v>-1.2178619756427604</v>
      </c>
      <c r="CD35" s="39" t="s">
        <v>179</v>
      </c>
      <c r="CE35" s="36" t="s">
        <v>508</v>
      </c>
      <c r="CF35" s="44">
        <f>IF(CC35="SI",BY35,0)</f>
        <v>0</v>
      </c>
      <c r="CG35" s="44">
        <f t="shared" si="13"/>
        <v>0</v>
      </c>
      <c r="CH35" s="64" t="s">
        <v>509</v>
      </c>
      <c r="CI35" s="37">
        <f>IFERROR((-CF35+$AT35)/(-$AV35+$AT35),0)</f>
        <v>5.5900621118012408</v>
      </c>
      <c r="CJ35" s="38">
        <f>+IF(CK35="SI",IFERROR((((IF(CK35="SI",(-CG35+AT35),0)))/(-AV35+ATS35)),"REVISAR"),CC35)</f>
        <v>-1.2178619756427604</v>
      </c>
      <c r="CK35" s="39" t="s">
        <v>179</v>
      </c>
      <c r="CL35" s="64" t="s">
        <v>510</v>
      </c>
      <c r="CM35" s="44">
        <f>IF(CJ35="SI",CF35,0)</f>
        <v>0</v>
      </c>
      <c r="CN35" s="44">
        <v>0</v>
      </c>
      <c r="CO35" s="36" t="s">
        <v>511</v>
      </c>
      <c r="CP35" s="37">
        <f>IFERROR((-CM35+$AT35)/(-$AV35+$AT35),0)</f>
        <v>5.5900621118012408</v>
      </c>
      <c r="CQ35" s="38">
        <f>+IF(CR35="SI",IFERROR((((IF(CR35="SI",(-CN35+AT35),0)))/(-AV35+ATS35)),"REVISAR"),CJ35)</f>
        <v>-1.2178619756427604</v>
      </c>
      <c r="CR35" s="39" t="s">
        <v>179</v>
      </c>
      <c r="CS35" s="40" t="s">
        <v>512</v>
      </c>
      <c r="CT35" s="44">
        <f>IF(CQ35="SI",CM35,0)</f>
        <v>0</v>
      </c>
      <c r="CU35" s="44">
        <f t="shared" si="18"/>
        <v>0</v>
      </c>
      <c r="CV35" s="40"/>
      <c r="CW35" s="37">
        <f>IFERROR((-CT35+$AT35)/(-$AV35+$AT35),0)</f>
        <v>5.5900621118012408</v>
      </c>
      <c r="CX35" s="38">
        <f>+IF(CY35="SI",IFERROR((((IF(CY35="SI",(-CU35+AT35),0)))/(-AV35+ATS35)),"REVISAR"),CQ35)</f>
        <v>-1.2178619756427604</v>
      </c>
      <c r="CY35" s="39" t="s">
        <v>174</v>
      </c>
      <c r="CZ35" s="40" t="s">
        <v>175</v>
      </c>
      <c r="DA35" s="44">
        <f>IF(CX35="SI",CT35,0)</f>
        <v>0</v>
      </c>
      <c r="DB35" s="44">
        <f t="shared" si="21"/>
        <v>0</v>
      </c>
      <c r="DC35" s="40"/>
      <c r="DD35" s="37">
        <f>IFERROR((-DA35+$AT35)/(-$AV35+$AT35),0)</f>
        <v>5.5900621118012408</v>
      </c>
      <c r="DE35" s="38">
        <f>+IF(DF35="SI",IFERROR((((IF(DF35="SI",(-DB35+AT35),0)))/(-AV35+ATS35)),"REVISAR"),CX35)</f>
        <v>-1.2178619756427604</v>
      </c>
      <c r="DF35" s="39" t="s">
        <v>174</v>
      </c>
      <c r="DG35" s="40" t="s">
        <v>175</v>
      </c>
      <c r="DH35" s="44">
        <f t="shared" ref="DH35:DI37" si="47">IF(DE35="SI",DA35,0)</f>
        <v>0</v>
      </c>
      <c r="DI35" s="44">
        <f t="shared" si="47"/>
        <v>0</v>
      </c>
      <c r="DJ35" s="40"/>
      <c r="DK35" s="37">
        <f>IFERROR((-DH35+$AT35)/(-$AV35+$AT35),0)</f>
        <v>5.5900621118012408</v>
      </c>
      <c r="DL35" s="38">
        <f>+IF(DM35="SI",IFERROR((((IF(DM35="SI",(-DI35+AT35),0)))/(-AV35+ATS35)),"REVISAR"),DE35)</f>
        <v>-1.2178619756427604</v>
      </c>
      <c r="DM35" s="39" t="s">
        <v>174</v>
      </c>
      <c r="DN35" s="40" t="s">
        <v>175</v>
      </c>
      <c r="DO35" s="44">
        <f>IF(DL35="SI",DH35,0)</f>
        <v>0</v>
      </c>
      <c r="DP35" s="44">
        <f t="shared" si="26"/>
        <v>0</v>
      </c>
      <c r="DQ35" s="40"/>
      <c r="DR35" s="37">
        <f>IFERROR((-DO35+$AT35)/(-$AV35+$AT35),0)</f>
        <v>5.5900621118012408</v>
      </c>
      <c r="DS35" s="38">
        <f>+IF(DT35="SI",IFERROR((((IF(DT35="SI",(-DP35+AT35),0)))/(-AV35+ATS35)),"REVISAR"),DL35)</f>
        <v>-1.2178619756427604</v>
      </c>
      <c r="DT35" s="39" t="s">
        <v>174</v>
      </c>
      <c r="DU35" s="40" t="s">
        <v>175</v>
      </c>
      <c r="DV35" s="44">
        <f>IF(DS35="SI",DO35,0)</f>
        <v>0</v>
      </c>
      <c r="DW35" s="44">
        <f t="shared" si="29"/>
        <v>0</v>
      </c>
      <c r="DX35" s="40"/>
      <c r="DY35" s="37">
        <f>IFERROR((-DV35+$AT35)/(-$AV35+$AT35),0)</f>
        <v>5.5900621118012408</v>
      </c>
      <c r="DZ35" s="38">
        <f>+IF(EA35="SI",IFERROR((((IF(EA35="SI",(-DW35+AT35),0)))/(-AV35+ATS35)),"REVISAR"),DS35)</f>
        <v>-1.2178619756427604</v>
      </c>
      <c r="EA35" s="39" t="s">
        <v>174</v>
      </c>
      <c r="EB35" s="40" t="s">
        <v>175</v>
      </c>
      <c r="EC35" s="46">
        <f t="shared" si="39"/>
        <v>7.39</v>
      </c>
      <c r="ED35" s="112"/>
      <c r="EE35" s="76"/>
      <c r="EF35" s="37">
        <f>IFERROR((-EC35+$AT35)/(-$AV35+$AT35),0)</f>
        <v>1</v>
      </c>
      <c r="EG35" s="38">
        <f>+IF(EH35="SI",IFERROR((((IF(EH35="SI",(-ED35+AT35),0)))/(-AV35+ATS35)),"REVISAR"),DZ35)</f>
        <v>-1.2178619756427604</v>
      </c>
      <c r="EH35" s="39" t="s">
        <v>174</v>
      </c>
      <c r="EI35" s="40" t="s">
        <v>175</v>
      </c>
      <c r="EJ35" s="48"/>
      <c r="EK35" s="48">
        <v>2024</v>
      </c>
      <c r="EL35" s="49" t="str">
        <f>+VLOOKUP(C35,[8]Listas_desplega!$AI$22:$AJ$44,2,0)</f>
        <v>DCE</v>
      </c>
      <c r="EM35" s="49" t="str">
        <f>+VLOOKUP(I35,[8]Listas_desplega!$BY$2:$BZ$7,2,0)</f>
        <v>T_2</v>
      </c>
      <c r="EN35" s="49" t="str">
        <f>+VLOOKUP(J35,[8]Listas_desplega!$BY$10:$BZ$23,2,0)</f>
        <v>T_2_C_2</v>
      </c>
      <c r="EO35" s="49" t="str">
        <f>+VLOOKUP(K35,[8]Listas_desplega!$BY$27:$BZ$54,2,0)</f>
        <v>T_2_C_2_ET_1</v>
      </c>
      <c r="EP35" s="49" t="str">
        <f>+VLOOKUP(L35,[8]Listas_desplega!$BY$57:$BZ$105,2,0)</f>
        <v>T_2_C_2_ET_1_CPT_8</v>
      </c>
      <c r="EQ35" s="50" t="str">
        <f>+VLOOKUP(M35,[8]Listas_desplega!$J$2:$K$11,2,FALSE)</f>
        <v>Eje_E_6</v>
      </c>
      <c r="ER35" s="50"/>
    </row>
    <row r="36" spans="1:148" s="51" customFormat="1" ht="15" customHeight="1" x14ac:dyDescent="0.25">
      <c r="A36" s="20" t="s">
        <v>1356</v>
      </c>
      <c r="B36" s="21" t="s">
        <v>152</v>
      </c>
      <c r="C36" s="22" t="s">
        <v>397</v>
      </c>
      <c r="D36" s="22" t="s">
        <v>398</v>
      </c>
      <c r="E36" s="23" t="s">
        <v>154</v>
      </c>
      <c r="F36" s="23" t="s">
        <v>155</v>
      </c>
      <c r="G36" s="24" t="s">
        <v>156</v>
      </c>
      <c r="H36" s="23" t="s">
        <v>399</v>
      </c>
      <c r="I36" s="23" t="s">
        <v>158</v>
      </c>
      <c r="J36" s="21" t="s">
        <v>159</v>
      </c>
      <c r="K36" s="21" t="s">
        <v>160</v>
      </c>
      <c r="L36" s="21" t="s">
        <v>181</v>
      </c>
      <c r="M36" s="21" t="s">
        <v>182</v>
      </c>
      <c r="N36" s="25" t="s">
        <v>183</v>
      </c>
      <c r="O36" s="29">
        <v>98</v>
      </c>
      <c r="P36" s="113" t="s">
        <v>513</v>
      </c>
      <c r="Q36" s="30" t="s">
        <v>221</v>
      </c>
      <c r="R36" s="30" t="s">
        <v>448</v>
      </c>
      <c r="S36" s="23" t="s">
        <v>514</v>
      </c>
      <c r="T36" s="29" t="s">
        <v>186</v>
      </c>
      <c r="U36" s="29" t="s">
        <v>199</v>
      </c>
      <c r="V36" s="29">
        <v>180</v>
      </c>
      <c r="W36" s="23" t="s">
        <v>462</v>
      </c>
      <c r="X36" s="29" t="s">
        <v>225</v>
      </c>
      <c r="Y36" s="21"/>
      <c r="Z36" s="30"/>
      <c r="AA36" s="30"/>
      <c r="AB36" s="30"/>
      <c r="AC36" s="30"/>
      <c r="AD36" s="30"/>
      <c r="AE36" s="30"/>
      <c r="AF36" s="30"/>
      <c r="AG36" s="30"/>
      <c r="AH36" s="29"/>
      <c r="AI36" s="29"/>
      <c r="AJ36" s="29"/>
      <c r="AK36" s="29"/>
      <c r="AL36" s="29"/>
      <c r="AM36" s="29"/>
      <c r="AN36" s="29"/>
      <c r="AO36" s="29"/>
      <c r="AP36" s="29"/>
      <c r="AQ36" s="29"/>
      <c r="AR36" s="31"/>
      <c r="AS36" s="29"/>
      <c r="AT36" s="72">
        <v>4.37</v>
      </c>
      <c r="AU36" s="72">
        <v>3.49</v>
      </c>
      <c r="AV36" s="72">
        <v>3.1</v>
      </c>
      <c r="AW36" s="72">
        <v>2.8</v>
      </c>
      <c r="AX36" s="72">
        <v>2.58</v>
      </c>
      <c r="AY36" s="32">
        <v>2.58</v>
      </c>
      <c r="AZ36" s="114"/>
      <c r="BA36" s="114"/>
      <c r="BB36" s="114"/>
      <c r="BC36" s="114"/>
      <c r="BD36" s="93">
        <v>0</v>
      </c>
      <c r="BE36" s="93">
        <v>0</v>
      </c>
      <c r="BF36" s="64" t="s">
        <v>515</v>
      </c>
      <c r="BG36" s="37">
        <f>IFERROR((-BD36+$AT36)/(-$AV36+$AT36),0)</f>
        <v>3.4409448818897639</v>
      </c>
      <c r="BH36" s="38">
        <f>+IF(BI36="SI",IFERROR((((IF(BI36="SI",(-BE36+AT36),0)))/(-AV36+ATS36)),"REVISAR"),0)</f>
        <v>-1.4096774193548387</v>
      </c>
      <c r="BI36" s="39" t="s">
        <v>179</v>
      </c>
      <c r="BJ36" s="36" t="s">
        <v>516</v>
      </c>
      <c r="BK36" s="100">
        <v>0</v>
      </c>
      <c r="BL36" s="44">
        <v>0</v>
      </c>
      <c r="BM36" s="36" t="s">
        <v>517</v>
      </c>
      <c r="BN36" s="37">
        <f>IFERROR((-BK36+$AT36)/(-$AV36+$AT36),0)</f>
        <v>3.4409448818897639</v>
      </c>
      <c r="BO36" s="38">
        <f>+IF(BP36="SI",IFERROR((((IF(BP36="SI",(-BL36+AT36),0)))/(-AV36+ATS36)),"REVISAR"),BH36)</f>
        <v>-1.4096774193548387</v>
      </c>
      <c r="BP36" s="39" t="s">
        <v>179</v>
      </c>
      <c r="BQ36" s="36" t="s">
        <v>518</v>
      </c>
      <c r="BR36" s="95">
        <v>0</v>
      </c>
      <c r="BS36" s="111">
        <v>0</v>
      </c>
      <c r="BT36" s="36" t="s">
        <v>519</v>
      </c>
      <c r="BU36" s="37">
        <f>IFERROR((-BR36+$AT36)/(-$AV36+$AT36),0)</f>
        <v>3.4409448818897639</v>
      </c>
      <c r="BV36" s="38">
        <f>+IF(BW36="SI",IFERROR((((IF(BW36="SI",(-BS36+AT36),0)))/(-AV36+ATS36)),"REVISAR"),BO36)</f>
        <v>-1.4096774193548387</v>
      </c>
      <c r="BW36" s="39" t="s">
        <v>179</v>
      </c>
      <c r="BX36" s="36" t="s">
        <v>520</v>
      </c>
      <c r="BY36" s="44">
        <v>0</v>
      </c>
      <c r="BZ36" s="96">
        <f t="shared" si="35"/>
        <v>0</v>
      </c>
      <c r="CA36" s="64" t="s">
        <v>521</v>
      </c>
      <c r="CB36" s="37">
        <f>IFERROR((-BY36+$AT36)/(-$AV36+$AT36),0)</f>
        <v>3.4409448818897639</v>
      </c>
      <c r="CC36" s="38">
        <f>+IF(CD36="SI",IFERROR((((IF(CD36="SI",(-BZ36+AT36),0)))/(-AV36+ATS36)),"REVISAR"),BV36)</f>
        <v>-1.4096774193548387</v>
      </c>
      <c r="CD36" s="39" t="s">
        <v>179</v>
      </c>
      <c r="CE36" s="36" t="s">
        <v>522</v>
      </c>
      <c r="CF36" s="44">
        <f>IF(CC36="SI",BY36,0)</f>
        <v>0</v>
      </c>
      <c r="CG36" s="44">
        <f t="shared" si="13"/>
        <v>0</v>
      </c>
      <c r="CH36" s="64" t="s">
        <v>523</v>
      </c>
      <c r="CI36" s="37">
        <f>IFERROR((-CF36+$AT36)/(-$AV36+$AT36),0)</f>
        <v>3.4409448818897639</v>
      </c>
      <c r="CJ36" s="38">
        <f>+IF(CK36="SI",IFERROR((((IF(CK36="SI",(-CG36+AT36),0)))/(-AV36+ATS36)),"REVISAR"),CC36)</f>
        <v>-1.4096774193548387</v>
      </c>
      <c r="CK36" s="39" t="s">
        <v>179</v>
      </c>
      <c r="CL36" s="64" t="s">
        <v>524</v>
      </c>
      <c r="CM36" s="44">
        <f>IF(CJ36="SI",CF36,0)</f>
        <v>0</v>
      </c>
      <c r="CN36" s="44">
        <v>0</v>
      </c>
      <c r="CO36" s="36" t="s">
        <v>525</v>
      </c>
      <c r="CP36" s="37">
        <f>IFERROR((-CM36+$AT36)/(-$AV36+$AT36),0)</f>
        <v>3.4409448818897639</v>
      </c>
      <c r="CQ36" s="38">
        <f>+IF(CR36="SI",IFERROR((((IF(CR36="SI",(-CN36+AT36),0)))/(-AV36+ATS36)),"REVISAR"),CJ36)</f>
        <v>-1.4096774193548387</v>
      </c>
      <c r="CR36" s="39" t="s">
        <v>179</v>
      </c>
      <c r="CS36" s="40" t="s">
        <v>526</v>
      </c>
      <c r="CT36" s="44">
        <f>IF(CQ36="SI",CM36,0)</f>
        <v>0</v>
      </c>
      <c r="CU36" s="44">
        <f t="shared" si="18"/>
        <v>0</v>
      </c>
      <c r="CV36" s="40"/>
      <c r="CW36" s="37">
        <f>IFERROR((-CT36+$AT36)/(-$AV36+$AT36),0)</f>
        <v>3.4409448818897639</v>
      </c>
      <c r="CX36" s="38">
        <f>+IF(CY36="SI",IFERROR((((IF(CY36="SI",(-CU36+AT36),0)))/(-AV36+ATS36)),"REVISAR"),CQ36)</f>
        <v>-1.4096774193548387</v>
      </c>
      <c r="CY36" s="39" t="s">
        <v>174</v>
      </c>
      <c r="CZ36" s="40" t="s">
        <v>175</v>
      </c>
      <c r="DA36" s="44">
        <f>IF(CX36="SI",CT36,0)</f>
        <v>0</v>
      </c>
      <c r="DB36" s="44">
        <f t="shared" si="21"/>
        <v>0</v>
      </c>
      <c r="DC36" s="40"/>
      <c r="DD36" s="37">
        <f>IFERROR((-DA36+$AT36)/(-$AV36+$AT36),0)</f>
        <v>3.4409448818897639</v>
      </c>
      <c r="DE36" s="38">
        <f>+IF(DF36="SI",IFERROR((((IF(DF36="SI",(-DB36+AT36),0)))/(-AV36+ATS36)),"REVISAR"),CX36)</f>
        <v>-1.4096774193548387</v>
      </c>
      <c r="DF36" s="39" t="s">
        <v>174</v>
      </c>
      <c r="DG36" s="40" t="s">
        <v>175</v>
      </c>
      <c r="DH36" s="44">
        <f t="shared" si="47"/>
        <v>0</v>
      </c>
      <c r="DI36" s="44">
        <f t="shared" si="47"/>
        <v>0</v>
      </c>
      <c r="DJ36" s="40"/>
      <c r="DK36" s="37">
        <f>IFERROR((-DH36+$AT36)/(-$AV36+$AT36),0)</f>
        <v>3.4409448818897639</v>
      </c>
      <c r="DL36" s="38">
        <f>+IF(DM36="SI",IFERROR((((IF(DM36="SI",(-DI36+AT36),0)))/(-AV36+ATS36)),"REVISAR"),DE36)</f>
        <v>-1.4096774193548387</v>
      </c>
      <c r="DM36" s="39" t="s">
        <v>174</v>
      </c>
      <c r="DN36" s="40" t="s">
        <v>175</v>
      </c>
      <c r="DO36" s="44">
        <f>IF(DL36="SI",DH36,0)</f>
        <v>0</v>
      </c>
      <c r="DP36" s="44">
        <f t="shared" si="26"/>
        <v>0</v>
      </c>
      <c r="DQ36" s="40"/>
      <c r="DR36" s="37">
        <f>IFERROR((-DO36+$AT36)/(-$AV36+$AT36),0)</f>
        <v>3.4409448818897639</v>
      </c>
      <c r="DS36" s="38">
        <f>+IF(DT36="SI",IFERROR((((IF(DT36="SI",(-DP36+AT36),0)))/(-AV36+ATS36)),"REVISAR"),DL36)</f>
        <v>-1.4096774193548387</v>
      </c>
      <c r="DT36" s="39" t="s">
        <v>174</v>
      </c>
      <c r="DU36" s="40" t="s">
        <v>175</v>
      </c>
      <c r="DV36" s="44">
        <f>IF(DS36="SI",DO36,0)</f>
        <v>0</v>
      </c>
      <c r="DW36" s="44">
        <f t="shared" si="29"/>
        <v>0</v>
      </c>
      <c r="DX36" s="40"/>
      <c r="DY36" s="37">
        <f>IFERROR((-DV36+$AT36)/(-$AV36+$AT36),0)</f>
        <v>3.4409448818897639</v>
      </c>
      <c r="DZ36" s="38">
        <f>+IF(EA36="SI",IFERROR((((IF(EA36="SI",(-DW36+AT36),0)))/(-AV36+ATS36)),"REVISAR"),DS36)</f>
        <v>-1.4096774193548387</v>
      </c>
      <c r="EA36" s="39" t="s">
        <v>174</v>
      </c>
      <c r="EB36" s="40" t="s">
        <v>175</v>
      </c>
      <c r="EC36" s="46">
        <f t="shared" si="39"/>
        <v>3.1</v>
      </c>
      <c r="ED36" s="112"/>
      <c r="EE36" s="76"/>
      <c r="EF36" s="37">
        <f>IFERROR((-EC36+$AT36)/(-$AV36+$AT36),0)</f>
        <v>1</v>
      </c>
      <c r="EG36" s="38">
        <f>+IF(EH36="SI",IFERROR((((IF(EH36="SI",(-ED36+AT36),0)))/(-AV36+ATS36)),"REVISAR"),DZ36)</f>
        <v>-1.4096774193548387</v>
      </c>
      <c r="EH36" s="39"/>
      <c r="EI36" s="40" t="s">
        <v>175</v>
      </c>
      <c r="EJ36" s="48"/>
      <c r="EK36" s="48">
        <v>2024</v>
      </c>
      <c r="EL36" s="49" t="str">
        <f>+VLOOKUP(C36,[8]Listas_desplega!$AI$22:$AJ$44,2,0)</f>
        <v>DCE</v>
      </c>
      <c r="EM36" s="49" t="str">
        <f>+VLOOKUP(I36,[8]Listas_desplega!$BY$2:$BZ$7,2,0)</f>
        <v>T_2</v>
      </c>
      <c r="EN36" s="49" t="str">
        <f>+VLOOKUP(J36,[8]Listas_desplega!$BY$10:$BZ$23,2,0)</f>
        <v>T_2_C_2</v>
      </c>
      <c r="EO36" s="49" t="str">
        <f>+VLOOKUP(K36,[8]Listas_desplega!$BY$27:$BZ$54,2,0)</f>
        <v>T_2_C_2_ET_1</v>
      </c>
      <c r="EP36" s="49" t="str">
        <f>+VLOOKUP(L36,[8]Listas_desplega!$BY$57:$BZ$105,2,0)</f>
        <v>T_2_C_2_ET_1_CPT_8</v>
      </c>
      <c r="EQ36" s="50" t="str">
        <f>+VLOOKUP(M36,[8]Listas_desplega!$J$2:$K$11,2,FALSE)</f>
        <v>Eje_E_6</v>
      </c>
      <c r="ER36" s="50"/>
    </row>
    <row r="37" spans="1:148" s="51" customFormat="1" ht="15" customHeight="1" x14ac:dyDescent="0.25">
      <c r="A37" s="20" t="s">
        <v>1357</v>
      </c>
      <c r="B37" s="21" t="s">
        <v>152</v>
      </c>
      <c r="C37" s="22" t="s">
        <v>397</v>
      </c>
      <c r="D37" s="22" t="s">
        <v>397</v>
      </c>
      <c r="E37" s="23" t="s">
        <v>154</v>
      </c>
      <c r="F37" s="23" t="s">
        <v>155</v>
      </c>
      <c r="G37" s="24" t="s">
        <v>156</v>
      </c>
      <c r="H37" s="23" t="s">
        <v>399</v>
      </c>
      <c r="I37" s="23" t="s">
        <v>158</v>
      </c>
      <c r="J37" s="21" t="s">
        <v>159</v>
      </c>
      <c r="K37" s="21" t="s">
        <v>160</v>
      </c>
      <c r="L37" s="21" t="s">
        <v>181</v>
      </c>
      <c r="M37" s="21" t="s">
        <v>182</v>
      </c>
      <c r="N37" s="25" t="s">
        <v>183</v>
      </c>
      <c r="O37" s="29">
        <v>97</v>
      </c>
      <c r="P37" s="113" t="s">
        <v>527</v>
      </c>
      <c r="Q37" s="30" t="s">
        <v>221</v>
      </c>
      <c r="R37" s="30" t="s">
        <v>222</v>
      </c>
      <c r="S37" s="23" t="s">
        <v>528</v>
      </c>
      <c r="T37" s="29" t="s">
        <v>186</v>
      </c>
      <c r="U37" s="29" t="s">
        <v>199</v>
      </c>
      <c r="V37" s="29">
        <v>180</v>
      </c>
      <c r="W37" s="23" t="s">
        <v>462</v>
      </c>
      <c r="X37" s="29" t="s">
        <v>225</v>
      </c>
      <c r="Y37" s="21"/>
      <c r="Z37" s="30"/>
      <c r="AA37" s="30"/>
      <c r="AB37" s="30"/>
      <c r="AC37" s="30"/>
      <c r="AD37" s="30"/>
      <c r="AE37" s="30"/>
      <c r="AF37" s="30"/>
      <c r="AG37" s="30"/>
      <c r="AH37" s="29"/>
      <c r="AI37" s="29"/>
      <c r="AJ37" s="29"/>
      <c r="AK37" s="29"/>
      <c r="AL37" s="29"/>
      <c r="AM37" s="29"/>
      <c r="AN37" s="29"/>
      <c r="AO37" s="29"/>
      <c r="AP37" s="29"/>
      <c r="AQ37" s="29"/>
      <c r="AR37" s="31"/>
      <c r="AS37" s="29"/>
      <c r="AT37" s="32">
        <v>48.72</v>
      </c>
      <c r="AU37" s="32">
        <v>52.7</v>
      </c>
      <c r="AV37" s="32">
        <v>56.2</v>
      </c>
      <c r="AW37" s="32">
        <v>63.2</v>
      </c>
      <c r="AX37" s="32">
        <v>65</v>
      </c>
      <c r="AY37" s="32">
        <v>65</v>
      </c>
      <c r="AZ37" s="114"/>
      <c r="BA37" s="114"/>
      <c r="BB37" s="114"/>
      <c r="BC37" s="114"/>
      <c r="BD37" s="93">
        <v>0</v>
      </c>
      <c r="BE37" s="93">
        <v>0</v>
      </c>
      <c r="BF37" s="64" t="s">
        <v>529</v>
      </c>
      <c r="BG37" s="37">
        <f t="shared" ref="BG37:BG57" si="48">IFERROR(BD37/AV37,0)</f>
        <v>0</v>
      </c>
      <c r="BH37" s="38">
        <f t="shared" ref="BH37:BH44" si="49">+IF(BI37="SI",IFERROR((IF(BI37="SI",BE37,0)/AV37),"REVISAR"),0)</f>
        <v>0</v>
      </c>
      <c r="BI37" s="39" t="s">
        <v>179</v>
      </c>
      <c r="BJ37" s="36" t="s">
        <v>530</v>
      </c>
      <c r="BK37" s="100">
        <v>0</v>
      </c>
      <c r="BL37" s="44">
        <v>0</v>
      </c>
      <c r="BM37" s="36" t="s">
        <v>531</v>
      </c>
      <c r="BN37" s="37">
        <f t="shared" ref="BN37:BN57" si="50">+IFERROR(BK37/AV37,0)</f>
        <v>0</v>
      </c>
      <c r="BO37" s="38">
        <f t="shared" ref="BO37:BO57" si="51">+IF(BP37="SI",IFERROR((IF(BP37="SI",BL37,0)/AV37),"REVISAR"),BH37)</f>
        <v>0</v>
      </c>
      <c r="BP37" s="39" t="s">
        <v>179</v>
      </c>
      <c r="BQ37" s="36" t="s">
        <v>532</v>
      </c>
      <c r="BR37" s="95">
        <v>0</v>
      </c>
      <c r="BS37" s="111">
        <v>0</v>
      </c>
      <c r="BT37" s="36" t="s">
        <v>533</v>
      </c>
      <c r="BU37" s="37">
        <f t="shared" ref="BU37:BU57" si="52">IFERROR(BR37/AV37,0)</f>
        <v>0</v>
      </c>
      <c r="BV37" s="38">
        <f t="shared" ref="BV37:BV57" si="53">+IF(BW37="SI",IFERROR((IF(BW37="SI",BS37,0)/AV37),"REVISAR"),BO37)</f>
        <v>0</v>
      </c>
      <c r="BW37" s="39" t="s">
        <v>179</v>
      </c>
      <c r="BX37" s="36" t="s">
        <v>534</v>
      </c>
      <c r="BY37" s="44">
        <v>0</v>
      </c>
      <c r="BZ37" s="96">
        <f t="shared" si="35"/>
        <v>0</v>
      </c>
      <c r="CA37" s="64" t="s">
        <v>535</v>
      </c>
      <c r="CB37" s="37">
        <f t="shared" ref="CB37:CB57" si="54">IFERROR(BY37/$AV37,0)</f>
        <v>0</v>
      </c>
      <c r="CC37" s="38">
        <f t="shared" ref="CC37:CC57" si="55">+IF(CD37="SI",IFERROR((IF(CD37="SI",BZ37,0)/AV37),"REVISAR"),BV37)</f>
        <v>0</v>
      </c>
      <c r="CD37" s="39" t="s">
        <v>179</v>
      </c>
      <c r="CE37" s="36" t="s">
        <v>536</v>
      </c>
      <c r="CF37" s="44">
        <f>IF(CC37="SI",BY37,0)</f>
        <v>0</v>
      </c>
      <c r="CG37" s="44">
        <f t="shared" si="13"/>
        <v>0</v>
      </c>
      <c r="CH37" s="64" t="s">
        <v>537</v>
      </c>
      <c r="CI37" s="37">
        <f t="shared" ref="CI37:CI57" si="56">IFERROR(CF37/$AV37,0)</f>
        <v>0</v>
      </c>
      <c r="CJ37" s="38">
        <f t="shared" ref="CJ37:CJ57" si="57">+IF(CK37="SI",IFERROR((IF(CK37="SI",CG37,0)/AV37),"REVISAR"),CC37)</f>
        <v>0</v>
      </c>
      <c r="CK37" s="39" t="s">
        <v>179</v>
      </c>
      <c r="CL37" s="64" t="s">
        <v>538</v>
      </c>
      <c r="CM37" s="44">
        <f>IF(CJ37="SI",CF37,0)</f>
        <v>0</v>
      </c>
      <c r="CN37" s="44">
        <v>0</v>
      </c>
      <c r="CO37" s="36" t="s">
        <v>539</v>
      </c>
      <c r="CP37" s="37">
        <f t="shared" ref="CP37:CP57" si="58">IFERROR(CM37/$AV37,0)</f>
        <v>0</v>
      </c>
      <c r="CQ37" s="38">
        <f t="shared" ref="CQ37:CQ57" si="59">+IF(CR37="SI",IFERROR((IF(CR37="SI",CN37,0)/AV37),"REVISAR"),CJ37)</f>
        <v>0</v>
      </c>
      <c r="CR37" s="39" t="s">
        <v>179</v>
      </c>
      <c r="CS37" s="40" t="s">
        <v>540</v>
      </c>
      <c r="CT37" s="44">
        <f>IF(CQ37="SI",CM37,0)</f>
        <v>0</v>
      </c>
      <c r="CU37" s="44">
        <f t="shared" si="18"/>
        <v>0</v>
      </c>
      <c r="CV37" s="40"/>
      <c r="CW37" s="37">
        <f t="shared" ref="CW37:CW57" si="60">IFERROR(CT37/$AV37,0)</f>
        <v>0</v>
      </c>
      <c r="CX37" s="38">
        <f t="shared" ref="CX37:CX57" si="61">+IF(CY37="SI",IFERROR((IF(CY37="SI",CU37,0)/AV37),"REVISAR"),CQ37)</f>
        <v>0</v>
      </c>
      <c r="CY37" s="39" t="s">
        <v>174</v>
      </c>
      <c r="CZ37" s="40" t="s">
        <v>175</v>
      </c>
      <c r="DA37" s="44">
        <f>IF(CX37="SI",CT37,0)</f>
        <v>0</v>
      </c>
      <c r="DB37" s="44">
        <f t="shared" si="21"/>
        <v>0</v>
      </c>
      <c r="DC37" s="40"/>
      <c r="DD37" s="37">
        <f t="shared" ref="DD37:DD57" si="62">IFERROR(DA37/$AV37,0)</f>
        <v>0</v>
      </c>
      <c r="DE37" s="38">
        <f t="shared" ref="DE37:DE57" si="63">+IF(DF37="SI",IFERROR((IF(DF37="SI",DB37,0)/AV37),"REVISAR"),CX37)</f>
        <v>0</v>
      </c>
      <c r="DF37" s="39" t="s">
        <v>174</v>
      </c>
      <c r="DG37" s="40" t="s">
        <v>175</v>
      </c>
      <c r="DH37" s="44">
        <f t="shared" si="47"/>
        <v>0</v>
      </c>
      <c r="DI37" s="44">
        <f t="shared" si="47"/>
        <v>0</v>
      </c>
      <c r="DJ37" s="40"/>
      <c r="DK37" s="37">
        <f t="shared" ref="DK37:DK57" si="64">IFERROR(DH37/$AV37,0)</f>
        <v>0</v>
      </c>
      <c r="DL37" s="38">
        <f t="shared" ref="DL37:DL57" si="65">+IF(DM37="SI",IFERROR((IF(DM37="SI",DI37,0)/AV37),"REVISAR"),DE37)</f>
        <v>0</v>
      </c>
      <c r="DM37" s="39" t="s">
        <v>174</v>
      </c>
      <c r="DN37" s="40" t="s">
        <v>175</v>
      </c>
      <c r="DO37" s="44">
        <f>IF(DL37="SI",DH37,0)</f>
        <v>0</v>
      </c>
      <c r="DP37" s="44">
        <f t="shared" si="26"/>
        <v>0</v>
      </c>
      <c r="DQ37" s="40"/>
      <c r="DR37" s="37">
        <f t="shared" ref="DR37:DR57" si="66">IFERROR(DO37/$AV37,0)</f>
        <v>0</v>
      </c>
      <c r="DS37" s="38">
        <f t="shared" ref="DS37:DS57" si="67">+IF(DT37="SI",IFERROR((IF(DT37="SI",DP37,0)/AV37),"REVISAR"),DL37)</f>
        <v>0</v>
      </c>
      <c r="DT37" s="39" t="s">
        <v>174</v>
      </c>
      <c r="DU37" s="40" t="s">
        <v>175</v>
      </c>
      <c r="DV37" s="44">
        <f>IF(DS37="SI",DO37,0)</f>
        <v>0</v>
      </c>
      <c r="DW37" s="44">
        <f t="shared" si="29"/>
        <v>0</v>
      </c>
      <c r="DX37" s="40"/>
      <c r="DY37" s="37">
        <f t="shared" ref="DY37:DY57" si="68">IFERROR(DV37/$AV37,0)</f>
        <v>0</v>
      </c>
      <c r="DZ37" s="38">
        <f t="shared" ref="DZ37:DZ57" si="69">+IF(EA37="SI",IFERROR((IF(EA37="SI",DW37,0)/AV37),"REVISAR"),DS37)</f>
        <v>0</v>
      </c>
      <c r="EA37" s="39" t="s">
        <v>174</v>
      </c>
      <c r="EB37" s="40" t="s">
        <v>175</v>
      </c>
      <c r="EC37" s="46">
        <f t="shared" si="39"/>
        <v>56.2</v>
      </c>
      <c r="ED37" s="115"/>
      <c r="EE37" s="76"/>
      <c r="EF37" s="37">
        <f t="shared" ref="EF37:EF57" si="70">IFERROR(EC37/$AV37,0)</f>
        <v>1</v>
      </c>
      <c r="EG37" s="38">
        <f t="shared" ref="EG37:EG57" si="71">+IF(EH37="SI",IFERROR((IF(EH37="SI",ED37,0)/AV37),"REVISAR"),DZ37)</f>
        <v>0</v>
      </c>
      <c r="EH37" s="39" t="s">
        <v>174</v>
      </c>
      <c r="EI37" s="40" t="s">
        <v>175</v>
      </c>
      <c r="EJ37" s="48"/>
      <c r="EK37" s="48">
        <v>2024</v>
      </c>
      <c r="EL37" s="49" t="str">
        <f>+VLOOKUP(C37,[8]Listas_desplega!$AI$22:$AJ$44,2,0)</f>
        <v>DCE</v>
      </c>
      <c r="EM37" s="49" t="str">
        <f>+VLOOKUP(I37,[8]Listas_desplega!$BY$2:$BZ$7,2,0)</f>
        <v>T_2</v>
      </c>
      <c r="EN37" s="49" t="str">
        <f>+VLOOKUP(J37,[8]Listas_desplega!$BY$10:$BZ$23,2,0)</f>
        <v>T_2_C_2</v>
      </c>
      <c r="EO37" s="49" t="str">
        <f>+VLOOKUP(K37,[8]Listas_desplega!$BY$27:$BZ$54,2,0)</f>
        <v>T_2_C_2_ET_1</v>
      </c>
      <c r="EP37" s="49" t="str">
        <f>+VLOOKUP(L37,[8]Listas_desplega!$BY$57:$BZ$105,2,0)</f>
        <v>T_2_C_2_ET_1_CPT_8</v>
      </c>
      <c r="EQ37" s="50" t="str">
        <f>+VLOOKUP(M37,[8]Listas_desplega!$J$2:$K$11,2,FALSE)</f>
        <v>Eje_E_6</v>
      </c>
      <c r="ER37" s="50"/>
    </row>
    <row r="38" spans="1:148" s="51" customFormat="1" ht="15" customHeight="1" x14ac:dyDescent="0.25">
      <c r="A38" s="20" t="s">
        <v>1358</v>
      </c>
      <c r="B38" s="21" t="s">
        <v>152</v>
      </c>
      <c r="C38" s="22" t="s">
        <v>397</v>
      </c>
      <c r="D38" s="22" t="s">
        <v>541</v>
      </c>
      <c r="E38" s="23" t="s">
        <v>154</v>
      </c>
      <c r="F38" s="23" t="s">
        <v>155</v>
      </c>
      <c r="G38" s="24" t="s">
        <v>156</v>
      </c>
      <c r="H38" s="23" t="s">
        <v>542</v>
      </c>
      <c r="I38" s="23" t="s">
        <v>158</v>
      </c>
      <c r="J38" s="23" t="s">
        <v>543</v>
      </c>
      <c r="K38" s="23" t="s">
        <v>544</v>
      </c>
      <c r="L38" s="23" t="s">
        <v>545</v>
      </c>
      <c r="M38" s="21" t="s">
        <v>546</v>
      </c>
      <c r="N38" s="25" t="s">
        <v>547</v>
      </c>
      <c r="O38" s="116" t="s">
        <v>548</v>
      </c>
      <c r="P38" s="117" t="s">
        <v>549</v>
      </c>
      <c r="Q38" s="30" t="s">
        <v>165</v>
      </c>
      <c r="R38" s="30" t="s">
        <v>166</v>
      </c>
      <c r="S38" s="118" t="s">
        <v>550</v>
      </c>
      <c r="T38" s="116" t="s">
        <v>168</v>
      </c>
      <c r="U38" s="29" t="s">
        <v>169</v>
      </c>
      <c r="V38" s="29">
        <v>30</v>
      </c>
      <c r="W38" s="118" t="s">
        <v>551</v>
      </c>
      <c r="X38" s="29" t="s">
        <v>404</v>
      </c>
      <c r="Y38" s="21"/>
      <c r="Z38" s="30"/>
      <c r="AA38" s="30"/>
      <c r="AB38" s="30"/>
      <c r="AC38" s="30"/>
      <c r="AD38" s="30"/>
      <c r="AE38" s="30"/>
      <c r="AF38" s="30"/>
      <c r="AG38" s="30"/>
      <c r="AH38" s="29"/>
      <c r="AI38" s="29"/>
      <c r="AJ38" s="29"/>
      <c r="AK38" s="29"/>
      <c r="AL38" s="29"/>
      <c r="AM38" s="29"/>
      <c r="AN38" s="29"/>
      <c r="AO38" s="29"/>
      <c r="AP38" s="29"/>
      <c r="AQ38" s="29"/>
      <c r="AR38" s="31"/>
      <c r="AS38" s="29"/>
      <c r="AT38" s="32">
        <v>683</v>
      </c>
      <c r="AU38" s="32">
        <v>651</v>
      </c>
      <c r="AV38" s="32">
        <v>904</v>
      </c>
      <c r="AW38" s="32">
        <v>1265</v>
      </c>
      <c r="AX38" s="32">
        <v>795</v>
      </c>
      <c r="AY38" s="32">
        <v>3615</v>
      </c>
      <c r="AZ38" s="119"/>
      <c r="BA38" s="119"/>
      <c r="BB38" s="119"/>
      <c r="BC38" s="120"/>
      <c r="BD38" s="93">
        <v>0</v>
      </c>
      <c r="BE38" s="93">
        <v>0</v>
      </c>
      <c r="BF38" s="36"/>
      <c r="BG38" s="37">
        <f t="shared" si="48"/>
        <v>0</v>
      </c>
      <c r="BH38" s="38">
        <f t="shared" si="49"/>
        <v>0</v>
      </c>
      <c r="BI38" s="39" t="s">
        <v>174</v>
      </c>
      <c r="BJ38" s="36" t="s">
        <v>175</v>
      </c>
      <c r="BK38" s="57">
        <v>0</v>
      </c>
      <c r="BL38" s="44">
        <v>0</v>
      </c>
      <c r="BM38" s="36"/>
      <c r="BN38" s="37">
        <f t="shared" si="50"/>
        <v>0</v>
      </c>
      <c r="BO38" s="38">
        <f t="shared" si="51"/>
        <v>0</v>
      </c>
      <c r="BP38" s="39" t="s">
        <v>174</v>
      </c>
      <c r="BQ38" s="36" t="s">
        <v>175</v>
      </c>
      <c r="BR38" s="57">
        <v>0</v>
      </c>
      <c r="BS38" s="44">
        <v>0</v>
      </c>
      <c r="BT38" s="36" t="s">
        <v>552</v>
      </c>
      <c r="BU38" s="37">
        <f t="shared" si="52"/>
        <v>0</v>
      </c>
      <c r="BV38" s="38">
        <f t="shared" si="53"/>
        <v>0</v>
      </c>
      <c r="BW38" s="39" t="s">
        <v>176</v>
      </c>
      <c r="BX38" s="36" t="s">
        <v>553</v>
      </c>
      <c r="BY38" s="44">
        <v>0</v>
      </c>
      <c r="BZ38" s="96">
        <f t="shared" si="35"/>
        <v>0</v>
      </c>
      <c r="CA38" s="64"/>
      <c r="CB38" s="37">
        <f t="shared" si="54"/>
        <v>0</v>
      </c>
      <c r="CC38" s="38">
        <f t="shared" si="55"/>
        <v>0</v>
      </c>
      <c r="CD38" s="39" t="s">
        <v>179</v>
      </c>
      <c r="CE38" s="36" t="s">
        <v>554</v>
      </c>
      <c r="CF38" s="101">
        <v>0</v>
      </c>
      <c r="CG38" s="44">
        <f t="shared" si="13"/>
        <v>0</v>
      </c>
      <c r="CH38" s="64"/>
      <c r="CI38" s="37">
        <f t="shared" si="56"/>
        <v>0</v>
      </c>
      <c r="CJ38" s="38">
        <f t="shared" si="57"/>
        <v>0</v>
      </c>
      <c r="CK38" s="39" t="s">
        <v>179</v>
      </c>
      <c r="CL38" s="64" t="s">
        <v>555</v>
      </c>
      <c r="CM38" s="102">
        <v>0</v>
      </c>
      <c r="CN38" s="103"/>
      <c r="CO38" s="36" t="s">
        <v>556</v>
      </c>
      <c r="CP38" s="37">
        <f t="shared" si="58"/>
        <v>0</v>
      </c>
      <c r="CQ38" s="38">
        <f t="shared" si="59"/>
        <v>0</v>
      </c>
      <c r="CR38" s="39" t="s">
        <v>406</v>
      </c>
      <c r="CS38" s="97" t="s">
        <v>557</v>
      </c>
      <c r="CT38" s="104">
        <f>+CM38</f>
        <v>0</v>
      </c>
      <c r="CU38" s="44">
        <f t="shared" si="18"/>
        <v>0</v>
      </c>
      <c r="CV38" s="40"/>
      <c r="CW38" s="37">
        <f t="shared" si="60"/>
        <v>0</v>
      </c>
      <c r="CX38" s="38">
        <f t="shared" si="61"/>
        <v>0</v>
      </c>
      <c r="CY38" s="39" t="s">
        <v>174</v>
      </c>
      <c r="CZ38" s="40" t="s">
        <v>175</v>
      </c>
      <c r="DA38" s="104">
        <f>+CT38</f>
        <v>0</v>
      </c>
      <c r="DB38" s="44">
        <f t="shared" si="21"/>
        <v>0</v>
      </c>
      <c r="DC38" s="40"/>
      <c r="DD38" s="37">
        <f t="shared" si="62"/>
        <v>0</v>
      </c>
      <c r="DE38" s="38">
        <f t="shared" si="63"/>
        <v>0</v>
      </c>
      <c r="DF38" s="39" t="s">
        <v>174</v>
      </c>
      <c r="DG38" s="40" t="s">
        <v>175</v>
      </c>
      <c r="DH38" s="104">
        <f>+DA38</f>
        <v>0</v>
      </c>
      <c r="DI38" s="44">
        <f>IF(DF38="SI",DB38,0)</f>
        <v>0</v>
      </c>
      <c r="DJ38" s="40"/>
      <c r="DK38" s="37">
        <f t="shared" si="64"/>
        <v>0</v>
      </c>
      <c r="DL38" s="38">
        <f t="shared" si="65"/>
        <v>0</v>
      </c>
      <c r="DM38" s="39" t="s">
        <v>174</v>
      </c>
      <c r="DN38" s="40" t="s">
        <v>175</v>
      </c>
      <c r="DO38" s="104">
        <f>+DH38</f>
        <v>0</v>
      </c>
      <c r="DP38" s="44">
        <f t="shared" si="26"/>
        <v>0</v>
      </c>
      <c r="DQ38" s="40"/>
      <c r="DR38" s="37">
        <f t="shared" si="66"/>
        <v>0</v>
      </c>
      <c r="DS38" s="38">
        <f t="shared" si="67"/>
        <v>0</v>
      </c>
      <c r="DT38" s="39" t="s">
        <v>174</v>
      </c>
      <c r="DU38" s="40" t="s">
        <v>175</v>
      </c>
      <c r="DV38" s="104">
        <f>+DO38</f>
        <v>0</v>
      </c>
      <c r="DW38" s="44">
        <f t="shared" si="29"/>
        <v>0</v>
      </c>
      <c r="DX38" s="40"/>
      <c r="DY38" s="37">
        <f t="shared" si="68"/>
        <v>0</v>
      </c>
      <c r="DZ38" s="38">
        <f t="shared" si="69"/>
        <v>0</v>
      </c>
      <c r="EA38" s="39" t="s">
        <v>174</v>
      </c>
      <c r="EB38" s="40" t="s">
        <v>175</v>
      </c>
      <c r="EC38" s="46">
        <f t="shared" si="39"/>
        <v>904</v>
      </c>
      <c r="ED38" s="40"/>
      <c r="EE38" s="40"/>
      <c r="EF38" s="37">
        <f t="shared" si="70"/>
        <v>1</v>
      </c>
      <c r="EG38" s="38">
        <f t="shared" si="71"/>
        <v>0</v>
      </c>
      <c r="EH38" s="39" t="s">
        <v>174</v>
      </c>
      <c r="EI38" s="40" t="s">
        <v>175</v>
      </c>
      <c r="EJ38" s="50" t="s">
        <v>173</v>
      </c>
      <c r="EK38" s="48">
        <v>2024</v>
      </c>
      <c r="EL38" s="49" t="str">
        <f>+VLOOKUP(C38,[8]Listas_desplega!$AI$22:$AJ$44,2,0)</f>
        <v>DCE</v>
      </c>
      <c r="EM38" s="49" t="str">
        <f>+VLOOKUP(I38,[8]Listas_desplega!$BY$2:$BZ$7,2,0)</f>
        <v>T_2</v>
      </c>
      <c r="EN38" s="49" t="str">
        <f>+VLOOKUP(J38,[8]Listas_desplega!$BY$10:$BZ$23,2,0)</f>
        <v>T_2_C_1</v>
      </c>
      <c r="EO38" s="49" t="str">
        <f>+VLOOKUP(K38,[8]Listas_desplega!$BY$27:$BZ$54,2,0)</f>
        <v>T_2_C_1_ET_1</v>
      </c>
      <c r="EP38" s="49" t="str">
        <f>+VLOOKUP(L38,[8]Listas_desplega!$BY$57:$BZ$105,2,0)</f>
        <v>T_2_C_1_ET_1_CPT_1</v>
      </c>
      <c r="EQ38" s="50" t="str">
        <f>+VLOOKUP(M38,[8]Listas_desplega!$J$2:$K$11,2,FALSE)</f>
        <v>Eje_E_7</v>
      </c>
      <c r="ER38" s="50"/>
    </row>
    <row r="39" spans="1:148" s="51" customFormat="1" ht="15" customHeight="1" x14ac:dyDescent="0.25">
      <c r="A39" s="20" t="s">
        <v>1359</v>
      </c>
      <c r="B39" s="21" t="s">
        <v>152</v>
      </c>
      <c r="C39" s="22" t="s">
        <v>397</v>
      </c>
      <c r="D39" s="22" t="s">
        <v>541</v>
      </c>
      <c r="E39" s="23" t="s">
        <v>154</v>
      </c>
      <c r="F39" s="23" t="s">
        <v>155</v>
      </c>
      <c r="G39" s="24" t="s">
        <v>156</v>
      </c>
      <c r="H39" s="23" t="s">
        <v>542</v>
      </c>
      <c r="I39" s="23" t="s">
        <v>158</v>
      </c>
      <c r="J39" s="23" t="s">
        <v>543</v>
      </c>
      <c r="K39" s="23" t="s">
        <v>544</v>
      </c>
      <c r="L39" s="23" t="s">
        <v>545</v>
      </c>
      <c r="M39" s="21" t="s">
        <v>546</v>
      </c>
      <c r="N39" s="25" t="s">
        <v>547</v>
      </c>
      <c r="O39" s="116" t="s">
        <v>558</v>
      </c>
      <c r="P39" s="121" t="s">
        <v>559</v>
      </c>
      <c r="Q39" s="30" t="s">
        <v>165</v>
      </c>
      <c r="R39" s="30" t="s">
        <v>166</v>
      </c>
      <c r="S39" s="122" t="s">
        <v>560</v>
      </c>
      <c r="T39" s="123" t="s">
        <v>168</v>
      </c>
      <c r="U39" s="29" t="s">
        <v>169</v>
      </c>
      <c r="V39" s="29">
        <v>30</v>
      </c>
      <c r="W39" s="122" t="s">
        <v>551</v>
      </c>
      <c r="X39" s="29" t="s">
        <v>404</v>
      </c>
      <c r="Y39" s="21"/>
      <c r="Z39" s="30"/>
      <c r="AA39" s="30"/>
      <c r="AB39" s="30"/>
      <c r="AC39" s="30"/>
      <c r="AD39" s="30"/>
      <c r="AE39" s="30"/>
      <c r="AF39" s="30"/>
      <c r="AG39" s="30"/>
      <c r="AH39" s="29"/>
      <c r="AI39" s="29"/>
      <c r="AJ39" s="29"/>
      <c r="AK39" s="29"/>
      <c r="AL39" s="29"/>
      <c r="AM39" s="29"/>
      <c r="AN39" s="29"/>
      <c r="AO39" s="29"/>
      <c r="AP39" s="29"/>
      <c r="AQ39" s="29"/>
      <c r="AR39" s="31"/>
      <c r="AS39" s="29"/>
      <c r="AT39" s="124">
        <v>834</v>
      </c>
      <c r="AU39" s="124">
        <v>1175</v>
      </c>
      <c r="AV39" s="124">
        <v>1632</v>
      </c>
      <c r="AW39" s="124">
        <v>2285</v>
      </c>
      <c r="AX39" s="124">
        <v>1436</v>
      </c>
      <c r="AY39" s="32">
        <v>6528</v>
      </c>
      <c r="AZ39" s="29"/>
      <c r="BA39" s="29"/>
      <c r="BB39" s="29"/>
      <c r="BC39" s="33"/>
      <c r="BD39" s="93">
        <v>0</v>
      </c>
      <c r="BE39" s="93">
        <v>0</v>
      </c>
      <c r="BF39" s="36"/>
      <c r="BG39" s="37">
        <f t="shared" si="48"/>
        <v>0</v>
      </c>
      <c r="BH39" s="38">
        <f t="shared" si="49"/>
        <v>0</v>
      </c>
      <c r="BI39" s="39" t="s">
        <v>174</v>
      </c>
      <c r="BJ39" s="36" t="s">
        <v>175</v>
      </c>
      <c r="BK39" s="57">
        <v>0</v>
      </c>
      <c r="BL39" s="44">
        <v>0</v>
      </c>
      <c r="BM39" s="36"/>
      <c r="BN39" s="37">
        <f t="shared" si="50"/>
        <v>0</v>
      </c>
      <c r="BO39" s="38">
        <f t="shared" si="51"/>
        <v>0</v>
      </c>
      <c r="BP39" s="39" t="s">
        <v>174</v>
      </c>
      <c r="BQ39" s="36" t="s">
        <v>175</v>
      </c>
      <c r="BR39" s="57">
        <v>0</v>
      </c>
      <c r="BS39" s="44">
        <v>0</v>
      </c>
      <c r="BT39" s="36" t="s">
        <v>561</v>
      </c>
      <c r="BU39" s="37">
        <f t="shared" si="52"/>
        <v>0</v>
      </c>
      <c r="BV39" s="38">
        <f t="shared" si="53"/>
        <v>0</v>
      </c>
      <c r="BW39" s="39" t="s">
        <v>176</v>
      </c>
      <c r="BX39" s="36" t="s">
        <v>562</v>
      </c>
      <c r="BY39" s="44">
        <v>0</v>
      </c>
      <c r="BZ39" s="96">
        <f t="shared" si="35"/>
        <v>0</v>
      </c>
      <c r="CA39" s="64"/>
      <c r="CB39" s="37">
        <f t="shared" si="54"/>
        <v>0</v>
      </c>
      <c r="CC39" s="38">
        <f t="shared" si="55"/>
        <v>0</v>
      </c>
      <c r="CD39" s="39" t="s">
        <v>179</v>
      </c>
      <c r="CE39" s="36" t="s">
        <v>555</v>
      </c>
      <c r="CF39" s="101">
        <v>0</v>
      </c>
      <c r="CG39" s="44">
        <f t="shared" si="13"/>
        <v>0</v>
      </c>
      <c r="CH39" s="64"/>
      <c r="CI39" s="37">
        <f t="shared" si="56"/>
        <v>0</v>
      </c>
      <c r="CJ39" s="38">
        <f t="shared" si="57"/>
        <v>0</v>
      </c>
      <c r="CK39" s="39" t="s">
        <v>174</v>
      </c>
      <c r="CL39" s="64" t="s">
        <v>175</v>
      </c>
      <c r="CM39" s="102">
        <v>0</v>
      </c>
      <c r="CN39" s="103"/>
      <c r="CO39" s="36" t="s">
        <v>563</v>
      </c>
      <c r="CP39" s="37">
        <f t="shared" si="58"/>
        <v>0</v>
      </c>
      <c r="CQ39" s="38">
        <f t="shared" si="59"/>
        <v>0</v>
      </c>
      <c r="CR39" s="39" t="s">
        <v>406</v>
      </c>
      <c r="CS39" s="97" t="s">
        <v>557</v>
      </c>
      <c r="CT39" s="104">
        <f>+CM39</f>
        <v>0</v>
      </c>
      <c r="CU39" s="44">
        <f t="shared" si="18"/>
        <v>0</v>
      </c>
      <c r="CV39" s="40"/>
      <c r="CW39" s="37">
        <f t="shared" si="60"/>
        <v>0</v>
      </c>
      <c r="CX39" s="38">
        <f t="shared" si="61"/>
        <v>0</v>
      </c>
      <c r="CY39" s="39" t="s">
        <v>174</v>
      </c>
      <c r="CZ39" s="40" t="s">
        <v>175</v>
      </c>
      <c r="DA39" s="104">
        <f>+CT39</f>
        <v>0</v>
      </c>
      <c r="DB39" s="44">
        <f t="shared" si="21"/>
        <v>0</v>
      </c>
      <c r="DC39" s="40"/>
      <c r="DD39" s="37">
        <f t="shared" si="62"/>
        <v>0</v>
      </c>
      <c r="DE39" s="38">
        <f t="shared" si="63"/>
        <v>0</v>
      </c>
      <c r="DF39" s="39" t="s">
        <v>174</v>
      </c>
      <c r="DG39" s="40" t="s">
        <v>175</v>
      </c>
      <c r="DH39" s="104">
        <f>+DA39</f>
        <v>0</v>
      </c>
      <c r="DI39" s="44">
        <f>IF(DF39="SI",DB39,0)</f>
        <v>0</v>
      </c>
      <c r="DJ39" s="40"/>
      <c r="DK39" s="37">
        <f t="shared" si="64"/>
        <v>0</v>
      </c>
      <c r="DL39" s="38">
        <f t="shared" si="65"/>
        <v>0</v>
      </c>
      <c r="DM39" s="39" t="s">
        <v>174</v>
      </c>
      <c r="DN39" s="40" t="s">
        <v>175</v>
      </c>
      <c r="DO39" s="104">
        <f>+DH39</f>
        <v>0</v>
      </c>
      <c r="DP39" s="44">
        <f t="shared" si="26"/>
        <v>0</v>
      </c>
      <c r="DQ39" s="40"/>
      <c r="DR39" s="37">
        <f t="shared" si="66"/>
        <v>0</v>
      </c>
      <c r="DS39" s="38">
        <f t="shared" si="67"/>
        <v>0</v>
      </c>
      <c r="DT39" s="39" t="s">
        <v>174</v>
      </c>
      <c r="DU39" s="40" t="s">
        <v>175</v>
      </c>
      <c r="DV39" s="104">
        <f>+DO39</f>
        <v>0</v>
      </c>
      <c r="DW39" s="44">
        <f t="shared" si="29"/>
        <v>0</v>
      </c>
      <c r="DX39" s="40"/>
      <c r="DY39" s="37">
        <f t="shared" si="68"/>
        <v>0</v>
      </c>
      <c r="DZ39" s="38">
        <f t="shared" si="69"/>
        <v>0</v>
      </c>
      <c r="EA39" s="39" t="s">
        <v>174</v>
      </c>
      <c r="EB39" s="40" t="s">
        <v>175</v>
      </c>
      <c r="EC39" s="46">
        <f t="shared" si="39"/>
        <v>1632</v>
      </c>
      <c r="ED39" s="40"/>
      <c r="EE39" s="40"/>
      <c r="EF39" s="37">
        <f t="shared" si="70"/>
        <v>1</v>
      </c>
      <c r="EG39" s="38">
        <f t="shared" si="71"/>
        <v>0</v>
      </c>
      <c r="EH39" s="39" t="s">
        <v>174</v>
      </c>
      <c r="EI39" s="40" t="s">
        <v>175</v>
      </c>
      <c r="EJ39" s="50" t="s">
        <v>173</v>
      </c>
      <c r="EK39" s="48">
        <v>2024</v>
      </c>
      <c r="EL39" s="49" t="str">
        <f>+VLOOKUP(C39,[8]Listas_desplega!$AI$22:$AJ$44,2,0)</f>
        <v>DCE</v>
      </c>
      <c r="EM39" s="49" t="str">
        <f>+VLOOKUP(I39,[8]Listas_desplega!$BY$2:$BZ$7,2,0)</f>
        <v>T_2</v>
      </c>
      <c r="EN39" s="49" t="str">
        <f>+VLOOKUP(J39,[8]Listas_desplega!$BY$10:$BZ$23,2,0)</f>
        <v>T_2_C_1</v>
      </c>
      <c r="EO39" s="49" t="str">
        <f>+VLOOKUP(K39,[8]Listas_desplega!$BY$27:$BZ$54,2,0)</f>
        <v>T_2_C_1_ET_1</v>
      </c>
      <c r="EP39" s="49" t="str">
        <f>+VLOOKUP(L39,[8]Listas_desplega!$BY$57:$BZ$105,2,0)</f>
        <v>T_2_C_1_ET_1_CPT_1</v>
      </c>
      <c r="EQ39" s="50" t="str">
        <f>+VLOOKUP(M39,[8]Listas_desplega!$J$2:$K$11,2,FALSE)</f>
        <v>Eje_E_7</v>
      </c>
      <c r="ER39" s="50"/>
    </row>
    <row r="40" spans="1:148" s="51" customFormat="1" ht="15" customHeight="1" x14ac:dyDescent="0.25">
      <c r="A40" s="20" t="s">
        <v>1360</v>
      </c>
      <c r="B40" s="21" t="s">
        <v>152</v>
      </c>
      <c r="C40" s="22" t="s">
        <v>397</v>
      </c>
      <c r="D40" s="22" t="s">
        <v>541</v>
      </c>
      <c r="E40" s="23" t="s">
        <v>154</v>
      </c>
      <c r="F40" s="23" t="s">
        <v>155</v>
      </c>
      <c r="G40" s="24" t="s">
        <v>156</v>
      </c>
      <c r="H40" s="23" t="s">
        <v>542</v>
      </c>
      <c r="I40" s="23" t="s">
        <v>158</v>
      </c>
      <c r="J40" s="23" t="s">
        <v>543</v>
      </c>
      <c r="K40" s="23" t="s">
        <v>544</v>
      </c>
      <c r="L40" s="23" t="s">
        <v>545</v>
      </c>
      <c r="M40" s="21" t="s">
        <v>546</v>
      </c>
      <c r="N40" s="25" t="s">
        <v>547</v>
      </c>
      <c r="O40" s="29">
        <v>88</v>
      </c>
      <c r="P40" s="125" t="s">
        <v>564</v>
      </c>
      <c r="Q40" s="30" t="s">
        <v>165</v>
      </c>
      <c r="R40" s="30" t="s">
        <v>166</v>
      </c>
      <c r="S40" s="122" t="s">
        <v>565</v>
      </c>
      <c r="T40" s="123" t="s">
        <v>168</v>
      </c>
      <c r="U40" s="29" t="s">
        <v>566</v>
      </c>
      <c r="V40" s="29">
        <v>30</v>
      </c>
      <c r="W40" s="122" t="s">
        <v>567</v>
      </c>
      <c r="X40" s="29" t="s">
        <v>225</v>
      </c>
      <c r="Y40" s="21"/>
      <c r="Z40" s="30"/>
      <c r="AA40" s="30"/>
      <c r="AB40" s="30"/>
      <c r="AC40" s="30"/>
      <c r="AD40" s="30"/>
      <c r="AE40" s="30"/>
      <c r="AF40" s="30"/>
      <c r="AG40" s="30"/>
      <c r="AH40" s="29"/>
      <c r="AI40" s="29"/>
      <c r="AJ40" s="29"/>
      <c r="AK40" s="29"/>
      <c r="AL40" s="29"/>
      <c r="AM40" s="29"/>
      <c r="AN40" s="29"/>
      <c r="AO40" s="29"/>
      <c r="AP40" s="29"/>
      <c r="AQ40" s="29"/>
      <c r="AR40" s="31"/>
      <c r="AS40" s="29"/>
      <c r="AT40" s="32">
        <v>0</v>
      </c>
      <c r="AU40" s="32">
        <v>3050</v>
      </c>
      <c r="AV40" s="32">
        <v>4413</v>
      </c>
      <c r="AW40" s="32">
        <v>7021</v>
      </c>
      <c r="AX40" s="32">
        <v>5016</v>
      </c>
      <c r="AY40" s="32">
        <v>19500</v>
      </c>
      <c r="AZ40" s="29"/>
      <c r="BA40" s="29"/>
      <c r="BB40" s="29"/>
      <c r="BC40" s="33"/>
      <c r="BD40" s="46">
        <v>177</v>
      </c>
      <c r="BE40" s="40">
        <v>177</v>
      </c>
      <c r="BF40" s="36" t="s">
        <v>568</v>
      </c>
      <c r="BG40" s="37">
        <f t="shared" si="48"/>
        <v>4.010876954452753E-2</v>
      </c>
      <c r="BH40" s="38">
        <f t="shared" si="49"/>
        <v>4.010876954452753E-2</v>
      </c>
      <c r="BI40" s="39" t="s">
        <v>179</v>
      </c>
      <c r="BJ40" s="36" t="s">
        <v>569</v>
      </c>
      <c r="BK40" s="57">
        <v>510</v>
      </c>
      <c r="BL40" s="105">
        <v>450</v>
      </c>
      <c r="BM40" s="36" t="s">
        <v>570</v>
      </c>
      <c r="BN40" s="37">
        <f t="shared" si="50"/>
        <v>0.11556764106050306</v>
      </c>
      <c r="BO40" s="38">
        <f t="shared" si="51"/>
        <v>0.10197144799456152</v>
      </c>
      <c r="BP40" s="39" t="s">
        <v>179</v>
      </c>
      <c r="BQ40" s="36" t="s">
        <v>571</v>
      </c>
      <c r="BR40" s="126">
        <v>782</v>
      </c>
      <c r="BS40" s="127">
        <v>1038</v>
      </c>
      <c r="BT40" s="36" t="s">
        <v>572</v>
      </c>
      <c r="BU40" s="37">
        <f t="shared" si="52"/>
        <v>0.17720371629277135</v>
      </c>
      <c r="BV40" s="38">
        <f t="shared" si="53"/>
        <v>0.23521414004078858</v>
      </c>
      <c r="BW40" s="39" t="s">
        <v>179</v>
      </c>
      <c r="BX40" s="36" t="s">
        <v>573</v>
      </c>
      <c r="BY40" s="57">
        <v>1149</v>
      </c>
      <c r="BZ40" s="105">
        <v>1223</v>
      </c>
      <c r="CA40" s="64" t="s">
        <v>574</v>
      </c>
      <c r="CB40" s="37">
        <f t="shared" si="54"/>
        <v>0.2603670972127804</v>
      </c>
      <c r="CC40" s="38">
        <f>+IF(CD40="SI",IFERROR((IF(CD40="SI",BZ40,0)/AV40),"REVISAR"),BV40)</f>
        <v>0.27713573532744162</v>
      </c>
      <c r="CD40" s="39" t="s">
        <v>179</v>
      </c>
      <c r="CE40" s="36" t="s">
        <v>575</v>
      </c>
      <c r="CF40" s="128">
        <v>1449</v>
      </c>
      <c r="CG40" s="129">
        <v>1496</v>
      </c>
      <c r="CH40" s="64" t="s">
        <v>576</v>
      </c>
      <c r="CI40" s="37">
        <f t="shared" si="56"/>
        <v>0.32834806254248811</v>
      </c>
      <c r="CJ40" s="38">
        <f>+IF(CK40="SI",IFERROR((IF(CK40="SI",CG40,0)/AV40),"REVISAR"),CC40)</f>
        <v>0.33899841377747564</v>
      </c>
      <c r="CK40" s="39" t="s">
        <v>179</v>
      </c>
      <c r="CL40" s="64" t="s">
        <v>577</v>
      </c>
      <c r="CM40" s="128">
        <v>1662</v>
      </c>
      <c r="CN40" s="130">
        <f>+CG40</f>
        <v>1496</v>
      </c>
      <c r="CO40" s="36" t="s">
        <v>578</v>
      </c>
      <c r="CP40" s="37">
        <f t="shared" si="58"/>
        <v>0.37661454792658056</v>
      </c>
      <c r="CQ40" s="38">
        <f t="shared" si="59"/>
        <v>0.33899841377747564</v>
      </c>
      <c r="CR40" s="39" t="s">
        <v>406</v>
      </c>
      <c r="CS40" s="40" t="s">
        <v>579</v>
      </c>
      <c r="CT40" s="131">
        <v>2139</v>
      </c>
      <c r="CU40" s="129"/>
      <c r="CV40" s="40"/>
      <c r="CW40" s="37">
        <f t="shared" si="60"/>
        <v>0.48470428280081579</v>
      </c>
      <c r="CX40" s="38">
        <f t="shared" si="61"/>
        <v>0.33899841377747564</v>
      </c>
      <c r="CY40" s="39" t="s">
        <v>174</v>
      </c>
      <c r="CZ40" s="40" t="s">
        <v>175</v>
      </c>
      <c r="DA40" s="131">
        <v>2673</v>
      </c>
      <c r="DB40" s="132"/>
      <c r="DC40" s="40"/>
      <c r="DD40" s="37">
        <f t="shared" si="62"/>
        <v>0.60571040108769547</v>
      </c>
      <c r="DE40" s="38">
        <f t="shared" si="63"/>
        <v>0.33899841377747564</v>
      </c>
      <c r="DF40" s="39" t="s">
        <v>174</v>
      </c>
      <c r="DG40" s="40" t="s">
        <v>175</v>
      </c>
      <c r="DH40" s="131">
        <v>3078</v>
      </c>
      <c r="DI40" s="129"/>
      <c r="DJ40" s="40"/>
      <c r="DK40" s="37">
        <f t="shared" si="64"/>
        <v>0.69748470428280085</v>
      </c>
      <c r="DL40" s="38">
        <f t="shared" si="65"/>
        <v>0.33899841377747564</v>
      </c>
      <c r="DM40" s="39" t="s">
        <v>174</v>
      </c>
      <c r="DN40" s="40" t="s">
        <v>175</v>
      </c>
      <c r="DO40" s="131">
        <v>3454</v>
      </c>
      <c r="DP40" s="133"/>
      <c r="DQ40" s="40"/>
      <c r="DR40" s="37">
        <f t="shared" si="66"/>
        <v>0.7826875141627011</v>
      </c>
      <c r="DS40" s="38">
        <f t="shared" si="67"/>
        <v>0.33899841377747564</v>
      </c>
      <c r="DT40" s="39" t="s">
        <v>174</v>
      </c>
      <c r="DU40" s="40" t="s">
        <v>175</v>
      </c>
      <c r="DV40" s="131">
        <v>3858</v>
      </c>
      <c r="DW40" s="132"/>
      <c r="DX40" s="40"/>
      <c r="DY40" s="37">
        <f t="shared" si="68"/>
        <v>0.87423521414004079</v>
      </c>
      <c r="DZ40" s="38">
        <f t="shared" si="69"/>
        <v>0.33899841377747564</v>
      </c>
      <c r="EA40" s="39" t="s">
        <v>174</v>
      </c>
      <c r="EB40" s="40" t="s">
        <v>175</v>
      </c>
      <c r="EC40" s="46">
        <f t="shared" si="39"/>
        <v>4413</v>
      </c>
      <c r="ED40" s="76"/>
      <c r="EE40" s="76"/>
      <c r="EF40" s="37">
        <f t="shared" si="70"/>
        <v>1</v>
      </c>
      <c r="EG40" s="38">
        <f t="shared" si="71"/>
        <v>0.33899841377747564</v>
      </c>
      <c r="EH40" s="39" t="s">
        <v>174</v>
      </c>
      <c r="EI40" s="40" t="s">
        <v>175</v>
      </c>
      <c r="EJ40" s="48" t="s">
        <v>173</v>
      </c>
      <c r="EK40" s="48">
        <v>2024</v>
      </c>
      <c r="EL40" s="49" t="str">
        <f>+VLOOKUP(C40,[8]Listas_desplega!$AI$22:$AJ$44,2,0)</f>
        <v>DCE</v>
      </c>
      <c r="EM40" s="49" t="str">
        <f>+VLOOKUP(I40,[8]Listas_desplega!$BY$2:$BZ$7,2,0)</f>
        <v>T_2</v>
      </c>
      <c r="EN40" s="49" t="str">
        <f>+VLOOKUP(J40,[8]Listas_desplega!$BY$10:$BZ$23,2,0)</f>
        <v>T_2_C_1</v>
      </c>
      <c r="EO40" s="49" t="str">
        <f>+VLOOKUP(K40,[8]Listas_desplega!$BY$27:$BZ$54,2,0)</f>
        <v>T_2_C_1_ET_1</v>
      </c>
      <c r="EP40" s="49" t="str">
        <f>+VLOOKUP(L40,[8]Listas_desplega!$BY$57:$BZ$105,2,0)</f>
        <v>T_2_C_1_ET_1_CPT_1</v>
      </c>
      <c r="EQ40" s="50" t="str">
        <f>+VLOOKUP(M40,[8]Listas_desplega!$J$2:$K$11,2,FALSE)</f>
        <v>Eje_E_7</v>
      </c>
      <c r="ER40" s="50"/>
    </row>
    <row r="41" spans="1:148" s="51" customFormat="1" ht="15" customHeight="1" x14ac:dyDescent="0.25">
      <c r="A41" s="20" t="s">
        <v>1361</v>
      </c>
      <c r="B41" s="21" t="s">
        <v>152</v>
      </c>
      <c r="C41" s="22" t="s">
        <v>397</v>
      </c>
      <c r="D41" s="22" t="s">
        <v>541</v>
      </c>
      <c r="E41" s="23" t="s">
        <v>154</v>
      </c>
      <c r="F41" s="23" t="s">
        <v>155</v>
      </c>
      <c r="G41" s="24" t="s">
        <v>156</v>
      </c>
      <c r="H41" s="23" t="s">
        <v>542</v>
      </c>
      <c r="I41" s="23" t="s">
        <v>158</v>
      </c>
      <c r="J41" s="23" t="s">
        <v>543</v>
      </c>
      <c r="K41" s="23" t="s">
        <v>544</v>
      </c>
      <c r="L41" s="23" t="s">
        <v>545</v>
      </c>
      <c r="M41" s="21" t="s">
        <v>546</v>
      </c>
      <c r="N41" s="25" t="s">
        <v>547</v>
      </c>
      <c r="O41" s="29">
        <v>89</v>
      </c>
      <c r="P41" s="125" t="s">
        <v>580</v>
      </c>
      <c r="Q41" s="30" t="s">
        <v>165</v>
      </c>
      <c r="R41" s="30" t="s">
        <v>166</v>
      </c>
      <c r="S41" s="122" t="s">
        <v>581</v>
      </c>
      <c r="T41" s="123" t="s">
        <v>168</v>
      </c>
      <c r="U41" s="29" t="s">
        <v>566</v>
      </c>
      <c r="V41" s="29">
        <v>30</v>
      </c>
      <c r="W41" s="122" t="s">
        <v>582</v>
      </c>
      <c r="X41" s="29" t="s">
        <v>225</v>
      </c>
      <c r="Y41" s="21"/>
      <c r="Z41" s="30"/>
      <c r="AA41" s="30"/>
      <c r="AB41" s="30"/>
      <c r="AC41" s="30"/>
      <c r="AD41" s="30"/>
      <c r="AE41" s="30"/>
      <c r="AF41" s="30"/>
      <c r="AG41" s="30"/>
      <c r="AH41" s="29"/>
      <c r="AI41" s="29"/>
      <c r="AJ41" s="29"/>
      <c r="AK41" s="29"/>
      <c r="AL41" s="29"/>
      <c r="AM41" s="29"/>
      <c r="AN41" s="29"/>
      <c r="AO41" s="29"/>
      <c r="AP41" s="29"/>
      <c r="AQ41" s="29"/>
      <c r="AR41" s="31"/>
      <c r="AS41" s="29"/>
      <c r="AT41" s="32">
        <v>0</v>
      </c>
      <c r="AU41" s="32">
        <v>2700</v>
      </c>
      <c r="AV41" s="32">
        <v>5500</v>
      </c>
      <c r="AW41" s="32">
        <v>5500</v>
      </c>
      <c r="AX41" s="32">
        <v>4300</v>
      </c>
      <c r="AY41" s="32">
        <v>18000</v>
      </c>
      <c r="AZ41" s="29"/>
      <c r="BA41" s="29"/>
      <c r="BB41" s="29"/>
      <c r="BC41" s="33"/>
      <c r="BD41" s="46">
        <v>0</v>
      </c>
      <c r="BE41" s="40">
        <v>0</v>
      </c>
      <c r="BF41" s="36" t="s">
        <v>583</v>
      </c>
      <c r="BG41" s="37">
        <f t="shared" si="48"/>
        <v>0</v>
      </c>
      <c r="BH41" s="38">
        <f t="shared" si="49"/>
        <v>0</v>
      </c>
      <c r="BI41" s="39" t="s">
        <v>179</v>
      </c>
      <c r="BJ41" s="36" t="s">
        <v>584</v>
      </c>
      <c r="BK41" s="57">
        <v>0</v>
      </c>
      <c r="BL41" s="105">
        <v>0</v>
      </c>
      <c r="BM41" s="36" t="s">
        <v>585</v>
      </c>
      <c r="BN41" s="37">
        <f t="shared" si="50"/>
        <v>0</v>
      </c>
      <c r="BO41" s="38">
        <f t="shared" si="51"/>
        <v>0</v>
      </c>
      <c r="BP41" s="39" t="s">
        <v>179</v>
      </c>
      <c r="BQ41" s="36" t="s">
        <v>586</v>
      </c>
      <c r="BR41" s="134">
        <v>154</v>
      </c>
      <c r="BS41" s="127">
        <v>154</v>
      </c>
      <c r="BT41" s="36" t="s">
        <v>587</v>
      </c>
      <c r="BU41" s="37">
        <f t="shared" si="52"/>
        <v>2.8000000000000001E-2</v>
      </c>
      <c r="BV41" s="38">
        <f t="shared" si="53"/>
        <v>2.8000000000000001E-2</v>
      </c>
      <c r="BW41" s="39" t="s">
        <v>179</v>
      </c>
      <c r="BX41" s="36" t="s">
        <v>588</v>
      </c>
      <c r="BY41" s="135">
        <v>347</v>
      </c>
      <c r="BZ41" s="105">
        <v>347</v>
      </c>
      <c r="CA41" s="64" t="s">
        <v>589</v>
      </c>
      <c r="CB41" s="37">
        <f t="shared" si="54"/>
        <v>6.3090909090909086E-2</v>
      </c>
      <c r="CC41" s="38">
        <f t="shared" si="55"/>
        <v>6.3090909090909086E-2</v>
      </c>
      <c r="CD41" s="39" t="s">
        <v>179</v>
      </c>
      <c r="CE41" s="36" t="s">
        <v>590</v>
      </c>
      <c r="CF41" s="135">
        <v>347</v>
      </c>
      <c r="CG41" s="129">
        <v>347</v>
      </c>
      <c r="CH41" s="64" t="s">
        <v>591</v>
      </c>
      <c r="CI41" s="37">
        <f t="shared" si="56"/>
        <v>6.3090909090909086E-2</v>
      </c>
      <c r="CJ41" s="38">
        <f t="shared" si="57"/>
        <v>6.3090909090909086E-2</v>
      </c>
      <c r="CK41" s="39" t="s">
        <v>179</v>
      </c>
      <c r="CL41" s="64" t="s">
        <v>592</v>
      </c>
      <c r="CM41" s="130">
        <v>347</v>
      </c>
      <c r="CN41" s="130">
        <f>+CG41</f>
        <v>347</v>
      </c>
      <c r="CO41" s="36" t="s">
        <v>593</v>
      </c>
      <c r="CP41" s="37">
        <f t="shared" si="58"/>
        <v>6.3090909090909086E-2</v>
      </c>
      <c r="CQ41" s="38">
        <f t="shared" si="59"/>
        <v>6.3090909090909086E-2</v>
      </c>
      <c r="CR41" s="39" t="s">
        <v>406</v>
      </c>
      <c r="CS41" s="40" t="s">
        <v>594</v>
      </c>
      <c r="CT41" s="131">
        <v>0</v>
      </c>
      <c r="CU41" s="129"/>
      <c r="CV41" s="40"/>
      <c r="CW41" s="37">
        <f t="shared" si="60"/>
        <v>0</v>
      </c>
      <c r="CX41" s="38">
        <f t="shared" si="61"/>
        <v>6.3090909090909086E-2</v>
      </c>
      <c r="CY41" s="39" t="s">
        <v>174</v>
      </c>
      <c r="CZ41" s="40" t="s">
        <v>175</v>
      </c>
      <c r="DA41" s="131">
        <v>200</v>
      </c>
      <c r="DB41" s="132"/>
      <c r="DC41" s="40"/>
      <c r="DD41" s="37">
        <f t="shared" si="62"/>
        <v>3.6363636363636362E-2</v>
      </c>
      <c r="DE41" s="38">
        <f t="shared" si="63"/>
        <v>6.3090909090909086E-2</v>
      </c>
      <c r="DF41" s="39" t="s">
        <v>174</v>
      </c>
      <c r="DG41" s="40" t="s">
        <v>175</v>
      </c>
      <c r="DH41" s="131">
        <v>900</v>
      </c>
      <c r="DI41" s="129"/>
      <c r="DJ41" s="40"/>
      <c r="DK41" s="37">
        <f t="shared" si="64"/>
        <v>0.16363636363636364</v>
      </c>
      <c r="DL41" s="38">
        <f t="shared" si="65"/>
        <v>6.3090909090909086E-2</v>
      </c>
      <c r="DM41" s="39" t="s">
        <v>174</v>
      </c>
      <c r="DN41" s="40" t="s">
        <v>175</v>
      </c>
      <c r="DO41" s="131">
        <v>2100</v>
      </c>
      <c r="DP41" s="133"/>
      <c r="DQ41" s="40"/>
      <c r="DR41" s="37">
        <f t="shared" si="66"/>
        <v>0.38181818181818183</v>
      </c>
      <c r="DS41" s="38">
        <f t="shared" si="67"/>
        <v>6.3090909090909086E-2</v>
      </c>
      <c r="DT41" s="39" t="s">
        <v>174</v>
      </c>
      <c r="DU41" s="40" t="s">
        <v>175</v>
      </c>
      <c r="DV41" s="131">
        <v>3300</v>
      </c>
      <c r="DW41" s="132"/>
      <c r="DX41" s="40"/>
      <c r="DY41" s="37">
        <f t="shared" si="68"/>
        <v>0.6</v>
      </c>
      <c r="DZ41" s="38">
        <f t="shared" si="69"/>
        <v>6.3090909090909086E-2</v>
      </c>
      <c r="EA41" s="39" t="s">
        <v>174</v>
      </c>
      <c r="EB41" s="40" t="s">
        <v>175</v>
      </c>
      <c r="EC41" s="46">
        <f t="shared" si="39"/>
        <v>5500</v>
      </c>
      <c r="ED41" s="76"/>
      <c r="EE41" s="76"/>
      <c r="EF41" s="37">
        <f t="shared" si="70"/>
        <v>1</v>
      </c>
      <c r="EG41" s="38">
        <f t="shared" si="71"/>
        <v>6.3090909090909086E-2</v>
      </c>
      <c r="EH41" s="39" t="s">
        <v>174</v>
      </c>
      <c r="EI41" s="40" t="s">
        <v>175</v>
      </c>
      <c r="EJ41" s="48" t="s">
        <v>173</v>
      </c>
      <c r="EK41" s="48">
        <v>2024</v>
      </c>
      <c r="EL41" s="49" t="str">
        <f>+VLOOKUP(C41,[8]Listas_desplega!$AI$22:$AJ$44,2,0)</f>
        <v>DCE</v>
      </c>
      <c r="EM41" s="49" t="str">
        <f>+VLOOKUP(I41,[8]Listas_desplega!$BY$2:$BZ$7,2,0)</f>
        <v>T_2</v>
      </c>
      <c r="EN41" s="49" t="str">
        <f>+VLOOKUP(J41,[8]Listas_desplega!$BY$10:$BZ$23,2,0)</f>
        <v>T_2_C_1</v>
      </c>
      <c r="EO41" s="49" t="str">
        <f>+VLOOKUP(K41,[8]Listas_desplega!$BY$27:$BZ$54,2,0)</f>
        <v>T_2_C_1_ET_1</v>
      </c>
      <c r="EP41" s="49" t="str">
        <f>+VLOOKUP(L41,[8]Listas_desplega!$BY$57:$BZ$105,2,0)</f>
        <v>T_2_C_1_ET_1_CPT_1</v>
      </c>
      <c r="EQ41" s="50" t="str">
        <f>+VLOOKUP(M41,[8]Listas_desplega!$J$2:$K$11,2,FALSE)</f>
        <v>Eje_E_7</v>
      </c>
      <c r="ER41" s="50"/>
    </row>
    <row r="42" spans="1:148" s="51" customFormat="1" ht="15" customHeight="1" x14ac:dyDescent="0.25">
      <c r="A42" s="20" t="s">
        <v>1362</v>
      </c>
      <c r="B42" s="21" t="s">
        <v>152</v>
      </c>
      <c r="C42" s="22" t="s">
        <v>397</v>
      </c>
      <c r="D42" s="22" t="s">
        <v>541</v>
      </c>
      <c r="E42" s="23" t="s">
        <v>154</v>
      </c>
      <c r="F42" s="23" t="s">
        <v>155</v>
      </c>
      <c r="G42" s="24" t="s">
        <v>156</v>
      </c>
      <c r="H42" s="23" t="s">
        <v>542</v>
      </c>
      <c r="I42" s="23" t="s">
        <v>158</v>
      </c>
      <c r="J42" s="23" t="s">
        <v>543</v>
      </c>
      <c r="K42" s="23" t="s">
        <v>544</v>
      </c>
      <c r="L42" s="23" t="s">
        <v>545</v>
      </c>
      <c r="M42" s="21" t="s">
        <v>546</v>
      </c>
      <c r="N42" s="25" t="s">
        <v>547</v>
      </c>
      <c r="O42" s="136">
        <v>9</v>
      </c>
      <c r="P42" s="137" t="s">
        <v>595</v>
      </c>
      <c r="Q42" s="30" t="s">
        <v>165</v>
      </c>
      <c r="R42" s="30" t="s">
        <v>166</v>
      </c>
      <c r="S42" s="138" t="s">
        <v>596</v>
      </c>
      <c r="T42" s="123" t="s">
        <v>168</v>
      </c>
      <c r="U42" s="29" t="s">
        <v>187</v>
      </c>
      <c r="V42" s="29">
        <v>30</v>
      </c>
      <c r="W42" s="122" t="s">
        <v>597</v>
      </c>
      <c r="X42" s="29" t="s">
        <v>171</v>
      </c>
      <c r="Y42" s="21"/>
      <c r="Z42" s="30"/>
      <c r="AA42" s="30"/>
      <c r="AB42" s="30"/>
      <c r="AC42" s="30"/>
      <c r="AD42" s="30"/>
      <c r="AE42" s="30"/>
      <c r="AF42" s="30"/>
      <c r="AG42" s="30"/>
      <c r="AH42" s="29"/>
      <c r="AI42" s="29"/>
      <c r="AJ42" s="29"/>
      <c r="AK42" s="29"/>
      <c r="AL42" s="29"/>
      <c r="AM42" s="29"/>
      <c r="AN42" s="29"/>
      <c r="AO42" s="29"/>
      <c r="AP42" s="29"/>
      <c r="AQ42" s="29"/>
      <c r="AR42" s="31"/>
      <c r="AS42" s="29"/>
      <c r="AT42" s="32"/>
      <c r="AU42" s="32">
        <v>72</v>
      </c>
      <c r="AV42" s="32">
        <v>106</v>
      </c>
      <c r="AW42" s="32">
        <v>148</v>
      </c>
      <c r="AX42" s="32">
        <v>171</v>
      </c>
      <c r="AY42" s="32">
        <v>497</v>
      </c>
      <c r="AZ42" s="29"/>
      <c r="BA42" s="29"/>
      <c r="BB42" s="29"/>
      <c r="BC42" s="33"/>
      <c r="BD42" s="93">
        <v>0</v>
      </c>
      <c r="BE42" s="93">
        <v>0</v>
      </c>
      <c r="BF42" s="36"/>
      <c r="BG42" s="37">
        <f t="shared" si="48"/>
        <v>0</v>
      </c>
      <c r="BH42" s="38">
        <f t="shared" si="49"/>
        <v>0</v>
      </c>
      <c r="BI42" s="39" t="s">
        <v>174</v>
      </c>
      <c r="BJ42" s="36" t="s">
        <v>175</v>
      </c>
      <c r="BK42" s="57">
        <v>0</v>
      </c>
      <c r="BL42" s="44">
        <v>0</v>
      </c>
      <c r="BM42" s="36"/>
      <c r="BN42" s="37">
        <f t="shared" si="50"/>
        <v>0</v>
      </c>
      <c r="BO42" s="38">
        <f t="shared" si="51"/>
        <v>0</v>
      </c>
      <c r="BP42" s="39" t="s">
        <v>174</v>
      </c>
      <c r="BQ42" s="36" t="s">
        <v>175</v>
      </c>
      <c r="BR42" s="57">
        <v>18</v>
      </c>
      <c r="BS42" s="139">
        <v>18</v>
      </c>
      <c r="BT42" s="36" t="s">
        <v>598</v>
      </c>
      <c r="BU42" s="37">
        <f t="shared" si="52"/>
        <v>0.16981132075471697</v>
      </c>
      <c r="BV42" s="38">
        <f t="shared" si="53"/>
        <v>0.16981132075471697</v>
      </c>
      <c r="BW42" s="39" t="s">
        <v>179</v>
      </c>
      <c r="BX42" s="140" t="s">
        <v>599</v>
      </c>
      <c r="BY42" s="57">
        <f>+BR42</f>
        <v>18</v>
      </c>
      <c r="BZ42" s="44">
        <f>IF(BW42="SI",BS42,0)</f>
        <v>18</v>
      </c>
      <c r="CA42" s="64"/>
      <c r="CB42" s="37">
        <f t="shared" si="54"/>
        <v>0.16981132075471697</v>
      </c>
      <c r="CC42" s="38">
        <f t="shared" si="55"/>
        <v>0.16981132075471697</v>
      </c>
      <c r="CD42" s="39" t="s">
        <v>179</v>
      </c>
      <c r="CE42" s="56" t="s">
        <v>600</v>
      </c>
      <c r="CF42" s="104">
        <f>+BY42</f>
        <v>18</v>
      </c>
      <c r="CG42" s="44">
        <f>IF(CD42="SI",BZ42,0)</f>
        <v>18</v>
      </c>
      <c r="CH42" s="64"/>
      <c r="CI42" s="37">
        <f t="shared" si="56"/>
        <v>0.16981132075471697</v>
      </c>
      <c r="CJ42" s="38">
        <f t="shared" si="57"/>
        <v>0.16981132075471697</v>
      </c>
      <c r="CK42" s="39" t="s">
        <v>179</v>
      </c>
      <c r="CL42" s="64" t="s">
        <v>601</v>
      </c>
      <c r="CM42" s="141">
        <v>18</v>
      </c>
      <c r="CN42" s="130">
        <v>18</v>
      </c>
      <c r="CO42" s="36" t="s">
        <v>602</v>
      </c>
      <c r="CP42" s="37">
        <f t="shared" si="58"/>
        <v>0.16981132075471697</v>
      </c>
      <c r="CQ42" s="38">
        <f t="shared" si="59"/>
        <v>0.16981132075471697</v>
      </c>
      <c r="CR42" s="39" t="s">
        <v>179</v>
      </c>
      <c r="CS42" s="40" t="s">
        <v>603</v>
      </c>
      <c r="CT42" s="104">
        <f>+CM42</f>
        <v>18</v>
      </c>
      <c r="CU42" s="44">
        <f>IF(CR42="SI",CN42,0)</f>
        <v>18</v>
      </c>
      <c r="CV42" s="40"/>
      <c r="CW42" s="37">
        <f t="shared" si="60"/>
        <v>0.16981132075471697</v>
      </c>
      <c r="CX42" s="38">
        <f t="shared" si="61"/>
        <v>0.16981132075471697</v>
      </c>
      <c r="CY42" s="39" t="s">
        <v>174</v>
      </c>
      <c r="CZ42" s="40" t="s">
        <v>175</v>
      </c>
      <c r="DA42" s="102">
        <f>+CT42</f>
        <v>18</v>
      </c>
      <c r="DB42" s="44">
        <f>IF(CY42="SI",CU42,0)</f>
        <v>0</v>
      </c>
      <c r="DC42" s="40"/>
      <c r="DD42" s="37">
        <f t="shared" si="62"/>
        <v>0.16981132075471697</v>
      </c>
      <c r="DE42" s="38">
        <f t="shared" si="63"/>
        <v>0.16981132075471697</v>
      </c>
      <c r="DF42" s="39" t="s">
        <v>174</v>
      </c>
      <c r="DG42" s="40" t="s">
        <v>175</v>
      </c>
      <c r="DH42" s="102"/>
      <c r="DI42" s="129"/>
      <c r="DJ42" s="40"/>
      <c r="DK42" s="37">
        <f t="shared" si="64"/>
        <v>0</v>
      </c>
      <c r="DL42" s="38">
        <f t="shared" si="65"/>
        <v>0.16981132075471697</v>
      </c>
      <c r="DM42" s="39" t="s">
        <v>174</v>
      </c>
      <c r="DN42" s="40" t="s">
        <v>175</v>
      </c>
      <c r="DO42" s="102">
        <f>+DH42</f>
        <v>0</v>
      </c>
      <c r="DP42" s="44">
        <f>IF(DM42="SI",DI42,0)</f>
        <v>0</v>
      </c>
      <c r="DQ42" s="40"/>
      <c r="DR42" s="37">
        <f t="shared" si="66"/>
        <v>0</v>
      </c>
      <c r="DS42" s="38">
        <f t="shared" si="67"/>
        <v>0.16981132075471697</v>
      </c>
      <c r="DT42" s="39" t="s">
        <v>174</v>
      </c>
      <c r="DU42" s="40" t="s">
        <v>175</v>
      </c>
      <c r="DV42" s="102">
        <f>+DO42</f>
        <v>0</v>
      </c>
      <c r="DW42" s="44">
        <f>IF(DT42="SI",DP42,0)</f>
        <v>0</v>
      </c>
      <c r="DX42" s="40"/>
      <c r="DY42" s="37">
        <f t="shared" si="68"/>
        <v>0</v>
      </c>
      <c r="DZ42" s="38">
        <f t="shared" si="69"/>
        <v>0.16981132075471697</v>
      </c>
      <c r="EA42" s="39" t="s">
        <v>174</v>
      </c>
      <c r="EB42" s="40" t="s">
        <v>175</v>
      </c>
      <c r="EC42" s="46">
        <f t="shared" si="39"/>
        <v>106</v>
      </c>
      <c r="ED42" s="40"/>
      <c r="EE42" s="40"/>
      <c r="EF42" s="37">
        <f t="shared" si="70"/>
        <v>1</v>
      </c>
      <c r="EG42" s="38">
        <f t="shared" si="71"/>
        <v>0.16981132075471697</v>
      </c>
      <c r="EH42" s="39" t="s">
        <v>174</v>
      </c>
      <c r="EI42" s="40" t="s">
        <v>175</v>
      </c>
      <c r="EJ42" s="48" t="s">
        <v>173</v>
      </c>
      <c r="EK42" s="48">
        <v>2024</v>
      </c>
      <c r="EL42" s="49" t="str">
        <f>+VLOOKUP(C42,[8]Listas_desplega!$AI$22:$AJ$44,2,0)</f>
        <v>DCE</v>
      </c>
      <c r="EM42" s="49" t="str">
        <f>+VLOOKUP(I42,[8]Listas_desplega!$BY$2:$BZ$7,2,0)</f>
        <v>T_2</v>
      </c>
      <c r="EN42" s="49" t="str">
        <f>+VLOOKUP(J42,[8]Listas_desplega!$BY$10:$BZ$23,2,0)</f>
        <v>T_2_C_1</v>
      </c>
      <c r="EO42" s="49" t="str">
        <f>+VLOOKUP(K42,[8]Listas_desplega!$BY$27:$BZ$54,2,0)</f>
        <v>T_2_C_1_ET_1</v>
      </c>
      <c r="EP42" s="49" t="str">
        <f>+VLOOKUP(L42,[8]Listas_desplega!$BY$57:$BZ$105,2,0)</f>
        <v>T_2_C_1_ET_1_CPT_1</v>
      </c>
      <c r="EQ42" s="50" t="str">
        <f>+VLOOKUP(M42,[8]Listas_desplega!$J$2:$K$11,2,FALSE)</f>
        <v>Eje_E_7</v>
      </c>
      <c r="ER42" s="50"/>
    </row>
    <row r="43" spans="1:148" s="51" customFormat="1" ht="15" customHeight="1" x14ac:dyDescent="0.25">
      <c r="A43" s="20" t="s">
        <v>1363</v>
      </c>
      <c r="B43" s="21" t="s">
        <v>152</v>
      </c>
      <c r="C43" s="22" t="s">
        <v>604</v>
      </c>
      <c r="D43" s="63" t="s">
        <v>604</v>
      </c>
      <c r="E43" s="23" t="s">
        <v>154</v>
      </c>
      <c r="F43" s="23" t="s">
        <v>155</v>
      </c>
      <c r="G43" s="24" t="s">
        <v>156</v>
      </c>
      <c r="H43" s="142" t="s">
        <v>410</v>
      </c>
      <c r="I43" s="23" t="s">
        <v>605</v>
      </c>
      <c r="J43" s="23" t="s">
        <v>606</v>
      </c>
      <c r="K43" s="23" t="s">
        <v>607</v>
      </c>
      <c r="L43" s="23" t="s">
        <v>608</v>
      </c>
      <c r="M43" s="21" t="s">
        <v>380</v>
      </c>
      <c r="N43" s="25" t="s">
        <v>609</v>
      </c>
      <c r="O43" s="29">
        <v>12</v>
      </c>
      <c r="P43" s="137" t="s">
        <v>610</v>
      </c>
      <c r="Q43" s="30" t="s">
        <v>165</v>
      </c>
      <c r="R43" s="28" t="s">
        <v>166</v>
      </c>
      <c r="S43" s="138" t="s">
        <v>611</v>
      </c>
      <c r="T43" s="123" t="s">
        <v>168</v>
      </c>
      <c r="U43" s="29" t="s">
        <v>566</v>
      </c>
      <c r="V43" s="29">
        <v>10</v>
      </c>
      <c r="W43" s="122" t="s">
        <v>612</v>
      </c>
      <c r="X43" s="29" t="s">
        <v>171</v>
      </c>
      <c r="Y43" s="21" t="s">
        <v>172</v>
      </c>
      <c r="Z43" s="30"/>
      <c r="AA43" s="30"/>
      <c r="AB43" s="30"/>
      <c r="AC43" s="30"/>
      <c r="AD43" s="30"/>
      <c r="AE43" s="30"/>
      <c r="AF43" s="30"/>
      <c r="AG43" s="30"/>
      <c r="AH43" s="29"/>
      <c r="AI43" s="29"/>
      <c r="AJ43" s="29"/>
      <c r="AK43" s="29"/>
      <c r="AL43" s="29"/>
      <c r="AM43" s="29"/>
      <c r="AN43" s="29"/>
      <c r="AO43" s="29"/>
      <c r="AP43" s="29"/>
      <c r="AQ43" s="29"/>
      <c r="AR43" s="31"/>
      <c r="AS43" s="29"/>
      <c r="AT43" s="136"/>
      <c r="AU43" s="143">
        <v>27</v>
      </c>
      <c r="AV43" s="143">
        <v>27</v>
      </c>
      <c r="AW43" s="143"/>
      <c r="AX43" s="143"/>
      <c r="AY43" s="143">
        <v>27</v>
      </c>
      <c r="AZ43" s="29"/>
      <c r="BA43" s="29"/>
      <c r="BB43" s="29"/>
      <c r="BC43" s="33"/>
      <c r="BD43" s="46">
        <v>27</v>
      </c>
      <c r="BE43" s="47"/>
      <c r="BF43" s="40"/>
      <c r="BG43" s="37">
        <f t="shared" si="48"/>
        <v>1</v>
      </c>
      <c r="BH43" s="38">
        <f t="shared" si="49"/>
        <v>0</v>
      </c>
      <c r="BI43" s="39" t="s">
        <v>176</v>
      </c>
      <c r="BJ43" s="36" t="s">
        <v>613</v>
      </c>
      <c r="BK43" s="57">
        <v>27</v>
      </c>
      <c r="BL43" s="40"/>
      <c r="BM43" s="36"/>
      <c r="BN43" s="37">
        <f t="shared" si="50"/>
        <v>1</v>
      </c>
      <c r="BO43" s="38">
        <f t="shared" si="51"/>
        <v>0</v>
      </c>
      <c r="BP43" s="39" t="s">
        <v>176</v>
      </c>
      <c r="BQ43" s="40" t="s">
        <v>614</v>
      </c>
      <c r="BR43" s="126">
        <v>27</v>
      </c>
      <c r="BS43" s="40"/>
      <c r="BT43" s="36"/>
      <c r="BU43" s="37">
        <f t="shared" si="52"/>
        <v>1</v>
      </c>
      <c r="BV43" s="38">
        <f t="shared" si="53"/>
        <v>0</v>
      </c>
      <c r="BW43" s="144" t="s">
        <v>176</v>
      </c>
      <c r="BX43" s="36" t="s">
        <v>615</v>
      </c>
      <c r="BY43" s="57">
        <v>27</v>
      </c>
      <c r="BZ43" s="40"/>
      <c r="CA43" s="36"/>
      <c r="CB43" s="37">
        <f t="shared" si="54"/>
        <v>1</v>
      </c>
      <c r="CC43" s="38">
        <f t="shared" si="55"/>
        <v>0</v>
      </c>
      <c r="CD43" s="39" t="s">
        <v>174</v>
      </c>
      <c r="CE43" s="40" t="s">
        <v>175</v>
      </c>
      <c r="CF43" s="57">
        <v>27</v>
      </c>
      <c r="CG43" s="40"/>
      <c r="CH43" s="36"/>
      <c r="CI43" s="37">
        <f t="shared" si="56"/>
        <v>1</v>
      </c>
      <c r="CJ43" s="38">
        <f t="shared" si="57"/>
        <v>0</v>
      </c>
      <c r="CK43" s="39" t="s">
        <v>176</v>
      </c>
      <c r="CL43" s="36" t="s">
        <v>616</v>
      </c>
      <c r="CM43" s="57">
        <v>27</v>
      </c>
      <c r="CN43" s="40"/>
      <c r="CO43" s="40"/>
      <c r="CP43" s="37">
        <f t="shared" si="58"/>
        <v>1</v>
      </c>
      <c r="CQ43" s="38">
        <f t="shared" si="59"/>
        <v>0</v>
      </c>
      <c r="CR43" s="39" t="s">
        <v>176</v>
      </c>
      <c r="CS43" s="40" t="s">
        <v>617</v>
      </c>
      <c r="CT43" s="46">
        <v>27</v>
      </c>
      <c r="CU43" s="40"/>
      <c r="CV43" s="40"/>
      <c r="CW43" s="37">
        <f t="shared" si="60"/>
        <v>1</v>
      </c>
      <c r="CX43" s="38">
        <f t="shared" si="61"/>
        <v>0</v>
      </c>
      <c r="CY43" s="39" t="s">
        <v>174</v>
      </c>
      <c r="CZ43" s="40" t="s">
        <v>175</v>
      </c>
      <c r="DA43" s="46">
        <v>27</v>
      </c>
      <c r="DB43" s="40"/>
      <c r="DC43" s="40"/>
      <c r="DD43" s="37">
        <f t="shared" si="62"/>
        <v>1</v>
      </c>
      <c r="DE43" s="38">
        <f t="shared" si="63"/>
        <v>0</v>
      </c>
      <c r="DF43" s="39" t="s">
        <v>174</v>
      </c>
      <c r="DG43" s="40" t="s">
        <v>175</v>
      </c>
      <c r="DH43" s="46">
        <v>27</v>
      </c>
      <c r="DI43" s="40"/>
      <c r="DJ43" s="40"/>
      <c r="DK43" s="37">
        <f t="shared" si="64"/>
        <v>1</v>
      </c>
      <c r="DL43" s="38">
        <f t="shared" si="65"/>
        <v>0</v>
      </c>
      <c r="DM43" s="39" t="s">
        <v>174</v>
      </c>
      <c r="DN43" s="40" t="s">
        <v>175</v>
      </c>
      <c r="DO43" s="46">
        <v>27</v>
      </c>
      <c r="DP43" s="40"/>
      <c r="DQ43" s="40"/>
      <c r="DR43" s="37">
        <f t="shared" si="66"/>
        <v>1</v>
      </c>
      <c r="DS43" s="38">
        <f t="shared" si="67"/>
        <v>0</v>
      </c>
      <c r="DT43" s="39" t="s">
        <v>174</v>
      </c>
      <c r="DU43" s="40" t="s">
        <v>175</v>
      </c>
      <c r="DV43" s="46">
        <v>27</v>
      </c>
      <c r="DW43" s="40"/>
      <c r="DX43" s="40"/>
      <c r="DY43" s="37">
        <f t="shared" si="68"/>
        <v>1</v>
      </c>
      <c r="DZ43" s="38">
        <f t="shared" si="69"/>
        <v>0</v>
      </c>
      <c r="EA43" s="39" t="s">
        <v>174</v>
      </c>
      <c r="EB43" s="40" t="s">
        <v>175</v>
      </c>
      <c r="EC43" s="46">
        <f t="shared" si="39"/>
        <v>27</v>
      </c>
      <c r="ED43" s="40"/>
      <c r="EE43" s="40"/>
      <c r="EF43" s="37">
        <f t="shared" si="70"/>
        <v>1</v>
      </c>
      <c r="EG43" s="38">
        <f t="shared" si="71"/>
        <v>0</v>
      </c>
      <c r="EH43" s="39" t="s">
        <v>174</v>
      </c>
      <c r="EI43" s="40" t="s">
        <v>175</v>
      </c>
      <c r="EJ43" s="50" t="s">
        <v>173</v>
      </c>
      <c r="EK43" s="48">
        <v>2024</v>
      </c>
      <c r="EL43" s="49" t="str">
        <f>+VLOOKUP(C43,[8]Listas_desplega!$AI$22:$AJ$44,2,0)</f>
        <v>DF_GT</v>
      </c>
      <c r="EM43" s="49" t="str">
        <f>+VLOOKUP(I43,[8]Listas_desplega!$BY$2:$BZ$7,2,0)</f>
        <v>T_5</v>
      </c>
      <c r="EN43" s="49" t="str">
        <f>+VLOOKUP(J43,[8]Listas_desplega!$BY$10:$BZ$23,2,0)</f>
        <v>T_5_C_1</v>
      </c>
      <c r="EO43" s="49" t="str">
        <f>+VLOOKUP(K43,[8]Listas_desplega!$BY$27:$BZ$54,2,0)</f>
        <v>T_5_C_1_ET_1</v>
      </c>
      <c r="EP43" s="49" t="str">
        <f>+VLOOKUP(L43,[8]Listas_desplega!$BY$57:$BZ$105,2,0)</f>
        <v>T_5_C_1_ET_1_CPT_2</v>
      </c>
      <c r="EQ43" s="50" t="str">
        <f>+VLOOKUP(M43,[8]Listas_desplega!$J$2:$K$11,2,FALSE)</f>
        <v>Eje_E_5</v>
      </c>
      <c r="ER43" s="50"/>
    </row>
    <row r="44" spans="1:148" s="51" customFormat="1" ht="15" customHeight="1" x14ac:dyDescent="0.25">
      <c r="A44" s="20" t="s">
        <v>1364</v>
      </c>
      <c r="B44" s="21" t="s">
        <v>152</v>
      </c>
      <c r="C44" s="22" t="s">
        <v>604</v>
      </c>
      <c r="D44" s="63" t="s">
        <v>604</v>
      </c>
      <c r="E44" s="23" t="s">
        <v>154</v>
      </c>
      <c r="F44" s="23" t="s">
        <v>155</v>
      </c>
      <c r="G44" s="24" t="s">
        <v>156</v>
      </c>
      <c r="H44" s="142" t="s">
        <v>410</v>
      </c>
      <c r="I44" s="23" t="s">
        <v>605</v>
      </c>
      <c r="J44" s="23" t="s">
        <v>606</v>
      </c>
      <c r="K44" s="23" t="s">
        <v>607</v>
      </c>
      <c r="L44" s="23" t="s">
        <v>608</v>
      </c>
      <c r="M44" s="21" t="s">
        <v>380</v>
      </c>
      <c r="N44" s="25" t="s">
        <v>609</v>
      </c>
      <c r="O44" s="29">
        <v>13</v>
      </c>
      <c r="P44" s="52" t="s">
        <v>618</v>
      </c>
      <c r="Q44" s="30" t="s">
        <v>165</v>
      </c>
      <c r="R44" s="28" t="s">
        <v>166</v>
      </c>
      <c r="S44" s="23" t="s">
        <v>619</v>
      </c>
      <c r="T44" s="29" t="s">
        <v>168</v>
      </c>
      <c r="U44" s="29" t="s">
        <v>169</v>
      </c>
      <c r="V44" s="29">
        <v>15</v>
      </c>
      <c r="W44" s="23" t="s">
        <v>620</v>
      </c>
      <c r="X44" s="29" t="s">
        <v>171</v>
      </c>
      <c r="Y44" s="21" t="s">
        <v>172</v>
      </c>
      <c r="Z44" s="30"/>
      <c r="AA44" s="30"/>
      <c r="AB44" s="30"/>
      <c r="AC44" s="30"/>
      <c r="AD44" s="30"/>
      <c r="AE44" s="30"/>
      <c r="AF44" s="30"/>
      <c r="AG44" s="30"/>
      <c r="AH44" s="29"/>
      <c r="AI44" s="29"/>
      <c r="AJ44" s="29"/>
      <c r="AK44" s="29"/>
      <c r="AL44" s="29"/>
      <c r="AM44" s="29"/>
      <c r="AN44" s="29"/>
      <c r="AO44" s="29"/>
      <c r="AP44" s="29"/>
      <c r="AQ44" s="29"/>
      <c r="AR44" s="31"/>
      <c r="AS44" s="29"/>
      <c r="AT44" s="29"/>
      <c r="AU44" s="29"/>
      <c r="AV44" s="145">
        <v>3</v>
      </c>
      <c r="AW44" s="146"/>
      <c r="AX44" s="146"/>
      <c r="AY44" s="145" t="s">
        <v>621</v>
      </c>
      <c r="AZ44" s="29"/>
      <c r="BA44" s="29"/>
      <c r="BB44" s="29"/>
      <c r="BC44" s="33"/>
      <c r="BD44" s="45">
        <v>0</v>
      </c>
      <c r="BE44" s="147"/>
      <c r="BF44" s="40"/>
      <c r="BG44" s="37">
        <f t="shared" si="48"/>
        <v>0</v>
      </c>
      <c r="BH44" s="38">
        <f t="shared" si="49"/>
        <v>0</v>
      </c>
      <c r="BI44" s="39" t="s">
        <v>174</v>
      </c>
      <c r="BJ44" s="36" t="s">
        <v>175</v>
      </c>
      <c r="BK44" s="45">
        <v>0</v>
      </c>
      <c r="BL44" s="44">
        <f>IF(BI44="SI",BE44,0)</f>
        <v>0</v>
      </c>
      <c r="BM44" s="36"/>
      <c r="BN44" s="37">
        <f t="shared" si="50"/>
        <v>0</v>
      </c>
      <c r="BO44" s="38">
        <f t="shared" si="51"/>
        <v>0</v>
      </c>
      <c r="BP44" s="39" t="s">
        <v>174</v>
      </c>
      <c r="BQ44" s="40" t="s">
        <v>622</v>
      </c>
      <c r="BR44" s="45">
        <v>0</v>
      </c>
      <c r="BS44" s="44">
        <v>0</v>
      </c>
      <c r="BT44" s="36"/>
      <c r="BU44" s="37">
        <f t="shared" si="52"/>
        <v>0</v>
      </c>
      <c r="BV44" s="38">
        <f t="shared" si="53"/>
        <v>0</v>
      </c>
      <c r="BW44" s="39" t="s">
        <v>174</v>
      </c>
      <c r="BX44" s="36" t="s">
        <v>175</v>
      </c>
      <c r="BY44" s="57">
        <v>0</v>
      </c>
      <c r="BZ44" s="44">
        <f>IF(BW44="SI",BS44,0)</f>
        <v>0</v>
      </c>
      <c r="CA44" s="36"/>
      <c r="CB44" s="37">
        <f t="shared" si="54"/>
        <v>0</v>
      </c>
      <c r="CC44" s="38">
        <f t="shared" si="55"/>
        <v>0</v>
      </c>
      <c r="CD44" s="39" t="s">
        <v>174</v>
      </c>
      <c r="CE44" s="40" t="s">
        <v>175</v>
      </c>
      <c r="CF44" s="57">
        <v>0</v>
      </c>
      <c r="CG44" s="44">
        <v>0</v>
      </c>
      <c r="CH44" s="36"/>
      <c r="CI44" s="37">
        <f t="shared" si="56"/>
        <v>0</v>
      </c>
      <c r="CJ44" s="38">
        <f t="shared" si="57"/>
        <v>0</v>
      </c>
      <c r="CK44" s="39" t="s">
        <v>179</v>
      </c>
      <c r="CL44" s="36" t="s">
        <v>623</v>
      </c>
      <c r="CM44" s="46">
        <v>2</v>
      </c>
      <c r="CN44" s="40"/>
      <c r="CO44" s="40"/>
      <c r="CP44" s="37">
        <f t="shared" si="58"/>
        <v>0.66666666666666663</v>
      </c>
      <c r="CQ44" s="38">
        <f t="shared" si="59"/>
        <v>0</v>
      </c>
      <c r="CR44" s="39" t="s">
        <v>176</v>
      </c>
      <c r="CS44" s="40" t="s">
        <v>624</v>
      </c>
      <c r="CT44" s="126" t="s">
        <v>625</v>
      </c>
      <c r="CU44" s="44">
        <f>IF(CR44="SI",CN44,0)</f>
        <v>0</v>
      </c>
      <c r="CV44" s="40"/>
      <c r="CW44" s="37">
        <f t="shared" si="60"/>
        <v>0</v>
      </c>
      <c r="CX44" s="38">
        <f t="shared" si="61"/>
        <v>0</v>
      </c>
      <c r="CY44" s="39" t="s">
        <v>174</v>
      </c>
      <c r="CZ44" s="40" t="s">
        <v>175</v>
      </c>
      <c r="DA44" s="46" t="str">
        <f>+CT44</f>
        <v>2.00</v>
      </c>
      <c r="DB44" s="44">
        <f>IF(CY44="SI",CU44,0)</f>
        <v>0</v>
      </c>
      <c r="DC44" s="40"/>
      <c r="DD44" s="37">
        <f t="shared" si="62"/>
        <v>0</v>
      </c>
      <c r="DE44" s="38">
        <f t="shared" si="63"/>
        <v>0</v>
      </c>
      <c r="DF44" s="39" t="s">
        <v>174</v>
      </c>
      <c r="DG44" s="40" t="s">
        <v>175</v>
      </c>
      <c r="DH44" s="46">
        <v>2</v>
      </c>
      <c r="DI44" s="44">
        <f>IF(DF44="SI",DB44,0)</f>
        <v>0</v>
      </c>
      <c r="DJ44" s="40"/>
      <c r="DK44" s="37">
        <f t="shared" si="64"/>
        <v>0.66666666666666663</v>
      </c>
      <c r="DL44" s="38">
        <f t="shared" si="65"/>
        <v>0</v>
      </c>
      <c r="DM44" s="39" t="s">
        <v>174</v>
      </c>
      <c r="DN44" s="40" t="s">
        <v>175</v>
      </c>
      <c r="DO44" s="46">
        <f>+DH44</f>
        <v>2</v>
      </c>
      <c r="DP44" s="44">
        <f>IF(DM44="SI",DI44,0)</f>
        <v>0</v>
      </c>
      <c r="DQ44" s="40"/>
      <c r="DR44" s="37">
        <f t="shared" si="66"/>
        <v>0.66666666666666663</v>
      </c>
      <c r="DS44" s="38">
        <f t="shared" si="67"/>
        <v>0</v>
      </c>
      <c r="DT44" s="39" t="s">
        <v>174</v>
      </c>
      <c r="DU44" s="40" t="s">
        <v>175</v>
      </c>
      <c r="DV44" s="46">
        <f>+DO44</f>
        <v>2</v>
      </c>
      <c r="DW44" s="44">
        <f>IF(DT44="SI",DP44,0)</f>
        <v>0</v>
      </c>
      <c r="DX44" s="40"/>
      <c r="DY44" s="37">
        <f t="shared" si="68"/>
        <v>0.66666666666666663</v>
      </c>
      <c r="DZ44" s="38">
        <f t="shared" si="69"/>
        <v>0</v>
      </c>
      <c r="EA44" s="39" t="s">
        <v>174</v>
      </c>
      <c r="EB44" s="40" t="s">
        <v>175</v>
      </c>
      <c r="EC44" s="46">
        <f t="shared" si="39"/>
        <v>3</v>
      </c>
      <c r="ED44" s="40"/>
      <c r="EE44" s="40"/>
      <c r="EF44" s="37">
        <f t="shared" si="70"/>
        <v>1</v>
      </c>
      <c r="EG44" s="38">
        <f t="shared" si="71"/>
        <v>0</v>
      </c>
      <c r="EH44" s="39" t="s">
        <v>174</v>
      </c>
      <c r="EI44" s="40" t="s">
        <v>175</v>
      </c>
      <c r="EJ44" s="50" t="s">
        <v>173</v>
      </c>
      <c r="EK44" s="48">
        <v>2024</v>
      </c>
      <c r="EL44" s="49" t="str">
        <f>+VLOOKUP(C44,[8]Listas_desplega!$AI$22:$AJ$44,2,0)</f>
        <v>DF_GT</v>
      </c>
      <c r="EM44" s="49" t="str">
        <f>+VLOOKUP(I44,[8]Listas_desplega!$BY$2:$BZ$7,2,0)</f>
        <v>T_5</v>
      </c>
      <c r="EN44" s="49" t="str">
        <f>+VLOOKUP(J44,[8]Listas_desplega!$BY$10:$BZ$23,2,0)</f>
        <v>T_5_C_1</v>
      </c>
      <c r="EO44" s="49" t="str">
        <f>+VLOOKUP(K44,[8]Listas_desplega!$BY$27:$BZ$54,2,0)</f>
        <v>T_5_C_1_ET_1</v>
      </c>
      <c r="EP44" s="49" t="str">
        <f>+VLOOKUP(L44,[8]Listas_desplega!$BY$57:$BZ$105,2,0)</f>
        <v>T_5_C_1_ET_1_CPT_2</v>
      </c>
      <c r="EQ44" s="50" t="str">
        <f>+VLOOKUP(M44,[8]Listas_desplega!$J$2:$K$11,2,FALSE)</f>
        <v>Eje_E_5</v>
      </c>
      <c r="ER44" s="50"/>
    </row>
    <row r="45" spans="1:148" s="51" customFormat="1" ht="15" customHeight="1" x14ac:dyDescent="0.25">
      <c r="A45" s="20" t="s">
        <v>1365</v>
      </c>
      <c r="B45" s="21" t="s">
        <v>152</v>
      </c>
      <c r="C45" s="22" t="s">
        <v>604</v>
      </c>
      <c r="D45" s="63" t="s">
        <v>604</v>
      </c>
      <c r="E45" s="23" t="s">
        <v>154</v>
      </c>
      <c r="F45" s="23" t="s">
        <v>155</v>
      </c>
      <c r="G45" s="24" t="s">
        <v>156</v>
      </c>
      <c r="H45" s="142" t="s">
        <v>410</v>
      </c>
      <c r="I45" s="23" t="s">
        <v>158</v>
      </c>
      <c r="J45" s="23" t="s">
        <v>159</v>
      </c>
      <c r="K45" s="23" t="s">
        <v>160</v>
      </c>
      <c r="L45" s="23" t="s">
        <v>626</v>
      </c>
      <c r="M45" s="21" t="s">
        <v>627</v>
      </c>
      <c r="N45" s="25" t="s">
        <v>628</v>
      </c>
      <c r="O45" s="29">
        <v>14</v>
      </c>
      <c r="P45" s="148" t="s">
        <v>629</v>
      </c>
      <c r="Q45" s="30" t="s">
        <v>165</v>
      </c>
      <c r="R45" s="30" t="s">
        <v>166</v>
      </c>
      <c r="S45" s="148" t="s">
        <v>630</v>
      </c>
      <c r="T45" s="29" t="s">
        <v>168</v>
      </c>
      <c r="U45" s="29" t="s">
        <v>566</v>
      </c>
      <c r="V45" s="29">
        <v>10</v>
      </c>
      <c r="W45" s="23" t="s">
        <v>612</v>
      </c>
      <c r="X45" s="146" t="s">
        <v>171</v>
      </c>
      <c r="Y45" s="21" t="s">
        <v>172</v>
      </c>
      <c r="Z45" s="30"/>
      <c r="AA45" s="30"/>
      <c r="AB45" s="30"/>
      <c r="AC45" s="30"/>
      <c r="AD45" s="30"/>
      <c r="AE45" s="30"/>
      <c r="AF45" s="30"/>
      <c r="AG45" s="30"/>
      <c r="AH45" s="29"/>
      <c r="AI45" s="29"/>
      <c r="AJ45" s="29"/>
      <c r="AK45" s="29"/>
      <c r="AL45" s="29"/>
      <c r="AM45" s="29"/>
      <c r="AN45" s="29"/>
      <c r="AO45" s="29"/>
      <c r="AP45" s="29"/>
      <c r="AQ45" s="29"/>
      <c r="AR45" s="31"/>
      <c r="AS45" s="29"/>
      <c r="AT45" s="29"/>
      <c r="AU45" s="29"/>
      <c r="AV45" s="146"/>
      <c r="AW45" s="146"/>
      <c r="AX45" s="146"/>
      <c r="AY45" s="146"/>
      <c r="AZ45" s="29"/>
      <c r="BA45" s="29"/>
      <c r="BB45" s="29"/>
      <c r="BC45" s="33"/>
      <c r="BD45" s="46">
        <v>0</v>
      </c>
      <c r="BE45" s="47"/>
      <c r="BF45" s="40"/>
      <c r="BG45" s="37">
        <f t="shared" si="48"/>
        <v>0</v>
      </c>
      <c r="BH45" s="38">
        <f>+IF(BI45="SI",IFERROR((IF(BI45="SI",BE45,0)/AV45),0),0)</f>
        <v>0</v>
      </c>
      <c r="BI45" s="39" t="s">
        <v>176</v>
      </c>
      <c r="BJ45" s="36" t="s">
        <v>613</v>
      </c>
      <c r="BK45" s="57"/>
      <c r="BL45" s="40"/>
      <c r="BM45" s="36"/>
      <c r="BN45" s="37">
        <f t="shared" si="50"/>
        <v>0</v>
      </c>
      <c r="BO45" s="38">
        <f t="shared" si="51"/>
        <v>0</v>
      </c>
      <c r="BP45" s="39" t="s">
        <v>176</v>
      </c>
      <c r="BQ45" s="40" t="s">
        <v>631</v>
      </c>
      <c r="BR45" s="126" t="s">
        <v>175</v>
      </c>
      <c r="BS45" s="40"/>
      <c r="BT45" s="36"/>
      <c r="BU45" s="37">
        <f t="shared" si="52"/>
        <v>0</v>
      </c>
      <c r="BV45" s="38">
        <f t="shared" si="53"/>
        <v>0</v>
      </c>
      <c r="BW45" s="39" t="s">
        <v>176</v>
      </c>
      <c r="BX45" s="36" t="s">
        <v>632</v>
      </c>
      <c r="BY45" s="57"/>
      <c r="BZ45" s="40"/>
      <c r="CA45" s="36"/>
      <c r="CB45" s="37">
        <f t="shared" si="54"/>
        <v>0</v>
      </c>
      <c r="CC45" s="38">
        <f t="shared" si="55"/>
        <v>0</v>
      </c>
      <c r="CD45" s="39" t="s">
        <v>174</v>
      </c>
      <c r="CE45" s="40" t="s">
        <v>175</v>
      </c>
      <c r="CF45" s="57"/>
      <c r="CG45" s="40"/>
      <c r="CH45" s="36"/>
      <c r="CI45" s="37">
        <f t="shared" si="56"/>
        <v>0</v>
      </c>
      <c r="CJ45" s="38">
        <f t="shared" si="57"/>
        <v>0</v>
      </c>
      <c r="CK45" s="39" t="s">
        <v>176</v>
      </c>
      <c r="CL45" s="36" t="s">
        <v>616</v>
      </c>
      <c r="CM45" s="57"/>
      <c r="CN45" s="40"/>
      <c r="CO45" s="40"/>
      <c r="CP45" s="37">
        <f t="shared" si="58"/>
        <v>0</v>
      </c>
      <c r="CQ45" s="38">
        <f t="shared" si="59"/>
        <v>0</v>
      </c>
      <c r="CR45" s="39" t="s">
        <v>176</v>
      </c>
      <c r="CS45" s="40" t="s">
        <v>633</v>
      </c>
      <c r="CT45" s="46"/>
      <c r="CU45" s="40"/>
      <c r="CV45" s="40"/>
      <c r="CW45" s="37">
        <f t="shared" si="60"/>
        <v>0</v>
      </c>
      <c r="CX45" s="38">
        <f t="shared" si="61"/>
        <v>0</v>
      </c>
      <c r="CY45" s="39" t="s">
        <v>174</v>
      </c>
      <c r="CZ45" s="40" t="s">
        <v>175</v>
      </c>
      <c r="DA45" s="46"/>
      <c r="DB45" s="40"/>
      <c r="DC45" s="40"/>
      <c r="DD45" s="37">
        <f t="shared" si="62"/>
        <v>0</v>
      </c>
      <c r="DE45" s="38">
        <f t="shared" si="63"/>
        <v>0</v>
      </c>
      <c r="DF45" s="39" t="s">
        <v>174</v>
      </c>
      <c r="DG45" s="40" t="s">
        <v>175</v>
      </c>
      <c r="DH45" s="46"/>
      <c r="DI45" s="40"/>
      <c r="DJ45" s="40"/>
      <c r="DK45" s="37">
        <f t="shared" si="64"/>
        <v>0</v>
      </c>
      <c r="DL45" s="38">
        <f t="shared" si="65"/>
        <v>0</v>
      </c>
      <c r="DM45" s="39" t="s">
        <v>174</v>
      </c>
      <c r="DN45" s="40" t="s">
        <v>175</v>
      </c>
      <c r="DO45" s="46"/>
      <c r="DP45" s="40"/>
      <c r="DQ45" s="40"/>
      <c r="DR45" s="37">
        <f t="shared" si="66"/>
        <v>0</v>
      </c>
      <c r="DS45" s="38">
        <f t="shared" si="67"/>
        <v>0</v>
      </c>
      <c r="DT45" s="39" t="s">
        <v>174</v>
      </c>
      <c r="DU45" s="40" t="s">
        <v>175</v>
      </c>
      <c r="DV45" s="46"/>
      <c r="DW45" s="40"/>
      <c r="DX45" s="40"/>
      <c r="DY45" s="37">
        <f t="shared" si="68"/>
        <v>0</v>
      </c>
      <c r="DZ45" s="38">
        <f t="shared" si="69"/>
        <v>0</v>
      </c>
      <c r="EA45" s="39" t="s">
        <v>174</v>
      </c>
      <c r="EB45" s="40" t="s">
        <v>175</v>
      </c>
      <c r="EC45" s="46">
        <f t="shared" si="39"/>
        <v>0</v>
      </c>
      <c r="ED45" s="40"/>
      <c r="EE45" s="40"/>
      <c r="EF45" s="37">
        <f t="shared" si="70"/>
        <v>0</v>
      </c>
      <c r="EG45" s="38">
        <f t="shared" si="71"/>
        <v>0</v>
      </c>
      <c r="EH45" s="39" t="s">
        <v>174</v>
      </c>
      <c r="EI45" s="40" t="s">
        <v>175</v>
      </c>
      <c r="EJ45" s="50" t="s">
        <v>173</v>
      </c>
      <c r="EK45" s="48">
        <v>2024</v>
      </c>
      <c r="EL45" s="49" t="str">
        <f>+VLOOKUP(C45,[8]Listas_desplega!$AI$22:$AJ$44,2,0)</f>
        <v>DF_GT</v>
      </c>
      <c r="EM45" s="49" t="str">
        <f>+VLOOKUP(I45,[8]Listas_desplega!$BY$2:$BZ$7,2,0)</f>
        <v>T_2</v>
      </c>
      <c r="EN45" s="49" t="str">
        <f>+VLOOKUP(J45,[8]Listas_desplega!$BY$10:$BZ$23,2,0)</f>
        <v>T_2_C_2</v>
      </c>
      <c r="EO45" s="49" t="str">
        <f>+VLOOKUP(K45,[8]Listas_desplega!$BY$27:$BZ$54,2,0)</f>
        <v>T_2_C_2_ET_1</v>
      </c>
      <c r="EP45" s="49" t="str">
        <f>+VLOOKUP(L45,[8]Listas_desplega!$BY$57:$BZ$105,2,0)</f>
        <v>T_2_C_2_ET_1_CPT_1</v>
      </c>
      <c r="EQ45" s="50" t="str">
        <f>+VLOOKUP(M45,[8]Listas_desplega!$J$2:$K$11,2,FALSE)</f>
        <v>Eje_E_1</v>
      </c>
      <c r="ER45" s="50"/>
    </row>
    <row r="46" spans="1:148" s="51" customFormat="1" ht="15" customHeight="1" x14ac:dyDescent="0.25">
      <c r="A46" s="20" t="s">
        <v>1366</v>
      </c>
      <c r="B46" s="21" t="s">
        <v>152</v>
      </c>
      <c r="C46" s="22" t="s">
        <v>604</v>
      </c>
      <c r="D46" s="63" t="s">
        <v>604</v>
      </c>
      <c r="E46" s="23" t="s">
        <v>154</v>
      </c>
      <c r="F46" s="23" t="s">
        <v>155</v>
      </c>
      <c r="G46" s="24" t="s">
        <v>156</v>
      </c>
      <c r="H46" s="142" t="s">
        <v>410</v>
      </c>
      <c r="I46" s="23" t="s">
        <v>158</v>
      </c>
      <c r="J46" s="23" t="s">
        <v>159</v>
      </c>
      <c r="K46" s="23" t="s">
        <v>160</v>
      </c>
      <c r="L46" s="23" t="s">
        <v>626</v>
      </c>
      <c r="M46" s="21" t="s">
        <v>627</v>
      </c>
      <c r="N46" s="25" t="s">
        <v>628</v>
      </c>
      <c r="O46" s="29">
        <v>15</v>
      </c>
      <c r="P46" s="148" t="s">
        <v>634</v>
      </c>
      <c r="Q46" s="30" t="s">
        <v>165</v>
      </c>
      <c r="R46" s="28" t="s">
        <v>166</v>
      </c>
      <c r="S46" s="148" t="s">
        <v>635</v>
      </c>
      <c r="T46" s="29" t="s">
        <v>168</v>
      </c>
      <c r="U46" s="29" t="s">
        <v>169</v>
      </c>
      <c r="V46" s="29">
        <v>15</v>
      </c>
      <c r="W46" s="23" t="s">
        <v>612</v>
      </c>
      <c r="X46" s="29" t="s">
        <v>171</v>
      </c>
      <c r="Y46" s="21" t="s">
        <v>172</v>
      </c>
      <c r="Z46" s="30"/>
      <c r="AA46" s="30"/>
      <c r="AB46" s="30"/>
      <c r="AC46" s="30"/>
      <c r="AD46" s="30"/>
      <c r="AE46" s="30"/>
      <c r="AF46" s="30"/>
      <c r="AG46" s="30"/>
      <c r="AH46" s="29"/>
      <c r="AI46" s="29"/>
      <c r="AJ46" s="29"/>
      <c r="AK46" s="29"/>
      <c r="AL46" s="29"/>
      <c r="AM46" s="29"/>
      <c r="AN46" s="29"/>
      <c r="AO46" s="29"/>
      <c r="AP46" s="29"/>
      <c r="AQ46" s="29"/>
      <c r="AR46" s="31"/>
      <c r="AS46" s="29"/>
      <c r="AT46" s="32"/>
      <c r="AU46" s="32"/>
      <c r="AV46" s="149">
        <v>1179</v>
      </c>
      <c r="AW46" s="146"/>
      <c r="AX46" s="146"/>
      <c r="AY46" s="145" t="s">
        <v>636</v>
      </c>
      <c r="AZ46" s="29"/>
      <c r="BA46" s="29"/>
      <c r="BB46" s="29"/>
      <c r="BC46" s="33"/>
      <c r="BD46" s="45">
        <v>0</v>
      </c>
      <c r="BE46" s="147"/>
      <c r="BF46" s="40"/>
      <c r="BG46" s="37">
        <f t="shared" si="48"/>
        <v>0</v>
      </c>
      <c r="BH46" s="38">
        <f t="shared" ref="BH46:BH57" si="72">+IF(BI46="SI",IFERROR((IF(BI46="SI",BE46,0)/AV46),"REVISAR"),0)</f>
        <v>0</v>
      </c>
      <c r="BI46" s="39" t="s">
        <v>174</v>
      </c>
      <c r="BJ46" s="36" t="s">
        <v>175</v>
      </c>
      <c r="BK46" s="45">
        <v>0</v>
      </c>
      <c r="BL46" s="44">
        <f>IF(BI46="SI",BE46,0)</f>
        <v>0</v>
      </c>
      <c r="BM46" s="36"/>
      <c r="BN46" s="37">
        <f t="shared" si="50"/>
        <v>0</v>
      </c>
      <c r="BO46" s="38">
        <f t="shared" si="51"/>
        <v>0</v>
      </c>
      <c r="BP46" s="39" t="s">
        <v>174</v>
      </c>
      <c r="BQ46" s="40" t="s">
        <v>175</v>
      </c>
      <c r="BR46" s="45">
        <v>0</v>
      </c>
      <c r="BS46" s="44">
        <v>0</v>
      </c>
      <c r="BT46" s="36"/>
      <c r="BU46" s="37">
        <f t="shared" si="52"/>
        <v>0</v>
      </c>
      <c r="BV46" s="38">
        <f t="shared" si="53"/>
        <v>0</v>
      </c>
      <c r="BW46" s="39" t="s">
        <v>174</v>
      </c>
      <c r="BX46" s="36" t="s">
        <v>175</v>
      </c>
      <c r="BY46" s="57">
        <v>0</v>
      </c>
      <c r="BZ46" s="44">
        <f>IF(BW46="SI",BS46,0)</f>
        <v>0</v>
      </c>
      <c r="CA46" s="36"/>
      <c r="CB46" s="37">
        <f t="shared" si="54"/>
        <v>0</v>
      </c>
      <c r="CC46" s="38">
        <f t="shared" si="55"/>
        <v>0</v>
      </c>
      <c r="CD46" s="39" t="s">
        <v>174</v>
      </c>
      <c r="CE46" s="40" t="s">
        <v>175</v>
      </c>
      <c r="CF46" s="57">
        <v>0</v>
      </c>
      <c r="CG46" s="44">
        <v>0</v>
      </c>
      <c r="CH46" s="36"/>
      <c r="CI46" s="37">
        <f t="shared" si="56"/>
        <v>0</v>
      </c>
      <c r="CJ46" s="38">
        <f t="shared" si="57"/>
        <v>0</v>
      </c>
      <c r="CK46" s="39" t="s">
        <v>179</v>
      </c>
      <c r="CL46" s="36" t="s">
        <v>637</v>
      </c>
      <c r="CM46" s="46">
        <v>500</v>
      </c>
      <c r="CN46" s="40"/>
      <c r="CO46" s="40"/>
      <c r="CP46" s="37">
        <f t="shared" si="58"/>
        <v>0.42408821034775235</v>
      </c>
      <c r="CQ46" s="38">
        <f t="shared" si="59"/>
        <v>0</v>
      </c>
      <c r="CR46" s="39" t="s">
        <v>176</v>
      </c>
      <c r="CS46" s="40" t="s">
        <v>638</v>
      </c>
      <c r="CT46" s="126">
        <v>500</v>
      </c>
      <c r="CU46" s="44">
        <f>IF(CR46="SI",CN46,0)</f>
        <v>0</v>
      </c>
      <c r="CV46" s="40"/>
      <c r="CW46" s="37">
        <f t="shared" si="60"/>
        <v>0.42408821034775235</v>
      </c>
      <c r="CX46" s="38">
        <f t="shared" si="61"/>
        <v>0</v>
      </c>
      <c r="CY46" s="39" t="s">
        <v>174</v>
      </c>
      <c r="CZ46" s="40" t="s">
        <v>175</v>
      </c>
      <c r="DA46" s="46">
        <f>+CT46</f>
        <v>500</v>
      </c>
      <c r="DB46" s="44">
        <f>IF(CY46="SI",CU46,0)</f>
        <v>0</v>
      </c>
      <c r="DC46" s="40"/>
      <c r="DD46" s="37">
        <f t="shared" si="62"/>
        <v>0.42408821034775235</v>
      </c>
      <c r="DE46" s="38">
        <f t="shared" si="63"/>
        <v>0</v>
      </c>
      <c r="DF46" s="39" t="s">
        <v>174</v>
      </c>
      <c r="DG46" s="40" t="s">
        <v>175</v>
      </c>
      <c r="DH46" s="46">
        <f>+DA46</f>
        <v>500</v>
      </c>
      <c r="DI46" s="44">
        <f>IF(DF46="SI",DB46,0)</f>
        <v>0</v>
      </c>
      <c r="DJ46" s="40"/>
      <c r="DK46" s="37">
        <f t="shared" si="64"/>
        <v>0.42408821034775235</v>
      </c>
      <c r="DL46" s="38">
        <f t="shared" si="65"/>
        <v>0</v>
      </c>
      <c r="DM46" s="39" t="s">
        <v>174</v>
      </c>
      <c r="DN46" s="40" t="s">
        <v>175</v>
      </c>
      <c r="DO46" s="46">
        <f>+DH46</f>
        <v>500</v>
      </c>
      <c r="DP46" s="44">
        <f>IF(DM46="SI",DI46,0)</f>
        <v>0</v>
      </c>
      <c r="DQ46" s="40"/>
      <c r="DR46" s="37">
        <f t="shared" si="66"/>
        <v>0.42408821034775235</v>
      </c>
      <c r="DS46" s="38">
        <f t="shared" si="67"/>
        <v>0</v>
      </c>
      <c r="DT46" s="39" t="s">
        <v>174</v>
      </c>
      <c r="DU46" s="40" t="s">
        <v>175</v>
      </c>
      <c r="DV46" s="46">
        <f>+DO46</f>
        <v>500</v>
      </c>
      <c r="DW46" s="44">
        <f>IF(DT46="SI",DP46,0)</f>
        <v>0</v>
      </c>
      <c r="DX46" s="40"/>
      <c r="DY46" s="37">
        <f t="shared" si="68"/>
        <v>0.42408821034775235</v>
      </c>
      <c r="DZ46" s="38">
        <f t="shared" si="69"/>
        <v>0</v>
      </c>
      <c r="EA46" s="39" t="s">
        <v>174</v>
      </c>
      <c r="EB46" s="40" t="s">
        <v>175</v>
      </c>
      <c r="EC46" s="46">
        <f t="shared" si="39"/>
        <v>1179</v>
      </c>
      <c r="ED46" s="40"/>
      <c r="EE46" s="40"/>
      <c r="EF46" s="37">
        <f t="shared" si="70"/>
        <v>1</v>
      </c>
      <c r="EG46" s="38">
        <f t="shared" si="71"/>
        <v>0</v>
      </c>
      <c r="EH46" s="39" t="s">
        <v>174</v>
      </c>
      <c r="EI46" s="40" t="s">
        <v>175</v>
      </c>
      <c r="EJ46" s="50" t="s">
        <v>173</v>
      </c>
      <c r="EK46" s="48">
        <v>2024</v>
      </c>
      <c r="EL46" s="49" t="str">
        <f>+VLOOKUP(C46,[8]Listas_desplega!$AI$22:$AJ$44,2,0)</f>
        <v>DF_GT</v>
      </c>
      <c r="EM46" s="49" t="str">
        <f>+VLOOKUP(I46,[8]Listas_desplega!$BY$2:$BZ$7,2,0)</f>
        <v>T_2</v>
      </c>
      <c r="EN46" s="49" t="str">
        <f>+VLOOKUP(J46,[8]Listas_desplega!$BY$10:$BZ$23,2,0)</f>
        <v>T_2_C_2</v>
      </c>
      <c r="EO46" s="49" t="str">
        <f>+VLOOKUP(K46,[8]Listas_desplega!$BY$27:$BZ$54,2,0)</f>
        <v>T_2_C_2_ET_1</v>
      </c>
      <c r="EP46" s="49" t="str">
        <f>+VLOOKUP(L46,[8]Listas_desplega!$BY$57:$BZ$105,2,0)</f>
        <v>T_2_C_2_ET_1_CPT_1</v>
      </c>
      <c r="EQ46" s="50" t="str">
        <f>+VLOOKUP(M46,[8]Listas_desplega!$J$2:$K$11,2,FALSE)</f>
        <v>Eje_E_1</v>
      </c>
      <c r="ER46" s="50"/>
    </row>
    <row r="47" spans="1:148" s="51" customFormat="1" ht="15" customHeight="1" x14ac:dyDescent="0.25">
      <c r="A47" s="20" t="s">
        <v>1367</v>
      </c>
      <c r="B47" s="21" t="s">
        <v>152</v>
      </c>
      <c r="C47" s="22" t="s">
        <v>604</v>
      </c>
      <c r="D47" s="63" t="s">
        <v>604</v>
      </c>
      <c r="E47" s="23" t="s">
        <v>154</v>
      </c>
      <c r="F47" s="23" t="s">
        <v>155</v>
      </c>
      <c r="G47" s="24" t="s">
        <v>156</v>
      </c>
      <c r="H47" s="142" t="s">
        <v>410</v>
      </c>
      <c r="I47" s="23" t="s">
        <v>605</v>
      </c>
      <c r="J47" s="23" t="s">
        <v>606</v>
      </c>
      <c r="K47" s="63" t="s">
        <v>607</v>
      </c>
      <c r="L47" s="23" t="s">
        <v>608</v>
      </c>
      <c r="M47" s="21" t="s">
        <v>380</v>
      </c>
      <c r="N47" s="25" t="s">
        <v>639</v>
      </c>
      <c r="O47" s="29">
        <v>16</v>
      </c>
      <c r="P47" s="23" t="s">
        <v>640</v>
      </c>
      <c r="Q47" s="30" t="s">
        <v>165</v>
      </c>
      <c r="R47" s="28" t="s">
        <v>166</v>
      </c>
      <c r="S47" s="23" t="s">
        <v>611</v>
      </c>
      <c r="T47" s="29" t="s">
        <v>168</v>
      </c>
      <c r="U47" s="29" t="s">
        <v>566</v>
      </c>
      <c r="V47" s="146">
        <v>10</v>
      </c>
      <c r="W47" s="23" t="s">
        <v>612</v>
      </c>
      <c r="X47" s="29" t="s">
        <v>171</v>
      </c>
      <c r="Y47" s="21" t="s">
        <v>172</v>
      </c>
      <c r="Z47" s="30"/>
      <c r="AA47" s="30"/>
      <c r="AB47" s="30"/>
      <c r="AC47" s="30"/>
      <c r="AD47" s="30"/>
      <c r="AE47" s="30"/>
      <c r="AF47" s="30"/>
      <c r="AG47" s="30"/>
      <c r="AH47" s="29"/>
      <c r="AI47" s="29"/>
      <c r="AJ47" s="29"/>
      <c r="AK47" s="29"/>
      <c r="AL47" s="29"/>
      <c r="AM47" s="29"/>
      <c r="AN47" s="29"/>
      <c r="AO47" s="29"/>
      <c r="AP47" s="29"/>
      <c r="AQ47" s="29"/>
      <c r="AR47" s="31"/>
      <c r="AS47" s="29"/>
      <c r="AT47" s="32"/>
      <c r="AU47" s="32">
        <v>27</v>
      </c>
      <c r="AV47" s="32">
        <v>27</v>
      </c>
      <c r="AW47" s="146"/>
      <c r="AX47" s="146"/>
      <c r="AY47" s="29">
        <v>27</v>
      </c>
      <c r="AZ47" s="29"/>
      <c r="BA47" s="29"/>
      <c r="BB47" s="29"/>
      <c r="BC47" s="33"/>
      <c r="BD47" s="46">
        <v>27</v>
      </c>
      <c r="BE47" s="47"/>
      <c r="BF47" s="40"/>
      <c r="BG47" s="37">
        <f t="shared" si="48"/>
        <v>1</v>
      </c>
      <c r="BH47" s="38">
        <f t="shared" si="72"/>
        <v>0</v>
      </c>
      <c r="BI47" s="39" t="s">
        <v>176</v>
      </c>
      <c r="BJ47" s="36" t="s">
        <v>613</v>
      </c>
      <c r="BK47" s="57">
        <v>27</v>
      </c>
      <c r="BL47" s="40"/>
      <c r="BM47" s="36"/>
      <c r="BN47" s="37">
        <f t="shared" si="50"/>
        <v>1</v>
      </c>
      <c r="BO47" s="38">
        <f t="shared" si="51"/>
        <v>0</v>
      </c>
      <c r="BP47" s="39" t="s">
        <v>176</v>
      </c>
      <c r="BQ47" s="40" t="s">
        <v>631</v>
      </c>
      <c r="BR47" s="126">
        <v>27</v>
      </c>
      <c r="BS47" s="40"/>
      <c r="BT47" s="36"/>
      <c r="BU47" s="37">
        <f t="shared" si="52"/>
        <v>1</v>
      </c>
      <c r="BV47" s="38">
        <f t="shared" si="53"/>
        <v>0</v>
      </c>
      <c r="BW47" s="39" t="s">
        <v>176</v>
      </c>
      <c r="BX47" s="36" t="s">
        <v>632</v>
      </c>
      <c r="BY47" s="57">
        <v>27</v>
      </c>
      <c r="BZ47" s="40"/>
      <c r="CA47" s="36"/>
      <c r="CB47" s="37">
        <f t="shared" si="54"/>
        <v>1</v>
      </c>
      <c r="CC47" s="38">
        <f t="shared" si="55"/>
        <v>0</v>
      </c>
      <c r="CD47" s="39" t="s">
        <v>174</v>
      </c>
      <c r="CE47" s="40" t="s">
        <v>175</v>
      </c>
      <c r="CF47" s="57">
        <v>27</v>
      </c>
      <c r="CG47" s="40"/>
      <c r="CH47" s="36"/>
      <c r="CI47" s="37">
        <f t="shared" si="56"/>
        <v>1</v>
      </c>
      <c r="CJ47" s="38">
        <f t="shared" si="57"/>
        <v>0</v>
      </c>
      <c r="CK47" s="39" t="s">
        <v>176</v>
      </c>
      <c r="CL47" s="36" t="s">
        <v>616</v>
      </c>
      <c r="CM47" s="57">
        <v>27</v>
      </c>
      <c r="CN47" s="40"/>
      <c r="CO47" s="40"/>
      <c r="CP47" s="37">
        <f t="shared" si="58"/>
        <v>1</v>
      </c>
      <c r="CQ47" s="38">
        <f t="shared" si="59"/>
        <v>0</v>
      </c>
      <c r="CR47" s="39" t="s">
        <v>176</v>
      </c>
      <c r="CS47" s="40" t="s">
        <v>641</v>
      </c>
      <c r="CT47" s="46">
        <v>27</v>
      </c>
      <c r="CU47" s="40"/>
      <c r="CV47" s="40"/>
      <c r="CW47" s="37">
        <f t="shared" si="60"/>
        <v>1</v>
      </c>
      <c r="CX47" s="38">
        <f t="shared" si="61"/>
        <v>0</v>
      </c>
      <c r="CY47" s="39" t="s">
        <v>174</v>
      </c>
      <c r="CZ47" s="40" t="s">
        <v>175</v>
      </c>
      <c r="DA47" s="46">
        <v>27</v>
      </c>
      <c r="DB47" s="40"/>
      <c r="DC47" s="40"/>
      <c r="DD47" s="37">
        <f t="shared" si="62"/>
        <v>1</v>
      </c>
      <c r="DE47" s="38">
        <f t="shared" si="63"/>
        <v>0</v>
      </c>
      <c r="DF47" s="39" t="s">
        <v>174</v>
      </c>
      <c r="DG47" s="40" t="s">
        <v>175</v>
      </c>
      <c r="DH47" s="46">
        <v>27</v>
      </c>
      <c r="DI47" s="40"/>
      <c r="DJ47" s="40"/>
      <c r="DK47" s="37">
        <f t="shared" si="64"/>
        <v>1</v>
      </c>
      <c r="DL47" s="38">
        <f t="shared" si="65"/>
        <v>0</v>
      </c>
      <c r="DM47" s="39" t="s">
        <v>174</v>
      </c>
      <c r="DN47" s="40" t="s">
        <v>175</v>
      </c>
      <c r="DO47" s="46">
        <v>27</v>
      </c>
      <c r="DP47" s="40"/>
      <c r="DQ47" s="40"/>
      <c r="DR47" s="37">
        <f t="shared" si="66"/>
        <v>1</v>
      </c>
      <c r="DS47" s="38">
        <f t="shared" si="67"/>
        <v>0</v>
      </c>
      <c r="DT47" s="39" t="s">
        <v>174</v>
      </c>
      <c r="DU47" s="40" t="s">
        <v>175</v>
      </c>
      <c r="DV47" s="46">
        <v>27</v>
      </c>
      <c r="DW47" s="40"/>
      <c r="DX47" s="40"/>
      <c r="DY47" s="37">
        <f t="shared" si="68"/>
        <v>1</v>
      </c>
      <c r="DZ47" s="38">
        <f t="shared" si="69"/>
        <v>0</v>
      </c>
      <c r="EA47" s="39" t="s">
        <v>174</v>
      </c>
      <c r="EB47" s="40" t="s">
        <v>175</v>
      </c>
      <c r="EC47" s="46">
        <f t="shared" si="39"/>
        <v>27</v>
      </c>
      <c r="ED47" s="40"/>
      <c r="EE47" s="40"/>
      <c r="EF47" s="37">
        <f t="shared" si="70"/>
        <v>1</v>
      </c>
      <c r="EG47" s="38">
        <f t="shared" si="71"/>
        <v>0</v>
      </c>
      <c r="EH47" s="39" t="s">
        <v>174</v>
      </c>
      <c r="EI47" s="40" t="s">
        <v>175</v>
      </c>
      <c r="EJ47" s="50" t="s">
        <v>173</v>
      </c>
      <c r="EK47" s="48">
        <v>2024</v>
      </c>
      <c r="EL47" s="49" t="str">
        <f>+VLOOKUP(C47,[8]Listas_desplega!$AI$22:$AJ$44,2,0)</f>
        <v>DF_GT</v>
      </c>
      <c r="EM47" s="49" t="str">
        <f>+VLOOKUP(I47,[8]Listas_desplega!$BY$2:$BZ$7,2,0)</f>
        <v>T_5</v>
      </c>
      <c r="EN47" s="49" t="str">
        <f>+VLOOKUP(J47,[8]Listas_desplega!$BY$10:$BZ$23,2,0)</f>
        <v>T_5_C_1</v>
      </c>
      <c r="EO47" s="49" t="str">
        <f>+VLOOKUP(K47,[8]Listas_desplega!$BY$27:$BZ$54,2,0)</f>
        <v>T_5_C_1_ET_1</v>
      </c>
      <c r="EP47" s="49" t="str">
        <f>+VLOOKUP(L47,[8]Listas_desplega!$BY$57:$BZ$105,2,0)</f>
        <v>T_5_C_1_ET_1_CPT_2</v>
      </c>
      <c r="EQ47" s="50" t="str">
        <f>+VLOOKUP(M47,[8]Listas_desplega!$J$2:$K$11,2,FALSE)</f>
        <v>Eje_E_5</v>
      </c>
      <c r="ER47" s="50"/>
    </row>
    <row r="48" spans="1:148" s="51" customFormat="1" ht="15" customHeight="1" x14ac:dyDescent="0.25">
      <c r="A48" s="20" t="s">
        <v>1368</v>
      </c>
      <c r="B48" s="21" t="s">
        <v>152</v>
      </c>
      <c r="C48" s="22" t="s">
        <v>604</v>
      </c>
      <c r="D48" s="22" t="s">
        <v>604</v>
      </c>
      <c r="E48" s="23" t="s">
        <v>154</v>
      </c>
      <c r="F48" s="23" t="s">
        <v>155</v>
      </c>
      <c r="G48" s="24" t="s">
        <v>156</v>
      </c>
      <c r="H48" s="142" t="s">
        <v>410</v>
      </c>
      <c r="I48" s="23" t="s">
        <v>605</v>
      </c>
      <c r="J48" s="23" t="s">
        <v>606</v>
      </c>
      <c r="K48" s="63" t="s">
        <v>607</v>
      </c>
      <c r="L48" s="23" t="s">
        <v>608</v>
      </c>
      <c r="M48" s="21" t="s">
        <v>380</v>
      </c>
      <c r="N48" s="25" t="s">
        <v>639</v>
      </c>
      <c r="O48" s="29">
        <v>17</v>
      </c>
      <c r="P48" s="23" t="s">
        <v>642</v>
      </c>
      <c r="Q48" s="30" t="s">
        <v>165</v>
      </c>
      <c r="R48" s="30" t="s">
        <v>166</v>
      </c>
      <c r="S48" s="23" t="s">
        <v>643</v>
      </c>
      <c r="T48" s="29" t="s">
        <v>168</v>
      </c>
      <c r="U48" s="29" t="s">
        <v>169</v>
      </c>
      <c r="V48" s="29">
        <v>15</v>
      </c>
      <c r="W48" s="23" t="s">
        <v>620</v>
      </c>
      <c r="X48" s="29" t="s">
        <v>171</v>
      </c>
      <c r="Y48" s="21" t="s">
        <v>172</v>
      </c>
      <c r="Z48" s="30"/>
      <c r="AA48" s="30"/>
      <c r="AB48" s="30"/>
      <c r="AC48" s="30"/>
      <c r="AD48" s="30"/>
      <c r="AE48" s="30"/>
      <c r="AF48" s="30"/>
      <c r="AG48" s="30"/>
      <c r="AH48" s="29"/>
      <c r="AI48" s="29"/>
      <c r="AJ48" s="29"/>
      <c r="AK48" s="29"/>
      <c r="AL48" s="29"/>
      <c r="AM48" s="29"/>
      <c r="AN48" s="29"/>
      <c r="AO48" s="29"/>
      <c r="AP48" s="29"/>
      <c r="AQ48" s="29"/>
      <c r="AR48" s="31"/>
      <c r="AS48" s="29"/>
      <c r="AT48" s="32"/>
      <c r="AU48" s="32"/>
      <c r="AV48" s="32">
        <v>3</v>
      </c>
      <c r="AW48" s="146"/>
      <c r="AX48" s="146"/>
      <c r="AY48" s="146"/>
      <c r="AZ48" s="29"/>
      <c r="BA48" s="29"/>
      <c r="BB48" s="29"/>
      <c r="BC48" s="33"/>
      <c r="BD48" s="45">
        <v>0</v>
      </c>
      <c r="BE48" s="147"/>
      <c r="BF48" s="40"/>
      <c r="BG48" s="37">
        <f t="shared" si="48"/>
        <v>0</v>
      </c>
      <c r="BH48" s="38">
        <f t="shared" si="72"/>
        <v>0</v>
      </c>
      <c r="BI48" s="39" t="s">
        <v>174</v>
      </c>
      <c r="BJ48" s="36" t="s">
        <v>175</v>
      </c>
      <c r="BK48" s="45">
        <v>0</v>
      </c>
      <c r="BL48" s="44">
        <f t="shared" ref="BL48:BL88" si="73">IF(BI48="SI",BE48,0)</f>
        <v>0</v>
      </c>
      <c r="BM48" s="36"/>
      <c r="BN48" s="37">
        <f t="shared" si="50"/>
        <v>0</v>
      </c>
      <c r="BO48" s="38">
        <f t="shared" si="51"/>
        <v>0</v>
      </c>
      <c r="BP48" s="39" t="s">
        <v>174</v>
      </c>
      <c r="BQ48" s="40" t="s">
        <v>175</v>
      </c>
      <c r="BR48" s="45">
        <v>0</v>
      </c>
      <c r="BS48" s="44">
        <v>0</v>
      </c>
      <c r="BT48" s="36"/>
      <c r="BU48" s="37">
        <f t="shared" si="52"/>
        <v>0</v>
      </c>
      <c r="BV48" s="38">
        <f t="shared" si="53"/>
        <v>0</v>
      </c>
      <c r="BW48" s="39" t="s">
        <v>174</v>
      </c>
      <c r="BX48" s="36" t="s">
        <v>175</v>
      </c>
      <c r="BY48" s="57">
        <v>0</v>
      </c>
      <c r="BZ48" s="44">
        <f t="shared" ref="BZ48:BZ88" si="74">IF(BW48="SI",BS48,0)</f>
        <v>0</v>
      </c>
      <c r="CA48" s="36"/>
      <c r="CB48" s="37">
        <f t="shared" si="54"/>
        <v>0</v>
      </c>
      <c r="CC48" s="38">
        <f t="shared" si="55"/>
        <v>0</v>
      </c>
      <c r="CD48" s="39" t="s">
        <v>174</v>
      </c>
      <c r="CE48" s="40" t="s">
        <v>175</v>
      </c>
      <c r="CF48" s="57">
        <v>0</v>
      </c>
      <c r="CG48" s="44">
        <v>0</v>
      </c>
      <c r="CH48" s="36"/>
      <c r="CI48" s="37">
        <f t="shared" si="56"/>
        <v>0</v>
      </c>
      <c r="CJ48" s="38">
        <f t="shared" si="57"/>
        <v>0</v>
      </c>
      <c r="CK48" s="39" t="s">
        <v>179</v>
      </c>
      <c r="CL48" s="36" t="s">
        <v>644</v>
      </c>
      <c r="CM48" s="46">
        <v>1</v>
      </c>
      <c r="CN48" s="40"/>
      <c r="CO48" s="40"/>
      <c r="CP48" s="37">
        <f t="shared" si="58"/>
        <v>0.33333333333333331</v>
      </c>
      <c r="CQ48" s="38">
        <f t="shared" si="59"/>
        <v>0</v>
      </c>
      <c r="CR48" s="39" t="s">
        <v>176</v>
      </c>
      <c r="CS48" s="40" t="s">
        <v>645</v>
      </c>
      <c r="CT48" s="126" t="s">
        <v>646</v>
      </c>
      <c r="CU48" s="44">
        <f t="shared" ref="CU48:CU88" si="75">IF(CR48="SI",CN48,0)</f>
        <v>0</v>
      </c>
      <c r="CV48" s="40"/>
      <c r="CW48" s="37">
        <f t="shared" si="60"/>
        <v>0</v>
      </c>
      <c r="CX48" s="38">
        <f t="shared" si="61"/>
        <v>0</v>
      </c>
      <c r="CY48" s="39" t="s">
        <v>174</v>
      </c>
      <c r="CZ48" s="40" t="s">
        <v>175</v>
      </c>
      <c r="DA48" s="46" t="str">
        <f>+CT48</f>
        <v>1.00</v>
      </c>
      <c r="DB48" s="44">
        <f t="shared" ref="DB48:DB88" si="76">IF(CY48="SI",CU48,0)</f>
        <v>0</v>
      </c>
      <c r="DC48" s="40"/>
      <c r="DD48" s="37">
        <f t="shared" si="62"/>
        <v>0</v>
      </c>
      <c r="DE48" s="38">
        <f t="shared" si="63"/>
        <v>0</v>
      </c>
      <c r="DF48" s="39" t="s">
        <v>174</v>
      </c>
      <c r="DG48" s="40" t="s">
        <v>175</v>
      </c>
      <c r="DH48" s="46" t="str">
        <f>+DA48</f>
        <v>1.00</v>
      </c>
      <c r="DI48" s="44">
        <f>IF(DF48="SI",DB48,0)</f>
        <v>0</v>
      </c>
      <c r="DJ48" s="40"/>
      <c r="DK48" s="37">
        <f t="shared" si="64"/>
        <v>0</v>
      </c>
      <c r="DL48" s="38">
        <f t="shared" si="65"/>
        <v>0</v>
      </c>
      <c r="DM48" s="39" t="s">
        <v>174</v>
      </c>
      <c r="DN48" s="40" t="s">
        <v>175</v>
      </c>
      <c r="DO48" s="46" t="str">
        <f>+DH48</f>
        <v>1.00</v>
      </c>
      <c r="DP48" s="44">
        <f t="shared" ref="DP48:DP88" si="77">IF(DM48="SI",DI48,0)</f>
        <v>0</v>
      </c>
      <c r="DQ48" s="40"/>
      <c r="DR48" s="37">
        <f t="shared" si="66"/>
        <v>0</v>
      </c>
      <c r="DS48" s="38">
        <f t="shared" si="67"/>
        <v>0</v>
      </c>
      <c r="DT48" s="39" t="s">
        <v>174</v>
      </c>
      <c r="DU48" s="40" t="s">
        <v>175</v>
      </c>
      <c r="DV48" s="46" t="str">
        <f>+DO48</f>
        <v>1.00</v>
      </c>
      <c r="DW48" s="44">
        <f t="shared" ref="DW48:DW88" si="78">IF(DT48="SI",DP48,0)</f>
        <v>0</v>
      </c>
      <c r="DX48" s="40"/>
      <c r="DY48" s="37">
        <f t="shared" si="68"/>
        <v>0</v>
      </c>
      <c r="DZ48" s="38">
        <f t="shared" si="69"/>
        <v>0</v>
      </c>
      <c r="EA48" s="39" t="s">
        <v>174</v>
      </c>
      <c r="EB48" s="40" t="s">
        <v>175</v>
      </c>
      <c r="EC48" s="46">
        <f t="shared" si="39"/>
        <v>3</v>
      </c>
      <c r="ED48" s="40"/>
      <c r="EE48" s="40"/>
      <c r="EF48" s="37">
        <f t="shared" si="70"/>
        <v>1</v>
      </c>
      <c r="EG48" s="38">
        <f t="shared" si="71"/>
        <v>0</v>
      </c>
      <c r="EH48" s="39" t="s">
        <v>174</v>
      </c>
      <c r="EI48" s="40" t="s">
        <v>175</v>
      </c>
      <c r="EJ48" s="50" t="s">
        <v>173</v>
      </c>
      <c r="EK48" s="48">
        <v>2024</v>
      </c>
      <c r="EL48" s="49" t="str">
        <f>+VLOOKUP(C48,[8]Listas_desplega!$AI$22:$AJ$44,2,0)</f>
        <v>DF_GT</v>
      </c>
      <c r="EM48" s="49" t="str">
        <f>+VLOOKUP(I48,[8]Listas_desplega!$BY$2:$BZ$7,2,0)</f>
        <v>T_5</v>
      </c>
      <c r="EN48" s="49" t="str">
        <f>+VLOOKUP(J48,[8]Listas_desplega!$BY$10:$BZ$23,2,0)</f>
        <v>T_5_C_1</v>
      </c>
      <c r="EO48" s="49" t="str">
        <f>+VLOOKUP(K48,[8]Listas_desplega!$BY$27:$BZ$54,2,0)</f>
        <v>T_5_C_1_ET_1</v>
      </c>
      <c r="EP48" s="49" t="str">
        <f>+VLOOKUP(L48,[8]Listas_desplega!$BY$57:$BZ$105,2,0)</f>
        <v>T_5_C_1_ET_1_CPT_2</v>
      </c>
      <c r="EQ48" s="50" t="str">
        <f>+VLOOKUP(M48,[8]Listas_desplega!$J$2:$K$11,2,FALSE)</f>
        <v>Eje_E_5</v>
      </c>
      <c r="ER48" s="50"/>
    </row>
    <row r="49" spans="1:148" s="51" customFormat="1" ht="15" customHeight="1" x14ac:dyDescent="0.25">
      <c r="A49" s="20" t="s">
        <v>1369</v>
      </c>
      <c r="B49" s="21" t="s">
        <v>152</v>
      </c>
      <c r="C49" s="22" t="s">
        <v>604</v>
      </c>
      <c r="D49" s="22" t="s">
        <v>647</v>
      </c>
      <c r="E49" s="23" t="s">
        <v>154</v>
      </c>
      <c r="F49" s="23" t="s">
        <v>155</v>
      </c>
      <c r="G49" s="24" t="s">
        <v>156</v>
      </c>
      <c r="H49" s="142" t="s">
        <v>410</v>
      </c>
      <c r="I49" s="23" t="s">
        <v>158</v>
      </c>
      <c r="J49" s="23" t="s">
        <v>159</v>
      </c>
      <c r="K49" s="63" t="s">
        <v>160</v>
      </c>
      <c r="L49" s="148"/>
      <c r="M49" s="150"/>
      <c r="N49" s="148"/>
      <c r="O49" s="29" t="s">
        <v>648</v>
      </c>
      <c r="P49" s="23" t="s">
        <v>649</v>
      </c>
      <c r="Q49" s="30" t="s">
        <v>165</v>
      </c>
      <c r="R49" s="30" t="s">
        <v>222</v>
      </c>
      <c r="S49" s="23" t="s">
        <v>650</v>
      </c>
      <c r="T49" s="29" t="s">
        <v>186</v>
      </c>
      <c r="U49" s="29" t="s">
        <v>199</v>
      </c>
      <c r="V49" s="29">
        <v>180</v>
      </c>
      <c r="W49" s="23" t="s">
        <v>651</v>
      </c>
      <c r="X49" s="29" t="s">
        <v>404</v>
      </c>
      <c r="Y49" s="21"/>
      <c r="Z49" s="30"/>
      <c r="AA49" s="30"/>
      <c r="AB49" s="30"/>
      <c r="AC49" s="30"/>
      <c r="AD49" s="30"/>
      <c r="AE49" s="30"/>
      <c r="AF49" s="30"/>
      <c r="AG49" s="30"/>
      <c r="AH49" s="29"/>
      <c r="AI49" s="29"/>
      <c r="AJ49" s="29"/>
      <c r="AK49" s="29"/>
      <c r="AL49" s="29"/>
      <c r="AM49" s="29"/>
      <c r="AN49" s="29"/>
      <c r="AO49" s="29"/>
      <c r="AP49" s="29"/>
      <c r="AQ49" s="29"/>
      <c r="AR49" s="31"/>
      <c r="AS49" s="29"/>
      <c r="AT49" s="32">
        <v>0</v>
      </c>
      <c r="AU49" s="32">
        <v>0</v>
      </c>
      <c r="AV49" s="32">
        <v>70</v>
      </c>
      <c r="AW49" s="32">
        <v>80</v>
      </c>
      <c r="AX49" s="32">
        <v>90</v>
      </c>
      <c r="AY49" s="32">
        <v>90</v>
      </c>
      <c r="AZ49" s="29"/>
      <c r="BA49" s="29"/>
      <c r="BB49" s="29"/>
      <c r="BC49" s="33"/>
      <c r="BD49" s="45">
        <v>0</v>
      </c>
      <c r="BE49" s="151"/>
      <c r="BF49" s="40"/>
      <c r="BG49" s="37">
        <f t="shared" si="48"/>
        <v>0</v>
      </c>
      <c r="BH49" s="38">
        <f t="shared" si="72"/>
        <v>0</v>
      </c>
      <c r="BI49" s="39" t="s">
        <v>174</v>
      </c>
      <c r="BJ49" s="36" t="s">
        <v>175</v>
      </c>
      <c r="BK49" s="45"/>
      <c r="BL49" s="44">
        <f t="shared" si="73"/>
        <v>0</v>
      </c>
      <c r="BM49" s="36"/>
      <c r="BN49" s="37">
        <f t="shared" si="50"/>
        <v>0</v>
      </c>
      <c r="BO49" s="38">
        <f t="shared" si="51"/>
        <v>0</v>
      </c>
      <c r="BP49" s="39" t="s">
        <v>174</v>
      </c>
      <c r="BQ49" s="40" t="s">
        <v>175</v>
      </c>
      <c r="BR49" s="45">
        <v>0</v>
      </c>
      <c r="BS49" s="111">
        <v>0</v>
      </c>
      <c r="BT49" s="36"/>
      <c r="BU49" s="37">
        <f t="shared" si="52"/>
        <v>0</v>
      </c>
      <c r="BV49" s="38">
        <f t="shared" si="53"/>
        <v>0</v>
      </c>
      <c r="BW49" s="39" t="s">
        <v>176</v>
      </c>
      <c r="BX49" s="36" t="s">
        <v>652</v>
      </c>
      <c r="BY49" s="57">
        <v>0</v>
      </c>
      <c r="BZ49" s="44">
        <f t="shared" si="74"/>
        <v>0</v>
      </c>
      <c r="CA49" s="36"/>
      <c r="CB49" s="37">
        <f t="shared" si="54"/>
        <v>0</v>
      </c>
      <c r="CC49" s="38">
        <f t="shared" si="55"/>
        <v>0</v>
      </c>
      <c r="CD49" s="39" t="s">
        <v>174</v>
      </c>
      <c r="CE49" s="40" t="s">
        <v>175</v>
      </c>
      <c r="CF49" s="57">
        <v>0</v>
      </c>
      <c r="CG49" s="44">
        <v>0</v>
      </c>
      <c r="CH49" s="36"/>
      <c r="CI49" s="37">
        <f t="shared" si="56"/>
        <v>0</v>
      </c>
      <c r="CJ49" s="38">
        <f t="shared" si="57"/>
        <v>0</v>
      </c>
      <c r="CK49" s="39" t="s">
        <v>174</v>
      </c>
      <c r="CL49" s="36" t="s">
        <v>175</v>
      </c>
      <c r="CM49" s="151"/>
      <c r="CN49" s="44">
        <v>0</v>
      </c>
      <c r="CO49" s="40"/>
      <c r="CP49" s="37">
        <f t="shared" si="58"/>
        <v>0</v>
      </c>
      <c r="CQ49" s="38">
        <f t="shared" si="59"/>
        <v>0</v>
      </c>
      <c r="CR49" s="39" t="s">
        <v>174</v>
      </c>
      <c r="CS49" s="40" t="s">
        <v>653</v>
      </c>
      <c r="CT49" s="126"/>
      <c r="CU49" s="44">
        <f t="shared" si="75"/>
        <v>0</v>
      </c>
      <c r="CV49" s="40"/>
      <c r="CW49" s="37">
        <f t="shared" si="60"/>
        <v>0</v>
      </c>
      <c r="CX49" s="38">
        <f t="shared" si="61"/>
        <v>0</v>
      </c>
      <c r="CY49" s="39" t="s">
        <v>174</v>
      </c>
      <c r="CZ49" s="40" t="s">
        <v>175</v>
      </c>
      <c r="DA49" s="152"/>
      <c r="DB49" s="44">
        <f t="shared" si="76"/>
        <v>0</v>
      </c>
      <c r="DC49" s="40"/>
      <c r="DD49" s="37">
        <f t="shared" si="62"/>
        <v>0</v>
      </c>
      <c r="DE49" s="38">
        <f t="shared" si="63"/>
        <v>0</v>
      </c>
      <c r="DF49" s="39" t="s">
        <v>174</v>
      </c>
      <c r="DG49" s="40" t="s">
        <v>175</v>
      </c>
      <c r="DH49" s="152"/>
      <c r="DI49" s="44">
        <f>IF(DF49="SI",DB49,0)</f>
        <v>0</v>
      </c>
      <c r="DJ49" s="40"/>
      <c r="DK49" s="37">
        <f t="shared" si="64"/>
        <v>0</v>
      </c>
      <c r="DL49" s="38">
        <f t="shared" si="65"/>
        <v>0</v>
      </c>
      <c r="DM49" s="39" t="s">
        <v>174</v>
      </c>
      <c r="DN49" s="40" t="s">
        <v>175</v>
      </c>
      <c r="DO49" s="152"/>
      <c r="DP49" s="44">
        <f t="shared" si="77"/>
        <v>0</v>
      </c>
      <c r="DQ49" s="40"/>
      <c r="DR49" s="37">
        <f t="shared" si="66"/>
        <v>0</v>
      </c>
      <c r="DS49" s="38">
        <f t="shared" si="67"/>
        <v>0</v>
      </c>
      <c r="DT49" s="39" t="s">
        <v>174</v>
      </c>
      <c r="DU49" s="40" t="s">
        <v>175</v>
      </c>
      <c r="DV49" s="94"/>
      <c r="DW49" s="44">
        <f t="shared" si="78"/>
        <v>0</v>
      </c>
      <c r="DX49" s="40"/>
      <c r="DY49" s="37">
        <f t="shared" si="68"/>
        <v>0</v>
      </c>
      <c r="DZ49" s="38">
        <f t="shared" si="69"/>
        <v>0</v>
      </c>
      <c r="EA49" s="39" t="s">
        <v>174</v>
      </c>
      <c r="EB49" s="40" t="s">
        <v>175</v>
      </c>
      <c r="EC49" s="46">
        <f t="shared" si="39"/>
        <v>70</v>
      </c>
      <c r="ED49" s="60"/>
      <c r="EE49" s="40"/>
      <c r="EF49" s="37">
        <f t="shared" si="70"/>
        <v>1</v>
      </c>
      <c r="EG49" s="38">
        <f t="shared" si="71"/>
        <v>0</v>
      </c>
      <c r="EH49" s="39" t="s">
        <v>174</v>
      </c>
      <c r="EI49" s="40" t="s">
        <v>175</v>
      </c>
      <c r="EJ49" s="50" t="s">
        <v>173</v>
      </c>
      <c r="EK49" s="48">
        <v>2024</v>
      </c>
      <c r="EL49" s="49" t="str">
        <f>+VLOOKUP(C49,[8]Listas_desplega!$AI$22:$AJ$44,2,0)</f>
        <v>DF_GT</v>
      </c>
      <c r="EM49" s="49" t="str">
        <f>+VLOOKUP(I49,[8]Listas_desplega!$BY$2:$BZ$7,2,0)</f>
        <v>T_2</v>
      </c>
      <c r="EN49" s="49" t="str">
        <f>+VLOOKUP(J49,[8]Listas_desplega!$BY$10:$BZ$23,2,0)</f>
        <v>T_2_C_2</v>
      </c>
      <c r="EO49" s="49" t="str">
        <f>+VLOOKUP(K49,[8]Listas_desplega!$BY$27:$BZ$54,2,0)</f>
        <v>T_2_C_2_ET_1</v>
      </c>
      <c r="EP49" s="49" t="e">
        <f>+VLOOKUP(L49,[8]Listas_desplega!$BY$57:$BZ$105,2,0)</f>
        <v>#N/A</v>
      </c>
      <c r="EQ49" s="50" t="e">
        <f>+VLOOKUP(M49,[8]Listas_desplega!$J$2:$K$11,2,FALSE)</f>
        <v>#N/A</v>
      </c>
      <c r="ER49" s="50"/>
    </row>
    <row r="50" spans="1:148" s="51" customFormat="1" ht="15" customHeight="1" x14ac:dyDescent="0.25">
      <c r="A50" s="20" t="s">
        <v>1370</v>
      </c>
      <c r="B50" s="21" t="s">
        <v>152</v>
      </c>
      <c r="C50" s="22" t="s">
        <v>604</v>
      </c>
      <c r="D50" s="22" t="s">
        <v>647</v>
      </c>
      <c r="E50" s="23" t="s">
        <v>154</v>
      </c>
      <c r="F50" s="23" t="s">
        <v>155</v>
      </c>
      <c r="G50" s="24" t="s">
        <v>156</v>
      </c>
      <c r="H50" s="142" t="s">
        <v>410</v>
      </c>
      <c r="I50" s="23" t="s">
        <v>605</v>
      </c>
      <c r="J50" s="23" t="s">
        <v>606</v>
      </c>
      <c r="K50" s="63" t="s">
        <v>607</v>
      </c>
      <c r="L50" s="63" t="s">
        <v>654</v>
      </c>
      <c r="M50" s="22" t="s">
        <v>380</v>
      </c>
      <c r="N50" s="63" t="s">
        <v>639</v>
      </c>
      <c r="O50" s="29">
        <v>18</v>
      </c>
      <c r="P50" s="23" t="s">
        <v>655</v>
      </c>
      <c r="Q50" s="30" t="s">
        <v>165</v>
      </c>
      <c r="R50" s="30" t="s">
        <v>656</v>
      </c>
      <c r="S50" s="23" t="s">
        <v>657</v>
      </c>
      <c r="T50" s="29" t="s">
        <v>168</v>
      </c>
      <c r="U50" s="29" t="s">
        <v>187</v>
      </c>
      <c r="V50" s="29">
        <v>0</v>
      </c>
      <c r="W50" s="23" t="s">
        <v>658</v>
      </c>
      <c r="X50" s="29" t="s">
        <v>171</v>
      </c>
      <c r="Y50" s="21"/>
      <c r="Z50" s="30"/>
      <c r="AA50" s="30"/>
      <c r="AB50" s="30"/>
      <c r="AC50" s="30"/>
      <c r="AD50" s="30"/>
      <c r="AE50" s="30"/>
      <c r="AF50" s="30"/>
      <c r="AG50" s="30"/>
      <c r="AH50" s="29"/>
      <c r="AI50" s="29"/>
      <c r="AJ50" s="29"/>
      <c r="AK50" s="29"/>
      <c r="AL50" s="29"/>
      <c r="AM50" s="29"/>
      <c r="AN50" s="29"/>
      <c r="AO50" s="29"/>
      <c r="AP50" s="29"/>
      <c r="AQ50" s="29"/>
      <c r="AR50" s="31"/>
      <c r="AS50" s="29"/>
      <c r="AT50" s="32">
        <v>96</v>
      </c>
      <c r="AU50" s="32">
        <v>96</v>
      </c>
      <c r="AV50" s="32">
        <v>96</v>
      </c>
      <c r="AW50" s="32">
        <v>96</v>
      </c>
      <c r="AX50" s="32">
        <v>96</v>
      </c>
      <c r="AY50" s="32">
        <v>96</v>
      </c>
      <c r="AZ50" s="69"/>
      <c r="BA50" s="69"/>
      <c r="BB50" s="69"/>
      <c r="BC50" s="70"/>
      <c r="BD50" s="45">
        <v>0</v>
      </c>
      <c r="BE50" s="153"/>
      <c r="BF50" s="154"/>
      <c r="BG50" s="37">
        <f t="shared" si="48"/>
        <v>0</v>
      </c>
      <c r="BH50" s="38">
        <f t="shared" si="72"/>
        <v>0</v>
      </c>
      <c r="BI50" s="39" t="s">
        <v>174</v>
      </c>
      <c r="BJ50" s="140" t="s">
        <v>659</v>
      </c>
      <c r="BK50" s="45">
        <v>0</v>
      </c>
      <c r="BL50" s="44">
        <f t="shared" si="73"/>
        <v>0</v>
      </c>
      <c r="BM50" s="36" t="s">
        <v>660</v>
      </c>
      <c r="BN50" s="37">
        <f t="shared" si="50"/>
        <v>0</v>
      </c>
      <c r="BO50" s="38">
        <f t="shared" si="51"/>
        <v>0</v>
      </c>
      <c r="BP50" s="39" t="s">
        <v>174</v>
      </c>
      <c r="BQ50" s="140" t="s">
        <v>661</v>
      </c>
      <c r="BR50" s="57">
        <v>24</v>
      </c>
      <c r="BS50" s="55">
        <v>74</v>
      </c>
      <c r="BT50" s="36" t="s">
        <v>662</v>
      </c>
      <c r="BU50" s="37">
        <f t="shared" si="52"/>
        <v>0.25</v>
      </c>
      <c r="BV50" s="38">
        <f t="shared" si="53"/>
        <v>0</v>
      </c>
      <c r="BW50" s="39" t="s">
        <v>176</v>
      </c>
      <c r="BX50" s="56" t="s">
        <v>663</v>
      </c>
      <c r="BY50" s="57">
        <f>+BR50</f>
        <v>24</v>
      </c>
      <c r="BZ50" s="44">
        <f t="shared" si="74"/>
        <v>0</v>
      </c>
      <c r="CA50" s="36" t="s">
        <v>664</v>
      </c>
      <c r="CB50" s="37">
        <f t="shared" si="54"/>
        <v>0.25</v>
      </c>
      <c r="CC50" s="38">
        <f t="shared" si="55"/>
        <v>0</v>
      </c>
      <c r="CD50" s="39" t="s">
        <v>174</v>
      </c>
      <c r="CE50" s="40" t="s">
        <v>175</v>
      </c>
      <c r="CF50" s="57">
        <f>+BY50</f>
        <v>24</v>
      </c>
      <c r="CG50" s="44">
        <v>75</v>
      </c>
      <c r="CH50" s="36" t="s">
        <v>665</v>
      </c>
      <c r="CI50" s="37">
        <f t="shared" si="56"/>
        <v>0.25</v>
      </c>
      <c r="CJ50" s="38">
        <f t="shared" si="57"/>
        <v>0.78125</v>
      </c>
      <c r="CK50" s="39" t="s">
        <v>179</v>
      </c>
      <c r="CL50" s="56" t="s">
        <v>666</v>
      </c>
      <c r="CM50" s="57">
        <v>48</v>
      </c>
      <c r="CN50" s="40">
        <v>85</v>
      </c>
      <c r="CO50" s="40" t="s">
        <v>667</v>
      </c>
      <c r="CP50" s="37">
        <f t="shared" si="58"/>
        <v>0.5</v>
      </c>
      <c r="CQ50" s="38">
        <f t="shared" si="59"/>
        <v>0.78125</v>
      </c>
      <c r="CR50" s="39" t="s">
        <v>176</v>
      </c>
      <c r="CS50" s="40" t="s">
        <v>668</v>
      </c>
      <c r="CT50" s="57">
        <f>+CM50</f>
        <v>48</v>
      </c>
      <c r="CU50" s="44">
        <f t="shared" si="75"/>
        <v>0</v>
      </c>
      <c r="CV50" s="40"/>
      <c r="CW50" s="37">
        <f t="shared" si="60"/>
        <v>0.5</v>
      </c>
      <c r="CX50" s="38">
        <f t="shared" si="61"/>
        <v>0.78125</v>
      </c>
      <c r="CY50" s="39" t="s">
        <v>174</v>
      </c>
      <c r="CZ50" s="40" t="s">
        <v>175</v>
      </c>
      <c r="DA50" s="46">
        <f t="shared" ref="DA50:DA57" si="79">+CT50</f>
        <v>48</v>
      </c>
      <c r="DB50" s="44">
        <f t="shared" si="76"/>
        <v>0</v>
      </c>
      <c r="DC50" s="40"/>
      <c r="DD50" s="37">
        <f t="shared" si="62"/>
        <v>0.5</v>
      </c>
      <c r="DE50" s="38">
        <f t="shared" si="63"/>
        <v>0.78125</v>
      </c>
      <c r="DF50" s="39" t="s">
        <v>174</v>
      </c>
      <c r="DG50" s="40" t="s">
        <v>175</v>
      </c>
      <c r="DH50" s="46">
        <v>62</v>
      </c>
      <c r="DI50" s="40"/>
      <c r="DJ50" s="40"/>
      <c r="DK50" s="37">
        <f t="shared" si="64"/>
        <v>0.64583333333333337</v>
      </c>
      <c r="DL50" s="38">
        <f t="shared" si="65"/>
        <v>0.78125</v>
      </c>
      <c r="DM50" s="39" t="s">
        <v>174</v>
      </c>
      <c r="DN50" s="40" t="s">
        <v>175</v>
      </c>
      <c r="DO50" s="46">
        <f>+DH50</f>
        <v>62</v>
      </c>
      <c r="DP50" s="44">
        <f t="shared" si="77"/>
        <v>0</v>
      </c>
      <c r="DQ50" s="40"/>
      <c r="DR50" s="37">
        <f t="shared" si="66"/>
        <v>0.64583333333333337</v>
      </c>
      <c r="DS50" s="38">
        <f t="shared" si="67"/>
        <v>0.78125</v>
      </c>
      <c r="DT50" s="39" t="s">
        <v>174</v>
      </c>
      <c r="DU50" s="40" t="s">
        <v>175</v>
      </c>
      <c r="DV50" s="46">
        <f>+DO50</f>
        <v>62</v>
      </c>
      <c r="DW50" s="44">
        <f t="shared" si="78"/>
        <v>0</v>
      </c>
      <c r="DX50" s="40"/>
      <c r="DY50" s="37">
        <f t="shared" si="68"/>
        <v>0.64583333333333337</v>
      </c>
      <c r="DZ50" s="38">
        <f t="shared" si="69"/>
        <v>0.78125</v>
      </c>
      <c r="EA50" s="39" t="s">
        <v>174</v>
      </c>
      <c r="EB50" s="40" t="s">
        <v>175</v>
      </c>
      <c r="EC50" s="46">
        <f t="shared" si="39"/>
        <v>96</v>
      </c>
      <c r="ED50" s="40"/>
      <c r="EE50" s="40"/>
      <c r="EF50" s="37">
        <f t="shared" si="70"/>
        <v>1</v>
      </c>
      <c r="EG50" s="38">
        <f t="shared" si="71"/>
        <v>0.78125</v>
      </c>
      <c r="EH50" s="39" t="s">
        <v>174</v>
      </c>
      <c r="EI50" s="40" t="s">
        <v>175</v>
      </c>
      <c r="EJ50" s="48" t="s">
        <v>173</v>
      </c>
      <c r="EK50" s="48">
        <v>2024</v>
      </c>
      <c r="EL50" s="49" t="str">
        <f>+VLOOKUP(C50,[8]Listas_desplega!$AI$22:$AJ$44,2,0)</f>
        <v>DF_GT</v>
      </c>
      <c r="EM50" s="49" t="str">
        <f>+VLOOKUP(I50,[8]Listas_desplega!$BY$2:$BZ$7,2,0)</f>
        <v>T_5</v>
      </c>
      <c r="EN50" s="49" t="str">
        <f>+VLOOKUP(J50,[8]Listas_desplega!$BY$10:$BZ$23,2,0)</f>
        <v>T_5_C_1</v>
      </c>
      <c r="EO50" s="49" t="str">
        <f>+VLOOKUP(K50,[8]Listas_desplega!$BY$27:$BZ$54,2,0)</f>
        <v>T_5_C_1_ET_1</v>
      </c>
      <c r="EP50" s="49" t="str">
        <f>+VLOOKUP(L50,[8]Listas_desplega!$BY$57:$BZ$105,2,0)</f>
        <v>T_5_C_1_ET_1_CPT_5</v>
      </c>
      <c r="EQ50" s="50" t="str">
        <f>+VLOOKUP(M50,[8]Listas_desplega!$J$2:$K$11,2,FALSE)</f>
        <v>Eje_E_5</v>
      </c>
      <c r="ER50" s="50"/>
    </row>
    <row r="51" spans="1:148" s="51" customFormat="1" ht="15" customHeight="1" x14ac:dyDescent="0.25">
      <c r="A51" s="20" t="s">
        <v>1371</v>
      </c>
      <c r="B51" s="21" t="s">
        <v>152</v>
      </c>
      <c r="C51" s="22" t="s">
        <v>604</v>
      </c>
      <c r="D51" s="22" t="s">
        <v>647</v>
      </c>
      <c r="E51" s="23" t="s">
        <v>154</v>
      </c>
      <c r="F51" s="23" t="s">
        <v>155</v>
      </c>
      <c r="G51" s="24" t="s">
        <v>156</v>
      </c>
      <c r="H51" s="142" t="s">
        <v>410</v>
      </c>
      <c r="I51" s="23" t="s">
        <v>605</v>
      </c>
      <c r="J51" s="23" t="s">
        <v>606</v>
      </c>
      <c r="K51" s="63" t="s">
        <v>607</v>
      </c>
      <c r="L51" s="63" t="s">
        <v>654</v>
      </c>
      <c r="M51" s="22" t="s">
        <v>380</v>
      </c>
      <c r="N51" s="63" t="s">
        <v>639</v>
      </c>
      <c r="O51" s="29">
        <v>19</v>
      </c>
      <c r="P51" s="23" t="s">
        <v>669</v>
      </c>
      <c r="Q51" s="30" t="s">
        <v>165</v>
      </c>
      <c r="R51" s="30" t="s">
        <v>166</v>
      </c>
      <c r="S51" s="23" t="s">
        <v>670</v>
      </c>
      <c r="T51" s="29" t="s">
        <v>168</v>
      </c>
      <c r="U51" s="29" t="s">
        <v>187</v>
      </c>
      <c r="V51" s="29">
        <v>0</v>
      </c>
      <c r="W51" s="23" t="s">
        <v>658</v>
      </c>
      <c r="X51" s="29" t="s">
        <v>171</v>
      </c>
      <c r="Y51" s="21"/>
      <c r="Z51" s="30"/>
      <c r="AA51" s="30"/>
      <c r="AB51" s="30"/>
      <c r="AC51" s="30"/>
      <c r="AD51" s="30"/>
      <c r="AE51" s="30"/>
      <c r="AF51" s="30"/>
      <c r="AG51" s="30"/>
      <c r="AH51" s="29"/>
      <c r="AI51" s="29"/>
      <c r="AJ51" s="29"/>
      <c r="AK51" s="29"/>
      <c r="AL51" s="29"/>
      <c r="AM51" s="29"/>
      <c r="AN51" s="29"/>
      <c r="AO51" s="29"/>
      <c r="AP51" s="29"/>
      <c r="AQ51" s="29"/>
      <c r="AR51" s="31"/>
      <c r="AS51" s="29"/>
      <c r="AT51" s="32">
        <v>0</v>
      </c>
      <c r="AU51" s="32"/>
      <c r="AV51" s="32">
        <v>97</v>
      </c>
      <c r="AW51" s="32"/>
      <c r="AX51" s="32"/>
      <c r="AY51" s="32">
        <v>97</v>
      </c>
      <c r="AZ51" s="29"/>
      <c r="BA51" s="29"/>
      <c r="BB51" s="29"/>
      <c r="BC51" s="33"/>
      <c r="BD51" s="45">
        <v>0</v>
      </c>
      <c r="BE51" s="153"/>
      <c r="BF51" s="155" t="s">
        <v>671</v>
      </c>
      <c r="BG51" s="37">
        <f t="shared" si="48"/>
        <v>0</v>
      </c>
      <c r="BH51" s="38">
        <f t="shared" si="72"/>
        <v>0</v>
      </c>
      <c r="BI51" s="39" t="s">
        <v>174</v>
      </c>
      <c r="BJ51" s="140" t="s">
        <v>659</v>
      </c>
      <c r="BK51" s="45">
        <v>0</v>
      </c>
      <c r="BL51" s="44">
        <f t="shared" si="73"/>
        <v>0</v>
      </c>
      <c r="BM51" s="36" t="s">
        <v>672</v>
      </c>
      <c r="BN51" s="37">
        <f t="shared" si="50"/>
        <v>0</v>
      </c>
      <c r="BO51" s="38">
        <f t="shared" si="51"/>
        <v>0</v>
      </c>
      <c r="BP51" s="39" t="s">
        <v>174</v>
      </c>
      <c r="BQ51" s="140" t="s">
        <v>661</v>
      </c>
      <c r="BR51" s="57">
        <v>24</v>
      </c>
      <c r="BS51" s="55">
        <v>16</v>
      </c>
      <c r="BT51" s="36" t="s">
        <v>673</v>
      </c>
      <c r="BU51" s="37">
        <f t="shared" si="52"/>
        <v>0.24742268041237114</v>
      </c>
      <c r="BV51" s="38">
        <f t="shared" si="53"/>
        <v>0</v>
      </c>
      <c r="BW51" s="39" t="s">
        <v>176</v>
      </c>
      <c r="BX51" s="36" t="s">
        <v>674</v>
      </c>
      <c r="BY51" s="57">
        <f>+BR51</f>
        <v>24</v>
      </c>
      <c r="BZ51" s="44">
        <f t="shared" si="74"/>
        <v>0</v>
      </c>
      <c r="CA51" s="36" t="s">
        <v>675</v>
      </c>
      <c r="CB51" s="37">
        <f t="shared" si="54"/>
        <v>0.24742268041237114</v>
      </c>
      <c r="CC51" s="38">
        <f t="shared" si="55"/>
        <v>0</v>
      </c>
      <c r="CD51" s="39" t="s">
        <v>174</v>
      </c>
      <c r="CE51" s="40" t="s">
        <v>175</v>
      </c>
      <c r="CF51" s="57">
        <f>+BY51</f>
        <v>24</v>
      </c>
      <c r="CG51" s="44">
        <v>30</v>
      </c>
      <c r="CH51" s="36" t="s">
        <v>676</v>
      </c>
      <c r="CI51" s="37">
        <f t="shared" si="56"/>
        <v>0.24742268041237114</v>
      </c>
      <c r="CJ51" s="38">
        <f t="shared" si="57"/>
        <v>0.30927835051546393</v>
      </c>
      <c r="CK51" s="39" t="s">
        <v>179</v>
      </c>
      <c r="CL51" s="36" t="s">
        <v>666</v>
      </c>
      <c r="CM51" s="57">
        <v>48</v>
      </c>
      <c r="CN51" s="40">
        <v>42</v>
      </c>
      <c r="CO51" s="40" t="s">
        <v>677</v>
      </c>
      <c r="CP51" s="37">
        <f t="shared" si="58"/>
        <v>0.49484536082474229</v>
      </c>
      <c r="CQ51" s="38">
        <f t="shared" si="59"/>
        <v>0.30927835051546393</v>
      </c>
      <c r="CR51" s="39" t="s">
        <v>176</v>
      </c>
      <c r="CS51" s="40" t="s">
        <v>678</v>
      </c>
      <c r="CT51" s="57">
        <f>+CM51</f>
        <v>48</v>
      </c>
      <c r="CU51" s="44">
        <f t="shared" si="75"/>
        <v>0</v>
      </c>
      <c r="CV51" s="40"/>
      <c r="CW51" s="37">
        <f t="shared" si="60"/>
        <v>0.49484536082474229</v>
      </c>
      <c r="CX51" s="38">
        <f t="shared" si="61"/>
        <v>0.30927835051546393</v>
      </c>
      <c r="CY51" s="39" t="s">
        <v>174</v>
      </c>
      <c r="CZ51" s="40" t="s">
        <v>175</v>
      </c>
      <c r="DA51" s="46">
        <f t="shared" si="79"/>
        <v>48</v>
      </c>
      <c r="DB51" s="44">
        <f t="shared" si="76"/>
        <v>0</v>
      </c>
      <c r="DC51" s="40"/>
      <c r="DD51" s="37">
        <f t="shared" si="62"/>
        <v>0.49484536082474229</v>
      </c>
      <c r="DE51" s="38">
        <f t="shared" si="63"/>
        <v>0.30927835051546393</v>
      </c>
      <c r="DF51" s="39" t="s">
        <v>174</v>
      </c>
      <c r="DG51" s="40" t="s">
        <v>175</v>
      </c>
      <c r="DH51" s="46">
        <v>62</v>
      </c>
      <c r="DI51" s="40"/>
      <c r="DJ51" s="40"/>
      <c r="DK51" s="37">
        <f t="shared" si="64"/>
        <v>0.63917525773195871</v>
      </c>
      <c r="DL51" s="38">
        <f t="shared" si="65"/>
        <v>0.30927835051546393</v>
      </c>
      <c r="DM51" s="39" t="s">
        <v>174</v>
      </c>
      <c r="DN51" s="40" t="s">
        <v>175</v>
      </c>
      <c r="DO51" s="46">
        <f>+DH51</f>
        <v>62</v>
      </c>
      <c r="DP51" s="44">
        <f t="shared" si="77"/>
        <v>0</v>
      </c>
      <c r="DQ51" s="40"/>
      <c r="DR51" s="37">
        <f t="shared" si="66"/>
        <v>0.63917525773195871</v>
      </c>
      <c r="DS51" s="38">
        <f t="shared" si="67"/>
        <v>0.30927835051546393</v>
      </c>
      <c r="DT51" s="39" t="s">
        <v>174</v>
      </c>
      <c r="DU51" s="40" t="s">
        <v>175</v>
      </c>
      <c r="DV51" s="46">
        <f>+DO51</f>
        <v>62</v>
      </c>
      <c r="DW51" s="44">
        <f t="shared" si="78"/>
        <v>0</v>
      </c>
      <c r="DX51" s="40"/>
      <c r="DY51" s="37">
        <f t="shared" si="68"/>
        <v>0.63917525773195871</v>
      </c>
      <c r="DZ51" s="38">
        <f t="shared" si="69"/>
        <v>0.30927835051546393</v>
      </c>
      <c r="EA51" s="39" t="s">
        <v>174</v>
      </c>
      <c r="EB51" s="40" t="s">
        <v>175</v>
      </c>
      <c r="EC51" s="46">
        <f t="shared" si="39"/>
        <v>97</v>
      </c>
      <c r="ED51" s="40"/>
      <c r="EE51" s="40"/>
      <c r="EF51" s="37">
        <f t="shared" si="70"/>
        <v>1</v>
      </c>
      <c r="EG51" s="38">
        <f t="shared" si="71"/>
        <v>0.30927835051546393</v>
      </c>
      <c r="EH51" s="39" t="s">
        <v>174</v>
      </c>
      <c r="EI51" s="40" t="s">
        <v>175</v>
      </c>
      <c r="EJ51" s="48" t="s">
        <v>173</v>
      </c>
      <c r="EK51" s="48">
        <v>2024</v>
      </c>
      <c r="EL51" s="49" t="str">
        <f>+VLOOKUP(C51,[8]Listas_desplega!$AI$22:$AJ$44,2,0)</f>
        <v>DF_GT</v>
      </c>
      <c r="EM51" s="49" t="str">
        <f>+VLOOKUP(I51,[8]Listas_desplega!$BY$2:$BZ$7,2,0)</f>
        <v>T_5</v>
      </c>
      <c r="EN51" s="49" t="str">
        <f>+VLOOKUP(J51,[8]Listas_desplega!$BY$10:$BZ$23,2,0)</f>
        <v>T_5_C_1</v>
      </c>
      <c r="EO51" s="49" t="str">
        <f>+VLOOKUP(K51,[8]Listas_desplega!$BY$27:$BZ$54,2,0)</f>
        <v>T_5_C_1_ET_1</v>
      </c>
      <c r="EP51" s="49" t="str">
        <f>+VLOOKUP(L51,[8]Listas_desplega!$BY$57:$BZ$105,2,0)</f>
        <v>T_5_C_1_ET_1_CPT_5</v>
      </c>
      <c r="EQ51" s="50" t="str">
        <f>+VLOOKUP(M51,[8]Listas_desplega!$J$2:$K$11,2,FALSE)</f>
        <v>Eje_E_5</v>
      </c>
      <c r="ER51" s="50"/>
    </row>
    <row r="52" spans="1:148" s="51" customFormat="1" ht="15" customHeight="1" x14ac:dyDescent="0.25">
      <c r="A52" s="20" t="s">
        <v>1372</v>
      </c>
      <c r="B52" s="21" t="s">
        <v>152</v>
      </c>
      <c r="C52" s="22" t="s">
        <v>604</v>
      </c>
      <c r="D52" s="22" t="s">
        <v>647</v>
      </c>
      <c r="E52" s="23" t="s">
        <v>154</v>
      </c>
      <c r="F52" s="23" t="s">
        <v>155</v>
      </c>
      <c r="G52" s="24" t="s">
        <v>156</v>
      </c>
      <c r="H52" s="142" t="s">
        <v>410</v>
      </c>
      <c r="I52" s="23" t="s">
        <v>605</v>
      </c>
      <c r="J52" s="23" t="s">
        <v>606</v>
      </c>
      <c r="K52" s="63" t="s">
        <v>607</v>
      </c>
      <c r="L52" s="63" t="s">
        <v>654</v>
      </c>
      <c r="M52" s="22" t="s">
        <v>380</v>
      </c>
      <c r="N52" s="63" t="s">
        <v>639</v>
      </c>
      <c r="O52" s="29">
        <v>20</v>
      </c>
      <c r="P52" s="23" t="s">
        <v>679</v>
      </c>
      <c r="Q52" s="30" t="s">
        <v>477</v>
      </c>
      <c r="R52" s="28" t="s">
        <v>222</v>
      </c>
      <c r="S52" s="23" t="s">
        <v>680</v>
      </c>
      <c r="T52" s="29" t="s">
        <v>186</v>
      </c>
      <c r="U52" s="29" t="s">
        <v>187</v>
      </c>
      <c r="V52" s="29">
        <v>0</v>
      </c>
      <c r="W52" s="23" t="s">
        <v>681</v>
      </c>
      <c r="X52" s="29" t="s">
        <v>171</v>
      </c>
      <c r="Y52" s="21"/>
      <c r="Z52" s="30"/>
      <c r="AA52" s="30"/>
      <c r="AB52" s="30"/>
      <c r="AC52" s="30"/>
      <c r="AD52" s="30"/>
      <c r="AE52" s="30"/>
      <c r="AF52" s="30"/>
      <c r="AG52" s="30"/>
      <c r="AH52" s="29"/>
      <c r="AI52" s="29"/>
      <c r="AJ52" s="29"/>
      <c r="AK52" s="29"/>
      <c r="AL52" s="29"/>
      <c r="AM52" s="29"/>
      <c r="AN52" s="29"/>
      <c r="AO52" s="29"/>
      <c r="AP52" s="29"/>
      <c r="AQ52" s="29"/>
      <c r="AR52" s="31"/>
      <c r="AS52" s="29"/>
      <c r="AT52" s="32">
        <v>100</v>
      </c>
      <c r="AU52" s="32">
        <v>100</v>
      </c>
      <c r="AV52" s="32">
        <v>100</v>
      </c>
      <c r="AW52" s="32">
        <v>100</v>
      </c>
      <c r="AX52" s="32">
        <v>100</v>
      </c>
      <c r="AY52" s="32">
        <v>100</v>
      </c>
      <c r="AZ52" s="29"/>
      <c r="BA52" s="29"/>
      <c r="BB52" s="29"/>
      <c r="BC52" s="33"/>
      <c r="BD52" s="46">
        <v>0</v>
      </c>
      <c r="BE52" s="153"/>
      <c r="BF52" s="155" t="s">
        <v>682</v>
      </c>
      <c r="BG52" s="37">
        <f t="shared" si="48"/>
        <v>0</v>
      </c>
      <c r="BH52" s="38">
        <f t="shared" si="72"/>
        <v>0</v>
      </c>
      <c r="BI52" s="39" t="s">
        <v>176</v>
      </c>
      <c r="BJ52" s="56" t="s">
        <v>683</v>
      </c>
      <c r="BK52" s="57">
        <v>0</v>
      </c>
      <c r="BL52" s="44">
        <f t="shared" si="73"/>
        <v>0</v>
      </c>
      <c r="BM52" s="36" t="s">
        <v>684</v>
      </c>
      <c r="BN52" s="37">
        <f t="shared" si="50"/>
        <v>0</v>
      </c>
      <c r="BO52" s="38">
        <f t="shared" si="51"/>
        <v>0</v>
      </c>
      <c r="BP52" s="39" t="s">
        <v>176</v>
      </c>
      <c r="BQ52" s="64" t="s">
        <v>631</v>
      </c>
      <c r="BR52" s="126">
        <v>10</v>
      </c>
      <c r="BS52" s="40">
        <v>10</v>
      </c>
      <c r="BT52" s="36" t="s">
        <v>685</v>
      </c>
      <c r="BU52" s="37">
        <f t="shared" si="52"/>
        <v>0.1</v>
      </c>
      <c r="BV52" s="38">
        <f t="shared" si="53"/>
        <v>0</v>
      </c>
      <c r="BW52" s="39" t="s">
        <v>176</v>
      </c>
      <c r="BX52" s="36" t="s">
        <v>632</v>
      </c>
      <c r="BY52" s="57">
        <f>+BR52</f>
        <v>10</v>
      </c>
      <c r="BZ52" s="44">
        <f t="shared" si="74"/>
        <v>0</v>
      </c>
      <c r="CA52" s="36" t="s">
        <v>686</v>
      </c>
      <c r="CB52" s="37">
        <f t="shared" si="54"/>
        <v>0.1</v>
      </c>
      <c r="CC52" s="38">
        <f t="shared" si="55"/>
        <v>0</v>
      </c>
      <c r="CD52" s="39" t="s">
        <v>174</v>
      </c>
      <c r="CE52" s="40" t="s">
        <v>175</v>
      </c>
      <c r="CF52" s="57">
        <f>+BY52</f>
        <v>10</v>
      </c>
      <c r="CG52" s="44">
        <v>10</v>
      </c>
      <c r="CH52" s="36" t="s">
        <v>687</v>
      </c>
      <c r="CI52" s="37">
        <f t="shared" si="56"/>
        <v>0.1</v>
      </c>
      <c r="CJ52" s="38">
        <f t="shared" si="57"/>
        <v>0.1</v>
      </c>
      <c r="CK52" s="39" t="s">
        <v>179</v>
      </c>
      <c r="CL52" s="36" t="s">
        <v>666</v>
      </c>
      <c r="CM52" s="57">
        <v>40</v>
      </c>
      <c r="CN52" s="40">
        <v>40</v>
      </c>
      <c r="CO52" s="40" t="s">
        <v>688</v>
      </c>
      <c r="CP52" s="37">
        <f t="shared" si="58"/>
        <v>0.4</v>
      </c>
      <c r="CQ52" s="38">
        <f t="shared" si="59"/>
        <v>0.1</v>
      </c>
      <c r="CR52" s="39" t="s">
        <v>176</v>
      </c>
      <c r="CS52" s="40" t="s">
        <v>678</v>
      </c>
      <c r="CT52" s="57">
        <f>+CM52</f>
        <v>40</v>
      </c>
      <c r="CU52" s="44">
        <f t="shared" si="75"/>
        <v>0</v>
      </c>
      <c r="CV52" s="40"/>
      <c r="CW52" s="37">
        <f t="shared" si="60"/>
        <v>0.4</v>
      </c>
      <c r="CX52" s="38">
        <f t="shared" si="61"/>
        <v>0.1</v>
      </c>
      <c r="CY52" s="39" t="s">
        <v>174</v>
      </c>
      <c r="CZ52" s="40" t="s">
        <v>175</v>
      </c>
      <c r="DA52" s="46">
        <f t="shared" si="79"/>
        <v>40</v>
      </c>
      <c r="DB52" s="44">
        <f t="shared" si="76"/>
        <v>0</v>
      </c>
      <c r="DC52" s="40"/>
      <c r="DD52" s="37">
        <f t="shared" si="62"/>
        <v>0.4</v>
      </c>
      <c r="DE52" s="38">
        <f t="shared" si="63"/>
        <v>0.1</v>
      </c>
      <c r="DF52" s="39" t="s">
        <v>174</v>
      </c>
      <c r="DG52" s="40" t="s">
        <v>175</v>
      </c>
      <c r="DH52" s="46">
        <v>50</v>
      </c>
      <c r="DI52" s="40"/>
      <c r="DJ52" s="40"/>
      <c r="DK52" s="37">
        <f t="shared" si="64"/>
        <v>0.5</v>
      </c>
      <c r="DL52" s="38">
        <f t="shared" si="65"/>
        <v>0.1</v>
      </c>
      <c r="DM52" s="39" t="s">
        <v>174</v>
      </c>
      <c r="DN52" s="40" t="s">
        <v>175</v>
      </c>
      <c r="DO52" s="46">
        <f>+DH52</f>
        <v>50</v>
      </c>
      <c r="DP52" s="44">
        <f t="shared" si="77"/>
        <v>0</v>
      </c>
      <c r="DQ52" s="40"/>
      <c r="DR52" s="37">
        <f t="shared" si="66"/>
        <v>0.5</v>
      </c>
      <c r="DS52" s="38">
        <f t="shared" si="67"/>
        <v>0.1</v>
      </c>
      <c r="DT52" s="39" t="s">
        <v>174</v>
      </c>
      <c r="DU52" s="40" t="s">
        <v>175</v>
      </c>
      <c r="DV52" s="46">
        <f>+DO52</f>
        <v>50</v>
      </c>
      <c r="DW52" s="44">
        <f t="shared" si="78"/>
        <v>0</v>
      </c>
      <c r="DX52" s="40"/>
      <c r="DY52" s="37">
        <f t="shared" si="68"/>
        <v>0.5</v>
      </c>
      <c r="DZ52" s="38">
        <f t="shared" si="69"/>
        <v>0.1</v>
      </c>
      <c r="EA52" s="39" t="s">
        <v>174</v>
      </c>
      <c r="EB52" s="40" t="s">
        <v>175</v>
      </c>
      <c r="EC52" s="46">
        <f t="shared" si="39"/>
        <v>100</v>
      </c>
      <c r="ED52" s="40"/>
      <c r="EE52" s="40"/>
      <c r="EF52" s="37">
        <f t="shared" si="70"/>
        <v>1</v>
      </c>
      <c r="EG52" s="38">
        <f t="shared" si="71"/>
        <v>0.1</v>
      </c>
      <c r="EH52" s="39" t="s">
        <v>174</v>
      </c>
      <c r="EI52" s="40" t="s">
        <v>175</v>
      </c>
      <c r="EJ52" s="50" t="s">
        <v>173</v>
      </c>
      <c r="EK52" s="48">
        <v>2024</v>
      </c>
      <c r="EL52" s="49" t="str">
        <f>+VLOOKUP(C52,[8]Listas_desplega!$AI$22:$AJ$44,2,0)</f>
        <v>DF_GT</v>
      </c>
      <c r="EM52" s="49" t="str">
        <f>+VLOOKUP(I52,[8]Listas_desplega!$BY$2:$BZ$7,2,0)</f>
        <v>T_5</v>
      </c>
      <c r="EN52" s="49" t="str">
        <f>+VLOOKUP(J52,[8]Listas_desplega!$BY$10:$BZ$23,2,0)</f>
        <v>T_5_C_1</v>
      </c>
      <c r="EO52" s="49" t="str">
        <f>+VLOOKUP(K52,[8]Listas_desplega!$BY$27:$BZ$54,2,0)</f>
        <v>T_5_C_1_ET_1</v>
      </c>
      <c r="EP52" s="49" t="str">
        <f>+VLOOKUP(L52,[8]Listas_desplega!$BY$57:$BZ$105,2,0)</f>
        <v>T_5_C_1_ET_1_CPT_5</v>
      </c>
      <c r="EQ52" s="50" t="str">
        <f>+VLOOKUP(M52,[8]Listas_desplega!$J$2:$K$11,2,FALSE)</f>
        <v>Eje_E_5</v>
      </c>
      <c r="ER52" s="50"/>
    </row>
    <row r="53" spans="1:148" s="51" customFormat="1" ht="15" customHeight="1" x14ac:dyDescent="0.25">
      <c r="A53" s="20" t="s">
        <v>1373</v>
      </c>
      <c r="B53" s="21" t="s">
        <v>152</v>
      </c>
      <c r="C53" s="22" t="s">
        <v>604</v>
      </c>
      <c r="D53" s="22" t="s">
        <v>647</v>
      </c>
      <c r="E53" s="23" t="s">
        <v>154</v>
      </c>
      <c r="F53" s="23" t="s">
        <v>155</v>
      </c>
      <c r="G53" s="24" t="s">
        <v>156</v>
      </c>
      <c r="H53" s="142" t="s">
        <v>410</v>
      </c>
      <c r="I53" s="23" t="s">
        <v>158</v>
      </c>
      <c r="J53" s="23" t="s">
        <v>159</v>
      </c>
      <c r="K53" s="63" t="s">
        <v>160</v>
      </c>
      <c r="L53" s="148"/>
      <c r="M53" s="150"/>
      <c r="N53" s="148"/>
      <c r="O53" s="29">
        <v>21</v>
      </c>
      <c r="P53" s="23" t="s">
        <v>689</v>
      </c>
      <c r="Q53" s="30" t="s">
        <v>165</v>
      </c>
      <c r="R53" s="28" t="s">
        <v>222</v>
      </c>
      <c r="S53" s="23" t="s">
        <v>690</v>
      </c>
      <c r="T53" s="29" t="s">
        <v>186</v>
      </c>
      <c r="U53" s="29" t="s">
        <v>199</v>
      </c>
      <c r="V53" s="29">
        <v>0</v>
      </c>
      <c r="W53" s="23" t="s">
        <v>691</v>
      </c>
      <c r="X53" s="29" t="s">
        <v>171</v>
      </c>
      <c r="Y53" s="21"/>
      <c r="Z53" s="30"/>
      <c r="AA53" s="30"/>
      <c r="AB53" s="30"/>
      <c r="AC53" s="30"/>
      <c r="AD53" s="30"/>
      <c r="AE53" s="30"/>
      <c r="AF53" s="30"/>
      <c r="AG53" s="30"/>
      <c r="AH53" s="29"/>
      <c r="AI53" s="29"/>
      <c r="AJ53" s="29"/>
      <c r="AK53" s="29"/>
      <c r="AL53" s="29"/>
      <c r="AM53" s="29"/>
      <c r="AN53" s="29"/>
      <c r="AO53" s="29"/>
      <c r="AP53" s="29"/>
      <c r="AQ53" s="29"/>
      <c r="AR53" s="31"/>
      <c r="AS53" s="29"/>
      <c r="AT53" s="32">
        <v>0</v>
      </c>
      <c r="AU53" s="32">
        <v>40</v>
      </c>
      <c r="AV53" s="32">
        <v>20</v>
      </c>
      <c r="AW53" s="32">
        <v>20</v>
      </c>
      <c r="AX53" s="32">
        <v>20</v>
      </c>
      <c r="AY53" s="32">
        <v>100</v>
      </c>
      <c r="AZ53" s="29"/>
      <c r="BA53" s="29"/>
      <c r="BB53" s="29"/>
      <c r="BC53" s="33"/>
      <c r="BD53" s="45">
        <v>0</v>
      </c>
      <c r="BE53" s="151"/>
      <c r="BF53" s="36"/>
      <c r="BG53" s="37">
        <f t="shared" si="48"/>
        <v>0</v>
      </c>
      <c r="BH53" s="38">
        <f t="shared" si="72"/>
        <v>0</v>
      </c>
      <c r="BI53" s="39" t="s">
        <v>174</v>
      </c>
      <c r="BJ53" s="36" t="s">
        <v>175</v>
      </c>
      <c r="BK53" s="45"/>
      <c r="BL53" s="44">
        <f t="shared" si="73"/>
        <v>0</v>
      </c>
      <c r="BM53" s="36"/>
      <c r="BN53" s="37">
        <f t="shared" si="50"/>
        <v>0</v>
      </c>
      <c r="BO53" s="38">
        <f t="shared" si="51"/>
        <v>0</v>
      </c>
      <c r="BP53" s="39" t="s">
        <v>174</v>
      </c>
      <c r="BQ53" s="40" t="s">
        <v>175</v>
      </c>
      <c r="BR53" s="45"/>
      <c r="BS53" s="111">
        <v>0</v>
      </c>
      <c r="BT53" s="36"/>
      <c r="BU53" s="37">
        <f t="shared" si="52"/>
        <v>0</v>
      </c>
      <c r="BV53" s="38">
        <f t="shared" si="53"/>
        <v>0</v>
      </c>
      <c r="BW53" s="39" t="s">
        <v>174</v>
      </c>
      <c r="BX53" s="36" t="s">
        <v>175</v>
      </c>
      <c r="BY53" s="57">
        <v>0</v>
      </c>
      <c r="BZ53" s="44">
        <f t="shared" si="74"/>
        <v>0</v>
      </c>
      <c r="CA53" s="36"/>
      <c r="CB53" s="37">
        <f t="shared" si="54"/>
        <v>0</v>
      </c>
      <c r="CC53" s="38">
        <f t="shared" si="55"/>
        <v>0</v>
      </c>
      <c r="CD53" s="39" t="s">
        <v>174</v>
      </c>
      <c r="CE53" s="40" t="s">
        <v>175</v>
      </c>
      <c r="CF53" s="57">
        <v>0</v>
      </c>
      <c r="CG53" s="44">
        <v>0</v>
      </c>
      <c r="CH53" s="36"/>
      <c r="CI53" s="37">
        <f t="shared" si="56"/>
        <v>0</v>
      </c>
      <c r="CJ53" s="38">
        <f t="shared" si="57"/>
        <v>0</v>
      </c>
      <c r="CK53" s="39" t="s">
        <v>174</v>
      </c>
      <c r="CL53" s="36" t="s">
        <v>175</v>
      </c>
      <c r="CM53" s="151"/>
      <c r="CN53" s="44">
        <v>0</v>
      </c>
      <c r="CO53" s="40"/>
      <c r="CP53" s="37">
        <f t="shared" si="58"/>
        <v>0</v>
      </c>
      <c r="CQ53" s="38">
        <f t="shared" si="59"/>
        <v>0</v>
      </c>
      <c r="CR53" s="39" t="s">
        <v>174</v>
      </c>
      <c r="CS53" s="40" t="s">
        <v>175</v>
      </c>
      <c r="CT53" s="126"/>
      <c r="CU53" s="44">
        <f t="shared" si="75"/>
        <v>0</v>
      </c>
      <c r="CV53" s="40"/>
      <c r="CW53" s="37">
        <f t="shared" si="60"/>
        <v>0</v>
      </c>
      <c r="CX53" s="38">
        <f t="shared" si="61"/>
        <v>0</v>
      </c>
      <c r="CY53" s="39" t="s">
        <v>174</v>
      </c>
      <c r="CZ53" s="40" t="s">
        <v>175</v>
      </c>
      <c r="DA53" s="46">
        <f t="shared" si="79"/>
        <v>0</v>
      </c>
      <c r="DB53" s="44">
        <f t="shared" si="76"/>
        <v>0</v>
      </c>
      <c r="DC53" s="40"/>
      <c r="DD53" s="37">
        <f t="shared" si="62"/>
        <v>0</v>
      </c>
      <c r="DE53" s="38">
        <f t="shared" si="63"/>
        <v>0</v>
      </c>
      <c r="DF53" s="39" t="s">
        <v>174</v>
      </c>
      <c r="DG53" s="40" t="s">
        <v>175</v>
      </c>
      <c r="DH53" s="152"/>
      <c r="DI53" s="44">
        <f>IF(DF53="SI",DB53,0)</f>
        <v>0</v>
      </c>
      <c r="DJ53" s="40"/>
      <c r="DK53" s="37">
        <f t="shared" si="64"/>
        <v>0</v>
      </c>
      <c r="DL53" s="38">
        <f t="shared" si="65"/>
        <v>0</v>
      </c>
      <c r="DM53" s="39" t="s">
        <v>174</v>
      </c>
      <c r="DN53" s="40" t="s">
        <v>175</v>
      </c>
      <c r="DO53" s="152"/>
      <c r="DP53" s="44">
        <f t="shared" si="77"/>
        <v>0</v>
      </c>
      <c r="DQ53" s="40"/>
      <c r="DR53" s="37">
        <f t="shared" si="66"/>
        <v>0</v>
      </c>
      <c r="DS53" s="38">
        <f t="shared" si="67"/>
        <v>0</v>
      </c>
      <c r="DT53" s="39" t="s">
        <v>174</v>
      </c>
      <c r="DU53" s="40" t="s">
        <v>175</v>
      </c>
      <c r="DV53" s="94"/>
      <c r="DW53" s="44">
        <f t="shared" si="78"/>
        <v>0</v>
      </c>
      <c r="DX53" s="40"/>
      <c r="DY53" s="37">
        <f t="shared" si="68"/>
        <v>0</v>
      </c>
      <c r="DZ53" s="38">
        <f t="shared" si="69"/>
        <v>0</v>
      </c>
      <c r="EA53" s="39" t="s">
        <v>174</v>
      </c>
      <c r="EB53" s="40" t="s">
        <v>175</v>
      </c>
      <c r="EC53" s="46">
        <f t="shared" si="39"/>
        <v>20</v>
      </c>
      <c r="ED53" s="60"/>
      <c r="EE53" s="40"/>
      <c r="EF53" s="37">
        <f t="shared" si="70"/>
        <v>1</v>
      </c>
      <c r="EG53" s="38">
        <f t="shared" si="71"/>
        <v>0</v>
      </c>
      <c r="EH53" s="39" t="s">
        <v>174</v>
      </c>
      <c r="EI53" s="40" t="s">
        <v>175</v>
      </c>
      <c r="EJ53" s="50" t="s">
        <v>173</v>
      </c>
      <c r="EK53" s="48">
        <v>2024</v>
      </c>
      <c r="EL53" s="49" t="str">
        <f>+VLOOKUP(C53,[8]Listas_desplega!$AI$22:$AJ$44,2,0)</f>
        <v>DF_GT</v>
      </c>
      <c r="EM53" s="49" t="str">
        <f>+VLOOKUP(I53,[8]Listas_desplega!$BY$2:$BZ$7,2,0)</f>
        <v>T_2</v>
      </c>
      <c r="EN53" s="49" t="str">
        <f>+VLOOKUP(J53,[8]Listas_desplega!$BY$10:$BZ$23,2,0)</f>
        <v>T_2_C_2</v>
      </c>
      <c r="EO53" s="49" t="str">
        <f>+VLOOKUP(K53,[8]Listas_desplega!$BY$27:$BZ$54,2,0)</f>
        <v>T_2_C_2_ET_1</v>
      </c>
      <c r="EP53" s="49" t="e">
        <f>+VLOOKUP(L53,[8]Listas_desplega!$BY$57:$BZ$105,2,0)</f>
        <v>#N/A</v>
      </c>
      <c r="EQ53" s="50" t="e">
        <f>+VLOOKUP(M53,[8]Listas_desplega!$J$2:$K$11,2,FALSE)</f>
        <v>#N/A</v>
      </c>
      <c r="ER53" s="50"/>
    </row>
    <row r="54" spans="1:148" s="51" customFormat="1" ht="15" customHeight="1" x14ac:dyDescent="0.25">
      <c r="A54" s="20" t="s">
        <v>1374</v>
      </c>
      <c r="B54" s="21" t="s">
        <v>152</v>
      </c>
      <c r="C54" s="22" t="s">
        <v>604</v>
      </c>
      <c r="D54" s="22" t="s">
        <v>692</v>
      </c>
      <c r="E54" s="23" t="s">
        <v>154</v>
      </c>
      <c r="F54" s="23" t="s">
        <v>155</v>
      </c>
      <c r="G54" s="24" t="s">
        <v>156</v>
      </c>
      <c r="H54" s="142" t="s">
        <v>410</v>
      </c>
      <c r="I54" s="23" t="s">
        <v>605</v>
      </c>
      <c r="J54" s="23" t="s">
        <v>606</v>
      </c>
      <c r="K54" s="63" t="s">
        <v>607</v>
      </c>
      <c r="L54" s="63" t="s">
        <v>608</v>
      </c>
      <c r="M54" s="22" t="s">
        <v>380</v>
      </c>
      <c r="N54" s="63" t="s">
        <v>639</v>
      </c>
      <c r="O54" s="29">
        <v>22</v>
      </c>
      <c r="P54" s="23" t="s">
        <v>693</v>
      </c>
      <c r="Q54" s="30" t="s">
        <v>165</v>
      </c>
      <c r="R54" s="30" t="s">
        <v>478</v>
      </c>
      <c r="S54" s="23" t="s">
        <v>694</v>
      </c>
      <c r="T54" s="29" t="s">
        <v>168</v>
      </c>
      <c r="U54" s="29" t="s">
        <v>187</v>
      </c>
      <c r="V54" s="29">
        <v>0</v>
      </c>
      <c r="W54" s="23" t="s">
        <v>695</v>
      </c>
      <c r="X54" s="29" t="s">
        <v>171</v>
      </c>
      <c r="Y54" s="21"/>
      <c r="Z54" s="30"/>
      <c r="AA54" s="30"/>
      <c r="AB54" s="30"/>
      <c r="AC54" s="30"/>
      <c r="AD54" s="30"/>
      <c r="AE54" s="30"/>
      <c r="AF54" s="30"/>
      <c r="AG54" s="30"/>
      <c r="AH54" s="29"/>
      <c r="AI54" s="29"/>
      <c r="AJ54" s="29"/>
      <c r="AK54" s="29"/>
      <c r="AL54" s="29"/>
      <c r="AM54" s="29"/>
      <c r="AN54" s="29"/>
      <c r="AO54" s="29"/>
      <c r="AP54" s="29"/>
      <c r="AQ54" s="29"/>
      <c r="AR54" s="31"/>
      <c r="AS54" s="29"/>
      <c r="AT54" s="32">
        <v>96</v>
      </c>
      <c r="AU54" s="32">
        <v>96</v>
      </c>
      <c r="AV54" s="32">
        <v>96</v>
      </c>
      <c r="AW54" s="32">
        <v>96</v>
      </c>
      <c r="AX54" s="32">
        <v>96</v>
      </c>
      <c r="AY54" s="32">
        <v>96</v>
      </c>
      <c r="AZ54" s="29"/>
      <c r="BA54" s="29"/>
      <c r="BB54" s="29"/>
      <c r="BC54" s="33"/>
      <c r="BD54" s="45">
        <v>0</v>
      </c>
      <c r="BE54" s="94"/>
      <c r="BF54" s="36" t="s">
        <v>696</v>
      </c>
      <c r="BG54" s="37">
        <f t="shared" si="48"/>
        <v>0</v>
      </c>
      <c r="BH54" s="38">
        <f t="shared" si="72"/>
        <v>0</v>
      </c>
      <c r="BI54" s="39" t="s">
        <v>174</v>
      </c>
      <c r="BJ54" s="140" t="s">
        <v>659</v>
      </c>
      <c r="BK54" s="45">
        <v>0</v>
      </c>
      <c r="BL54" s="44">
        <f t="shared" si="73"/>
        <v>0</v>
      </c>
      <c r="BM54" s="36"/>
      <c r="BN54" s="37">
        <f t="shared" si="50"/>
        <v>0</v>
      </c>
      <c r="BO54" s="38">
        <f t="shared" si="51"/>
        <v>0</v>
      </c>
      <c r="BP54" s="39" t="s">
        <v>174</v>
      </c>
      <c r="BQ54" s="140" t="s">
        <v>661</v>
      </c>
      <c r="BR54" s="156">
        <v>26</v>
      </c>
      <c r="BS54" s="55">
        <v>26</v>
      </c>
      <c r="BT54" s="36" t="s">
        <v>697</v>
      </c>
      <c r="BU54" s="37">
        <f t="shared" si="52"/>
        <v>0.27083333333333331</v>
      </c>
      <c r="BV54" s="38">
        <f t="shared" si="53"/>
        <v>0.27083333333333331</v>
      </c>
      <c r="BW54" s="39" t="s">
        <v>179</v>
      </c>
      <c r="BX54" s="36" t="s">
        <v>698</v>
      </c>
      <c r="BY54" s="57">
        <f>+BR54</f>
        <v>26</v>
      </c>
      <c r="BZ54" s="44">
        <f t="shared" si="74"/>
        <v>26</v>
      </c>
      <c r="CA54" s="36"/>
      <c r="CB54" s="37">
        <f t="shared" si="54"/>
        <v>0.27083333333333331</v>
      </c>
      <c r="CC54" s="38">
        <f t="shared" si="55"/>
        <v>0.27083333333333331</v>
      </c>
      <c r="CD54" s="39" t="s">
        <v>179</v>
      </c>
      <c r="CE54" s="40" t="s">
        <v>175</v>
      </c>
      <c r="CF54" s="57">
        <f>+BY54</f>
        <v>26</v>
      </c>
      <c r="CG54" s="44">
        <f>+BZ54</f>
        <v>26</v>
      </c>
      <c r="CH54" s="36"/>
      <c r="CI54" s="37">
        <f t="shared" si="56"/>
        <v>0.27083333333333331</v>
      </c>
      <c r="CJ54" s="38">
        <f t="shared" si="57"/>
        <v>0.27083333333333331</v>
      </c>
      <c r="CK54" s="39" t="s">
        <v>179</v>
      </c>
      <c r="CL54" s="36" t="s">
        <v>699</v>
      </c>
      <c r="CM54" s="57">
        <v>50</v>
      </c>
      <c r="CN54" s="40">
        <v>97</v>
      </c>
      <c r="CO54" s="114" t="s">
        <v>700</v>
      </c>
      <c r="CP54" s="37">
        <f t="shared" si="58"/>
        <v>0.52083333333333337</v>
      </c>
      <c r="CQ54" s="38">
        <f t="shared" si="59"/>
        <v>0.27083333333333331</v>
      </c>
      <c r="CR54" s="39" t="s">
        <v>176</v>
      </c>
      <c r="CS54" s="40" t="s">
        <v>701</v>
      </c>
      <c r="CT54" s="57">
        <f>+CM54</f>
        <v>50</v>
      </c>
      <c r="CU54" s="44">
        <f t="shared" si="75"/>
        <v>0</v>
      </c>
      <c r="CV54" s="40"/>
      <c r="CW54" s="37">
        <f t="shared" si="60"/>
        <v>0.52083333333333337</v>
      </c>
      <c r="CX54" s="38">
        <f t="shared" si="61"/>
        <v>0.27083333333333331</v>
      </c>
      <c r="CY54" s="39" t="s">
        <v>174</v>
      </c>
      <c r="CZ54" s="40" t="s">
        <v>175</v>
      </c>
      <c r="DA54" s="46">
        <f t="shared" si="79"/>
        <v>50</v>
      </c>
      <c r="DB54" s="44">
        <f t="shared" si="76"/>
        <v>0</v>
      </c>
      <c r="DC54" s="40"/>
      <c r="DD54" s="37">
        <f t="shared" si="62"/>
        <v>0.52083333333333337</v>
      </c>
      <c r="DE54" s="38">
        <f t="shared" si="63"/>
        <v>0.27083333333333331</v>
      </c>
      <c r="DF54" s="39" t="s">
        <v>174</v>
      </c>
      <c r="DG54" s="40" t="s">
        <v>175</v>
      </c>
      <c r="DH54" s="46"/>
      <c r="DI54" s="40"/>
      <c r="DJ54" s="40"/>
      <c r="DK54" s="37">
        <f t="shared" si="64"/>
        <v>0</v>
      </c>
      <c r="DL54" s="38">
        <f t="shared" si="65"/>
        <v>0.27083333333333331</v>
      </c>
      <c r="DM54" s="39" t="s">
        <v>174</v>
      </c>
      <c r="DN54" s="40" t="s">
        <v>175</v>
      </c>
      <c r="DO54" s="46">
        <f>+DH54</f>
        <v>0</v>
      </c>
      <c r="DP54" s="44">
        <f t="shared" si="77"/>
        <v>0</v>
      </c>
      <c r="DQ54" s="40"/>
      <c r="DR54" s="37">
        <f t="shared" si="66"/>
        <v>0</v>
      </c>
      <c r="DS54" s="38">
        <f t="shared" si="67"/>
        <v>0.27083333333333331</v>
      </c>
      <c r="DT54" s="39" t="s">
        <v>174</v>
      </c>
      <c r="DU54" s="40" t="s">
        <v>175</v>
      </c>
      <c r="DV54" s="46">
        <f>+DO54</f>
        <v>0</v>
      </c>
      <c r="DW54" s="44">
        <f t="shared" si="78"/>
        <v>0</v>
      </c>
      <c r="DX54" s="40"/>
      <c r="DY54" s="37">
        <f t="shared" si="68"/>
        <v>0</v>
      </c>
      <c r="DZ54" s="38">
        <f t="shared" si="69"/>
        <v>0.27083333333333331</v>
      </c>
      <c r="EA54" s="39" t="s">
        <v>174</v>
      </c>
      <c r="EB54" s="40" t="s">
        <v>175</v>
      </c>
      <c r="EC54" s="46">
        <f t="shared" si="39"/>
        <v>96</v>
      </c>
      <c r="ED54" s="40"/>
      <c r="EE54" s="40"/>
      <c r="EF54" s="37">
        <f t="shared" si="70"/>
        <v>1</v>
      </c>
      <c r="EG54" s="38">
        <f t="shared" si="71"/>
        <v>0.27083333333333331</v>
      </c>
      <c r="EH54" s="39" t="s">
        <v>174</v>
      </c>
      <c r="EI54" s="40" t="s">
        <v>175</v>
      </c>
      <c r="EJ54" s="48" t="s">
        <v>173</v>
      </c>
      <c r="EK54" s="48">
        <v>2024</v>
      </c>
      <c r="EL54" s="49" t="str">
        <f>+VLOOKUP(C54,[8]Listas_desplega!$AI$22:$AJ$44,2,0)</f>
        <v>DF_GT</v>
      </c>
      <c r="EM54" s="49" t="str">
        <f>+VLOOKUP(I54,[8]Listas_desplega!$BY$2:$BZ$7,2,0)</f>
        <v>T_5</v>
      </c>
      <c r="EN54" s="49" t="str">
        <f>+VLOOKUP(J55,[8]Listas_desplega!$BY$10:$BZ$23,2,0)</f>
        <v>T_5_C_1</v>
      </c>
      <c r="EO54" s="49" t="str">
        <f>+VLOOKUP(K54,[8]Listas_desplega!$BY$27:$BZ$54,2,0)</f>
        <v>T_5_C_1_ET_1</v>
      </c>
      <c r="EP54" s="49" t="str">
        <f>+VLOOKUP(L54,[8]Listas_desplega!$BY$57:$BZ$105,2,0)</f>
        <v>T_5_C_1_ET_1_CPT_2</v>
      </c>
      <c r="EQ54" s="50" t="str">
        <f>+VLOOKUP(M54,[8]Listas_desplega!$J$2:$K$11,2,FALSE)</f>
        <v>Eje_E_5</v>
      </c>
      <c r="ER54" s="50"/>
    </row>
    <row r="55" spans="1:148" s="51" customFormat="1" ht="15" customHeight="1" x14ac:dyDescent="0.25">
      <c r="A55" s="20" t="s">
        <v>1375</v>
      </c>
      <c r="B55" s="21" t="s">
        <v>152</v>
      </c>
      <c r="C55" s="22" t="s">
        <v>604</v>
      </c>
      <c r="D55" s="22" t="s">
        <v>702</v>
      </c>
      <c r="E55" s="23" t="s">
        <v>154</v>
      </c>
      <c r="F55" s="23" t="s">
        <v>155</v>
      </c>
      <c r="G55" s="24" t="s">
        <v>156</v>
      </c>
      <c r="H55" s="142" t="s">
        <v>410</v>
      </c>
      <c r="I55" s="23" t="s">
        <v>605</v>
      </c>
      <c r="J55" s="23" t="s">
        <v>606</v>
      </c>
      <c r="K55" s="63" t="s">
        <v>607</v>
      </c>
      <c r="L55" s="63" t="s">
        <v>608</v>
      </c>
      <c r="M55" s="22" t="s">
        <v>380</v>
      </c>
      <c r="N55" s="63" t="s">
        <v>639</v>
      </c>
      <c r="O55" s="29">
        <v>23</v>
      </c>
      <c r="P55" s="23" t="s">
        <v>703</v>
      </c>
      <c r="Q55" s="30" t="s">
        <v>165</v>
      </c>
      <c r="R55" s="30" t="s">
        <v>478</v>
      </c>
      <c r="S55" s="23" t="s">
        <v>704</v>
      </c>
      <c r="T55" s="29" t="s">
        <v>168</v>
      </c>
      <c r="U55" s="29" t="s">
        <v>187</v>
      </c>
      <c r="V55" s="29">
        <v>0</v>
      </c>
      <c r="W55" s="23" t="s">
        <v>705</v>
      </c>
      <c r="X55" s="29" t="s">
        <v>171</v>
      </c>
      <c r="Y55" s="21"/>
      <c r="Z55" s="30"/>
      <c r="AA55" s="30"/>
      <c r="AB55" s="30"/>
      <c r="AC55" s="30"/>
      <c r="AD55" s="30"/>
      <c r="AE55" s="30"/>
      <c r="AF55" s="30"/>
      <c r="AG55" s="30"/>
      <c r="AH55" s="29"/>
      <c r="AI55" s="29"/>
      <c r="AJ55" s="29"/>
      <c r="AK55" s="29"/>
      <c r="AL55" s="29"/>
      <c r="AM55" s="29"/>
      <c r="AN55" s="29"/>
      <c r="AO55" s="29"/>
      <c r="AP55" s="29"/>
      <c r="AQ55" s="29"/>
      <c r="AR55" s="31"/>
      <c r="AS55" s="29"/>
      <c r="AT55" s="32">
        <v>0</v>
      </c>
      <c r="AU55" s="32">
        <v>96</v>
      </c>
      <c r="AV55" s="32">
        <v>97</v>
      </c>
      <c r="AW55" s="32">
        <v>97</v>
      </c>
      <c r="AX55" s="32">
        <v>97</v>
      </c>
      <c r="AY55" s="32">
        <v>97</v>
      </c>
      <c r="AZ55" s="29"/>
      <c r="BA55" s="29"/>
      <c r="BB55" s="29"/>
      <c r="BC55" s="33"/>
      <c r="BD55" s="45">
        <v>0</v>
      </c>
      <c r="BE55" s="94"/>
      <c r="BF55" s="36" t="s">
        <v>706</v>
      </c>
      <c r="BG55" s="37">
        <f t="shared" si="48"/>
        <v>0</v>
      </c>
      <c r="BH55" s="38">
        <f t="shared" si="72"/>
        <v>0</v>
      </c>
      <c r="BI55" s="39" t="s">
        <v>174</v>
      </c>
      <c r="BJ55" s="140" t="s">
        <v>659</v>
      </c>
      <c r="BK55" s="45">
        <v>0</v>
      </c>
      <c r="BL55" s="44">
        <f t="shared" si="73"/>
        <v>0</v>
      </c>
      <c r="BM55" s="36" t="s">
        <v>707</v>
      </c>
      <c r="BN55" s="37">
        <f t="shared" si="50"/>
        <v>0</v>
      </c>
      <c r="BO55" s="38">
        <f t="shared" si="51"/>
        <v>0</v>
      </c>
      <c r="BP55" s="39" t="s">
        <v>174</v>
      </c>
      <c r="BQ55" s="140" t="s">
        <v>661</v>
      </c>
      <c r="BR55" s="57">
        <v>24</v>
      </c>
      <c r="BS55" s="55">
        <v>92</v>
      </c>
      <c r="BT55" s="36" t="s">
        <v>708</v>
      </c>
      <c r="BU55" s="37">
        <f t="shared" si="52"/>
        <v>0.24742268041237114</v>
      </c>
      <c r="BV55" s="38">
        <f t="shared" si="53"/>
        <v>0</v>
      </c>
      <c r="BW55" s="39" t="s">
        <v>176</v>
      </c>
      <c r="BX55" s="36" t="s">
        <v>709</v>
      </c>
      <c r="BY55" s="57">
        <f>+BR55</f>
        <v>24</v>
      </c>
      <c r="BZ55" s="44">
        <f t="shared" si="74"/>
        <v>0</v>
      </c>
      <c r="CA55" s="36"/>
      <c r="CB55" s="37">
        <f t="shared" si="54"/>
        <v>0.24742268041237114</v>
      </c>
      <c r="CC55" s="38">
        <f t="shared" si="55"/>
        <v>0</v>
      </c>
      <c r="CD55" s="39" t="s">
        <v>174</v>
      </c>
      <c r="CE55" s="40" t="s">
        <v>710</v>
      </c>
      <c r="CF55" s="57">
        <f>+BY55</f>
        <v>24</v>
      </c>
      <c r="CG55" s="44">
        <v>0</v>
      </c>
      <c r="CH55" s="36" t="s">
        <v>711</v>
      </c>
      <c r="CI55" s="37">
        <f t="shared" si="56"/>
        <v>0.24742268041237114</v>
      </c>
      <c r="CJ55" s="38">
        <f t="shared" si="57"/>
        <v>0</v>
      </c>
      <c r="CK55" s="39" t="s">
        <v>179</v>
      </c>
      <c r="CL55" s="36" t="s">
        <v>699</v>
      </c>
      <c r="CM55" s="57">
        <v>48</v>
      </c>
      <c r="CN55" s="40">
        <v>97</v>
      </c>
      <c r="CO55" s="40" t="s">
        <v>712</v>
      </c>
      <c r="CP55" s="37">
        <f t="shared" si="58"/>
        <v>0.49484536082474229</v>
      </c>
      <c r="CQ55" s="38">
        <f t="shared" si="59"/>
        <v>0</v>
      </c>
      <c r="CR55" s="39" t="s">
        <v>176</v>
      </c>
      <c r="CS55" s="40" t="s">
        <v>713</v>
      </c>
      <c r="CT55" s="57">
        <f>+CM55</f>
        <v>48</v>
      </c>
      <c r="CU55" s="44">
        <f t="shared" si="75"/>
        <v>0</v>
      </c>
      <c r="CV55" s="40"/>
      <c r="CW55" s="37">
        <f t="shared" si="60"/>
        <v>0.49484536082474229</v>
      </c>
      <c r="CX55" s="38">
        <f t="shared" si="61"/>
        <v>0</v>
      </c>
      <c r="CY55" s="39" t="s">
        <v>174</v>
      </c>
      <c r="CZ55" s="40" t="s">
        <v>175</v>
      </c>
      <c r="DA55" s="46">
        <f t="shared" si="79"/>
        <v>48</v>
      </c>
      <c r="DB55" s="44">
        <f t="shared" si="76"/>
        <v>0</v>
      </c>
      <c r="DC55" s="40"/>
      <c r="DD55" s="37">
        <f t="shared" si="62"/>
        <v>0.49484536082474229</v>
      </c>
      <c r="DE55" s="38">
        <f t="shared" si="63"/>
        <v>0</v>
      </c>
      <c r="DF55" s="39" t="s">
        <v>174</v>
      </c>
      <c r="DG55" s="40" t="s">
        <v>175</v>
      </c>
      <c r="DH55" s="46">
        <v>72</v>
      </c>
      <c r="DI55" s="40"/>
      <c r="DJ55" s="40"/>
      <c r="DK55" s="37">
        <f t="shared" si="64"/>
        <v>0.74226804123711343</v>
      </c>
      <c r="DL55" s="38">
        <f t="shared" si="65"/>
        <v>0</v>
      </c>
      <c r="DM55" s="39" t="s">
        <v>174</v>
      </c>
      <c r="DN55" s="40" t="s">
        <v>175</v>
      </c>
      <c r="DO55" s="46">
        <f>+DH55</f>
        <v>72</v>
      </c>
      <c r="DP55" s="44">
        <f t="shared" si="77"/>
        <v>0</v>
      </c>
      <c r="DQ55" s="40"/>
      <c r="DR55" s="37">
        <f t="shared" si="66"/>
        <v>0.74226804123711343</v>
      </c>
      <c r="DS55" s="38">
        <f t="shared" si="67"/>
        <v>0</v>
      </c>
      <c r="DT55" s="39" t="s">
        <v>174</v>
      </c>
      <c r="DU55" s="40" t="s">
        <v>175</v>
      </c>
      <c r="DV55" s="46">
        <f>+DO55</f>
        <v>72</v>
      </c>
      <c r="DW55" s="44">
        <f t="shared" si="78"/>
        <v>0</v>
      </c>
      <c r="DX55" s="40"/>
      <c r="DY55" s="37">
        <f t="shared" si="68"/>
        <v>0.74226804123711343</v>
      </c>
      <c r="DZ55" s="38">
        <f t="shared" si="69"/>
        <v>0</v>
      </c>
      <c r="EA55" s="39" t="s">
        <v>174</v>
      </c>
      <c r="EB55" s="40" t="s">
        <v>175</v>
      </c>
      <c r="EC55" s="46">
        <f t="shared" si="39"/>
        <v>97</v>
      </c>
      <c r="ED55" s="40"/>
      <c r="EE55" s="40"/>
      <c r="EF55" s="37">
        <f t="shared" si="70"/>
        <v>1</v>
      </c>
      <c r="EG55" s="38">
        <f t="shared" si="71"/>
        <v>0</v>
      </c>
      <c r="EH55" s="39" t="s">
        <v>174</v>
      </c>
      <c r="EI55" s="40" t="s">
        <v>175</v>
      </c>
      <c r="EJ55" s="48" t="s">
        <v>173</v>
      </c>
      <c r="EK55" s="48">
        <v>2024</v>
      </c>
      <c r="EL55" s="49" t="str">
        <f>+VLOOKUP(C55,[8]Listas_desplega!$AI$22:$AJ$44,2,0)</f>
        <v>DF_GT</v>
      </c>
      <c r="EM55" s="49" t="str">
        <f>+VLOOKUP(I55,[8]Listas_desplega!$BY$2:$BZ$7,2,0)</f>
        <v>T_5</v>
      </c>
      <c r="EN55" s="49" t="str">
        <f>+VLOOKUP(J56,[8]Listas_desplega!$BY$10:$BZ$23,2,0)</f>
        <v>T_5_C_1</v>
      </c>
      <c r="EO55" s="49" t="str">
        <f>+VLOOKUP(K55,[8]Listas_desplega!$BY$27:$BZ$54,2,0)</f>
        <v>T_5_C_1_ET_1</v>
      </c>
      <c r="EP55" s="49" t="str">
        <f>+VLOOKUP(L55,[8]Listas_desplega!$BY$57:$BZ$105,2,0)</f>
        <v>T_5_C_1_ET_1_CPT_2</v>
      </c>
      <c r="EQ55" s="50" t="str">
        <f>+VLOOKUP(M55,[8]Listas_desplega!$J$2:$K$11,2,FALSE)</f>
        <v>Eje_E_5</v>
      </c>
      <c r="ER55" s="50"/>
    </row>
    <row r="56" spans="1:148" s="51" customFormat="1" ht="15" customHeight="1" x14ac:dyDescent="0.25">
      <c r="A56" s="20" t="s">
        <v>1376</v>
      </c>
      <c r="B56" s="21" t="s">
        <v>152</v>
      </c>
      <c r="C56" s="22" t="s">
        <v>604</v>
      </c>
      <c r="D56" s="22" t="s">
        <v>702</v>
      </c>
      <c r="E56" s="23" t="s">
        <v>154</v>
      </c>
      <c r="F56" s="23" t="s">
        <v>155</v>
      </c>
      <c r="G56" s="24" t="s">
        <v>156</v>
      </c>
      <c r="H56" s="142" t="s">
        <v>410</v>
      </c>
      <c r="I56" s="23" t="s">
        <v>605</v>
      </c>
      <c r="J56" s="23" t="s">
        <v>606</v>
      </c>
      <c r="K56" s="63" t="s">
        <v>607</v>
      </c>
      <c r="L56" s="63" t="s">
        <v>608</v>
      </c>
      <c r="M56" s="22" t="s">
        <v>380</v>
      </c>
      <c r="N56" s="63" t="s">
        <v>639</v>
      </c>
      <c r="O56" s="29">
        <v>24</v>
      </c>
      <c r="P56" s="23" t="s">
        <v>714</v>
      </c>
      <c r="Q56" s="30" t="s">
        <v>477</v>
      </c>
      <c r="R56" s="30" t="s">
        <v>478</v>
      </c>
      <c r="S56" s="23" t="s">
        <v>715</v>
      </c>
      <c r="T56" s="29" t="s">
        <v>168</v>
      </c>
      <c r="U56" s="29" t="s">
        <v>187</v>
      </c>
      <c r="V56" s="29">
        <v>0</v>
      </c>
      <c r="W56" s="23" t="s">
        <v>716</v>
      </c>
      <c r="X56" s="29" t="s">
        <v>171</v>
      </c>
      <c r="Y56" s="21"/>
      <c r="Z56" s="30"/>
      <c r="AA56" s="30"/>
      <c r="AB56" s="30"/>
      <c r="AC56" s="30"/>
      <c r="AD56" s="30"/>
      <c r="AE56" s="30"/>
      <c r="AF56" s="30"/>
      <c r="AG56" s="30"/>
      <c r="AH56" s="29"/>
      <c r="AI56" s="29"/>
      <c r="AJ56" s="29"/>
      <c r="AK56" s="29"/>
      <c r="AL56" s="29"/>
      <c r="AM56" s="29"/>
      <c r="AN56" s="29"/>
      <c r="AO56" s="29"/>
      <c r="AP56" s="29"/>
      <c r="AQ56" s="29"/>
      <c r="AR56" s="31"/>
      <c r="AS56" s="29"/>
      <c r="AT56" s="32">
        <v>96</v>
      </c>
      <c r="AU56" s="32">
        <v>97</v>
      </c>
      <c r="AV56" s="32">
        <v>97</v>
      </c>
      <c r="AW56" s="32">
        <v>97</v>
      </c>
      <c r="AX56" s="32">
        <v>97</v>
      </c>
      <c r="AY56" s="32">
        <v>97</v>
      </c>
      <c r="AZ56" s="29"/>
      <c r="BA56" s="29"/>
      <c r="BB56" s="29"/>
      <c r="BC56" s="33"/>
      <c r="BD56" s="45">
        <v>0</v>
      </c>
      <c r="BE56" s="94"/>
      <c r="BF56" s="36" t="s">
        <v>717</v>
      </c>
      <c r="BG56" s="37">
        <f t="shared" si="48"/>
        <v>0</v>
      </c>
      <c r="BH56" s="38">
        <f t="shared" si="72"/>
        <v>0</v>
      </c>
      <c r="BI56" s="39" t="s">
        <v>174</v>
      </c>
      <c r="BJ56" s="140" t="s">
        <v>659</v>
      </c>
      <c r="BK56" s="45">
        <v>0</v>
      </c>
      <c r="BL56" s="44">
        <f t="shared" si="73"/>
        <v>0</v>
      </c>
      <c r="BM56" s="36" t="s">
        <v>718</v>
      </c>
      <c r="BN56" s="37">
        <f t="shared" si="50"/>
        <v>0</v>
      </c>
      <c r="BO56" s="38">
        <f t="shared" si="51"/>
        <v>0</v>
      </c>
      <c r="BP56" s="39" t="s">
        <v>174</v>
      </c>
      <c r="BQ56" s="140" t="s">
        <v>661</v>
      </c>
      <c r="BR56" s="57">
        <v>97</v>
      </c>
      <c r="BS56" s="55">
        <v>80</v>
      </c>
      <c r="BT56" s="36" t="s">
        <v>719</v>
      </c>
      <c r="BU56" s="37">
        <f t="shared" si="52"/>
        <v>1</v>
      </c>
      <c r="BV56" s="38">
        <f t="shared" si="53"/>
        <v>0</v>
      </c>
      <c r="BW56" s="39" t="s">
        <v>176</v>
      </c>
      <c r="BX56" s="36" t="s">
        <v>720</v>
      </c>
      <c r="BY56" s="57">
        <f>+BR56</f>
        <v>97</v>
      </c>
      <c r="BZ56" s="44">
        <f t="shared" si="74"/>
        <v>0</v>
      </c>
      <c r="CA56" s="36"/>
      <c r="CB56" s="37">
        <f t="shared" si="54"/>
        <v>1</v>
      </c>
      <c r="CC56" s="38">
        <f t="shared" si="55"/>
        <v>0</v>
      </c>
      <c r="CD56" s="39" t="s">
        <v>174</v>
      </c>
      <c r="CE56" s="40" t="s">
        <v>175</v>
      </c>
      <c r="CF56" s="57">
        <f>+BY56</f>
        <v>97</v>
      </c>
      <c r="CG56" s="44">
        <v>0</v>
      </c>
      <c r="CH56" s="36" t="s">
        <v>721</v>
      </c>
      <c r="CI56" s="37">
        <f t="shared" si="56"/>
        <v>1</v>
      </c>
      <c r="CJ56" s="38">
        <f t="shared" si="57"/>
        <v>0</v>
      </c>
      <c r="CK56" s="39" t="s">
        <v>179</v>
      </c>
      <c r="CL56" s="36" t="s">
        <v>699</v>
      </c>
      <c r="CM56" s="57">
        <v>97</v>
      </c>
      <c r="CN56" s="40">
        <v>97</v>
      </c>
      <c r="CO56" s="40" t="s">
        <v>722</v>
      </c>
      <c r="CP56" s="37">
        <f t="shared" si="58"/>
        <v>1</v>
      </c>
      <c r="CQ56" s="38">
        <f t="shared" si="59"/>
        <v>0</v>
      </c>
      <c r="CR56" s="39" t="s">
        <v>176</v>
      </c>
      <c r="CS56" s="40" t="s">
        <v>713</v>
      </c>
      <c r="CT56" s="57">
        <f>+CM56</f>
        <v>97</v>
      </c>
      <c r="CU56" s="44">
        <f t="shared" si="75"/>
        <v>0</v>
      </c>
      <c r="CV56" s="40"/>
      <c r="CW56" s="37">
        <f t="shared" si="60"/>
        <v>1</v>
      </c>
      <c r="CX56" s="38">
        <f t="shared" si="61"/>
        <v>0</v>
      </c>
      <c r="CY56" s="39" t="s">
        <v>174</v>
      </c>
      <c r="CZ56" s="40" t="s">
        <v>175</v>
      </c>
      <c r="DA56" s="46">
        <f t="shared" si="79"/>
        <v>97</v>
      </c>
      <c r="DB56" s="44">
        <f t="shared" si="76"/>
        <v>0</v>
      </c>
      <c r="DC56" s="40"/>
      <c r="DD56" s="37">
        <f t="shared" si="62"/>
        <v>1</v>
      </c>
      <c r="DE56" s="38">
        <f t="shared" si="63"/>
        <v>0</v>
      </c>
      <c r="DF56" s="39" t="s">
        <v>174</v>
      </c>
      <c r="DG56" s="40" t="s">
        <v>175</v>
      </c>
      <c r="DH56" s="46">
        <v>97</v>
      </c>
      <c r="DI56" s="40"/>
      <c r="DJ56" s="40"/>
      <c r="DK56" s="37">
        <f t="shared" si="64"/>
        <v>1</v>
      </c>
      <c r="DL56" s="38">
        <f t="shared" si="65"/>
        <v>0</v>
      </c>
      <c r="DM56" s="39" t="s">
        <v>174</v>
      </c>
      <c r="DN56" s="40" t="s">
        <v>175</v>
      </c>
      <c r="DO56" s="46">
        <f>+DH56</f>
        <v>97</v>
      </c>
      <c r="DP56" s="44">
        <f t="shared" si="77"/>
        <v>0</v>
      </c>
      <c r="DQ56" s="40"/>
      <c r="DR56" s="37">
        <f t="shared" si="66"/>
        <v>1</v>
      </c>
      <c r="DS56" s="38">
        <f t="shared" si="67"/>
        <v>0</v>
      </c>
      <c r="DT56" s="39" t="s">
        <v>174</v>
      </c>
      <c r="DU56" s="40" t="s">
        <v>175</v>
      </c>
      <c r="DV56" s="46">
        <f>+DO56</f>
        <v>97</v>
      </c>
      <c r="DW56" s="44">
        <f t="shared" si="78"/>
        <v>0</v>
      </c>
      <c r="DX56" s="40"/>
      <c r="DY56" s="37">
        <f t="shared" si="68"/>
        <v>1</v>
      </c>
      <c r="DZ56" s="38">
        <f t="shared" si="69"/>
        <v>0</v>
      </c>
      <c r="EA56" s="39" t="s">
        <v>174</v>
      </c>
      <c r="EB56" s="40" t="s">
        <v>175</v>
      </c>
      <c r="EC56" s="46">
        <f t="shared" si="39"/>
        <v>97</v>
      </c>
      <c r="ED56" s="40"/>
      <c r="EE56" s="40"/>
      <c r="EF56" s="37">
        <f t="shared" si="70"/>
        <v>1</v>
      </c>
      <c r="EG56" s="38">
        <f t="shared" si="71"/>
        <v>0</v>
      </c>
      <c r="EH56" s="39" t="s">
        <v>174</v>
      </c>
      <c r="EI56" s="40" t="s">
        <v>175</v>
      </c>
      <c r="EJ56" s="48" t="s">
        <v>173</v>
      </c>
      <c r="EK56" s="48">
        <v>2024</v>
      </c>
      <c r="EL56" s="49" t="str">
        <f>+VLOOKUP(C56,[8]Listas_desplega!$AI$22:$AJ$44,2,0)</f>
        <v>DF_GT</v>
      </c>
      <c r="EM56" s="49" t="str">
        <f>+VLOOKUP(I56,[8]Listas_desplega!$BY$2:$BZ$7,2,0)</f>
        <v>T_5</v>
      </c>
      <c r="EN56" s="49" t="str">
        <f>+VLOOKUP(J56,[8]Listas_desplega!$BY$10:$BZ$23,2,0)</f>
        <v>T_5_C_1</v>
      </c>
      <c r="EO56" s="49" t="str">
        <f>+VLOOKUP(K56,[8]Listas_desplega!$BY$27:$BZ$54,2,0)</f>
        <v>T_5_C_1_ET_1</v>
      </c>
      <c r="EP56" s="49" t="str">
        <f>+VLOOKUP(L56,[8]Listas_desplega!$BY$57:$BZ$105,2,0)</f>
        <v>T_5_C_1_ET_1_CPT_2</v>
      </c>
      <c r="EQ56" s="50" t="str">
        <f>+VLOOKUP(M56,[8]Listas_desplega!$J$2:$K$11,2,FALSE)</f>
        <v>Eje_E_5</v>
      </c>
      <c r="ER56" s="50"/>
    </row>
    <row r="57" spans="1:148" s="51" customFormat="1" ht="15" customHeight="1" x14ac:dyDescent="0.25">
      <c r="A57" s="20" t="s">
        <v>1377</v>
      </c>
      <c r="B57" s="21" t="s">
        <v>152</v>
      </c>
      <c r="C57" s="22" t="s">
        <v>604</v>
      </c>
      <c r="D57" s="22" t="s">
        <v>702</v>
      </c>
      <c r="E57" s="23" t="s">
        <v>154</v>
      </c>
      <c r="F57" s="23" t="s">
        <v>155</v>
      </c>
      <c r="G57" s="24" t="s">
        <v>156</v>
      </c>
      <c r="H57" s="142" t="s">
        <v>410</v>
      </c>
      <c r="I57" s="23" t="s">
        <v>605</v>
      </c>
      <c r="J57" s="23" t="s">
        <v>606</v>
      </c>
      <c r="K57" s="63" t="s">
        <v>607</v>
      </c>
      <c r="L57" s="63" t="s">
        <v>608</v>
      </c>
      <c r="M57" s="22" t="s">
        <v>380</v>
      </c>
      <c r="N57" s="63" t="s">
        <v>639</v>
      </c>
      <c r="O57" s="29">
        <v>25</v>
      </c>
      <c r="P57" s="23" t="s">
        <v>723</v>
      </c>
      <c r="Q57" s="30" t="s">
        <v>477</v>
      </c>
      <c r="R57" s="28" t="s">
        <v>478</v>
      </c>
      <c r="S57" s="23" t="s">
        <v>724</v>
      </c>
      <c r="T57" s="29" t="s">
        <v>168</v>
      </c>
      <c r="U57" s="29" t="s">
        <v>187</v>
      </c>
      <c r="V57" s="29">
        <v>0</v>
      </c>
      <c r="W57" s="23" t="s">
        <v>725</v>
      </c>
      <c r="X57" s="29" t="s">
        <v>171</v>
      </c>
      <c r="Y57" s="21"/>
      <c r="Z57" s="30"/>
      <c r="AA57" s="30"/>
      <c r="AB57" s="30"/>
      <c r="AC57" s="30"/>
      <c r="AD57" s="30"/>
      <c r="AE57" s="30"/>
      <c r="AF57" s="30"/>
      <c r="AG57" s="30"/>
      <c r="AH57" s="29"/>
      <c r="AI57" s="29"/>
      <c r="AJ57" s="29"/>
      <c r="AK57" s="29"/>
      <c r="AL57" s="29"/>
      <c r="AM57" s="29"/>
      <c r="AN57" s="29"/>
      <c r="AO57" s="29"/>
      <c r="AP57" s="29"/>
      <c r="AQ57" s="29"/>
      <c r="AR57" s="31"/>
      <c r="AS57" s="29"/>
      <c r="AT57" s="32">
        <v>0</v>
      </c>
      <c r="AU57" s="32">
        <v>53</v>
      </c>
      <c r="AV57" s="32">
        <v>44</v>
      </c>
      <c r="AW57" s="146"/>
      <c r="AX57" s="146"/>
      <c r="AY57" s="29">
        <v>97</v>
      </c>
      <c r="AZ57" s="29"/>
      <c r="BA57" s="29"/>
      <c r="BB57" s="29"/>
      <c r="BC57" s="33"/>
      <c r="BD57" s="45">
        <v>0</v>
      </c>
      <c r="BE57" s="94"/>
      <c r="BF57" s="36" t="s">
        <v>726</v>
      </c>
      <c r="BG57" s="37">
        <f t="shared" si="48"/>
        <v>0</v>
      </c>
      <c r="BH57" s="38">
        <f t="shared" si="72"/>
        <v>0</v>
      </c>
      <c r="BI57" s="39" t="s">
        <v>174</v>
      </c>
      <c r="BJ57" s="140" t="s">
        <v>659</v>
      </c>
      <c r="BK57" s="45">
        <v>0</v>
      </c>
      <c r="BL57" s="44">
        <f t="shared" si="73"/>
        <v>0</v>
      </c>
      <c r="BM57" s="36" t="s">
        <v>727</v>
      </c>
      <c r="BN57" s="37">
        <f t="shared" si="50"/>
        <v>0</v>
      </c>
      <c r="BO57" s="38">
        <f t="shared" si="51"/>
        <v>0</v>
      </c>
      <c r="BP57" s="39" t="s">
        <v>174</v>
      </c>
      <c r="BQ57" s="140" t="s">
        <v>661</v>
      </c>
      <c r="BR57" s="57">
        <v>11</v>
      </c>
      <c r="BS57" s="55">
        <v>16</v>
      </c>
      <c r="BT57" s="36" t="s">
        <v>728</v>
      </c>
      <c r="BU57" s="37">
        <f t="shared" si="52"/>
        <v>0.25</v>
      </c>
      <c r="BV57" s="38">
        <f t="shared" si="53"/>
        <v>0</v>
      </c>
      <c r="BW57" s="39" t="s">
        <v>176</v>
      </c>
      <c r="BX57" s="36" t="s">
        <v>729</v>
      </c>
      <c r="BY57" s="57">
        <f>+BR57</f>
        <v>11</v>
      </c>
      <c r="BZ57" s="44">
        <f t="shared" si="74"/>
        <v>0</v>
      </c>
      <c r="CA57" s="36"/>
      <c r="CB57" s="37">
        <f t="shared" si="54"/>
        <v>0.25</v>
      </c>
      <c r="CC57" s="38">
        <f t="shared" si="55"/>
        <v>0</v>
      </c>
      <c r="CD57" s="39" t="s">
        <v>174</v>
      </c>
      <c r="CE57" s="40" t="s">
        <v>175</v>
      </c>
      <c r="CF57" s="57">
        <f>+BY57</f>
        <v>11</v>
      </c>
      <c r="CG57" s="44">
        <v>0</v>
      </c>
      <c r="CH57" s="36" t="s">
        <v>730</v>
      </c>
      <c r="CI57" s="37">
        <f t="shared" si="56"/>
        <v>0.25</v>
      </c>
      <c r="CJ57" s="38">
        <f t="shared" si="57"/>
        <v>0</v>
      </c>
      <c r="CK57" s="39" t="s">
        <v>179</v>
      </c>
      <c r="CL57" s="36" t="s">
        <v>699</v>
      </c>
      <c r="CM57" s="57">
        <v>22</v>
      </c>
      <c r="CN57" s="40">
        <v>29</v>
      </c>
      <c r="CO57" s="40" t="s">
        <v>731</v>
      </c>
      <c r="CP57" s="37">
        <f t="shared" si="58"/>
        <v>0.5</v>
      </c>
      <c r="CQ57" s="38">
        <f t="shared" si="59"/>
        <v>0</v>
      </c>
      <c r="CR57" s="39" t="s">
        <v>176</v>
      </c>
      <c r="CS57" s="40" t="s">
        <v>713</v>
      </c>
      <c r="CT57" s="57">
        <f>+CM57</f>
        <v>22</v>
      </c>
      <c r="CU57" s="44">
        <f t="shared" si="75"/>
        <v>0</v>
      </c>
      <c r="CV57" s="40"/>
      <c r="CW57" s="37">
        <f t="shared" si="60"/>
        <v>0.5</v>
      </c>
      <c r="CX57" s="38">
        <f t="shared" si="61"/>
        <v>0</v>
      </c>
      <c r="CY57" s="39" t="s">
        <v>174</v>
      </c>
      <c r="CZ57" s="40" t="s">
        <v>175</v>
      </c>
      <c r="DA57" s="46">
        <f t="shared" si="79"/>
        <v>22</v>
      </c>
      <c r="DB57" s="44">
        <f t="shared" si="76"/>
        <v>0</v>
      </c>
      <c r="DC57" s="40"/>
      <c r="DD57" s="37">
        <f t="shared" si="62"/>
        <v>0.5</v>
      </c>
      <c r="DE57" s="38">
        <f t="shared" si="63"/>
        <v>0</v>
      </c>
      <c r="DF57" s="39" t="s">
        <v>174</v>
      </c>
      <c r="DG57" s="40" t="s">
        <v>175</v>
      </c>
      <c r="DH57" s="46">
        <v>33</v>
      </c>
      <c r="DI57" s="40"/>
      <c r="DJ57" s="40"/>
      <c r="DK57" s="37">
        <f t="shared" si="64"/>
        <v>0.75</v>
      </c>
      <c r="DL57" s="38">
        <f t="shared" si="65"/>
        <v>0</v>
      </c>
      <c r="DM57" s="39" t="s">
        <v>174</v>
      </c>
      <c r="DN57" s="40" t="s">
        <v>175</v>
      </c>
      <c r="DO57" s="46">
        <f>+DH57</f>
        <v>33</v>
      </c>
      <c r="DP57" s="44">
        <f t="shared" si="77"/>
        <v>0</v>
      </c>
      <c r="DQ57" s="40"/>
      <c r="DR57" s="37">
        <f t="shared" si="66"/>
        <v>0.75</v>
      </c>
      <c r="DS57" s="38">
        <f t="shared" si="67"/>
        <v>0</v>
      </c>
      <c r="DT57" s="39" t="s">
        <v>174</v>
      </c>
      <c r="DU57" s="40" t="s">
        <v>175</v>
      </c>
      <c r="DV57" s="46">
        <f>+DO57</f>
        <v>33</v>
      </c>
      <c r="DW57" s="44">
        <f t="shared" si="78"/>
        <v>0</v>
      </c>
      <c r="DX57" s="40"/>
      <c r="DY57" s="37">
        <f t="shared" si="68"/>
        <v>0.75</v>
      </c>
      <c r="DZ57" s="38">
        <f t="shared" si="69"/>
        <v>0</v>
      </c>
      <c r="EA57" s="39" t="s">
        <v>174</v>
      </c>
      <c r="EB57" s="40" t="s">
        <v>175</v>
      </c>
      <c r="EC57" s="46">
        <f t="shared" si="39"/>
        <v>44</v>
      </c>
      <c r="ED57" s="40"/>
      <c r="EE57" s="40"/>
      <c r="EF57" s="37">
        <f t="shared" si="70"/>
        <v>1</v>
      </c>
      <c r="EG57" s="38">
        <f t="shared" si="71"/>
        <v>0</v>
      </c>
      <c r="EH57" s="39" t="s">
        <v>174</v>
      </c>
      <c r="EI57" s="40" t="s">
        <v>175</v>
      </c>
      <c r="EJ57" s="48" t="s">
        <v>173</v>
      </c>
      <c r="EK57" s="48">
        <v>2024</v>
      </c>
      <c r="EL57" s="49" t="str">
        <f>+VLOOKUP(C57,[8]Listas_desplega!$AI$22:$AJ$44,2,0)</f>
        <v>DF_GT</v>
      </c>
      <c r="EM57" s="49" t="str">
        <f>+VLOOKUP(I57,[8]Listas_desplega!$BY$2:$BZ$7,2,0)</f>
        <v>T_5</v>
      </c>
      <c r="EN57" s="49" t="str">
        <f>+VLOOKUP(J57,[8]Listas_desplega!$BY$10:$BZ$23,2,0)</f>
        <v>T_5_C_1</v>
      </c>
      <c r="EO57" s="49" t="str">
        <f>+VLOOKUP(K57,[8]Listas_desplega!$BY$27:$BZ$54,2,0)</f>
        <v>T_5_C_1_ET_1</v>
      </c>
      <c r="EP57" s="49" t="str">
        <f>+VLOOKUP(L57,[8]Listas_desplega!$BY$57:$BZ$105,2,0)</f>
        <v>T_5_C_1_ET_1_CPT_2</v>
      </c>
      <c r="EQ57" s="50" t="str">
        <f>+VLOOKUP(M57,[8]Listas_desplega!$J$2:$K$11,2,FALSE)</f>
        <v>Eje_E_5</v>
      </c>
      <c r="ER57" s="50"/>
    </row>
    <row r="58" spans="1:148" s="51" customFormat="1" ht="15" customHeight="1" x14ac:dyDescent="0.25">
      <c r="A58" s="20" t="s">
        <v>1378</v>
      </c>
      <c r="B58" s="21" t="s">
        <v>152</v>
      </c>
      <c r="C58" s="22" t="s">
        <v>604</v>
      </c>
      <c r="D58" s="22" t="s">
        <v>647</v>
      </c>
      <c r="E58" s="23" t="s">
        <v>154</v>
      </c>
      <c r="F58" s="23" t="s">
        <v>155</v>
      </c>
      <c r="G58" s="24" t="s">
        <v>156</v>
      </c>
      <c r="H58" s="23" t="s">
        <v>410</v>
      </c>
      <c r="I58" s="23" t="s">
        <v>158</v>
      </c>
      <c r="J58" s="23" t="s">
        <v>159</v>
      </c>
      <c r="K58" s="63" t="s">
        <v>160</v>
      </c>
      <c r="L58" s="23" t="s">
        <v>161</v>
      </c>
      <c r="M58" s="21" t="s">
        <v>195</v>
      </c>
      <c r="N58" s="63" t="s">
        <v>196</v>
      </c>
      <c r="O58" s="29">
        <v>103</v>
      </c>
      <c r="P58" s="23" t="s">
        <v>732</v>
      </c>
      <c r="Q58" s="30" t="s">
        <v>165</v>
      </c>
      <c r="R58" s="30" t="s">
        <v>303</v>
      </c>
      <c r="S58" s="23" t="s">
        <v>733</v>
      </c>
      <c r="T58" s="29" t="s">
        <v>168</v>
      </c>
      <c r="U58" s="29" t="s">
        <v>169</v>
      </c>
      <c r="V58" s="29">
        <v>30</v>
      </c>
      <c r="W58" s="148"/>
      <c r="X58" s="29" t="s">
        <v>225</v>
      </c>
      <c r="Y58" s="21"/>
      <c r="Z58" s="30"/>
      <c r="AA58" s="30"/>
      <c r="AB58" s="30"/>
      <c r="AC58" s="30"/>
      <c r="AD58" s="30"/>
      <c r="AE58" s="30"/>
      <c r="AF58" s="30"/>
      <c r="AG58" s="30"/>
      <c r="AH58" s="29"/>
      <c r="AI58" s="29"/>
      <c r="AJ58" s="29"/>
      <c r="AK58" s="29"/>
      <c r="AL58" s="29"/>
      <c r="AM58" s="29"/>
      <c r="AN58" s="29"/>
      <c r="AO58" s="29"/>
      <c r="AP58" s="29"/>
      <c r="AQ58" s="29"/>
      <c r="AR58" s="31"/>
      <c r="AS58" s="29"/>
      <c r="AT58" s="29">
        <v>761</v>
      </c>
      <c r="AU58" s="29">
        <v>800</v>
      </c>
      <c r="AV58" s="157">
        <v>900</v>
      </c>
      <c r="AW58" s="157">
        <v>1600</v>
      </c>
      <c r="AX58" s="157">
        <v>2000</v>
      </c>
      <c r="AY58" s="157">
        <v>2000</v>
      </c>
      <c r="AZ58" s="29"/>
      <c r="BA58" s="29"/>
      <c r="BB58" s="29"/>
      <c r="BC58" s="33"/>
      <c r="BD58" s="45">
        <v>0</v>
      </c>
      <c r="BE58" s="147"/>
      <c r="BF58" s="36" t="s">
        <v>734</v>
      </c>
      <c r="BG58" s="74">
        <f>IFERROR(((BD58-$AT58)/($AV58-$AT58)),0)</f>
        <v>-5.4748201438848918</v>
      </c>
      <c r="BH58" s="38">
        <f>+IF(BI58="SI",IFERROR((((IF(BI58="SI",(BE58-AS58),0)))/(AT58-AS58)),"REVISAR"),0)</f>
        <v>0</v>
      </c>
      <c r="BI58" s="39" t="s">
        <v>179</v>
      </c>
      <c r="BJ58" s="36" t="s">
        <v>735</v>
      </c>
      <c r="BK58" s="45">
        <v>0</v>
      </c>
      <c r="BL58" s="44">
        <f t="shared" si="73"/>
        <v>0</v>
      </c>
      <c r="BM58" s="36" t="s">
        <v>736</v>
      </c>
      <c r="BN58" s="74">
        <f>IFERROR(((BK58-$AT58)/($AV58-$AT58)),0)</f>
        <v>-5.4748201438848918</v>
      </c>
      <c r="BO58" s="38">
        <f>+IF(BP58="SI",IFERROR((((IF(BP58="SI",(BL58-AS58),0)))/(AT58-AS58)),"REVISAR"),BH58)</f>
        <v>0</v>
      </c>
      <c r="BP58" s="39" t="s">
        <v>179</v>
      </c>
      <c r="BQ58" s="36" t="s">
        <v>737</v>
      </c>
      <c r="BR58" s="45"/>
      <c r="BS58" s="44">
        <v>0</v>
      </c>
      <c r="BT58" s="36" t="s">
        <v>738</v>
      </c>
      <c r="BU58" s="74">
        <f>IFERROR(((BR58-$AT58)/($AV58-$AT58)),0)</f>
        <v>-5.4748201438848918</v>
      </c>
      <c r="BV58" s="38">
        <f>+IF(BW58="SI",IFERROR((((IF(BW58="SI",(BS58-AS58),0)))/(AT58-AS58)),"REVISAR"),BO58)</f>
        <v>0</v>
      </c>
      <c r="BW58" s="39" t="s">
        <v>179</v>
      </c>
      <c r="BX58" s="36" t="s">
        <v>739</v>
      </c>
      <c r="BY58" s="57">
        <v>0</v>
      </c>
      <c r="BZ58" s="44">
        <f t="shared" si="74"/>
        <v>0</v>
      </c>
      <c r="CA58" s="36" t="s">
        <v>740</v>
      </c>
      <c r="CB58" s="74">
        <f>IFERROR(((BY58-$AT58)/($AV58-$AT58)),0)</f>
        <v>-5.4748201438848918</v>
      </c>
      <c r="CC58" s="38">
        <f>+IF(CD58="SI",IFERROR((((IF(CD58="SI",(BZ58-AS58),0)))/(AT58-AS58)),"REVISAR"),BV58)</f>
        <v>0</v>
      </c>
      <c r="CD58" s="39" t="s">
        <v>179</v>
      </c>
      <c r="CE58" s="40" t="s">
        <v>741</v>
      </c>
      <c r="CF58" s="57">
        <v>0</v>
      </c>
      <c r="CG58" s="44">
        <v>0</v>
      </c>
      <c r="CH58" s="36" t="s">
        <v>742</v>
      </c>
      <c r="CI58" s="74">
        <f>IFERROR(((CF58-$AT58)/($AV58-$AT58)),0)</f>
        <v>-5.4748201438848918</v>
      </c>
      <c r="CJ58" s="38">
        <f>+IF(CK58="SI",IFERROR((((IF(CK58="SI",(CG58-AS58),0)))/(AT58-AS58)),"REVISAR"),CC58)</f>
        <v>0</v>
      </c>
      <c r="CK58" s="39" t="s">
        <v>179</v>
      </c>
      <c r="CL58" s="36" t="s">
        <v>743</v>
      </c>
      <c r="CM58" s="75">
        <v>850</v>
      </c>
      <c r="CN58" s="40"/>
      <c r="CO58" s="36" t="s">
        <v>744</v>
      </c>
      <c r="CP58" s="74">
        <f>IFERROR(((CM58-$AT58)/($AV58-$AT58)),0)</f>
        <v>0.64028776978417268</v>
      </c>
      <c r="CQ58" s="38">
        <f>+IF(CR58="SI",IFERROR((((IF(CR58="SI",(CN58-AS58),0)))/(AT58-AS58)),"REVISAR"),CJ58)</f>
        <v>0</v>
      </c>
      <c r="CR58" s="39" t="s">
        <v>179</v>
      </c>
      <c r="CS58" s="40" t="s">
        <v>745</v>
      </c>
      <c r="CT58" s="126"/>
      <c r="CU58" s="44">
        <f t="shared" si="75"/>
        <v>0</v>
      </c>
      <c r="CV58" s="40"/>
      <c r="CW58" s="74">
        <f>IFERROR(((CT58-$AT58)/($AV58-$AT58)),0)</f>
        <v>-5.4748201438848918</v>
      </c>
      <c r="CX58" s="38">
        <f>+IF(CY58="SI",IFERROR((((IF(CY58="SI",(CU58-AS58),0)))/(AT58-AS58)),"REVISAR"),CQ58)</f>
        <v>0</v>
      </c>
      <c r="CY58" s="39" t="s">
        <v>174</v>
      </c>
      <c r="CZ58" s="40" t="s">
        <v>175</v>
      </c>
      <c r="DA58" s="94"/>
      <c r="DB58" s="44">
        <f t="shared" si="76"/>
        <v>0</v>
      </c>
      <c r="DC58" s="40"/>
      <c r="DD58" s="74">
        <f>IFERROR(((DA58-$AT58)/($AV58-$AT58)),0)</f>
        <v>-5.4748201438848918</v>
      </c>
      <c r="DE58" s="38">
        <f>+IF(DF58="SI",IFERROR((((IF(DF58="SI",(DB58-AS58),0)))/(AT58-AS58)),"REVISAR"),CX58)</f>
        <v>0</v>
      </c>
      <c r="DF58" s="39" t="s">
        <v>174</v>
      </c>
      <c r="DG58" s="40" t="s">
        <v>175</v>
      </c>
      <c r="DH58" s="46"/>
      <c r="DI58" s="44">
        <f>IF(DF58="SI",DB58,0)</f>
        <v>0</v>
      </c>
      <c r="DJ58" s="40"/>
      <c r="DK58" s="74">
        <f>IFERROR(((DH58-$AT58)/($AV58-$AT58)),0)</f>
        <v>-5.4748201438848918</v>
      </c>
      <c r="DL58" s="38">
        <f>+IF(DM58="SI",IFERROR((((IF(DM58="SI",(DI58-AS58),0)))/(AT58-AS58)),"REVISAR"),DE58)</f>
        <v>0</v>
      </c>
      <c r="DM58" s="39" t="s">
        <v>174</v>
      </c>
      <c r="DN58" s="40" t="s">
        <v>175</v>
      </c>
      <c r="DO58" s="46"/>
      <c r="DP58" s="44">
        <f t="shared" si="77"/>
        <v>0</v>
      </c>
      <c r="DQ58" s="40"/>
      <c r="DR58" s="74">
        <f>IFERROR(((DO58-$AT58)/($AV58-$AT58)),0)</f>
        <v>-5.4748201438848918</v>
      </c>
      <c r="DS58" s="38">
        <f>+IF(DT58="SI",IFERROR((((IF(DT58="SI",(DP58-AS58),0)))/(AT58-AS58)),"REVISAR"),DL58)</f>
        <v>0</v>
      </c>
      <c r="DT58" s="39" t="s">
        <v>174</v>
      </c>
      <c r="DU58" s="40" t="s">
        <v>175</v>
      </c>
      <c r="DV58" s="46"/>
      <c r="DW58" s="44">
        <f t="shared" si="78"/>
        <v>0</v>
      </c>
      <c r="DX58" s="40"/>
      <c r="DY58" s="74">
        <f>IFERROR(((DV58-$AT58)/($AV58-$AT58)),0)</f>
        <v>-5.4748201438848918</v>
      </c>
      <c r="DZ58" s="38">
        <f>+IF(EA58="SI",IFERROR((((IF(EA58="SI",(DW58-AS58),0)))/(AT58-AS58)),"REVISAR"),DS58)</f>
        <v>0</v>
      </c>
      <c r="EA58" s="39" t="s">
        <v>174</v>
      </c>
      <c r="EB58" s="40" t="s">
        <v>175</v>
      </c>
      <c r="EC58" s="46">
        <v>900</v>
      </c>
      <c r="ED58" s="40"/>
      <c r="EE58" s="40"/>
      <c r="EF58" s="74">
        <f>IFERROR(((EC58-$AT58)/($AV58-$AT58)),0)</f>
        <v>1</v>
      </c>
      <c r="EG58" s="38">
        <f>+IF(EH58="SI",IFERROR((((IF(EH58="SI",(ED58-AS58),0)))/(AT58-AS58)),"REVISAR"),DZ58)</f>
        <v>0</v>
      </c>
      <c r="EH58" s="39" t="s">
        <v>174</v>
      </c>
      <c r="EI58" s="40" t="s">
        <v>175</v>
      </c>
      <c r="EJ58" s="48"/>
      <c r="EK58" s="48">
        <v>2024</v>
      </c>
      <c r="EL58" s="49" t="str">
        <f>+VLOOKUP(C58,[8]Listas_desplega!$AI$22:$AJ$44,2,0)</f>
        <v>DF_GT</v>
      </c>
      <c r="EM58" s="49" t="str">
        <f>+VLOOKUP(I58,[8]Listas_desplega!$BY$2:$BZ$7,2,0)</f>
        <v>T_2</v>
      </c>
      <c r="EN58" s="49" t="str">
        <f>+VLOOKUP(J58,[8]Listas_desplega!$BY$10:$BZ$23,2,0)</f>
        <v>T_2_C_2</v>
      </c>
      <c r="EO58" s="49" t="str">
        <f>+VLOOKUP(K58,[8]Listas_desplega!$BY$27:$BZ$54,2,0)</f>
        <v>T_2_C_2_ET_1</v>
      </c>
      <c r="EP58" s="49" t="str">
        <f>+VLOOKUP(L58,[8]Listas_desplega!$BY$57:$BZ$105,2,0)</f>
        <v>T_2_C_2_ET_1_CPT_3</v>
      </c>
      <c r="EQ58" s="50" t="str">
        <f>+VLOOKUP(M58,[8]Listas_desplega!$J$2:$K$11,2,FALSE)</f>
        <v>Eje_E_4</v>
      </c>
      <c r="ER58" s="50"/>
    </row>
    <row r="59" spans="1:148" s="51" customFormat="1" ht="15" customHeight="1" x14ac:dyDescent="0.25">
      <c r="A59" s="20" t="s">
        <v>1379</v>
      </c>
      <c r="B59" s="21" t="s">
        <v>152</v>
      </c>
      <c r="C59" s="22" t="s">
        <v>746</v>
      </c>
      <c r="D59" s="22" t="s">
        <v>746</v>
      </c>
      <c r="E59" s="23" t="s">
        <v>154</v>
      </c>
      <c r="F59" s="23" t="s">
        <v>155</v>
      </c>
      <c r="G59" s="24" t="s">
        <v>156</v>
      </c>
      <c r="H59" s="23" t="s">
        <v>429</v>
      </c>
      <c r="I59" s="23" t="s">
        <v>158</v>
      </c>
      <c r="J59" s="23" t="s">
        <v>159</v>
      </c>
      <c r="K59" s="23" t="s">
        <v>160</v>
      </c>
      <c r="L59" s="23" t="s">
        <v>626</v>
      </c>
      <c r="M59" s="21" t="s">
        <v>627</v>
      </c>
      <c r="N59" s="25" t="s">
        <v>747</v>
      </c>
      <c r="O59" s="29" t="s">
        <v>748</v>
      </c>
      <c r="P59" s="23" t="s">
        <v>749</v>
      </c>
      <c r="Q59" s="30" t="s">
        <v>165</v>
      </c>
      <c r="R59" s="27" t="s">
        <v>222</v>
      </c>
      <c r="S59" s="23" t="s">
        <v>750</v>
      </c>
      <c r="T59" s="29" t="s">
        <v>186</v>
      </c>
      <c r="U59" s="29" t="s">
        <v>187</v>
      </c>
      <c r="V59" s="29">
        <v>60</v>
      </c>
      <c r="W59" s="23" t="s">
        <v>751</v>
      </c>
      <c r="X59" s="29" t="s">
        <v>404</v>
      </c>
      <c r="Y59" s="21" t="s">
        <v>172</v>
      </c>
      <c r="Z59" s="30" t="s">
        <v>421</v>
      </c>
      <c r="AA59" s="30" t="s">
        <v>421</v>
      </c>
      <c r="AB59" s="30" t="s">
        <v>421</v>
      </c>
      <c r="AC59" s="30" t="s">
        <v>421</v>
      </c>
      <c r="AD59" s="30" t="s">
        <v>421</v>
      </c>
      <c r="AE59" s="30" t="s">
        <v>421</v>
      </c>
      <c r="AF59" s="30" t="s">
        <v>421</v>
      </c>
      <c r="AG59" s="30" t="s">
        <v>421</v>
      </c>
      <c r="AH59" s="29" t="s">
        <v>421</v>
      </c>
      <c r="AI59" s="29" t="s">
        <v>752</v>
      </c>
      <c r="AJ59" s="29" t="s">
        <v>421</v>
      </c>
      <c r="AK59" s="29" t="s">
        <v>421</v>
      </c>
      <c r="AL59" s="29" t="s">
        <v>421</v>
      </c>
      <c r="AM59" s="29" t="s">
        <v>421</v>
      </c>
      <c r="AN59" s="29" t="s">
        <v>421</v>
      </c>
      <c r="AO59" s="29" t="s">
        <v>421</v>
      </c>
      <c r="AP59" s="29" t="s">
        <v>421</v>
      </c>
      <c r="AQ59" s="29" t="s">
        <v>421</v>
      </c>
      <c r="AR59" s="31" t="s">
        <v>421</v>
      </c>
      <c r="AS59" s="29" t="s">
        <v>421</v>
      </c>
      <c r="AT59" s="29">
        <v>41</v>
      </c>
      <c r="AU59" s="29">
        <v>44</v>
      </c>
      <c r="AV59" s="29">
        <v>48</v>
      </c>
      <c r="AW59" s="29">
        <v>56</v>
      </c>
      <c r="AX59" s="29">
        <v>60</v>
      </c>
      <c r="AY59" s="29">
        <v>60</v>
      </c>
      <c r="AZ59" s="29" t="s">
        <v>421</v>
      </c>
      <c r="BA59" s="29" t="s">
        <v>421</v>
      </c>
      <c r="BB59" s="29" t="s">
        <v>421</v>
      </c>
      <c r="BC59" s="33" t="s">
        <v>421</v>
      </c>
      <c r="BD59" s="158" t="s">
        <v>421</v>
      </c>
      <c r="BE59" s="94"/>
      <c r="BF59" s="40"/>
      <c r="BG59" s="37">
        <f t="shared" ref="BG59:BG122" si="80">IFERROR(BD59/AV59,0)</f>
        <v>0</v>
      </c>
      <c r="BH59" s="38">
        <f t="shared" ref="BH59:BH122" si="81">+IF(BI59="SI",IFERROR((IF(BI59="SI",BE59,0)/AV59),"REVISAR"),0)</f>
        <v>0</v>
      </c>
      <c r="BI59" s="39" t="s">
        <v>174</v>
      </c>
      <c r="BJ59" s="40" t="s">
        <v>175</v>
      </c>
      <c r="BK59" s="57" t="s">
        <v>421</v>
      </c>
      <c r="BL59" s="44">
        <f t="shared" si="73"/>
        <v>0</v>
      </c>
      <c r="BM59" s="40"/>
      <c r="BN59" s="37">
        <f t="shared" ref="BN59:BN122" si="82">+IFERROR(BK59/AV59,0)</f>
        <v>0</v>
      </c>
      <c r="BO59" s="38">
        <f t="shared" ref="BO59:BO122" si="83">+IF(BP59="SI",IFERROR((IF(BP59="SI",BL59,0)/AV59),"REVISAR"),BH59)</f>
        <v>0</v>
      </c>
      <c r="BP59" s="39" t="s">
        <v>174</v>
      </c>
      <c r="BQ59" s="40" t="s">
        <v>175</v>
      </c>
      <c r="BR59" s="57">
        <v>41</v>
      </c>
      <c r="BS59" s="55"/>
      <c r="BT59" s="40"/>
      <c r="BU59" s="37">
        <f t="shared" ref="BU59:BU122" si="84">IFERROR(BR59/AV59,0)</f>
        <v>0.85416666666666663</v>
      </c>
      <c r="BV59" s="38">
        <f t="shared" ref="BV59:BV122" si="85">+IF(BW59="SI",IFERROR((IF(BW59="SI",BS59,0)/AV59),"REVISAR"),BO59)</f>
        <v>0</v>
      </c>
      <c r="BW59" s="39" t="s">
        <v>176</v>
      </c>
      <c r="BX59" s="36" t="s">
        <v>753</v>
      </c>
      <c r="BY59" s="57">
        <f t="shared" ref="BY59:BY65" si="86">+BR59</f>
        <v>41</v>
      </c>
      <c r="BZ59" s="44">
        <f>IF(BW59="SI",BS59,0)</f>
        <v>0</v>
      </c>
      <c r="CA59" s="159"/>
      <c r="CB59" s="37">
        <f t="shared" ref="CB59:CB122" si="87">IFERROR(BY59/$AV59,0)</f>
        <v>0.85416666666666663</v>
      </c>
      <c r="CC59" s="38">
        <f t="shared" ref="CC59:CC103" si="88">+IF(CD59="SI",IFERROR((IF(CD59="SI",BZ59,0)/AV59),"REVISAR"),BV59)</f>
        <v>0</v>
      </c>
      <c r="CD59" s="39" t="s">
        <v>174</v>
      </c>
      <c r="CE59" s="40" t="s">
        <v>175</v>
      </c>
      <c r="CF59" s="57">
        <f t="shared" ref="CF59:CF65" si="89">+BY59</f>
        <v>41</v>
      </c>
      <c r="CG59" s="44">
        <f t="shared" ref="CG59:CG88" si="90">IF(CD59="SI",BZ59,0)</f>
        <v>0</v>
      </c>
      <c r="CH59" s="40"/>
      <c r="CI59" s="37">
        <f t="shared" ref="CI59:CI122" si="91">IFERROR(CF59/$AV59,0)</f>
        <v>0.85416666666666663</v>
      </c>
      <c r="CJ59" s="38">
        <f t="shared" ref="CJ59:CJ122" si="92">+IF(CK59="SI",IFERROR((IF(CK59="SI",CG59,0)/AV59),"REVISAR"),CC59)</f>
        <v>0</v>
      </c>
      <c r="CK59" s="39" t="s">
        <v>174</v>
      </c>
      <c r="CL59" s="40" t="s">
        <v>175</v>
      </c>
      <c r="CM59" s="57">
        <v>42</v>
      </c>
      <c r="CN59" s="40"/>
      <c r="CO59" s="40"/>
      <c r="CP59" s="37">
        <f t="shared" ref="CP59:CP122" si="93">IFERROR(CM59/$AV59,0)</f>
        <v>0.875</v>
      </c>
      <c r="CQ59" s="38">
        <f t="shared" ref="CQ59:CQ122" si="94">+IF(CR59="SI",IFERROR((IF(CR59="SI",CN59,0)/AV59),"REVISAR"),CJ59)</f>
        <v>0</v>
      </c>
      <c r="CR59" s="39" t="s">
        <v>176</v>
      </c>
      <c r="CS59" s="40" t="s">
        <v>754</v>
      </c>
      <c r="CT59" s="57">
        <f t="shared" ref="CT59:CT65" si="95">+CM59</f>
        <v>42</v>
      </c>
      <c r="CU59" s="44">
        <f t="shared" si="75"/>
        <v>0</v>
      </c>
      <c r="CV59" s="40"/>
      <c r="CW59" s="37">
        <f t="shared" ref="CW59:CW122" si="96">IFERROR(CT59/$AV59,0)</f>
        <v>0.875</v>
      </c>
      <c r="CX59" s="38">
        <f t="shared" ref="CX59:CX122" si="97">+IF(CY59="SI",IFERROR((IF(CY59="SI",CU59,0)/AV59),"REVISAR"),CQ59)</f>
        <v>0</v>
      </c>
      <c r="CY59" s="39" t="s">
        <v>174</v>
      </c>
      <c r="CZ59" s="40" t="s">
        <v>175</v>
      </c>
      <c r="DA59" s="46">
        <f t="shared" ref="DA59:DA65" si="98">+CT59</f>
        <v>42</v>
      </c>
      <c r="DB59" s="44">
        <f t="shared" si="76"/>
        <v>0</v>
      </c>
      <c r="DC59" s="40"/>
      <c r="DD59" s="37">
        <f t="shared" ref="DD59:DD122" si="99">IFERROR(DA59/$AV59,0)</f>
        <v>0.875</v>
      </c>
      <c r="DE59" s="38">
        <f t="shared" ref="DE59:DE122" si="100">+IF(DF59="SI",IFERROR((IF(DF59="SI",DB59,0)/AV59),"REVISAR"),CX59)</f>
        <v>0</v>
      </c>
      <c r="DF59" s="39" t="s">
        <v>174</v>
      </c>
      <c r="DG59" s="40" t="s">
        <v>175</v>
      </c>
      <c r="DH59" s="46">
        <v>44</v>
      </c>
      <c r="DI59" s="40"/>
      <c r="DJ59" s="40"/>
      <c r="DK59" s="37">
        <f t="shared" ref="DK59:DK122" si="101">IFERROR(DH59/$AV59,0)</f>
        <v>0.91666666666666663</v>
      </c>
      <c r="DL59" s="38">
        <f t="shared" ref="DL59:DL122" si="102">+IF(DM59="SI",IFERROR((IF(DM59="SI",DI59,0)/AV59),"REVISAR"),DE59)</f>
        <v>0</v>
      </c>
      <c r="DM59" s="39" t="s">
        <v>174</v>
      </c>
      <c r="DN59" s="40" t="s">
        <v>175</v>
      </c>
      <c r="DO59" s="46">
        <f t="shared" ref="DO59:DO65" si="103">+DH59</f>
        <v>44</v>
      </c>
      <c r="DP59" s="44">
        <f t="shared" si="77"/>
        <v>0</v>
      </c>
      <c r="DQ59" s="40"/>
      <c r="DR59" s="37">
        <f t="shared" ref="DR59:DR122" si="104">IFERROR(DO59/$AV59,0)</f>
        <v>0.91666666666666663</v>
      </c>
      <c r="DS59" s="38">
        <f t="shared" ref="DS59:DS122" si="105">+IF(DT59="SI",IFERROR((IF(DT59="SI",DP59,0)/AV59),"REVISAR"),DL59)</f>
        <v>0</v>
      </c>
      <c r="DT59" s="39" t="s">
        <v>174</v>
      </c>
      <c r="DU59" s="40" t="s">
        <v>175</v>
      </c>
      <c r="DV59" s="46">
        <f t="shared" ref="DV59:DV65" si="106">+DO59</f>
        <v>44</v>
      </c>
      <c r="DW59" s="44">
        <f t="shared" si="78"/>
        <v>0</v>
      </c>
      <c r="DX59" s="40"/>
      <c r="DY59" s="37">
        <f t="shared" ref="DY59:DY122" si="107">IFERROR(DV59/$AV59,0)</f>
        <v>0.91666666666666663</v>
      </c>
      <c r="DZ59" s="38">
        <f t="shared" ref="DZ59:DZ122" si="108">+IF(EA59="SI",IFERROR((IF(EA59="SI",DW59,0)/AV59),"REVISAR"),DS59)</f>
        <v>0</v>
      </c>
      <c r="EA59" s="39" t="s">
        <v>174</v>
      </c>
      <c r="EB59" s="40" t="s">
        <v>175</v>
      </c>
      <c r="EC59" s="46">
        <f t="shared" ref="EC59:EC91" si="109">+AV59</f>
        <v>48</v>
      </c>
      <c r="ED59" s="40"/>
      <c r="EE59" s="40"/>
      <c r="EF59" s="37">
        <f t="shared" ref="EF59:EF122" si="110">IFERROR(EC59/$AV59,0)</f>
        <v>1</v>
      </c>
      <c r="EG59" s="38">
        <f t="shared" ref="EG59:EG122" si="111">+IF(EH59="SI",IFERROR((IF(EH59="SI",ED59,0)/AV59),"REVISAR"),DZ59)</f>
        <v>0</v>
      </c>
      <c r="EH59" s="39" t="s">
        <v>174</v>
      </c>
      <c r="EI59" s="40" t="s">
        <v>175</v>
      </c>
      <c r="EJ59" s="48"/>
      <c r="EK59" s="48">
        <v>2024</v>
      </c>
      <c r="EL59" s="49" t="str">
        <f>+VLOOKUP(C59,[8]Listas_desplega!$AI$22:$AJ$44,2,0)</f>
        <v>DPI</v>
      </c>
      <c r="EM59" s="49" t="str">
        <f>+VLOOKUP(I59,[8]Listas_desplega!$BY$2:$BZ$7,2,0)</f>
        <v>T_2</v>
      </c>
      <c r="EN59" s="49" t="str">
        <f>+VLOOKUP(J59,[8]Listas_desplega!$BY$10:$BZ$23,2,0)</f>
        <v>T_2_C_2</v>
      </c>
      <c r="EO59" s="49" t="str">
        <f>+VLOOKUP(K59,[8]Listas_desplega!$BY$27:$BZ$54,2,0)</f>
        <v>T_2_C_2_ET_1</v>
      </c>
      <c r="EP59" s="49" t="str">
        <f>+VLOOKUP(L59,[8]Listas_desplega!$BY$57:$BZ$105,2,0)</f>
        <v>T_2_C_2_ET_1_CPT_1</v>
      </c>
      <c r="EQ59" s="50" t="str">
        <f>+VLOOKUP(M59,[8]Listas_desplega!$J$2:$K$11,2,FALSE)</f>
        <v>Eje_E_1</v>
      </c>
      <c r="ER59" s="50"/>
    </row>
    <row r="60" spans="1:148" s="51" customFormat="1" ht="15" customHeight="1" x14ac:dyDescent="0.25">
      <c r="A60" s="20" t="s">
        <v>1380</v>
      </c>
      <c r="B60" s="21" t="s">
        <v>152</v>
      </c>
      <c r="C60" s="22" t="s">
        <v>746</v>
      </c>
      <c r="D60" s="22" t="s">
        <v>746</v>
      </c>
      <c r="E60" s="23" t="s">
        <v>154</v>
      </c>
      <c r="F60" s="23" t="s">
        <v>155</v>
      </c>
      <c r="G60" s="24" t="s">
        <v>156</v>
      </c>
      <c r="H60" s="23" t="s">
        <v>429</v>
      </c>
      <c r="I60" s="23" t="s">
        <v>158</v>
      </c>
      <c r="J60" s="23" t="s">
        <v>159</v>
      </c>
      <c r="K60" s="23" t="s">
        <v>160</v>
      </c>
      <c r="L60" s="23" t="s">
        <v>626</v>
      </c>
      <c r="M60" s="21" t="s">
        <v>627</v>
      </c>
      <c r="N60" s="25" t="s">
        <v>747</v>
      </c>
      <c r="O60" s="29" t="s">
        <v>755</v>
      </c>
      <c r="P60" s="23" t="s">
        <v>756</v>
      </c>
      <c r="Q60" s="30" t="s">
        <v>165</v>
      </c>
      <c r="R60" s="27" t="s">
        <v>222</v>
      </c>
      <c r="S60" s="23" t="s">
        <v>757</v>
      </c>
      <c r="T60" s="29" t="s">
        <v>186</v>
      </c>
      <c r="U60" s="29" t="s">
        <v>187</v>
      </c>
      <c r="V60" s="29">
        <v>60</v>
      </c>
      <c r="W60" s="23" t="s">
        <v>751</v>
      </c>
      <c r="X60" s="29" t="s">
        <v>404</v>
      </c>
      <c r="Y60" s="21" t="s">
        <v>172</v>
      </c>
      <c r="Z60" s="30" t="s">
        <v>421</v>
      </c>
      <c r="AA60" s="30" t="s">
        <v>421</v>
      </c>
      <c r="AB60" s="30" t="s">
        <v>421</v>
      </c>
      <c r="AC60" s="30" t="s">
        <v>421</v>
      </c>
      <c r="AD60" s="30" t="s">
        <v>421</v>
      </c>
      <c r="AE60" s="30" t="s">
        <v>421</v>
      </c>
      <c r="AF60" s="30" t="s">
        <v>421</v>
      </c>
      <c r="AG60" s="30" t="s">
        <v>421</v>
      </c>
      <c r="AH60" s="29" t="s">
        <v>421</v>
      </c>
      <c r="AI60" s="29" t="s">
        <v>752</v>
      </c>
      <c r="AJ60" s="29" t="s">
        <v>421</v>
      </c>
      <c r="AK60" s="29" t="s">
        <v>421</v>
      </c>
      <c r="AL60" s="29" t="s">
        <v>421</v>
      </c>
      <c r="AM60" s="29" t="s">
        <v>421</v>
      </c>
      <c r="AN60" s="29" t="s">
        <v>421</v>
      </c>
      <c r="AO60" s="29" t="s">
        <v>421</v>
      </c>
      <c r="AP60" s="29" t="s">
        <v>421</v>
      </c>
      <c r="AQ60" s="29" t="s">
        <v>421</v>
      </c>
      <c r="AR60" s="31" t="s">
        <v>421</v>
      </c>
      <c r="AS60" s="29" t="s">
        <v>421</v>
      </c>
      <c r="AT60" s="29">
        <v>43</v>
      </c>
      <c r="AU60" s="29">
        <v>44</v>
      </c>
      <c r="AV60" s="29">
        <v>48</v>
      </c>
      <c r="AW60" s="29">
        <v>57</v>
      </c>
      <c r="AX60" s="29">
        <v>60</v>
      </c>
      <c r="AY60" s="29">
        <v>60</v>
      </c>
      <c r="AZ60" s="29" t="s">
        <v>421</v>
      </c>
      <c r="BA60" s="29" t="s">
        <v>421</v>
      </c>
      <c r="BB60" s="29" t="s">
        <v>421</v>
      </c>
      <c r="BC60" s="33" t="s">
        <v>421</v>
      </c>
      <c r="BD60" s="158" t="s">
        <v>421</v>
      </c>
      <c r="BE60" s="94"/>
      <c r="BF60" s="40"/>
      <c r="BG60" s="37">
        <f t="shared" si="80"/>
        <v>0</v>
      </c>
      <c r="BH60" s="38">
        <f t="shared" si="81"/>
        <v>0</v>
      </c>
      <c r="BI60" s="39" t="s">
        <v>174</v>
      </c>
      <c r="BJ60" s="40" t="s">
        <v>175</v>
      </c>
      <c r="BK60" s="57" t="s">
        <v>421</v>
      </c>
      <c r="BL60" s="44">
        <f t="shared" si="73"/>
        <v>0</v>
      </c>
      <c r="BM60" s="40"/>
      <c r="BN60" s="37">
        <f t="shared" si="82"/>
        <v>0</v>
      </c>
      <c r="BO60" s="38">
        <f t="shared" si="83"/>
        <v>0</v>
      </c>
      <c r="BP60" s="39" t="s">
        <v>174</v>
      </c>
      <c r="BQ60" s="40" t="s">
        <v>175</v>
      </c>
      <c r="BR60" s="57">
        <v>43</v>
      </c>
      <c r="BS60" s="55"/>
      <c r="BT60" s="40"/>
      <c r="BU60" s="37">
        <f t="shared" si="84"/>
        <v>0.89583333333333337</v>
      </c>
      <c r="BV60" s="38">
        <f t="shared" si="85"/>
        <v>0</v>
      </c>
      <c r="BW60" s="39" t="s">
        <v>176</v>
      </c>
      <c r="BX60" s="36" t="s">
        <v>753</v>
      </c>
      <c r="BY60" s="57">
        <f t="shared" si="86"/>
        <v>43</v>
      </c>
      <c r="BZ60" s="44">
        <f t="shared" si="74"/>
        <v>0</v>
      </c>
      <c r="CA60" s="159"/>
      <c r="CB60" s="37">
        <f t="shared" si="87"/>
        <v>0.89583333333333337</v>
      </c>
      <c r="CC60" s="38">
        <f t="shared" si="88"/>
        <v>0</v>
      </c>
      <c r="CD60" s="39" t="s">
        <v>174</v>
      </c>
      <c r="CE60" s="40" t="s">
        <v>175</v>
      </c>
      <c r="CF60" s="57">
        <f t="shared" si="89"/>
        <v>43</v>
      </c>
      <c r="CG60" s="44">
        <f t="shared" si="90"/>
        <v>0</v>
      </c>
      <c r="CH60" s="40"/>
      <c r="CI60" s="37">
        <f t="shared" si="91"/>
        <v>0.89583333333333337</v>
      </c>
      <c r="CJ60" s="38">
        <f t="shared" si="92"/>
        <v>0</v>
      </c>
      <c r="CK60" s="39" t="s">
        <v>174</v>
      </c>
      <c r="CL60" s="40" t="s">
        <v>175</v>
      </c>
      <c r="CM60" s="57">
        <v>44</v>
      </c>
      <c r="CN60" s="40"/>
      <c r="CO60" s="40"/>
      <c r="CP60" s="37">
        <f t="shared" si="93"/>
        <v>0.91666666666666663</v>
      </c>
      <c r="CQ60" s="38">
        <f t="shared" si="94"/>
        <v>0</v>
      </c>
      <c r="CR60" s="39" t="s">
        <v>176</v>
      </c>
      <c r="CS60" s="40" t="s">
        <v>754</v>
      </c>
      <c r="CT60" s="57">
        <f t="shared" si="95"/>
        <v>44</v>
      </c>
      <c r="CU60" s="44">
        <f t="shared" si="75"/>
        <v>0</v>
      </c>
      <c r="CV60" s="40"/>
      <c r="CW60" s="37">
        <f t="shared" si="96"/>
        <v>0.91666666666666663</v>
      </c>
      <c r="CX60" s="38">
        <f t="shared" si="97"/>
        <v>0</v>
      </c>
      <c r="CY60" s="39" t="s">
        <v>174</v>
      </c>
      <c r="CZ60" s="40" t="s">
        <v>175</v>
      </c>
      <c r="DA60" s="46">
        <f t="shared" si="98"/>
        <v>44</v>
      </c>
      <c r="DB60" s="44">
        <f t="shared" si="76"/>
        <v>0</v>
      </c>
      <c r="DC60" s="40"/>
      <c r="DD60" s="37">
        <f t="shared" si="99"/>
        <v>0.91666666666666663</v>
      </c>
      <c r="DE60" s="38">
        <f t="shared" si="100"/>
        <v>0</v>
      </c>
      <c r="DF60" s="39" t="s">
        <v>174</v>
      </c>
      <c r="DG60" s="40" t="s">
        <v>175</v>
      </c>
      <c r="DH60" s="46">
        <v>46</v>
      </c>
      <c r="DI60" s="40"/>
      <c r="DJ60" s="40"/>
      <c r="DK60" s="37">
        <f t="shared" si="101"/>
        <v>0.95833333333333337</v>
      </c>
      <c r="DL60" s="38">
        <f t="shared" si="102"/>
        <v>0</v>
      </c>
      <c r="DM60" s="39" t="s">
        <v>174</v>
      </c>
      <c r="DN60" s="40" t="s">
        <v>175</v>
      </c>
      <c r="DO60" s="46">
        <f t="shared" si="103"/>
        <v>46</v>
      </c>
      <c r="DP60" s="44">
        <f t="shared" si="77"/>
        <v>0</v>
      </c>
      <c r="DQ60" s="40"/>
      <c r="DR60" s="37">
        <f t="shared" si="104"/>
        <v>0.95833333333333337</v>
      </c>
      <c r="DS60" s="38">
        <f t="shared" si="105"/>
        <v>0</v>
      </c>
      <c r="DT60" s="39" t="s">
        <v>174</v>
      </c>
      <c r="DU60" s="40" t="s">
        <v>175</v>
      </c>
      <c r="DV60" s="46">
        <f t="shared" si="106"/>
        <v>46</v>
      </c>
      <c r="DW60" s="44">
        <f t="shared" si="78"/>
        <v>0</v>
      </c>
      <c r="DX60" s="40"/>
      <c r="DY60" s="37">
        <f t="shared" si="107"/>
        <v>0.95833333333333337</v>
      </c>
      <c r="DZ60" s="38">
        <f t="shared" si="108"/>
        <v>0</v>
      </c>
      <c r="EA60" s="39" t="s">
        <v>174</v>
      </c>
      <c r="EB60" s="40" t="s">
        <v>175</v>
      </c>
      <c r="EC60" s="46">
        <f t="shared" si="109"/>
        <v>48</v>
      </c>
      <c r="ED60" s="40"/>
      <c r="EE60" s="40"/>
      <c r="EF60" s="37">
        <f t="shared" si="110"/>
        <v>1</v>
      </c>
      <c r="EG60" s="38">
        <f t="shared" si="111"/>
        <v>0</v>
      </c>
      <c r="EH60" s="39" t="s">
        <v>174</v>
      </c>
      <c r="EI60" s="40" t="s">
        <v>175</v>
      </c>
      <c r="EJ60" s="48"/>
      <c r="EK60" s="48">
        <v>2024</v>
      </c>
      <c r="EL60" s="49" t="str">
        <f>+VLOOKUP(C60,[8]Listas_desplega!$AI$22:$AJ$44,2,0)</f>
        <v>DPI</v>
      </c>
      <c r="EM60" s="49" t="str">
        <f>+VLOOKUP(I60,[8]Listas_desplega!$BY$2:$BZ$7,2,0)</f>
        <v>T_2</v>
      </c>
      <c r="EN60" s="49" t="str">
        <f>+VLOOKUP(J60,[8]Listas_desplega!$BY$10:$BZ$23,2,0)</f>
        <v>T_2_C_2</v>
      </c>
      <c r="EO60" s="49" t="str">
        <f>+VLOOKUP(K60,[8]Listas_desplega!$BY$27:$BZ$54,2,0)</f>
        <v>T_2_C_2_ET_1</v>
      </c>
      <c r="EP60" s="49" t="str">
        <f>+VLOOKUP(L60,[8]Listas_desplega!$BY$57:$BZ$105,2,0)</f>
        <v>T_2_C_2_ET_1_CPT_1</v>
      </c>
      <c r="EQ60" s="50" t="str">
        <f>+VLOOKUP(M60,[8]Listas_desplega!$J$2:$K$11,2,FALSE)</f>
        <v>Eje_E_1</v>
      </c>
      <c r="ER60" s="50"/>
    </row>
    <row r="61" spans="1:148" s="51" customFormat="1" ht="15" customHeight="1" x14ac:dyDescent="0.25">
      <c r="A61" s="20" t="s">
        <v>1381</v>
      </c>
      <c r="B61" s="21" t="s">
        <v>152</v>
      </c>
      <c r="C61" s="22" t="s">
        <v>746</v>
      </c>
      <c r="D61" s="22" t="s">
        <v>746</v>
      </c>
      <c r="E61" s="23" t="s">
        <v>154</v>
      </c>
      <c r="F61" s="23" t="s">
        <v>155</v>
      </c>
      <c r="G61" s="24" t="s">
        <v>156</v>
      </c>
      <c r="H61" s="23" t="s">
        <v>429</v>
      </c>
      <c r="I61" s="23" t="s">
        <v>158</v>
      </c>
      <c r="J61" s="23" t="s">
        <v>159</v>
      </c>
      <c r="K61" s="23" t="s">
        <v>160</v>
      </c>
      <c r="L61" s="23" t="s">
        <v>626</v>
      </c>
      <c r="M61" s="21" t="s">
        <v>627</v>
      </c>
      <c r="N61" s="25" t="s">
        <v>747</v>
      </c>
      <c r="O61" s="29" t="s">
        <v>758</v>
      </c>
      <c r="P61" s="23" t="s">
        <v>759</v>
      </c>
      <c r="Q61" s="30" t="s">
        <v>165</v>
      </c>
      <c r="R61" s="27" t="s">
        <v>222</v>
      </c>
      <c r="S61" s="23" t="s">
        <v>760</v>
      </c>
      <c r="T61" s="29" t="s">
        <v>186</v>
      </c>
      <c r="U61" s="29" t="s">
        <v>187</v>
      </c>
      <c r="V61" s="29">
        <v>60</v>
      </c>
      <c r="W61" s="23" t="s">
        <v>751</v>
      </c>
      <c r="X61" s="29" t="s">
        <v>404</v>
      </c>
      <c r="Y61" s="21" t="s">
        <v>172</v>
      </c>
      <c r="Z61" s="30" t="s">
        <v>421</v>
      </c>
      <c r="AA61" s="30" t="s">
        <v>421</v>
      </c>
      <c r="AB61" s="30" t="s">
        <v>421</v>
      </c>
      <c r="AC61" s="30" t="s">
        <v>421</v>
      </c>
      <c r="AD61" s="30" t="s">
        <v>421</v>
      </c>
      <c r="AE61" s="30" t="s">
        <v>421</v>
      </c>
      <c r="AF61" s="30" t="s">
        <v>421</v>
      </c>
      <c r="AG61" s="30" t="s">
        <v>421</v>
      </c>
      <c r="AH61" s="29" t="s">
        <v>421</v>
      </c>
      <c r="AI61" s="29" t="s">
        <v>752</v>
      </c>
      <c r="AJ61" s="29" t="s">
        <v>421</v>
      </c>
      <c r="AK61" s="29" t="s">
        <v>421</v>
      </c>
      <c r="AL61" s="29" t="s">
        <v>421</v>
      </c>
      <c r="AM61" s="29" t="s">
        <v>421</v>
      </c>
      <c r="AN61" s="29" t="s">
        <v>421</v>
      </c>
      <c r="AO61" s="29" t="s">
        <v>421</v>
      </c>
      <c r="AP61" s="29" t="s">
        <v>421</v>
      </c>
      <c r="AQ61" s="29" t="s">
        <v>421</v>
      </c>
      <c r="AR61" s="31" t="s">
        <v>421</v>
      </c>
      <c r="AS61" s="29" t="s">
        <v>421</v>
      </c>
      <c r="AT61" s="157">
        <v>36</v>
      </c>
      <c r="AU61" s="157">
        <v>36</v>
      </c>
      <c r="AV61" s="157">
        <v>40</v>
      </c>
      <c r="AW61" s="157">
        <v>56</v>
      </c>
      <c r="AX61" s="157">
        <v>52</v>
      </c>
      <c r="AY61" s="157">
        <v>52</v>
      </c>
      <c r="AZ61" s="157" t="s">
        <v>421</v>
      </c>
      <c r="BA61" s="157" t="s">
        <v>421</v>
      </c>
      <c r="BB61" s="157" t="s">
        <v>421</v>
      </c>
      <c r="BC61" s="160" t="s">
        <v>421</v>
      </c>
      <c r="BD61" s="158" t="s">
        <v>421</v>
      </c>
      <c r="BE61" s="94"/>
      <c r="BF61" s="40"/>
      <c r="BG61" s="37">
        <f t="shared" si="80"/>
        <v>0</v>
      </c>
      <c r="BH61" s="38">
        <f t="shared" si="81"/>
        <v>0</v>
      </c>
      <c r="BI61" s="39" t="s">
        <v>174</v>
      </c>
      <c r="BJ61" s="40" t="s">
        <v>175</v>
      </c>
      <c r="BK61" s="57" t="s">
        <v>421</v>
      </c>
      <c r="BL61" s="44">
        <f t="shared" si="73"/>
        <v>0</v>
      </c>
      <c r="BM61" s="40"/>
      <c r="BN61" s="37">
        <f t="shared" si="82"/>
        <v>0</v>
      </c>
      <c r="BO61" s="38">
        <f t="shared" si="83"/>
        <v>0</v>
      </c>
      <c r="BP61" s="39" t="s">
        <v>174</v>
      </c>
      <c r="BQ61" s="40" t="s">
        <v>175</v>
      </c>
      <c r="BR61" s="57">
        <v>36</v>
      </c>
      <c r="BS61" s="55"/>
      <c r="BT61" s="40"/>
      <c r="BU61" s="37">
        <f t="shared" si="84"/>
        <v>0.9</v>
      </c>
      <c r="BV61" s="38">
        <f t="shared" si="85"/>
        <v>0</v>
      </c>
      <c r="BW61" s="39" t="s">
        <v>176</v>
      </c>
      <c r="BX61" s="36" t="s">
        <v>753</v>
      </c>
      <c r="BY61" s="57">
        <f t="shared" si="86"/>
        <v>36</v>
      </c>
      <c r="BZ61" s="44">
        <f t="shared" si="74"/>
        <v>0</v>
      </c>
      <c r="CA61" s="159"/>
      <c r="CB61" s="37">
        <f t="shared" si="87"/>
        <v>0.9</v>
      </c>
      <c r="CC61" s="38">
        <f t="shared" si="88"/>
        <v>0</v>
      </c>
      <c r="CD61" s="39" t="s">
        <v>174</v>
      </c>
      <c r="CE61" s="40" t="s">
        <v>175</v>
      </c>
      <c r="CF61" s="57">
        <f t="shared" si="89"/>
        <v>36</v>
      </c>
      <c r="CG61" s="44">
        <f t="shared" si="90"/>
        <v>0</v>
      </c>
      <c r="CH61" s="40"/>
      <c r="CI61" s="37">
        <f t="shared" si="91"/>
        <v>0.9</v>
      </c>
      <c r="CJ61" s="38">
        <f t="shared" si="92"/>
        <v>0</v>
      </c>
      <c r="CK61" s="39" t="s">
        <v>174</v>
      </c>
      <c r="CL61" s="40" t="s">
        <v>175</v>
      </c>
      <c r="CM61" s="57">
        <v>37</v>
      </c>
      <c r="CN61" s="40"/>
      <c r="CO61" s="40"/>
      <c r="CP61" s="37">
        <f t="shared" si="93"/>
        <v>0.92500000000000004</v>
      </c>
      <c r="CQ61" s="38">
        <f t="shared" si="94"/>
        <v>0</v>
      </c>
      <c r="CR61" s="39" t="s">
        <v>176</v>
      </c>
      <c r="CS61" s="40" t="s">
        <v>754</v>
      </c>
      <c r="CT61" s="57">
        <f t="shared" si="95"/>
        <v>37</v>
      </c>
      <c r="CU61" s="44">
        <f t="shared" si="75"/>
        <v>0</v>
      </c>
      <c r="CV61" s="40"/>
      <c r="CW61" s="37">
        <f t="shared" si="96"/>
        <v>0.92500000000000004</v>
      </c>
      <c r="CX61" s="38">
        <f t="shared" si="97"/>
        <v>0</v>
      </c>
      <c r="CY61" s="39" t="s">
        <v>174</v>
      </c>
      <c r="CZ61" s="40" t="s">
        <v>175</v>
      </c>
      <c r="DA61" s="46">
        <f t="shared" si="98"/>
        <v>37</v>
      </c>
      <c r="DB61" s="44">
        <f t="shared" si="76"/>
        <v>0</v>
      </c>
      <c r="DC61" s="40"/>
      <c r="DD61" s="37">
        <f t="shared" si="99"/>
        <v>0.92500000000000004</v>
      </c>
      <c r="DE61" s="38">
        <f t="shared" si="100"/>
        <v>0</v>
      </c>
      <c r="DF61" s="39" t="s">
        <v>174</v>
      </c>
      <c r="DG61" s="40" t="s">
        <v>175</v>
      </c>
      <c r="DH61" s="46">
        <v>39</v>
      </c>
      <c r="DI61" s="40"/>
      <c r="DJ61" s="40"/>
      <c r="DK61" s="37">
        <f t="shared" si="101"/>
        <v>0.97499999999999998</v>
      </c>
      <c r="DL61" s="38">
        <f t="shared" si="102"/>
        <v>0</v>
      </c>
      <c r="DM61" s="39" t="s">
        <v>174</v>
      </c>
      <c r="DN61" s="40" t="s">
        <v>175</v>
      </c>
      <c r="DO61" s="46">
        <f t="shared" si="103"/>
        <v>39</v>
      </c>
      <c r="DP61" s="44">
        <f t="shared" si="77"/>
        <v>0</v>
      </c>
      <c r="DQ61" s="40"/>
      <c r="DR61" s="37">
        <f t="shared" si="104"/>
        <v>0.97499999999999998</v>
      </c>
      <c r="DS61" s="38">
        <f t="shared" si="105"/>
        <v>0</v>
      </c>
      <c r="DT61" s="39" t="s">
        <v>174</v>
      </c>
      <c r="DU61" s="40" t="s">
        <v>175</v>
      </c>
      <c r="DV61" s="46">
        <f t="shared" si="106"/>
        <v>39</v>
      </c>
      <c r="DW61" s="44">
        <f t="shared" si="78"/>
        <v>0</v>
      </c>
      <c r="DX61" s="40"/>
      <c r="DY61" s="37">
        <f t="shared" si="107"/>
        <v>0.97499999999999998</v>
      </c>
      <c r="DZ61" s="38">
        <f t="shared" si="108"/>
        <v>0</v>
      </c>
      <c r="EA61" s="39" t="s">
        <v>174</v>
      </c>
      <c r="EB61" s="40" t="s">
        <v>175</v>
      </c>
      <c r="EC61" s="46">
        <f t="shared" si="109"/>
        <v>40</v>
      </c>
      <c r="ED61" s="40"/>
      <c r="EE61" s="40"/>
      <c r="EF61" s="37">
        <f t="shared" si="110"/>
        <v>1</v>
      </c>
      <c r="EG61" s="38">
        <f t="shared" si="111"/>
        <v>0</v>
      </c>
      <c r="EH61" s="39" t="s">
        <v>174</v>
      </c>
      <c r="EI61" s="40" t="s">
        <v>175</v>
      </c>
      <c r="EJ61" s="48"/>
      <c r="EK61" s="48">
        <v>2024</v>
      </c>
      <c r="EL61" s="49" t="str">
        <f>+VLOOKUP(C61,[8]Listas_desplega!$AI$22:$AJ$44,2,0)</f>
        <v>DPI</v>
      </c>
      <c r="EM61" s="49" t="str">
        <f>+VLOOKUP(I61,[8]Listas_desplega!$BY$2:$BZ$7,2,0)</f>
        <v>T_2</v>
      </c>
      <c r="EN61" s="49" t="str">
        <f>+VLOOKUP(J61,[8]Listas_desplega!$BY$10:$BZ$23,2,0)</f>
        <v>T_2_C_2</v>
      </c>
      <c r="EO61" s="49" t="str">
        <f>+VLOOKUP(K61,[8]Listas_desplega!$BY$27:$BZ$54,2,0)</f>
        <v>T_2_C_2_ET_1</v>
      </c>
      <c r="EP61" s="49" t="str">
        <f>+VLOOKUP(L61,[8]Listas_desplega!$BY$57:$BZ$105,2,0)</f>
        <v>T_2_C_2_ET_1_CPT_1</v>
      </c>
      <c r="EQ61" s="50" t="str">
        <f>+VLOOKUP(M61,[8]Listas_desplega!$J$2:$K$11,2,FALSE)</f>
        <v>Eje_E_1</v>
      </c>
      <c r="ER61" s="50"/>
    </row>
    <row r="62" spans="1:148" s="51" customFormat="1" x14ac:dyDescent="0.25">
      <c r="A62" s="20" t="s">
        <v>1382</v>
      </c>
      <c r="B62" s="21" t="s">
        <v>152</v>
      </c>
      <c r="C62" s="22" t="s">
        <v>746</v>
      </c>
      <c r="D62" s="22" t="s">
        <v>746</v>
      </c>
      <c r="E62" s="23" t="s">
        <v>154</v>
      </c>
      <c r="F62" s="23" t="s">
        <v>155</v>
      </c>
      <c r="G62" s="24" t="s">
        <v>156</v>
      </c>
      <c r="H62" s="23" t="s">
        <v>429</v>
      </c>
      <c r="I62" s="23" t="s">
        <v>158</v>
      </c>
      <c r="J62" s="23" t="s">
        <v>159</v>
      </c>
      <c r="K62" s="23" t="s">
        <v>160</v>
      </c>
      <c r="L62" s="23" t="s">
        <v>626</v>
      </c>
      <c r="M62" s="21" t="s">
        <v>627</v>
      </c>
      <c r="N62" s="25" t="s">
        <v>747</v>
      </c>
      <c r="O62" s="29" t="s">
        <v>761</v>
      </c>
      <c r="P62" s="23" t="s">
        <v>762</v>
      </c>
      <c r="Q62" s="30" t="s">
        <v>165</v>
      </c>
      <c r="R62" s="27" t="s">
        <v>222</v>
      </c>
      <c r="S62" s="23" t="s">
        <v>763</v>
      </c>
      <c r="T62" s="29" t="s">
        <v>186</v>
      </c>
      <c r="U62" s="29" t="s">
        <v>187</v>
      </c>
      <c r="V62" s="29">
        <v>60</v>
      </c>
      <c r="W62" s="23" t="s">
        <v>751</v>
      </c>
      <c r="X62" s="29" t="s">
        <v>404</v>
      </c>
      <c r="Y62" s="21" t="s">
        <v>172</v>
      </c>
      <c r="Z62" s="30" t="s">
        <v>421</v>
      </c>
      <c r="AA62" s="30" t="s">
        <v>421</v>
      </c>
      <c r="AB62" s="30" t="s">
        <v>421</v>
      </c>
      <c r="AC62" s="30" t="s">
        <v>421</v>
      </c>
      <c r="AD62" s="30" t="s">
        <v>421</v>
      </c>
      <c r="AE62" s="30" t="s">
        <v>421</v>
      </c>
      <c r="AF62" s="30" t="s">
        <v>421</v>
      </c>
      <c r="AG62" s="30" t="s">
        <v>421</v>
      </c>
      <c r="AH62" s="29" t="s">
        <v>421</v>
      </c>
      <c r="AI62" s="29" t="s">
        <v>752</v>
      </c>
      <c r="AJ62" s="29" t="s">
        <v>421</v>
      </c>
      <c r="AK62" s="29" t="s">
        <v>421</v>
      </c>
      <c r="AL62" s="29" t="s">
        <v>421</v>
      </c>
      <c r="AM62" s="29" t="s">
        <v>421</v>
      </c>
      <c r="AN62" s="29" t="s">
        <v>421</v>
      </c>
      <c r="AO62" s="29" t="s">
        <v>421</v>
      </c>
      <c r="AP62" s="29" t="s">
        <v>421</v>
      </c>
      <c r="AQ62" s="29" t="s">
        <v>421</v>
      </c>
      <c r="AR62" s="31" t="s">
        <v>421</v>
      </c>
      <c r="AS62" s="29" t="s">
        <v>421</v>
      </c>
      <c r="AT62" s="107">
        <v>41</v>
      </c>
      <c r="AU62" s="161">
        <v>44</v>
      </c>
      <c r="AV62" s="161">
        <v>49</v>
      </c>
      <c r="AW62" s="161">
        <v>48</v>
      </c>
      <c r="AX62" s="161">
        <v>60</v>
      </c>
      <c r="AY62" s="161">
        <v>60</v>
      </c>
      <c r="AZ62" s="162" t="s">
        <v>421</v>
      </c>
      <c r="BA62" s="162" t="s">
        <v>421</v>
      </c>
      <c r="BB62" s="162" t="s">
        <v>421</v>
      </c>
      <c r="BC62" s="163" t="s">
        <v>421</v>
      </c>
      <c r="BD62" s="158" t="s">
        <v>421</v>
      </c>
      <c r="BE62" s="94"/>
      <c r="BF62" s="40"/>
      <c r="BG62" s="37">
        <f t="shared" si="80"/>
        <v>0</v>
      </c>
      <c r="BH62" s="38">
        <f t="shared" si="81"/>
        <v>0</v>
      </c>
      <c r="BI62" s="39" t="s">
        <v>174</v>
      </c>
      <c r="BJ62" s="40" t="s">
        <v>175</v>
      </c>
      <c r="BK62" s="57" t="s">
        <v>421</v>
      </c>
      <c r="BL62" s="44">
        <f t="shared" si="73"/>
        <v>0</v>
      </c>
      <c r="BM62" s="40"/>
      <c r="BN62" s="37">
        <f t="shared" si="82"/>
        <v>0</v>
      </c>
      <c r="BO62" s="38">
        <f t="shared" si="83"/>
        <v>0</v>
      </c>
      <c r="BP62" s="39" t="s">
        <v>174</v>
      </c>
      <c r="BQ62" s="40" t="s">
        <v>175</v>
      </c>
      <c r="BR62" s="57">
        <v>41</v>
      </c>
      <c r="BS62" s="55"/>
      <c r="BT62" s="40"/>
      <c r="BU62" s="37">
        <f t="shared" si="84"/>
        <v>0.83673469387755106</v>
      </c>
      <c r="BV62" s="38">
        <f t="shared" si="85"/>
        <v>0</v>
      </c>
      <c r="BW62" s="39" t="s">
        <v>176</v>
      </c>
      <c r="BX62" s="36" t="s">
        <v>753</v>
      </c>
      <c r="BY62" s="57">
        <f t="shared" si="86"/>
        <v>41</v>
      </c>
      <c r="BZ62" s="44">
        <f t="shared" si="74"/>
        <v>0</v>
      </c>
      <c r="CA62" s="159"/>
      <c r="CB62" s="37">
        <f t="shared" si="87"/>
        <v>0.83673469387755106</v>
      </c>
      <c r="CC62" s="38">
        <f t="shared" si="88"/>
        <v>0</v>
      </c>
      <c r="CD62" s="39" t="s">
        <v>174</v>
      </c>
      <c r="CE62" s="40" t="s">
        <v>175</v>
      </c>
      <c r="CF62" s="57">
        <f t="shared" si="89"/>
        <v>41</v>
      </c>
      <c r="CG62" s="44">
        <f t="shared" si="90"/>
        <v>0</v>
      </c>
      <c r="CH62" s="40"/>
      <c r="CI62" s="37">
        <f t="shared" si="91"/>
        <v>0.83673469387755106</v>
      </c>
      <c r="CJ62" s="38">
        <f t="shared" si="92"/>
        <v>0</v>
      </c>
      <c r="CK62" s="39" t="s">
        <v>174</v>
      </c>
      <c r="CL62" s="40" t="s">
        <v>175</v>
      </c>
      <c r="CM62" s="57">
        <v>42</v>
      </c>
      <c r="CN62" s="40"/>
      <c r="CO62" s="40"/>
      <c r="CP62" s="37">
        <f t="shared" si="93"/>
        <v>0.8571428571428571</v>
      </c>
      <c r="CQ62" s="38">
        <f t="shared" si="94"/>
        <v>0</v>
      </c>
      <c r="CR62" s="39" t="s">
        <v>176</v>
      </c>
      <c r="CS62" s="40" t="s">
        <v>754</v>
      </c>
      <c r="CT62" s="57">
        <f t="shared" si="95"/>
        <v>42</v>
      </c>
      <c r="CU62" s="44">
        <f t="shared" si="75"/>
        <v>0</v>
      </c>
      <c r="CV62" s="40"/>
      <c r="CW62" s="37">
        <f t="shared" si="96"/>
        <v>0.8571428571428571</v>
      </c>
      <c r="CX62" s="38">
        <f t="shared" si="97"/>
        <v>0</v>
      </c>
      <c r="CY62" s="39" t="s">
        <v>174</v>
      </c>
      <c r="CZ62" s="40" t="s">
        <v>175</v>
      </c>
      <c r="DA62" s="46">
        <f t="shared" si="98"/>
        <v>42</v>
      </c>
      <c r="DB62" s="44">
        <f t="shared" si="76"/>
        <v>0</v>
      </c>
      <c r="DC62" s="40"/>
      <c r="DD62" s="37">
        <f t="shared" si="99"/>
        <v>0.8571428571428571</v>
      </c>
      <c r="DE62" s="38">
        <f t="shared" si="100"/>
        <v>0</v>
      </c>
      <c r="DF62" s="39" t="s">
        <v>174</v>
      </c>
      <c r="DG62" s="40" t="s">
        <v>175</v>
      </c>
      <c r="DH62" s="46">
        <v>45</v>
      </c>
      <c r="DI62" s="40"/>
      <c r="DJ62" s="40"/>
      <c r="DK62" s="37">
        <f t="shared" si="101"/>
        <v>0.91836734693877553</v>
      </c>
      <c r="DL62" s="38">
        <f t="shared" si="102"/>
        <v>0</v>
      </c>
      <c r="DM62" s="39" t="s">
        <v>174</v>
      </c>
      <c r="DN62" s="40" t="s">
        <v>175</v>
      </c>
      <c r="DO62" s="46">
        <f t="shared" si="103"/>
        <v>45</v>
      </c>
      <c r="DP62" s="44">
        <f t="shared" si="77"/>
        <v>0</v>
      </c>
      <c r="DQ62" s="40"/>
      <c r="DR62" s="37">
        <f t="shared" si="104"/>
        <v>0.91836734693877553</v>
      </c>
      <c r="DS62" s="38">
        <f t="shared" si="105"/>
        <v>0</v>
      </c>
      <c r="DT62" s="39" t="s">
        <v>174</v>
      </c>
      <c r="DU62" s="40" t="s">
        <v>175</v>
      </c>
      <c r="DV62" s="46">
        <f t="shared" si="106"/>
        <v>45</v>
      </c>
      <c r="DW62" s="44">
        <f t="shared" si="78"/>
        <v>0</v>
      </c>
      <c r="DX62" s="40"/>
      <c r="DY62" s="37">
        <f t="shared" si="107"/>
        <v>0.91836734693877553</v>
      </c>
      <c r="DZ62" s="38">
        <f t="shared" si="108"/>
        <v>0</v>
      </c>
      <c r="EA62" s="39" t="s">
        <v>174</v>
      </c>
      <c r="EB62" s="40" t="s">
        <v>175</v>
      </c>
      <c r="EC62" s="46">
        <f t="shared" si="109"/>
        <v>49</v>
      </c>
      <c r="ED62" s="40"/>
      <c r="EE62" s="40"/>
      <c r="EF62" s="37">
        <f t="shared" si="110"/>
        <v>1</v>
      </c>
      <c r="EG62" s="38">
        <f t="shared" si="111"/>
        <v>0</v>
      </c>
      <c r="EH62" s="39" t="s">
        <v>174</v>
      </c>
      <c r="EI62" s="40" t="s">
        <v>175</v>
      </c>
      <c r="EJ62" s="48"/>
      <c r="EK62" s="48">
        <v>2024</v>
      </c>
      <c r="EL62" s="49" t="str">
        <f>+VLOOKUP(C62,[8]Listas_desplega!$AI$22:$AJ$44,2,0)</f>
        <v>DPI</v>
      </c>
      <c r="EM62" s="49" t="str">
        <f>+VLOOKUP(I62,[8]Listas_desplega!$BY$2:$BZ$7,2,0)</f>
        <v>T_2</v>
      </c>
      <c r="EN62" s="49" t="str">
        <f>+VLOOKUP(J62,[8]Listas_desplega!$BY$10:$BZ$23,2,0)</f>
        <v>T_2_C_2</v>
      </c>
      <c r="EO62" s="49" t="str">
        <f>+VLOOKUP(K62,[8]Listas_desplega!$BY$27:$BZ$54,2,0)</f>
        <v>T_2_C_2_ET_1</v>
      </c>
      <c r="EP62" s="49" t="str">
        <f>+VLOOKUP(L62,[8]Listas_desplega!$BY$57:$BZ$105,2,0)</f>
        <v>T_2_C_2_ET_1_CPT_1</v>
      </c>
      <c r="EQ62" s="50" t="str">
        <f>+VLOOKUP(M62,[8]Listas_desplega!$J$2:$K$11,2,FALSE)</f>
        <v>Eje_E_1</v>
      </c>
      <c r="ER62" s="50"/>
    </row>
    <row r="63" spans="1:148" s="51" customFormat="1" x14ac:dyDescent="0.25">
      <c r="A63" s="20" t="s">
        <v>1383</v>
      </c>
      <c r="B63" s="21" t="s">
        <v>152</v>
      </c>
      <c r="C63" s="22" t="s">
        <v>746</v>
      </c>
      <c r="D63" s="22" t="s">
        <v>764</v>
      </c>
      <c r="E63" s="23" t="s">
        <v>765</v>
      </c>
      <c r="F63" s="23" t="s">
        <v>155</v>
      </c>
      <c r="G63" s="24" t="s">
        <v>156</v>
      </c>
      <c r="H63" s="23" t="s">
        <v>429</v>
      </c>
      <c r="I63" s="23" t="s">
        <v>158</v>
      </c>
      <c r="J63" s="23" t="s">
        <v>159</v>
      </c>
      <c r="K63" s="23" t="s">
        <v>160</v>
      </c>
      <c r="L63" s="23" t="s">
        <v>626</v>
      </c>
      <c r="M63" s="21" t="s">
        <v>627</v>
      </c>
      <c r="N63" s="25" t="s">
        <v>747</v>
      </c>
      <c r="O63" s="29">
        <v>26</v>
      </c>
      <c r="P63" s="23" t="s">
        <v>766</v>
      </c>
      <c r="Q63" s="30" t="s">
        <v>165</v>
      </c>
      <c r="R63" s="27" t="s">
        <v>166</v>
      </c>
      <c r="S63" s="23" t="s">
        <v>767</v>
      </c>
      <c r="T63" s="29" t="s">
        <v>168</v>
      </c>
      <c r="U63" s="29" t="s">
        <v>187</v>
      </c>
      <c r="V63" s="29">
        <v>30</v>
      </c>
      <c r="W63" s="23" t="s">
        <v>768</v>
      </c>
      <c r="X63" s="29" t="s">
        <v>171</v>
      </c>
      <c r="Y63" s="21" t="s">
        <v>172</v>
      </c>
      <c r="Z63" s="30" t="s">
        <v>421</v>
      </c>
      <c r="AA63" s="30" t="s">
        <v>421</v>
      </c>
      <c r="AB63" s="30" t="s">
        <v>421</v>
      </c>
      <c r="AC63" s="30" t="s">
        <v>421</v>
      </c>
      <c r="AD63" s="30" t="s">
        <v>421</v>
      </c>
      <c r="AE63" s="30" t="s">
        <v>421</v>
      </c>
      <c r="AF63" s="30" t="s">
        <v>421</v>
      </c>
      <c r="AG63" s="30" t="s">
        <v>421</v>
      </c>
      <c r="AH63" s="29" t="s">
        <v>421</v>
      </c>
      <c r="AI63" s="29" t="s">
        <v>752</v>
      </c>
      <c r="AJ63" s="29" t="s">
        <v>421</v>
      </c>
      <c r="AK63" s="29" t="s">
        <v>421</v>
      </c>
      <c r="AL63" s="29" t="s">
        <v>421</v>
      </c>
      <c r="AM63" s="29" t="s">
        <v>421</v>
      </c>
      <c r="AN63" s="29" t="s">
        <v>421</v>
      </c>
      <c r="AO63" s="29" t="s">
        <v>421</v>
      </c>
      <c r="AP63" s="29" t="s">
        <v>421</v>
      </c>
      <c r="AQ63" s="29" t="s">
        <v>421</v>
      </c>
      <c r="AR63" s="31" t="s">
        <v>421</v>
      </c>
      <c r="AS63" s="29" t="s">
        <v>421</v>
      </c>
      <c r="AT63" s="29" t="s">
        <v>175</v>
      </c>
      <c r="AU63" s="164">
        <v>10000</v>
      </c>
      <c r="AV63" s="164">
        <v>20000</v>
      </c>
      <c r="AW63" s="164">
        <v>110000</v>
      </c>
      <c r="AX63" s="164">
        <v>60000</v>
      </c>
      <c r="AY63" s="164">
        <v>200000</v>
      </c>
      <c r="AZ63" s="29" t="s">
        <v>421</v>
      </c>
      <c r="BA63" s="29" t="s">
        <v>421</v>
      </c>
      <c r="BB63" s="29" t="s">
        <v>769</v>
      </c>
      <c r="BC63" s="33" t="s">
        <v>421</v>
      </c>
      <c r="BD63" s="158" t="s">
        <v>421</v>
      </c>
      <c r="BE63" s="94"/>
      <c r="BF63" s="40"/>
      <c r="BG63" s="37">
        <f t="shared" si="80"/>
        <v>0</v>
      </c>
      <c r="BH63" s="38">
        <f t="shared" si="81"/>
        <v>0</v>
      </c>
      <c r="BI63" s="39" t="s">
        <v>174</v>
      </c>
      <c r="BJ63" s="40" t="s">
        <v>175</v>
      </c>
      <c r="BK63" s="57"/>
      <c r="BL63" s="44">
        <f t="shared" si="73"/>
        <v>0</v>
      </c>
      <c r="BM63" s="40"/>
      <c r="BN63" s="37">
        <f t="shared" si="82"/>
        <v>0</v>
      </c>
      <c r="BO63" s="38">
        <f t="shared" si="83"/>
        <v>0</v>
      </c>
      <c r="BP63" s="39" t="s">
        <v>174</v>
      </c>
      <c r="BQ63" s="40" t="s">
        <v>175</v>
      </c>
      <c r="BR63" s="57">
        <v>20000</v>
      </c>
      <c r="BS63" s="165">
        <v>21050</v>
      </c>
      <c r="BT63" s="166"/>
      <c r="BU63" s="37">
        <f t="shared" si="84"/>
        <v>1</v>
      </c>
      <c r="BV63" s="38">
        <f t="shared" si="85"/>
        <v>1.0525</v>
      </c>
      <c r="BW63" s="39" t="s">
        <v>179</v>
      </c>
      <c r="BX63" s="36" t="s">
        <v>175</v>
      </c>
      <c r="BY63" s="57">
        <f t="shared" si="86"/>
        <v>20000</v>
      </c>
      <c r="BZ63" s="44">
        <f t="shared" si="74"/>
        <v>21050</v>
      </c>
      <c r="CA63" s="159" t="s">
        <v>770</v>
      </c>
      <c r="CB63" s="37">
        <f t="shared" si="87"/>
        <v>1</v>
      </c>
      <c r="CC63" s="38">
        <f t="shared" si="88"/>
        <v>1.0525</v>
      </c>
      <c r="CD63" s="39" t="s">
        <v>176</v>
      </c>
      <c r="CE63" s="36" t="s">
        <v>771</v>
      </c>
      <c r="CF63" s="57">
        <f t="shared" si="89"/>
        <v>20000</v>
      </c>
      <c r="CG63" s="44">
        <f t="shared" si="90"/>
        <v>0</v>
      </c>
      <c r="CH63" s="167"/>
      <c r="CI63" s="37">
        <f t="shared" si="91"/>
        <v>1</v>
      </c>
      <c r="CJ63" s="38">
        <f t="shared" si="92"/>
        <v>1.0525</v>
      </c>
      <c r="CK63" s="39" t="s">
        <v>174</v>
      </c>
      <c r="CL63" s="40" t="s">
        <v>175</v>
      </c>
      <c r="CM63" s="57" t="s">
        <v>772</v>
      </c>
      <c r="CN63" s="166"/>
      <c r="CO63" s="166"/>
      <c r="CP63" s="37">
        <f t="shared" si="93"/>
        <v>0</v>
      </c>
      <c r="CQ63" s="38">
        <f t="shared" si="94"/>
        <v>1.0525</v>
      </c>
      <c r="CR63" s="39" t="s">
        <v>174</v>
      </c>
      <c r="CS63" s="40" t="s">
        <v>175</v>
      </c>
      <c r="CT63" s="57" t="str">
        <f t="shared" si="95"/>
        <v>50000.00</v>
      </c>
      <c r="CU63" s="44">
        <f t="shared" si="75"/>
        <v>0</v>
      </c>
      <c r="CV63" s="166"/>
      <c r="CW63" s="37">
        <f t="shared" si="96"/>
        <v>0</v>
      </c>
      <c r="CX63" s="38">
        <f t="shared" si="97"/>
        <v>1.0525</v>
      </c>
      <c r="CY63" s="39" t="s">
        <v>174</v>
      </c>
      <c r="CZ63" s="40" t="s">
        <v>175</v>
      </c>
      <c r="DA63" s="46" t="str">
        <f t="shared" si="98"/>
        <v>50000.00</v>
      </c>
      <c r="DB63" s="44">
        <f t="shared" si="76"/>
        <v>0</v>
      </c>
      <c r="DC63" s="166"/>
      <c r="DD63" s="37">
        <f t="shared" si="99"/>
        <v>0</v>
      </c>
      <c r="DE63" s="38">
        <f t="shared" si="100"/>
        <v>1.0525</v>
      </c>
      <c r="DF63" s="39" t="s">
        <v>174</v>
      </c>
      <c r="DG63" s="40" t="s">
        <v>175</v>
      </c>
      <c r="DH63" s="46">
        <v>80000</v>
      </c>
      <c r="DI63" s="166"/>
      <c r="DJ63" s="166"/>
      <c r="DK63" s="37">
        <f t="shared" si="101"/>
        <v>4</v>
      </c>
      <c r="DL63" s="38">
        <f t="shared" si="102"/>
        <v>1.0525</v>
      </c>
      <c r="DM63" s="39" t="s">
        <v>174</v>
      </c>
      <c r="DN63" s="40" t="s">
        <v>175</v>
      </c>
      <c r="DO63" s="46">
        <f t="shared" si="103"/>
        <v>80000</v>
      </c>
      <c r="DP63" s="44">
        <f t="shared" si="77"/>
        <v>0</v>
      </c>
      <c r="DQ63" s="166"/>
      <c r="DR63" s="37">
        <f t="shared" si="104"/>
        <v>4</v>
      </c>
      <c r="DS63" s="38">
        <f t="shared" si="105"/>
        <v>1.0525</v>
      </c>
      <c r="DT63" s="39" t="s">
        <v>174</v>
      </c>
      <c r="DU63" s="40" t="s">
        <v>175</v>
      </c>
      <c r="DV63" s="46">
        <f t="shared" si="106"/>
        <v>80000</v>
      </c>
      <c r="DW63" s="44">
        <f t="shared" si="78"/>
        <v>0</v>
      </c>
      <c r="DX63" s="166"/>
      <c r="DY63" s="37">
        <f t="shared" si="107"/>
        <v>4</v>
      </c>
      <c r="DZ63" s="38">
        <f t="shared" si="108"/>
        <v>1.0525</v>
      </c>
      <c r="EA63" s="39" t="s">
        <v>174</v>
      </c>
      <c r="EB63" s="40" t="s">
        <v>175</v>
      </c>
      <c r="EC63" s="46">
        <f t="shared" si="109"/>
        <v>20000</v>
      </c>
      <c r="ED63" s="166"/>
      <c r="EE63" s="166"/>
      <c r="EF63" s="37">
        <f t="shared" si="110"/>
        <v>1</v>
      </c>
      <c r="EG63" s="38">
        <f t="shared" si="111"/>
        <v>1.0525</v>
      </c>
      <c r="EH63" s="39" t="s">
        <v>174</v>
      </c>
      <c r="EI63" s="40" t="s">
        <v>175</v>
      </c>
      <c r="EJ63" s="48"/>
      <c r="EK63" s="48">
        <v>2024</v>
      </c>
      <c r="EL63" s="49" t="str">
        <f>+VLOOKUP(C63,[8]Listas_desplega!$AI$22:$AJ$44,2,0)</f>
        <v>DPI</v>
      </c>
      <c r="EM63" s="49" t="str">
        <f>+VLOOKUP(I63,[8]Listas_desplega!$BY$2:$BZ$7,2,0)</f>
        <v>T_2</v>
      </c>
      <c r="EN63" s="49" t="str">
        <f>+VLOOKUP(J63,[8]Listas_desplega!$BY$10:$BZ$23,2,0)</f>
        <v>T_2_C_2</v>
      </c>
      <c r="EO63" s="49" t="str">
        <f>+VLOOKUP(K63,[8]Listas_desplega!$BY$27:$BZ$54,2,0)</f>
        <v>T_2_C_2_ET_1</v>
      </c>
      <c r="EP63" s="49" t="str">
        <f>+VLOOKUP(L63,[8]Listas_desplega!$BY$57:$BZ$105,2,0)</f>
        <v>T_2_C_2_ET_1_CPT_1</v>
      </c>
      <c r="EQ63" s="50" t="str">
        <f>+VLOOKUP(M63,[8]Listas_desplega!$J$2:$K$11,2,FALSE)</f>
        <v>Eje_E_1</v>
      </c>
      <c r="ER63" s="50"/>
    </row>
    <row r="64" spans="1:148" s="51" customFormat="1" x14ac:dyDescent="0.25">
      <c r="A64" s="20" t="s">
        <v>1384</v>
      </c>
      <c r="B64" s="21" t="s">
        <v>152</v>
      </c>
      <c r="C64" s="22" t="s">
        <v>746</v>
      </c>
      <c r="D64" s="22" t="s">
        <v>764</v>
      </c>
      <c r="E64" s="23" t="s">
        <v>154</v>
      </c>
      <c r="F64" s="23" t="s">
        <v>155</v>
      </c>
      <c r="G64" s="24" t="s">
        <v>156</v>
      </c>
      <c r="H64" s="23" t="s">
        <v>429</v>
      </c>
      <c r="I64" s="23" t="s">
        <v>158</v>
      </c>
      <c r="J64" s="23" t="s">
        <v>159</v>
      </c>
      <c r="K64" s="23" t="s">
        <v>160</v>
      </c>
      <c r="L64" s="23" t="s">
        <v>626</v>
      </c>
      <c r="M64" s="21" t="s">
        <v>627</v>
      </c>
      <c r="N64" s="25" t="s">
        <v>747</v>
      </c>
      <c r="O64" s="29">
        <v>42</v>
      </c>
      <c r="P64" s="109" t="s">
        <v>773</v>
      </c>
      <c r="Q64" s="30" t="s">
        <v>165</v>
      </c>
      <c r="R64" s="27" t="s">
        <v>222</v>
      </c>
      <c r="S64" s="23" t="s">
        <v>774</v>
      </c>
      <c r="T64" s="29" t="s">
        <v>168</v>
      </c>
      <c r="U64" s="29" t="s">
        <v>187</v>
      </c>
      <c r="V64" s="29">
        <v>30</v>
      </c>
      <c r="W64" s="23" t="s">
        <v>751</v>
      </c>
      <c r="X64" s="29" t="s">
        <v>225</v>
      </c>
      <c r="Y64" s="21" t="s">
        <v>172</v>
      </c>
      <c r="Z64" s="30" t="s">
        <v>421</v>
      </c>
      <c r="AA64" s="30" t="s">
        <v>421</v>
      </c>
      <c r="AB64" s="30" t="s">
        <v>421</v>
      </c>
      <c r="AC64" s="30" t="s">
        <v>421</v>
      </c>
      <c r="AD64" s="30" t="s">
        <v>421</v>
      </c>
      <c r="AE64" s="30" t="s">
        <v>421</v>
      </c>
      <c r="AF64" s="30" t="s">
        <v>421</v>
      </c>
      <c r="AG64" s="30" t="s">
        <v>421</v>
      </c>
      <c r="AH64" s="29" t="s">
        <v>421</v>
      </c>
      <c r="AI64" s="29" t="s">
        <v>752</v>
      </c>
      <c r="AJ64" s="29" t="s">
        <v>421</v>
      </c>
      <c r="AK64" s="29" t="s">
        <v>421</v>
      </c>
      <c r="AL64" s="29" t="s">
        <v>421</v>
      </c>
      <c r="AM64" s="29" t="s">
        <v>421</v>
      </c>
      <c r="AN64" s="29" t="s">
        <v>421</v>
      </c>
      <c r="AO64" s="29" t="s">
        <v>421</v>
      </c>
      <c r="AP64" s="29" t="s">
        <v>421</v>
      </c>
      <c r="AQ64" s="29" t="s">
        <v>421</v>
      </c>
      <c r="AR64" s="31" t="s">
        <v>421</v>
      </c>
      <c r="AS64" s="29" t="s">
        <v>421</v>
      </c>
      <c r="AT64" s="157">
        <v>409038</v>
      </c>
      <c r="AU64" s="157">
        <v>446893</v>
      </c>
      <c r="AV64" s="157">
        <v>645895</v>
      </c>
      <c r="AW64" s="157">
        <v>746969</v>
      </c>
      <c r="AX64" s="157">
        <v>800000</v>
      </c>
      <c r="AY64" s="157">
        <v>800000</v>
      </c>
      <c r="AZ64" s="29" t="s">
        <v>421</v>
      </c>
      <c r="BA64" s="29" t="s">
        <v>421</v>
      </c>
      <c r="BB64" s="29">
        <v>446.89299999999997</v>
      </c>
      <c r="BC64" s="33" t="s">
        <v>421</v>
      </c>
      <c r="BD64" s="158" t="s">
        <v>421</v>
      </c>
      <c r="BE64" s="94"/>
      <c r="BF64" s="36" t="s">
        <v>775</v>
      </c>
      <c r="BG64" s="37">
        <f t="shared" si="80"/>
        <v>0</v>
      </c>
      <c r="BH64" s="38">
        <f t="shared" si="81"/>
        <v>0</v>
      </c>
      <c r="BI64" s="168" t="s">
        <v>179</v>
      </c>
      <c r="BJ64" s="169" t="s">
        <v>776</v>
      </c>
      <c r="BK64" s="57"/>
      <c r="BL64" s="44">
        <f t="shared" si="73"/>
        <v>0</v>
      </c>
      <c r="BM64" s="36" t="s">
        <v>777</v>
      </c>
      <c r="BN64" s="37">
        <f t="shared" si="82"/>
        <v>0</v>
      </c>
      <c r="BO64" s="38">
        <f t="shared" si="83"/>
        <v>0</v>
      </c>
      <c r="BP64" s="39" t="s">
        <v>179</v>
      </c>
      <c r="BQ64" s="36" t="s">
        <v>778</v>
      </c>
      <c r="BR64" s="57">
        <v>456893</v>
      </c>
      <c r="BS64" s="165">
        <v>438594</v>
      </c>
      <c r="BT64" s="36" t="s">
        <v>779</v>
      </c>
      <c r="BU64" s="37">
        <f t="shared" si="84"/>
        <v>0.70737968245612681</v>
      </c>
      <c r="BV64" s="38">
        <f t="shared" si="85"/>
        <v>0.67904845214779497</v>
      </c>
      <c r="BW64" s="39" t="s">
        <v>179</v>
      </c>
      <c r="BX64" s="36" t="s">
        <v>780</v>
      </c>
      <c r="BY64" s="57">
        <f t="shared" si="86"/>
        <v>456893</v>
      </c>
      <c r="BZ64" s="44">
        <f t="shared" si="74"/>
        <v>438594</v>
      </c>
      <c r="CA64" s="159" t="s">
        <v>781</v>
      </c>
      <c r="CB64" s="37">
        <f t="shared" si="87"/>
        <v>0.70737968245612681</v>
      </c>
      <c r="CC64" s="38">
        <f t="shared" si="88"/>
        <v>0.67904845214779497</v>
      </c>
      <c r="CD64" s="39" t="s">
        <v>179</v>
      </c>
      <c r="CE64" s="36" t="s">
        <v>782</v>
      </c>
      <c r="CF64" s="57">
        <f t="shared" si="89"/>
        <v>456893</v>
      </c>
      <c r="CG64" s="44">
        <f t="shared" si="90"/>
        <v>438594</v>
      </c>
      <c r="CH64" s="159" t="s">
        <v>783</v>
      </c>
      <c r="CI64" s="37">
        <f t="shared" si="91"/>
        <v>0.70737968245612681</v>
      </c>
      <c r="CJ64" s="38">
        <f t="shared" si="92"/>
        <v>0.67904845214779497</v>
      </c>
      <c r="CK64" s="39" t="s">
        <v>179</v>
      </c>
      <c r="CL64" s="40" t="s">
        <v>784</v>
      </c>
      <c r="CM64" s="57">
        <v>486893</v>
      </c>
      <c r="CN64" s="166"/>
      <c r="CO64" s="170" t="s">
        <v>785</v>
      </c>
      <c r="CP64" s="37">
        <f t="shared" si="93"/>
        <v>0.75382686040300673</v>
      </c>
      <c r="CQ64" s="171">
        <f>+IF(CR64="SI",IFERROR((IF(CR64="SI",CG64,0)/AV64),"REVISAR"),CJ64)</f>
        <v>0.67904845214779497</v>
      </c>
      <c r="CR64" s="39" t="s">
        <v>179</v>
      </c>
      <c r="CS64" s="40" t="s">
        <v>786</v>
      </c>
      <c r="CT64" s="57">
        <f t="shared" si="95"/>
        <v>486893</v>
      </c>
      <c r="CU64" s="44">
        <f t="shared" si="75"/>
        <v>0</v>
      </c>
      <c r="CV64" s="166"/>
      <c r="CW64" s="37">
        <f t="shared" si="96"/>
        <v>0.75382686040300673</v>
      </c>
      <c r="CX64" s="38">
        <f t="shared" si="97"/>
        <v>0.67904845214779497</v>
      </c>
      <c r="CY64" s="39" t="s">
        <v>174</v>
      </c>
      <c r="CZ64" s="40" t="s">
        <v>175</v>
      </c>
      <c r="DA64" s="46">
        <f t="shared" si="98"/>
        <v>486893</v>
      </c>
      <c r="DB64" s="44">
        <f t="shared" si="76"/>
        <v>0</v>
      </c>
      <c r="DC64" s="166"/>
      <c r="DD64" s="37">
        <f t="shared" si="99"/>
        <v>0.75382686040300673</v>
      </c>
      <c r="DE64" s="38">
        <f t="shared" si="100"/>
        <v>0.67904845214779497</v>
      </c>
      <c r="DF64" s="39" t="s">
        <v>174</v>
      </c>
      <c r="DG64" s="40" t="s">
        <v>175</v>
      </c>
      <c r="DH64" s="46">
        <v>566893</v>
      </c>
      <c r="DI64" s="166"/>
      <c r="DJ64" s="166"/>
      <c r="DK64" s="37">
        <f t="shared" si="101"/>
        <v>0.87768600159468646</v>
      </c>
      <c r="DL64" s="38">
        <f t="shared" si="102"/>
        <v>0.67904845214779497</v>
      </c>
      <c r="DM64" s="39" t="s">
        <v>174</v>
      </c>
      <c r="DN64" s="40" t="s">
        <v>175</v>
      </c>
      <c r="DO64" s="46">
        <f t="shared" si="103"/>
        <v>566893</v>
      </c>
      <c r="DP64" s="44">
        <f t="shared" si="77"/>
        <v>0</v>
      </c>
      <c r="DQ64" s="166"/>
      <c r="DR64" s="37">
        <f t="shared" si="104"/>
        <v>0.87768600159468646</v>
      </c>
      <c r="DS64" s="38">
        <f t="shared" si="105"/>
        <v>0.67904845214779497</v>
      </c>
      <c r="DT64" s="39" t="s">
        <v>174</v>
      </c>
      <c r="DU64" s="40" t="s">
        <v>175</v>
      </c>
      <c r="DV64" s="46">
        <f t="shared" si="106"/>
        <v>566893</v>
      </c>
      <c r="DW64" s="44">
        <f t="shared" si="78"/>
        <v>0</v>
      </c>
      <c r="DX64" s="166"/>
      <c r="DY64" s="37">
        <f t="shared" si="107"/>
        <v>0.87768600159468646</v>
      </c>
      <c r="DZ64" s="38">
        <f t="shared" si="108"/>
        <v>0.67904845214779497</v>
      </c>
      <c r="EA64" s="39" t="s">
        <v>174</v>
      </c>
      <c r="EB64" s="40" t="s">
        <v>175</v>
      </c>
      <c r="EC64" s="46">
        <f t="shared" si="109"/>
        <v>645895</v>
      </c>
      <c r="ED64" s="76"/>
      <c r="EE64" s="76"/>
      <c r="EF64" s="37">
        <f t="shared" si="110"/>
        <v>1</v>
      </c>
      <c r="EG64" s="38">
        <f t="shared" si="111"/>
        <v>0.67904845214779497</v>
      </c>
      <c r="EH64" s="39" t="s">
        <v>174</v>
      </c>
      <c r="EI64" s="40" t="s">
        <v>175</v>
      </c>
      <c r="EJ64" s="48"/>
      <c r="EK64" s="48">
        <v>2024</v>
      </c>
      <c r="EL64" s="49" t="str">
        <f>+VLOOKUP(C64,[8]Listas_desplega!$AI$22:$AJ$44,2,0)</f>
        <v>DPI</v>
      </c>
      <c r="EM64" s="49" t="str">
        <f>+VLOOKUP(I64,[8]Listas_desplega!$BY$2:$BZ$7,2,0)</f>
        <v>T_2</v>
      </c>
      <c r="EN64" s="49" t="str">
        <f>+VLOOKUP(J64,[8]Listas_desplega!$BY$10:$BZ$23,2,0)</f>
        <v>T_2_C_2</v>
      </c>
      <c r="EO64" s="49" t="str">
        <f>+VLOOKUP(K64,[8]Listas_desplega!$BY$27:$BZ$54,2,0)</f>
        <v>T_2_C_2_ET_1</v>
      </c>
      <c r="EP64" s="49" t="str">
        <f>+VLOOKUP(L64,[8]Listas_desplega!$BY$57:$BZ$105,2,0)</f>
        <v>T_2_C_2_ET_1_CPT_1</v>
      </c>
      <c r="EQ64" s="50" t="str">
        <f>+VLOOKUP(M64,[8]Listas_desplega!$J$2:$K$11,2,FALSE)</f>
        <v>Eje_E_1</v>
      </c>
      <c r="ER64" s="50"/>
    </row>
    <row r="65" spans="1:148" s="51" customFormat="1" x14ac:dyDescent="0.25">
      <c r="A65" s="20" t="s">
        <v>1385</v>
      </c>
      <c r="B65" s="21" t="s">
        <v>152</v>
      </c>
      <c r="C65" s="22" t="s">
        <v>746</v>
      </c>
      <c r="D65" s="22" t="s">
        <v>764</v>
      </c>
      <c r="E65" s="23" t="s">
        <v>765</v>
      </c>
      <c r="F65" s="23" t="s">
        <v>155</v>
      </c>
      <c r="G65" s="24" t="s">
        <v>156</v>
      </c>
      <c r="H65" s="23" t="s">
        <v>429</v>
      </c>
      <c r="I65" s="23" t="s">
        <v>158</v>
      </c>
      <c r="J65" s="23" t="s">
        <v>159</v>
      </c>
      <c r="K65" s="23" t="s">
        <v>160</v>
      </c>
      <c r="L65" s="23" t="s">
        <v>626</v>
      </c>
      <c r="M65" s="21" t="s">
        <v>627</v>
      </c>
      <c r="N65" s="25" t="s">
        <v>628</v>
      </c>
      <c r="O65" s="29">
        <v>27</v>
      </c>
      <c r="P65" s="23" t="s">
        <v>787</v>
      </c>
      <c r="Q65" s="30" t="s">
        <v>165</v>
      </c>
      <c r="R65" s="27" t="s">
        <v>222</v>
      </c>
      <c r="S65" s="23" t="s">
        <v>788</v>
      </c>
      <c r="T65" s="29" t="s">
        <v>186</v>
      </c>
      <c r="U65" s="29" t="s">
        <v>187</v>
      </c>
      <c r="V65" s="29">
        <v>30</v>
      </c>
      <c r="W65" s="23" t="s">
        <v>751</v>
      </c>
      <c r="X65" s="29" t="s">
        <v>171</v>
      </c>
      <c r="Y65" s="21" t="s">
        <v>172</v>
      </c>
      <c r="Z65" s="30" t="s">
        <v>421</v>
      </c>
      <c r="AA65" s="30" t="s">
        <v>421</v>
      </c>
      <c r="AB65" s="30" t="s">
        <v>421</v>
      </c>
      <c r="AC65" s="30" t="s">
        <v>421</v>
      </c>
      <c r="AD65" s="30" t="s">
        <v>421</v>
      </c>
      <c r="AE65" s="30" t="s">
        <v>421</v>
      </c>
      <c r="AF65" s="30" t="s">
        <v>421</v>
      </c>
      <c r="AG65" s="30" t="s">
        <v>421</v>
      </c>
      <c r="AH65" s="29" t="s">
        <v>421</v>
      </c>
      <c r="AI65" s="29" t="s">
        <v>752</v>
      </c>
      <c r="AJ65" s="29" t="s">
        <v>421</v>
      </c>
      <c r="AK65" s="29" t="s">
        <v>421</v>
      </c>
      <c r="AL65" s="29" t="s">
        <v>421</v>
      </c>
      <c r="AM65" s="29" t="s">
        <v>421</v>
      </c>
      <c r="AN65" s="29" t="s">
        <v>421</v>
      </c>
      <c r="AO65" s="29" t="s">
        <v>421</v>
      </c>
      <c r="AP65" s="29" t="s">
        <v>421</v>
      </c>
      <c r="AQ65" s="29" t="s">
        <v>421</v>
      </c>
      <c r="AR65" s="31" t="s">
        <v>421</v>
      </c>
      <c r="AS65" s="29" t="s">
        <v>421</v>
      </c>
      <c r="AT65" s="29">
        <v>64</v>
      </c>
      <c r="AU65" s="29">
        <v>73</v>
      </c>
      <c r="AV65" s="29">
        <v>82</v>
      </c>
      <c r="AW65" s="29">
        <v>91</v>
      </c>
      <c r="AX65" s="29">
        <v>100</v>
      </c>
      <c r="AY65" s="29">
        <v>100</v>
      </c>
      <c r="AZ65" s="29" t="s">
        <v>421</v>
      </c>
      <c r="BA65" s="29" t="s">
        <v>421</v>
      </c>
      <c r="BB65" s="29" t="s">
        <v>789</v>
      </c>
      <c r="BC65" s="33" t="s">
        <v>421</v>
      </c>
      <c r="BD65" s="158" t="s">
        <v>421</v>
      </c>
      <c r="BE65" s="94"/>
      <c r="BF65" s="40"/>
      <c r="BG65" s="37">
        <f t="shared" si="80"/>
        <v>0</v>
      </c>
      <c r="BH65" s="38">
        <f t="shared" si="81"/>
        <v>0</v>
      </c>
      <c r="BI65" s="39" t="s">
        <v>174</v>
      </c>
      <c r="BJ65" s="40" t="s">
        <v>175</v>
      </c>
      <c r="BK65" s="57"/>
      <c r="BL65" s="44">
        <f t="shared" si="73"/>
        <v>0</v>
      </c>
      <c r="BM65" s="40"/>
      <c r="BN65" s="37">
        <f t="shared" si="82"/>
        <v>0</v>
      </c>
      <c r="BO65" s="38">
        <f t="shared" si="83"/>
        <v>0</v>
      </c>
      <c r="BP65" s="39" t="s">
        <v>174</v>
      </c>
      <c r="BQ65" s="40" t="s">
        <v>175</v>
      </c>
      <c r="BR65" s="57" t="s">
        <v>790</v>
      </c>
      <c r="BS65" s="165">
        <v>80.599999999999994</v>
      </c>
      <c r="BT65" s="166"/>
      <c r="BU65" s="37">
        <f t="shared" si="84"/>
        <v>0</v>
      </c>
      <c r="BV65" s="38">
        <f t="shared" si="85"/>
        <v>0</v>
      </c>
      <c r="BW65" s="39" t="s">
        <v>174</v>
      </c>
      <c r="BX65" s="36" t="s">
        <v>175</v>
      </c>
      <c r="BY65" s="57" t="str">
        <f t="shared" si="86"/>
        <v>78.00</v>
      </c>
      <c r="BZ65" s="44">
        <f t="shared" si="74"/>
        <v>0</v>
      </c>
      <c r="CA65" s="159" t="s">
        <v>791</v>
      </c>
      <c r="CB65" s="37">
        <f t="shared" si="87"/>
        <v>0</v>
      </c>
      <c r="CC65" s="38">
        <f t="shared" si="88"/>
        <v>0</v>
      </c>
      <c r="CD65" s="39" t="s">
        <v>176</v>
      </c>
      <c r="CE65" s="36" t="s">
        <v>792</v>
      </c>
      <c r="CF65" s="57" t="str">
        <f t="shared" si="89"/>
        <v>78.00</v>
      </c>
      <c r="CG65" s="44">
        <f t="shared" si="90"/>
        <v>0</v>
      </c>
      <c r="CH65" s="167"/>
      <c r="CI65" s="37">
        <f t="shared" si="91"/>
        <v>0</v>
      </c>
      <c r="CJ65" s="38">
        <f t="shared" si="92"/>
        <v>0</v>
      </c>
      <c r="CK65" s="39" t="s">
        <v>174</v>
      </c>
      <c r="CL65" s="40" t="s">
        <v>175</v>
      </c>
      <c r="CM65" s="57" t="s">
        <v>793</v>
      </c>
      <c r="CN65" s="166"/>
      <c r="CO65" s="166"/>
      <c r="CP65" s="37">
        <f t="shared" si="93"/>
        <v>0</v>
      </c>
      <c r="CQ65" s="38">
        <f t="shared" si="94"/>
        <v>0</v>
      </c>
      <c r="CR65" s="39" t="s">
        <v>174</v>
      </c>
      <c r="CS65" s="40" t="s">
        <v>175</v>
      </c>
      <c r="CT65" s="57" t="str">
        <f t="shared" si="95"/>
        <v>80.00</v>
      </c>
      <c r="CU65" s="44">
        <f t="shared" si="75"/>
        <v>0</v>
      </c>
      <c r="CV65" s="166"/>
      <c r="CW65" s="37">
        <f t="shared" si="96"/>
        <v>0</v>
      </c>
      <c r="CX65" s="38">
        <f t="shared" si="97"/>
        <v>0</v>
      </c>
      <c r="CY65" s="39" t="s">
        <v>174</v>
      </c>
      <c r="CZ65" s="40" t="s">
        <v>175</v>
      </c>
      <c r="DA65" s="46" t="str">
        <f t="shared" si="98"/>
        <v>80.00</v>
      </c>
      <c r="DB65" s="44">
        <f t="shared" si="76"/>
        <v>0</v>
      </c>
      <c r="DC65" s="166"/>
      <c r="DD65" s="37">
        <f t="shared" si="99"/>
        <v>0</v>
      </c>
      <c r="DE65" s="38">
        <f t="shared" si="100"/>
        <v>0</v>
      </c>
      <c r="DF65" s="39" t="s">
        <v>174</v>
      </c>
      <c r="DG65" s="40" t="s">
        <v>175</v>
      </c>
      <c r="DH65" s="46">
        <v>81</v>
      </c>
      <c r="DI65" s="166"/>
      <c r="DJ65" s="166"/>
      <c r="DK65" s="37">
        <f t="shared" si="101"/>
        <v>0.98780487804878048</v>
      </c>
      <c r="DL65" s="38">
        <f t="shared" si="102"/>
        <v>0</v>
      </c>
      <c r="DM65" s="39" t="s">
        <v>174</v>
      </c>
      <c r="DN65" s="40" t="s">
        <v>175</v>
      </c>
      <c r="DO65" s="46">
        <f t="shared" si="103"/>
        <v>81</v>
      </c>
      <c r="DP65" s="44">
        <f t="shared" si="77"/>
        <v>0</v>
      </c>
      <c r="DQ65" s="166"/>
      <c r="DR65" s="37">
        <f t="shared" si="104"/>
        <v>0.98780487804878048</v>
      </c>
      <c r="DS65" s="38">
        <f t="shared" si="105"/>
        <v>0</v>
      </c>
      <c r="DT65" s="39" t="s">
        <v>174</v>
      </c>
      <c r="DU65" s="40" t="s">
        <v>175</v>
      </c>
      <c r="DV65" s="46">
        <f t="shared" si="106"/>
        <v>81</v>
      </c>
      <c r="DW65" s="44">
        <f t="shared" si="78"/>
        <v>0</v>
      </c>
      <c r="DX65" s="166"/>
      <c r="DY65" s="37">
        <f t="shared" si="107"/>
        <v>0.98780487804878048</v>
      </c>
      <c r="DZ65" s="38">
        <f t="shared" si="108"/>
        <v>0</v>
      </c>
      <c r="EA65" s="39" t="s">
        <v>174</v>
      </c>
      <c r="EB65" s="40" t="s">
        <v>175</v>
      </c>
      <c r="EC65" s="46">
        <f t="shared" si="109"/>
        <v>82</v>
      </c>
      <c r="ED65" s="166"/>
      <c r="EE65" s="166"/>
      <c r="EF65" s="37">
        <f t="shared" si="110"/>
        <v>1</v>
      </c>
      <c r="EG65" s="38">
        <f t="shared" si="111"/>
        <v>0</v>
      </c>
      <c r="EH65" s="39" t="s">
        <v>174</v>
      </c>
      <c r="EI65" s="40" t="s">
        <v>175</v>
      </c>
      <c r="EJ65" s="48"/>
      <c r="EK65" s="48">
        <v>2024</v>
      </c>
      <c r="EL65" s="49" t="str">
        <f>+VLOOKUP(C65,[8]Listas_desplega!$AI$22:$AJ$44,2,0)</f>
        <v>DPI</v>
      </c>
      <c r="EM65" s="49" t="str">
        <f>+VLOOKUP(I65,[8]Listas_desplega!$BY$2:$BZ$7,2,0)</f>
        <v>T_2</v>
      </c>
      <c r="EN65" s="49" t="str">
        <f>+VLOOKUP(J65,[8]Listas_desplega!$BY$10:$BZ$23,2,0)</f>
        <v>T_2_C_2</v>
      </c>
      <c r="EO65" s="49" t="str">
        <f>+VLOOKUP(K65,[8]Listas_desplega!$BY$27:$BZ$54,2,0)</f>
        <v>T_2_C_2_ET_1</v>
      </c>
      <c r="EP65" s="49" t="str">
        <f>+VLOOKUP(L65,[8]Listas_desplega!$BY$57:$BZ$105,2,0)</f>
        <v>T_2_C_2_ET_1_CPT_1</v>
      </c>
      <c r="EQ65" s="50" t="str">
        <f>+VLOOKUP(M65,[8]Listas_desplega!$J$2:$K$11,2,FALSE)</f>
        <v>Eje_E_1</v>
      </c>
      <c r="ER65" s="50"/>
    </row>
    <row r="66" spans="1:148" s="51" customFormat="1" x14ac:dyDescent="0.25">
      <c r="A66" s="20" t="s">
        <v>1386</v>
      </c>
      <c r="B66" s="21" t="s">
        <v>152</v>
      </c>
      <c r="C66" s="22" t="s">
        <v>746</v>
      </c>
      <c r="D66" s="63" t="s">
        <v>764</v>
      </c>
      <c r="E66" s="23" t="s">
        <v>765</v>
      </c>
      <c r="F66" s="23" t="s">
        <v>155</v>
      </c>
      <c r="G66" s="23" t="s">
        <v>794</v>
      </c>
      <c r="H66" s="23" t="s">
        <v>429</v>
      </c>
      <c r="I66" s="23" t="s">
        <v>158</v>
      </c>
      <c r="J66" s="23" t="s">
        <v>159</v>
      </c>
      <c r="K66" s="23" t="s">
        <v>160</v>
      </c>
      <c r="L66" s="23" t="s">
        <v>626</v>
      </c>
      <c r="M66" s="21" t="s">
        <v>627</v>
      </c>
      <c r="N66" s="25" t="s">
        <v>628</v>
      </c>
      <c r="O66" s="29">
        <v>28</v>
      </c>
      <c r="P66" s="23" t="s">
        <v>795</v>
      </c>
      <c r="Q66" s="30" t="s">
        <v>165</v>
      </c>
      <c r="R66" s="27" t="s">
        <v>166</v>
      </c>
      <c r="S66" s="23" t="s">
        <v>796</v>
      </c>
      <c r="T66" s="29" t="s">
        <v>168</v>
      </c>
      <c r="U66" s="29" t="s">
        <v>169</v>
      </c>
      <c r="V66" s="29">
        <v>30</v>
      </c>
      <c r="W66" s="23" t="s">
        <v>797</v>
      </c>
      <c r="X66" s="29" t="s">
        <v>171</v>
      </c>
      <c r="Y66" s="21" t="s">
        <v>172</v>
      </c>
      <c r="Z66" s="30" t="s">
        <v>421</v>
      </c>
      <c r="AA66" s="30" t="s">
        <v>421</v>
      </c>
      <c r="AB66" s="30" t="s">
        <v>421</v>
      </c>
      <c r="AC66" s="30" t="s">
        <v>421</v>
      </c>
      <c r="AD66" s="30" t="s">
        <v>421</v>
      </c>
      <c r="AE66" s="30" t="s">
        <v>421</v>
      </c>
      <c r="AF66" s="30" t="s">
        <v>421</v>
      </c>
      <c r="AG66" s="30" t="s">
        <v>421</v>
      </c>
      <c r="AH66" s="29" t="s">
        <v>421</v>
      </c>
      <c r="AI66" s="29" t="s">
        <v>752</v>
      </c>
      <c r="AJ66" s="29" t="s">
        <v>421</v>
      </c>
      <c r="AK66" s="29" t="s">
        <v>421</v>
      </c>
      <c r="AL66" s="29" t="s">
        <v>421</v>
      </c>
      <c r="AM66" s="29" t="s">
        <v>421</v>
      </c>
      <c r="AN66" s="29" t="s">
        <v>421</v>
      </c>
      <c r="AO66" s="29" t="s">
        <v>421</v>
      </c>
      <c r="AP66" s="29" t="s">
        <v>421</v>
      </c>
      <c r="AQ66" s="29" t="s">
        <v>421</v>
      </c>
      <c r="AR66" s="31" t="s">
        <v>421</v>
      </c>
      <c r="AS66" s="29" t="s">
        <v>421</v>
      </c>
      <c r="AT66" s="29" t="s">
        <v>175</v>
      </c>
      <c r="AU66" s="29">
        <v>50</v>
      </c>
      <c r="AV66" s="29">
        <v>70</v>
      </c>
      <c r="AW66" s="29">
        <v>80</v>
      </c>
      <c r="AX66" s="29">
        <v>97</v>
      </c>
      <c r="AY66" s="29">
        <v>97</v>
      </c>
      <c r="AZ66" s="29" t="s">
        <v>421</v>
      </c>
      <c r="BA66" s="29" t="s">
        <v>421</v>
      </c>
      <c r="BB66" s="29" t="s">
        <v>421</v>
      </c>
      <c r="BC66" s="33" t="s">
        <v>421</v>
      </c>
      <c r="BD66" s="45">
        <v>0</v>
      </c>
      <c r="BE66" s="45">
        <v>0</v>
      </c>
      <c r="BF66" s="40"/>
      <c r="BG66" s="37">
        <f t="shared" si="80"/>
        <v>0</v>
      </c>
      <c r="BH66" s="38">
        <f t="shared" si="81"/>
        <v>0</v>
      </c>
      <c r="BI66" s="39" t="s">
        <v>174</v>
      </c>
      <c r="BJ66" s="40" t="s">
        <v>175</v>
      </c>
      <c r="BK66" s="44">
        <f>IF(BH66="SI",BD66,0)</f>
        <v>0</v>
      </c>
      <c r="BL66" s="44">
        <f t="shared" si="73"/>
        <v>0</v>
      </c>
      <c r="BM66" s="40"/>
      <c r="BN66" s="37">
        <f t="shared" si="82"/>
        <v>0</v>
      </c>
      <c r="BO66" s="38">
        <f t="shared" si="83"/>
        <v>0</v>
      </c>
      <c r="BP66" s="39" t="s">
        <v>174</v>
      </c>
      <c r="BQ66" s="40" t="s">
        <v>175</v>
      </c>
      <c r="BR66" s="57">
        <v>0</v>
      </c>
      <c r="BS66" s="44">
        <f>IF(BP66="SI",BL66,0)</f>
        <v>0</v>
      </c>
      <c r="BT66" s="40"/>
      <c r="BU66" s="37">
        <f t="shared" si="84"/>
        <v>0</v>
      </c>
      <c r="BV66" s="38">
        <f t="shared" si="85"/>
        <v>0</v>
      </c>
      <c r="BW66" s="39" t="s">
        <v>174</v>
      </c>
      <c r="BX66" s="36" t="s">
        <v>175</v>
      </c>
      <c r="BY66" s="44">
        <f>IF(BV66="SI",BR66,0)</f>
        <v>0</v>
      </c>
      <c r="BZ66" s="44">
        <f t="shared" si="74"/>
        <v>0</v>
      </c>
      <c r="CA66" s="159"/>
      <c r="CB66" s="37">
        <f t="shared" si="87"/>
        <v>0</v>
      </c>
      <c r="CC66" s="38">
        <f t="shared" si="88"/>
        <v>0</v>
      </c>
      <c r="CD66" s="39" t="s">
        <v>174</v>
      </c>
      <c r="CE66" s="36" t="s">
        <v>175</v>
      </c>
      <c r="CF66" s="45"/>
      <c r="CG66" s="44">
        <f t="shared" si="90"/>
        <v>0</v>
      </c>
      <c r="CH66" s="87"/>
      <c r="CI66" s="37">
        <f t="shared" si="91"/>
        <v>0</v>
      </c>
      <c r="CJ66" s="38">
        <f t="shared" si="92"/>
        <v>0</v>
      </c>
      <c r="CK66" s="39" t="s">
        <v>174</v>
      </c>
      <c r="CL66" s="40" t="s">
        <v>175</v>
      </c>
      <c r="CM66" s="46" t="s">
        <v>798</v>
      </c>
      <c r="CN66" s="40"/>
      <c r="CO66" s="40"/>
      <c r="CP66" s="37">
        <f t="shared" si="93"/>
        <v>0</v>
      </c>
      <c r="CQ66" s="38">
        <f t="shared" si="94"/>
        <v>0</v>
      </c>
      <c r="CR66" s="39" t="s">
        <v>174</v>
      </c>
      <c r="CS66" s="40" t="s">
        <v>175</v>
      </c>
      <c r="CT66" s="126" t="s">
        <v>421</v>
      </c>
      <c r="CU66" s="44">
        <f t="shared" si="75"/>
        <v>0</v>
      </c>
      <c r="CV66" s="40"/>
      <c r="CW66" s="37">
        <f t="shared" si="96"/>
        <v>0</v>
      </c>
      <c r="CX66" s="38">
        <f t="shared" si="97"/>
        <v>0</v>
      </c>
      <c r="CY66" s="39" t="s">
        <v>174</v>
      </c>
      <c r="CZ66" s="40" t="s">
        <v>175</v>
      </c>
      <c r="DA66" s="94" t="s">
        <v>421</v>
      </c>
      <c r="DB66" s="44">
        <f t="shared" si="76"/>
        <v>0</v>
      </c>
      <c r="DC66" s="40"/>
      <c r="DD66" s="37">
        <f t="shared" si="99"/>
        <v>0</v>
      </c>
      <c r="DE66" s="38">
        <f t="shared" si="100"/>
        <v>0</v>
      </c>
      <c r="DF66" s="39" t="s">
        <v>174</v>
      </c>
      <c r="DG66" s="40" t="s">
        <v>175</v>
      </c>
      <c r="DH66" s="46" t="s">
        <v>421</v>
      </c>
      <c r="DI66" s="44">
        <f>IF(DF66="SI",DB66,0)</f>
        <v>0</v>
      </c>
      <c r="DJ66" s="40"/>
      <c r="DK66" s="37">
        <f t="shared" si="101"/>
        <v>0</v>
      </c>
      <c r="DL66" s="38">
        <f t="shared" si="102"/>
        <v>0</v>
      </c>
      <c r="DM66" s="39" t="s">
        <v>174</v>
      </c>
      <c r="DN66" s="40" t="s">
        <v>175</v>
      </c>
      <c r="DO66" s="46" t="s">
        <v>421</v>
      </c>
      <c r="DP66" s="44">
        <f t="shared" si="77"/>
        <v>0</v>
      </c>
      <c r="DQ66" s="40"/>
      <c r="DR66" s="37">
        <f t="shared" si="104"/>
        <v>0</v>
      </c>
      <c r="DS66" s="38">
        <f t="shared" si="105"/>
        <v>0</v>
      </c>
      <c r="DT66" s="39" t="s">
        <v>174</v>
      </c>
      <c r="DU66" s="40" t="s">
        <v>175</v>
      </c>
      <c r="DV66" s="46" t="s">
        <v>421</v>
      </c>
      <c r="DW66" s="44">
        <f t="shared" si="78"/>
        <v>0</v>
      </c>
      <c r="DX66" s="40"/>
      <c r="DY66" s="37">
        <f t="shared" si="107"/>
        <v>0</v>
      </c>
      <c r="DZ66" s="38">
        <f t="shared" si="108"/>
        <v>0</v>
      </c>
      <c r="EA66" s="39" t="s">
        <v>174</v>
      </c>
      <c r="EB66" s="40" t="s">
        <v>175</v>
      </c>
      <c r="EC66" s="46">
        <f t="shared" si="109"/>
        <v>70</v>
      </c>
      <c r="ED66" s="40"/>
      <c r="EE66" s="40"/>
      <c r="EF66" s="37">
        <f t="shared" si="110"/>
        <v>1</v>
      </c>
      <c r="EG66" s="38">
        <f t="shared" si="111"/>
        <v>0</v>
      </c>
      <c r="EH66" s="39" t="s">
        <v>174</v>
      </c>
      <c r="EI66" s="40" t="s">
        <v>175</v>
      </c>
      <c r="EJ66" s="50"/>
      <c r="EK66" s="48">
        <v>2024</v>
      </c>
      <c r="EL66" s="49" t="str">
        <f>+VLOOKUP(C66,[8]Listas_desplega!$AI$22:$AJ$44,2,0)</f>
        <v>DPI</v>
      </c>
      <c r="EM66" s="49" t="str">
        <f>+VLOOKUP(I66,[8]Listas_desplega!$BY$2:$BZ$7,2,0)</f>
        <v>T_2</v>
      </c>
      <c r="EN66" s="49" t="str">
        <f>+VLOOKUP(J66,[8]Listas_desplega!$BY$10:$BZ$23,2,0)</f>
        <v>T_2_C_2</v>
      </c>
      <c r="EO66" s="49" t="str">
        <f>+VLOOKUP(K66,[8]Listas_desplega!$BY$27:$BZ$54,2,0)</f>
        <v>T_2_C_2_ET_1</v>
      </c>
      <c r="EP66" s="49" t="str">
        <f>+VLOOKUP(L66,[8]Listas_desplega!$BY$57:$BZ$105,2,0)</f>
        <v>T_2_C_2_ET_1_CPT_1</v>
      </c>
      <c r="EQ66" s="50" t="str">
        <f>+VLOOKUP(M66,[8]Listas_desplega!$J$2:$K$11,2,FALSE)</f>
        <v>Eje_E_1</v>
      </c>
      <c r="ER66" s="50"/>
    </row>
    <row r="67" spans="1:148" s="51" customFormat="1" x14ac:dyDescent="0.25">
      <c r="A67" s="20" t="s">
        <v>1387</v>
      </c>
      <c r="B67" s="21" t="s">
        <v>152</v>
      </c>
      <c r="C67" s="22" t="s">
        <v>746</v>
      </c>
      <c r="D67" s="172" t="s">
        <v>799</v>
      </c>
      <c r="E67" s="23" t="s">
        <v>765</v>
      </c>
      <c r="F67" s="23" t="s">
        <v>155</v>
      </c>
      <c r="G67" s="24" t="s">
        <v>156</v>
      </c>
      <c r="H67" s="23" t="s">
        <v>429</v>
      </c>
      <c r="I67" s="23" t="s">
        <v>158</v>
      </c>
      <c r="J67" s="23" t="s">
        <v>159</v>
      </c>
      <c r="K67" s="23" t="s">
        <v>160</v>
      </c>
      <c r="L67" s="23" t="s">
        <v>626</v>
      </c>
      <c r="M67" s="21" t="s">
        <v>627</v>
      </c>
      <c r="N67" s="25" t="s">
        <v>628</v>
      </c>
      <c r="O67" s="29">
        <v>29</v>
      </c>
      <c r="P67" s="23" t="s">
        <v>800</v>
      </c>
      <c r="Q67" s="30" t="s">
        <v>165</v>
      </c>
      <c r="R67" s="27" t="s">
        <v>166</v>
      </c>
      <c r="S67" s="23" t="s">
        <v>801</v>
      </c>
      <c r="T67" s="29" t="s">
        <v>186</v>
      </c>
      <c r="U67" s="29" t="s">
        <v>169</v>
      </c>
      <c r="V67" s="29">
        <v>90</v>
      </c>
      <c r="W67" s="23" t="s">
        <v>751</v>
      </c>
      <c r="X67" s="29" t="s">
        <v>171</v>
      </c>
      <c r="Y67" s="21" t="s">
        <v>172</v>
      </c>
      <c r="Z67" s="30" t="s">
        <v>421</v>
      </c>
      <c r="AA67" s="30" t="s">
        <v>421</v>
      </c>
      <c r="AB67" s="30" t="s">
        <v>421</v>
      </c>
      <c r="AC67" s="30" t="s">
        <v>421</v>
      </c>
      <c r="AD67" s="30" t="s">
        <v>421</v>
      </c>
      <c r="AE67" s="30" t="s">
        <v>421</v>
      </c>
      <c r="AF67" s="30" t="s">
        <v>421</v>
      </c>
      <c r="AG67" s="30" t="s">
        <v>421</v>
      </c>
      <c r="AH67" s="29" t="s">
        <v>421</v>
      </c>
      <c r="AI67" s="29" t="s">
        <v>752</v>
      </c>
      <c r="AJ67" s="29" t="s">
        <v>421</v>
      </c>
      <c r="AK67" s="29" t="s">
        <v>421</v>
      </c>
      <c r="AL67" s="29" t="s">
        <v>421</v>
      </c>
      <c r="AM67" s="29" t="s">
        <v>421</v>
      </c>
      <c r="AN67" s="29" t="s">
        <v>421</v>
      </c>
      <c r="AO67" s="29" t="s">
        <v>421</v>
      </c>
      <c r="AP67" s="29" t="s">
        <v>421</v>
      </c>
      <c r="AQ67" s="29" t="s">
        <v>421</v>
      </c>
      <c r="AR67" s="31" t="s">
        <v>421</v>
      </c>
      <c r="AS67" s="29" t="s">
        <v>421</v>
      </c>
      <c r="AT67" s="69">
        <v>72</v>
      </c>
      <c r="AU67" s="98">
        <v>75</v>
      </c>
      <c r="AV67" s="98">
        <v>80</v>
      </c>
      <c r="AW67" s="98">
        <v>85</v>
      </c>
      <c r="AX67" s="98">
        <v>90</v>
      </c>
      <c r="AY67" s="98">
        <v>90</v>
      </c>
      <c r="AZ67" s="98" t="s">
        <v>421</v>
      </c>
      <c r="BA67" s="98" t="s">
        <v>421</v>
      </c>
      <c r="BB67" s="98" t="s">
        <v>421</v>
      </c>
      <c r="BC67" s="99" t="s">
        <v>421</v>
      </c>
      <c r="BD67" s="45">
        <v>0</v>
      </c>
      <c r="BE67" s="45">
        <v>0</v>
      </c>
      <c r="BF67" s="40"/>
      <c r="BG67" s="37">
        <f t="shared" si="80"/>
        <v>0</v>
      </c>
      <c r="BH67" s="38">
        <f t="shared" si="81"/>
        <v>0</v>
      </c>
      <c r="BI67" s="39" t="s">
        <v>174</v>
      </c>
      <c r="BJ67" s="40" t="s">
        <v>175</v>
      </c>
      <c r="BK67" s="44">
        <f>IF(BH67="SI",BD67,0)</f>
        <v>0</v>
      </c>
      <c r="BL67" s="44">
        <f t="shared" si="73"/>
        <v>0</v>
      </c>
      <c r="BM67" s="40"/>
      <c r="BN67" s="37">
        <f t="shared" si="82"/>
        <v>0</v>
      </c>
      <c r="BO67" s="38">
        <f t="shared" si="83"/>
        <v>0</v>
      </c>
      <c r="BP67" s="39" t="s">
        <v>174</v>
      </c>
      <c r="BQ67" s="40" t="s">
        <v>175</v>
      </c>
      <c r="BR67" s="57">
        <v>0</v>
      </c>
      <c r="BS67" s="44">
        <f>IF(BP67="SI",BL67,0)</f>
        <v>0</v>
      </c>
      <c r="BT67" s="40"/>
      <c r="BU67" s="37">
        <f t="shared" si="84"/>
        <v>0</v>
      </c>
      <c r="BV67" s="38">
        <f t="shared" si="85"/>
        <v>0</v>
      </c>
      <c r="BW67" s="39" t="s">
        <v>174</v>
      </c>
      <c r="BX67" s="40" t="s">
        <v>175</v>
      </c>
      <c r="BY67" s="44">
        <f>IF(BV67="SI",BR67,0)</f>
        <v>0</v>
      </c>
      <c r="BZ67" s="44">
        <f t="shared" si="74"/>
        <v>0</v>
      </c>
      <c r="CA67" s="159"/>
      <c r="CB67" s="37">
        <f t="shared" si="87"/>
        <v>0</v>
      </c>
      <c r="CC67" s="38">
        <f t="shared" si="88"/>
        <v>0</v>
      </c>
      <c r="CD67" s="39" t="s">
        <v>174</v>
      </c>
      <c r="CE67" s="36" t="s">
        <v>175</v>
      </c>
      <c r="CF67" s="45"/>
      <c r="CG67" s="44">
        <f t="shared" si="90"/>
        <v>0</v>
      </c>
      <c r="CH67" s="40"/>
      <c r="CI67" s="37">
        <f t="shared" si="91"/>
        <v>0</v>
      </c>
      <c r="CJ67" s="38">
        <f t="shared" si="92"/>
        <v>0</v>
      </c>
      <c r="CK67" s="39" t="s">
        <v>174</v>
      </c>
      <c r="CL67" s="40" t="s">
        <v>175</v>
      </c>
      <c r="CM67" s="46" t="s">
        <v>789</v>
      </c>
      <c r="CN67" s="40"/>
      <c r="CO67" s="40"/>
      <c r="CP67" s="37">
        <f t="shared" si="93"/>
        <v>0</v>
      </c>
      <c r="CQ67" s="38">
        <f t="shared" si="94"/>
        <v>0</v>
      </c>
      <c r="CR67" s="39" t="s">
        <v>174</v>
      </c>
      <c r="CS67" s="40" t="s">
        <v>175</v>
      </c>
      <c r="CT67" s="126" t="s">
        <v>421</v>
      </c>
      <c r="CU67" s="44">
        <f t="shared" si="75"/>
        <v>0</v>
      </c>
      <c r="CV67" s="40"/>
      <c r="CW67" s="37">
        <f t="shared" si="96"/>
        <v>0</v>
      </c>
      <c r="CX67" s="38">
        <f t="shared" si="97"/>
        <v>0</v>
      </c>
      <c r="CY67" s="39" t="s">
        <v>174</v>
      </c>
      <c r="CZ67" s="40" t="s">
        <v>175</v>
      </c>
      <c r="DA67" s="94" t="s">
        <v>421</v>
      </c>
      <c r="DB67" s="44">
        <f t="shared" si="76"/>
        <v>0</v>
      </c>
      <c r="DC67" s="40"/>
      <c r="DD67" s="37">
        <f t="shared" si="99"/>
        <v>0</v>
      </c>
      <c r="DE67" s="38">
        <f t="shared" si="100"/>
        <v>0</v>
      </c>
      <c r="DF67" s="39" t="s">
        <v>174</v>
      </c>
      <c r="DG67" s="40" t="s">
        <v>175</v>
      </c>
      <c r="DH67" s="46" t="s">
        <v>421</v>
      </c>
      <c r="DI67" s="44">
        <f>IF(DF67="SI",DB67,0)</f>
        <v>0</v>
      </c>
      <c r="DJ67" s="40"/>
      <c r="DK67" s="37">
        <f t="shared" si="101"/>
        <v>0</v>
      </c>
      <c r="DL67" s="38">
        <f t="shared" si="102"/>
        <v>0</v>
      </c>
      <c r="DM67" s="39" t="s">
        <v>174</v>
      </c>
      <c r="DN67" s="40" t="s">
        <v>175</v>
      </c>
      <c r="DO67" s="46" t="s">
        <v>421</v>
      </c>
      <c r="DP67" s="44">
        <f t="shared" si="77"/>
        <v>0</v>
      </c>
      <c r="DQ67" s="40"/>
      <c r="DR67" s="37">
        <f t="shared" si="104"/>
        <v>0</v>
      </c>
      <c r="DS67" s="38">
        <f t="shared" si="105"/>
        <v>0</v>
      </c>
      <c r="DT67" s="39" t="s">
        <v>174</v>
      </c>
      <c r="DU67" s="40" t="s">
        <v>175</v>
      </c>
      <c r="DV67" s="46" t="s">
        <v>421</v>
      </c>
      <c r="DW67" s="44">
        <f t="shared" si="78"/>
        <v>0</v>
      </c>
      <c r="DX67" s="40"/>
      <c r="DY67" s="37">
        <f t="shared" si="107"/>
        <v>0</v>
      </c>
      <c r="DZ67" s="38">
        <f t="shared" si="108"/>
        <v>0</v>
      </c>
      <c r="EA67" s="39" t="s">
        <v>174</v>
      </c>
      <c r="EB67" s="40" t="s">
        <v>175</v>
      </c>
      <c r="EC67" s="46">
        <f t="shared" si="109"/>
        <v>80</v>
      </c>
      <c r="ED67" s="40"/>
      <c r="EE67" s="40"/>
      <c r="EF67" s="37">
        <f t="shared" si="110"/>
        <v>1</v>
      </c>
      <c r="EG67" s="38">
        <f t="shared" si="111"/>
        <v>0</v>
      </c>
      <c r="EH67" s="39" t="s">
        <v>174</v>
      </c>
      <c r="EI67" s="40" t="s">
        <v>175</v>
      </c>
      <c r="EJ67" s="50"/>
      <c r="EK67" s="48">
        <v>2024</v>
      </c>
      <c r="EL67" s="49" t="str">
        <f>+VLOOKUP(C67,[8]Listas_desplega!$AI$22:$AJ$44,2,0)</f>
        <v>DPI</v>
      </c>
      <c r="EM67" s="49" t="str">
        <f>+VLOOKUP(I67,[8]Listas_desplega!$BY$2:$BZ$7,2,0)</f>
        <v>T_2</v>
      </c>
      <c r="EN67" s="49" t="str">
        <f>+VLOOKUP(J67,[8]Listas_desplega!$BY$10:$BZ$23,2,0)</f>
        <v>T_2_C_2</v>
      </c>
      <c r="EO67" s="49" t="str">
        <f>+VLOOKUP(K67,[8]Listas_desplega!$BY$27:$BZ$54,2,0)</f>
        <v>T_2_C_2_ET_1</v>
      </c>
      <c r="EP67" s="49" t="str">
        <f>+VLOOKUP(L67,[8]Listas_desplega!$BY$57:$BZ$105,2,0)</f>
        <v>T_2_C_2_ET_1_CPT_1</v>
      </c>
      <c r="EQ67" s="50" t="str">
        <f>+VLOOKUP(M67,[8]Listas_desplega!$J$2:$K$11,2,FALSE)</f>
        <v>Eje_E_1</v>
      </c>
      <c r="ER67" s="50"/>
    </row>
    <row r="68" spans="1:148" s="51" customFormat="1" x14ac:dyDescent="0.25">
      <c r="A68" s="20" t="s">
        <v>1388</v>
      </c>
      <c r="B68" s="21" t="s">
        <v>152</v>
      </c>
      <c r="C68" s="22" t="s">
        <v>746</v>
      </c>
      <c r="D68" s="172" t="s">
        <v>799</v>
      </c>
      <c r="E68" s="23" t="s">
        <v>765</v>
      </c>
      <c r="F68" s="23" t="s">
        <v>155</v>
      </c>
      <c r="G68" s="24" t="s">
        <v>156</v>
      </c>
      <c r="H68" s="23" t="s">
        <v>429</v>
      </c>
      <c r="I68" s="23" t="s">
        <v>158</v>
      </c>
      <c r="J68" s="23" t="s">
        <v>159</v>
      </c>
      <c r="K68" s="23" t="s">
        <v>160</v>
      </c>
      <c r="L68" s="23" t="s">
        <v>626</v>
      </c>
      <c r="M68" s="21" t="s">
        <v>627</v>
      </c>
      <c r="N68" s="25" t="s">
        <v>628</v>
      </c>
      <c r="O68" s="29">
        <v>30</v>
      </c>
      <c r="P68" s="23" t="s">
        <v>802</v>
      </c>
      <c r="Q68" s="30" t="s">
        <v>165</v>
      </c>
      <c r="R68" s="27" t="s">
        <v>222</v>
      </c>
      <c r="S68" s="23" t="s">
        <v>803</v>
      </c>
      <c r="T68" s="29" t="s">
        <v>186</v>
      </c>
      <c r="U68" s="29" t="s">
        <v>187</v>
      </c>
      <c r="V68" s="29">
        <v>30</v>
      </c>
      <c r="W68" s="23" t="s">
        <v>751</v>
      </c>
      <c r="X68" s="29" t="s">
        <v>171</v>
      </c>
      <c r="Y68" s="21" t="s">
        <v>172</v>
      </c>
      <c r="Z68" s="30" t="s">
        <v>421</v>
      </c>
      <c r="AA68" s="30" t="s">
        <v>421</v>
      </c>
      <c r="AB68" s="30" t="s">
        <v>421</v>
      </c>
      <c r="AC68" s="30" t="s">
        <v>421</v>
      </c>
      <c r="AD68" s="30" t="s">
        <v>421</v>
      </c>
      <c r="AE68" s="30" t="s">
        <v>421</v>
      </c>
      <c r="AF68" s="30" t="s">
        <v>421</v>
      </c>
      <c r="AG68" s="30" t="s">
        <v>421</v>
      </c>
      <c r="AH68" s="29" t="s">
        <v>421</v>
      </c>
      <c r="AI68" s="29" t="s">
        <v>752</v>
      </c>
      <c r="AJ68" s="29" t="s">
        <v>421</v>
      </c>
      <c r="AK68" s="29" t="s">
        <v>421</v>
      </c>
      <c r="AL68" s="29" t="s">
        <v>421</v>
      </c>
      <c r="AM68" s="29" t="s">
        <v>421</v>
      </c>
      <c r="AN68" s="29" t="s">
        <v>421</v>
      </c>
      <c r="AO68" s="29" t="s">
        <v>421</v>
      </c>
      <c r="AP68" s="29" t="s">
        <v>421</v>
      </c>
      <c r="AQ68" s="29" t="s">
        <v>421</v>
      </c>
      <c r="AR68" s="31" t="s">
        <v>421</v>
      </c>
      <c r="AS68" s="29" t="s">
        <v>421</v>
      </c>
      <c r="AT68" s="69" t="s">
        <v>175</v>
      </c>
      <c r="AU68" s="98">
        <v>25</v>
      </c>
      <c r="AV68" s="98">
        <v>50</v>
      </c>
      <c r="AW68" s="98">
        <v>75</v>
      </c>
      <c r="AX68" s="98">
        <v>100</v>
      </c>
      <c r="AY68" s="98" t="s">
        <v>804</v>
      </c>
      <c r="AZ68" s="98" t="s">
        <v>421</v>
      </c>
      <c r="BA68" s="98" t="s">
        <v>421</v>
      </c>
      <c r="BB68" s="98" t="s">
        <v>805</v>
      </c>
      <c r="BC68" s="99" t="s">
        <v>421</v>
      </c>
      <c r="BD68" s="158" t="s">
        <v>421</v>
      </c>
      <c r="BE68" s="94"/>
      <c r="BF68" s="40"/>
      <c r="BG68" s="37">
        <f t="shared" si="80"/>
        <v>0</v>
      </c>
      <c r="BH68" s="38">
        <f t="shared" si="81"/>
        <v>0</v>
      </c>
      <c r="BI68" s="39" t="s">
        <v>174</v>
      </c>
      <c r="BJ68" s="40" t="s">
        <v>175</v>
      </c>
      <c r="BK68" s="57"/>
      <c r="BL68" s="44">
        <f t="shared" si="73"/>
        <v>0</v>
      </c>
      <c r="BM68" s="40"/>
      <c r="BN68" s="37">
        <f t="shared" si="82"/>
        <v>0</v>
      </c>
      <c r="BO68" s="38">
        <f t="shared" si="83"/>
        <v>0</v>
      </c>
      <c r="BP68" s="39" t="s">
        <v>174</v>
      </c>
      <c r="BQ68" s="40" t="s">
        <v>175</v>
      </c>
      <c r="BR68" s="57">
        <v>25</v>
      </c>
      <c r="BS68" s="165">
        <v>2</v>
      </c>
      <c r="BT68" s="166"/>
      <c r="BU68" s="37">
        <f t="shared" si="84"/>
        <v>0.5</v>
      </c>
      <c r="BV68" s="38">
        <f t="shared" si="85"/>
        <v>0</v>
      </c>
      <c r="BW68" s="39" t="s">
        <v>174</v>
      </c>
      <c r="BX68" s="40" t="s">
        <v>175</v>
      </c>
      <c r="BY68" s="57">
        <f>+BR68</f>
        <v>25</v>
      </c>
      <c r="BZ68" s="44">
        <f t="shared" si="74"/>
        <v>0</v>
      </c>
      <c r="CA68" s="159" t="s">
        <v>806</v>
      </c>
      <c r="CB68" s="37">
        <f t="shared" si="87"/>
        <v>0.5</v>
      </c>
      <c r="CC68" s="38">
        <f t="shared" si="88"/>
        <v>0</v>
      </c>
      <c r="CD68" s="39" t="s">
        <v>176</v>
      </c>
      <c r="CE68" s="36" t="s">
        <v>807</v>
      </c>
      <c r="CF68" s="57">
        <f>+BY68</f>
        <v>25</v>
      </c>
      <c r="CG68" s="44">
        <f t="shared" si="90"/>
        <v>0</v>
      </c>
      <c r="CH68" s="166"/>
      <c r="CI68" s="37">
        <f t="shared" si="91"/>
        <v>0.5</v>
      </c>
      <c r="CJ68" s="38">
        <f t="shared" si="92"/>
        <v>0</v>
      </c>
      <c r="CK68" s="39" t="s">
        <v>174</v>
      </c>
      <c r="CL68" s="40" t="s">
        <v>175</v>
      </c>
      <c r="CM68" s="57" t="s">
        <v>808</v>
      </c>
      <c r="CN68" s="166"/>
      <c r="CO68" s="166"/>
      <c r="CP68" s="37">
        <f t="shared" si="93"/>
        <v>0</v>
      </c>
      <c r="CQ68" s="38">
        <f t="shared" si="94"/>
        <v>0</v>
      </c>
      <c r="CR68" s="39" t="s">
        <v>174</v>
      </c>
      <c r="CS68" s="40" t="s">
        <v>175</v>
      </c>
      <c r="CT68" s="57" t="str">
        <f>+CM68</f>
        <v>30.00</v>
      </c>
      <c r="CU68" s="44">
        <f t="shared" si="75"/>
        <v>0</v>
      </c>
      <c r="CV68" s="166"/>
      <c r="CW68" s="37">
        <f t="shared" si="96"/>
        <v>0</v>
      </c>
      <c r="CX68" s="38">
        <f t="shared" si="97"/>
        <v>0</v>
      </c>
      <c r="CY68" s="39" t="s">
        <v>174</v>
      </c>
      <c r="CZ68" s="40" t="s">
        <v>175</v>
      </c>
      <c r="DA68" s="46" t="str">
        <f>+CT68</f>
        <v>30.00</v>
      </c>
      <c r="DB68" s="44">
        <f t="shared" si="76"/>
        <v>0</v>
      </c>
      <c r="DC68" s="166"/>
      <c r="DD68" s="37">
        <f t="shared" si="99"/>
        <v>0</v>
      </c>
      <c r="DE68" s="38">
        <f t="shared" si="100"/>
        <v>0</v>
      </c>
      <c r="DF68" s="39" t="s">
        <v>174</v>
      </c>
      <c r="DG68" s="40" t="s">
        <v>175</v>
      </c>
      <c r="DH68" s="46" t="s">
        <v>809</v>
      </c>
      <c r="DI68" s="166"/>
      <c r="DJ68" s="166"/>
      <c r="DK68" s="37">
        <f t="shared" si="101"/>
        <v>0</v>
      </c>
      <c r="DL68" s="38">
        <f t="shared" si="102"/>
        <v>0</v>
      </c>
      <c r="DM68" s="39" t="s">
        <v>174</v>
      </c>
      <c r="DN68" s="40" t="s">
        <v>175</v>
      </c>
      <c r="DO68" s="46" t="str">
        <f>+DH68</f>
        <v>40.00</v>
      </c>
      <c r="DP68" s="44">
        <f t="shared" si="77"/>
        <v>0</v>
      </c>
      <c r="DQ68" s="166"/>
      <c r="DR68" s="37">
        <f t="shared" si="104"/>
        <v>0</v>
      </c>
      <c r="DS68" s="38">
        <f t="shared" si="105"/>
        <v>0</v>
      </c>
      <c r="DT68" s="39" t="s">
        <v>174</v>
      </c>
      <c r="DU68" s="40" t="s">
        <v>175</v>
      </c>
      <c r="DV68" s="46" t="str">
        <f>+DO68</f>
        <v>40.00</v>
      </c>
      <c r="DW68" s="44">
        <f t="shared" si="78"/>
        <v>0</v>
      </c>
      <c r="DX68" s="166"/>
      <c r="DY68" s="37">
        <f t="shared" si="107"/>
        <v>0</v>
      </c>
      <c r="DZ68" s="38">
        <f t="shared" si="108"/>
        <v>0</v>
      </c>
      <c r="EA68" s="39" t="s">
        <v>174</v>
      </c>
      <c r="EB68" s="40" t="s">
        <v>175</v>
      </c>
      <c r="EC68" s="46">
        <f t="shared" si="109"/>
        <v>50</v>
      </c>
      <c r="ED68" s="166"/>
      <c r="EE68" s="166"/>
      <c r="EF68" s="37">
        <f t="shared" si="110"/>
        <v>1</v>
      </c>
      <c r="EG68" s="38">
        <f t="shared" si="111"/>
        <v>0</v>
      </c>
      <c r="EH68" s="39" t="s">
        <v>174</v>
      </c>
      <c r="EI68" s="40" t="s">
        <v>175</v>
      </c>
      <c r="EJ68" s="48"/>
      <c r="EK68" s="48">
        <v>2024</v>
      </c>
      <c r="EL68" s="49" t="str">
        <f>+VLOOKUP(C68,[8]Listas_desplega!$AI$22:$AJ$44,2,0)</f>
        <v>DPI</v>
      </c>
      <c r="EM68" s="49" t="str">
        <f>+VLOOKUP(I68,[8]Listas_desplega!$BY$2:$BZ$7,2,0)</f>
        <v>T_2</v>
      </c>
      <c r="EN68" s="49" t="str">
        <f>+VLOOKUP(J68,[8]Listas_desplega!$BY$10:$BZ$23,2,0)</f>
        <v>T_2_C_2</v>
      </c>
      <c r="EO68" s="49" t="str">
        <f>+VLOOKUP(K68,[8]Listas_desplega!$BY$27:$BZ$54,2,0)</f>
        <v>T_2_C_2_ET_1</v>
      </c>
      <c r="EP68" s="49" t="str">
        <f>+VLOOKUP(L68,[8]Listas_desplega!$BY$57:$BZ$105,2,0)</f>
        <v>T_2_C_2_ET_1_CPT_1</v>
      </c>
      <c r="EQ68" s="50" t="str">
        <f>+VLOOKUP(M68,[8]Listas_desplega!$J$2:$K$11,2,FALSE)</f>
        <v>Eje_E_1</v>
      </c>
      <c r="ER68" s="50"/>
    </row>
    <row r="69" spans="1:148" s="51" customFormat="1" x14ac:dyDescent="0.25">
      <c r="A69" s="20" t="s">
        <v>1389</v>
      </c>
      <c r="B69" s="21" t="s">
        <v>152</v>
      </c>
      <c r="C69" s="22" t="s">
        <v>746</v>
      </c>
      <c r="D69" s="22" t="s">
        <v>746</v>
      </c>
      <c r="E69" s="23" t="s">
        <v>765</v>
      </c>
      <c r="F69" s="23" t="s">
        <v>155</v>
      </c>
      <c r="G69" s="24" t="s">
        <v>810</v>
      </c>
      <c r="H69" s="23" t="s">
        <v>429</v>
      </c>
      <c r="I69" s="23" t="s">
        <v>158</v>
      </c>
      <c r="J69" s="23" t="s">
        <v>159</v>
      </c>
      <c r="K69" s="23" t="s">
        <v>160</v>
      </c>
      <c r="L69" s="23" t="s">
        <v>626</v>
      </c>
      <c r="M69" s="21" t="s">
        <v>627</v>
      </c>
      <c r="N69" s="25" t="s">
        <v>628</v>
      </c>
      <c r="O69" s="29">
        <v>31</v>
      </c>
      <c r="P69" s="23" t="s">
        <v>811</v>
      </c>
      <c r="Q69" s="30" t="s">
        <v>477</v>
      </c>
      <c r="R69" s="27" t="s">
        <v>166</v>
      </c>
      <c r="S69" s="23" t="s">
        <v>812</v>
      </c>
      <c r="T69" s="29" t="s">
        <v>186</v>
      </c>
      <c r="U69" s="29" t="s">
        <v>187</v>
      </c>
      <c r="V69" s="29">
        <v>30</v>
      </c>
      <c r="W69" s="23" t="s">
        <v>813</v>
      </c>
      <c r="X69" s="29" t="s">
        <v>171</v>
      </c>
      <c r="Y69" s="21" t="s">
        <v>172</v>
      </c>
      <c r="Z69" s="30" t="s">
        <v>421</v>
      </c>
      <c r="AA69" s="30" t="s">
        <v>421</v>
      </c>
      <c r="AB69" s="30" t="s">
        <v>421</v>
      </c>
      <c r="AC69" s="30" t="s">
        <v>421</v>
      </c>
      <c r="AD69" s="30" t="s">
        <v>421</v>
      </c>
      <c r="AE69" s="30" t="s">
        <v>421</v>
      </c>
      <c r="AF69" s="30" t="s">
        <v>421</v>
      </c>
      <c r="AG69" s="30" t="s">
        <v>421</v>
      </c>
      <c r="AH69" s="29" t="s">
        <v>421</v>
      </c>
      <c r="AI69" s="29" t="s">
        <v>752</v>
      </c>
      <c r="AJ69" s="29" t="s">
        <v>421</v>
      </c>
      <c r="AK69" s="29" t="s">
        <v>421</v>
      </c>
      <c r="AL69" s="29" t="s">
        <v>421</v>
      </c>
      <c r="AM69" s="29" t="s">
        <v>421</v>
      </c>
      <c r="AN69" s="29" t="s">
        <v>421</v>
      </c>
      <c r="AO69" s="29" t="s">
        <v>421</v>
      </c>
      <c r="AP69" s="29" t="s">
        <v>421</v>
      </c>
      <c r="AQ69" s="29" t="s">
        <v>421</v>
      </c>
      <c r="AR69" s="31" t="s">
        <v>421</v>
      </c>
      <c r="AS69" s="29" t="s">
        <v>421</v>
      </c>
      <c r="AT69" s="69" t="s">
        <v>175</v>
      </c>
      <c r="AU69" s="98">
        <v>25</v>
      </c>
      <c r="AV69" s="98">
        <v>50</v>
      </c>
      <c r="AW69" s="98">
        <v>75</v>
      </c>
      <c r="AX69" s="98" t="s">
        <v>804</v>
      </c>
      <c r="AY69" s="98" t="s">
        <v>804</v>
      </c>
      <c r="AZ69" s="98" t="s">
        <v>421</v>
      </c>
      <c r="BA69" s="98" t="s">
        <v>421</v>
      </c>
      <c r="BB69" s="98" t="s">
        <v>798</v>
      </c>
      <c r="BC69" s="99" t="s">
        <v>421</v>
      </c>
      <c r="BD69" s="158" t="s">
        <v>421</v>
      </c>
      <c r="BE69" s="94"/>
      <c r="BF69" s="40"/>
      <c r="BG69" s="37">
        <f t="shared" si="80"/>
        <v>0</v>
      </c>
      <c r="BH69" s="38">
        <f t="shared" si="81"/>
        <v>0</v>
      </c>
      <c r="BI69" s="39" t="s">
        <v>174</v>
      </c>
      <c r="BJ69" s="40" t="s">
        <v>175</v>
      </c>
      <c r="BK69" s="57"/>
      <c r="BL69" s="44">
        <f t="shared" si="73"/>
        <v>0</v>
      </c>
      <c r="BM69" s="40"/>
      <c r="BN69" s="37">
        <f t="shared" si="82"/>
        <v>0</v>
      </c>
      <c r="BO69" s="38">
        <f t="shared" si="83"/>
        <v>0</v>
      </c>
      <c r="BP69" s="39" t="s">
        <v>174</v>
      </c>
      <c r="BQ69" s="40" t="s">
        <v>175</v>
      </c>
      <c r="BR69" s="57">
        <v>25</v>
      </c>
      <c r="BS69" s="165">
        <v>27</v>
      </c>
      <c r="BT69" s="166"/>
      <c r="BU69" s="37">
        <f t="shared" si="84"/>
        <v>0.5</v>
      </c>
      <c r="BV69" s="38">
        <f t="shared" si="85"/>
        <v>0</v>
      </c>
      <c r="BW69" s="39" t="s">
        <v>174</v>
      </c>
      <c r="BX69" s="40" t="s">
        <v>175</v>
      </c>
      <c r="BY69" s="57">
        <f>+BR69</f>
        <v>25</v>
      </c>
      <c r="BZ69" s="44">
        <f t="shared" si="74"/>
        <v>0</v>
      </c>
      <c r="CA69" s="159" t="s">
        <v>814</v>
      </c>
      <c r="CB69" s="37">
        <f t="shared" si="87"/>
        <v>0.5</v>
      </c>
      <c r="CC69" s="38">
        <f t="shared" si="88"/>
        <v>0</v>
      </c>
      <c r="CD69" s="39" t="s">
        <v>176</v>
      </c>
      <c r="CE69" s="36" t="s">
        <v>815</v>
      </c>
      <c r="CF69" s="57">
        <f>+BY69</f>
        <v>25</v>
      </c>
      <c r="CG69" s="44">
        <f t="shared" si="90"/>
        <v>0</v>
      </c>
      <c r="CH69" s="166"/>
      <c r="CI69" s="37">
        <f t="shared" si="91"/>
        <v>0.5</v>
      </c>
      <c r="CJ69" s="38">
        <f t="shared" si="92"/>
        <v>0</v>
      </c>
      <c r="CK69" s="39" t="s">
        <v>174</v>
      </c>
      <c r="CL69" s="40" t="s">
        <v>175</v>
      </c>
      <c r="CM69" s="57">
        <v>30</v>
      </c>
      <c r="CN69" s="166"/>
      <c r="CO69" s="166"/>
      <c r="CP69" s="37">
        <f t="shared" si="93"/>
        <v>0.6</v>
      </c>
      <c r="CQ69" s="38">
        <f t="shared" si="94"/>
        <v>0</v>
      </c>
      <c r="CR69" s="39" t="s">
        <v>174</v>
      </c>
      <c r="CS69" s="40" t="s">
        <v>175</v>
      </c>
      <c r="CT69" s="57">
        <f>+CM69</f>
        <v>30</v>
      </c>
      <c r="CU69" s="44">
        <f t="shared" si="75"/>
        <v>0</v>
      </c>
      <c r="CV69" s="166"/>
      <c r="CW69" s="37">
        <f t="shared" si="96"/>
        <v>0.6</v>
      </c>
      <c r="CX69" s="38">
        <f t="shared" si="97"/>
        <v>0</v>
      </c>
      <c r="CY69" s="39" t="s">
        <v>174</v>
      </c>
      <c r="CZ69" s="40" t="s">
        <v>175</v>
      </c>
      <c r="DA69" s="46">
        <f>+CT69</f>
        <v>30</v>
      </c>
      <c r="DB69" s="44">
        <f t="shared" si="76"/>
        <v>0</v>
      </c>
      <c r="DC69" s="166"/>
      <c r="DD69" s="37">
        <f t="shared" si="99"/>
        <v>0.6</v>
      </c>
      <c r="DE69" s="38">
        <f t="shared" si="100"/>
        <v>0</v>
      </c>
      <c r="DF69" s="39" t="s">
        <v>174</v>
      </c>
      <c r="DG69" s="40" t="s">
        <v>175</v>
      </c>
      <c r="DH69" s="46">
        <v>40</v>
      </c>
      <c r="DI69" s="166"/>
      <c r="DJ69" s="166"/>
      <c r="DK69" s="37">
        <f t="shared" si="101"/>
        <v>0.8</v>
      </c>
      <c r="DL69" s="38">
        <f t="shared" si="102"/>
        <v>0</v>
      </c>
      <c r="DM69" s="39" t="s">
        <v>174</v>
      </c>
      <c r="DN69" s="40" t="s">
        <v>175</v>
      </c>
      <c r="DO69" s="46">
        <f>+DH69</f>
        <v>40</v>
      </c>
      <c r="DP69" s="44">
        <f t="shared" si="77"/>
        <v>0</v>
      </c>
      <c r="DQ69" s="166"/>
      <c r="DR69" s="37">
        <f t="shared" si="104"/>
        <v>0.8</v>
      </c>
      <c r="DS69" s="38">
        <f t="shared" si="105"/>
        <v>0</v>
      </c>
      <c r="DT69" s="39" t="s">
        <v>174</v>
      </c>
      <c r="DU69" s="40" t="s">
        <v>175</v>
      </c>
      <c r="DV69" s="46">
        <f>+DO69</f>
        <v>40</v>
      </c>
      <c r="DW69" s="44">
        <f t="shared" si="78"/>
        <v>0</v>
      </c>
      <c r="DX69" s="166"/>
      <c r="DY69" s="37">
        <f t="shared" si="107"/>
        <v>0.8</v>
      </c>
      <c r="DZ69" s="38">
        <f t="shared" si="108"/>
        <v>0</v>
      </c>
      <c r="EA69" s="39" t="s">
        <v>174</v>
      </c>
      <c r="EB69" s="40" t="s">
        <v>175</v>
      </c>
      <c r="EC69" s="46">
        <f t="shared" si="109"/>
        <v>50</v>
      </c>
      <c r="ED69" s="166"/>
      <c r="EE69" s="166"/>
      <c r="EF69" s="37">
        <f t="shared" si="110"/>
        <v>1</v>
      </c>
      <c r="EG69" s="38">
        <f t="shared" si="111"/>
        <v>0</v>
      </c>
      <c r="EH69" s="39" t="s">
        <v>174</v>
      </c>
      <c r="EI69" s="40" t="s">
        <v>175</v>
      </c>
      <c r="EJ69" s="48"/>
      <c r="EK69" s="48">
        <v>2024</v>
      </c>
      <c r="EL69" s="49" t="str">
        <f>+VLOOKUP(C69,[8]Listas_desplega!$AI$22:$AJ$44,2,0)</f>
        <v>DPI</v>
      </c>
      <c r="EM69" s="49" t="str">
        <f>+VLOOKUP(I69,[8]Listas_desplega!$BY$2:$BZ$7,2,0)</f>
        <v>T_2</v>
      </c>
      <c r="EN69" s="49" t="str">
        <f>+VLOOKUP(J69,[8]Listas_desplega!$BY$10:$BZ$23,2,0)</f>
        <v>T_2_C_2</v>
      </c>
      <c r="EO69" s="49" t="str">
        <f>+VLOOKUP(K69,[8]Listas_desplega!$BY$27:$BZ$54,2,0)</f>
        <v>T_2_C_2_ET_1</v>
      </c>
      <c r="EP69" s="49" t="str">
        <f>+VLOOKUP(L69,[8]Listas_desplega!$BY$57:$BZ$105,2,0)</f>
        <v>T_2_C_2_ET_1_CPT_1</v>
      </c>
      <c r="EQ69" s="50" t="str">
        <f>+VLOOKUP(M69,[8]Listas_desplega!$J$2:$K$11,2,FALSE)</f>
        <v>Eje_E_1</v>
      </c>
      <c r="ER69" s="50"/>
    </row>
    <row r="70" spans="1:148" s="51" customFormat="1" x14ac:dyDescent="0.25">
      <c r="A70" s="20" t="s">
        <v>1390</v>
      </c>
      <c r="B70" s="21" t="s">
        <v>152</v>
      </c>
      <c r="C70" s="22" t="s">
        <v>746</v>
      </c>
      <c r="D70" s="22" t="s">
        <v>746</v>
      </c>
      <c r="E70" s="23" t="s">
        <v>765</v>
      </c>
      <c r="F70" s="23" t="s">
        <v>155</v>
      </c>
      <c r="G70" s="24" t="s">
        <v>810</v>
      </c>
      <c r="H70" s="23" t="s">
        <v>429</v>
      </c>
      <c r="I70" s="23" t="s">
        <v>158</v>
      </c>
      <c r="J70" s="23" t="s">
        <v>159</v>
      </c>
      <c r="K70" s="23" t="s">
        <v>160</v>
      </c>
      <c r="L70" s="23" t="s">
        <v>626</v>
      </c>
      <c r="M70" s="21" t="s">
        <v>627</v>
      </c>
      <c r="N70" s="25" t="s">
        <v>628</v>
      </c>
      <c r="O70" s="29">
        <v>32</v>
      </c>
      <c r="P70" s="23" t="s">
        <v>816</v>
      </c>
      <c r="Q70" s="30" t="s">
        <v>477</v>
      </c>
      <c r="R70" s="27" t="s">
        <v>166</v>
      </c>
      <c r="S70" s="23" t="s">
        <v>817</v>
      </c>
      <c r="T70" s="29" t="s">
        <v>186</v>
      </c>
      <c r="U70" s="29" t="s">
        <v>187</v>
      </c>
      <c r="V70" s="29">
        <v>30</v>
      </c>
      <c r="W70" s="23" t="s">
        <v>813</v>
      </c>
      <c r="X70" s="29" t="s">
        <v>171</v>
      </c>
      <c r="Y70" s="21" t="s">
        <v>172</v>
      </c>
      <c r="Z70" s="30" t="s">
        <v>421</v>
      </c>
      <c r="AA70" s="30" t="s">
        <v>421</v>
      </c>
      <c r="AB70" s="30" t="s">
        <v>421</v>
      </c>
      <c r="AC70" s="30" t="s">
        <v>421</v>
      </c>
      <c r="AD70" s="30" t="s">
        <v>421</v>
      </c>
      <c r="AE70" s="30" t="s">
        <v>421</v>
      </c>
      <c r="AF70" s="30" t="s">
        <v>421</v>
      </c>
      <c r="AG70" s="30" t="s">
        <v>421</v>
      </c>
      <c r="AH70" s="29" t="s">
        <v>421</v>
      </c>
      <c r="AI70" s="29" t="s">
        <v>752</v>
      </c>
      <c r="AJ70" s="29" t="s">
        <v>421</v>
      </c>
      <c r="AK70" s="29" t="s">
        <v>421</v>
      </c>
      <c r="AL70" s="29" t="s">
        <v>421</v>
      </c>
      <c r="AM70" s="29" t="s">
        <v>421</v>
      </c>
      <c r="AN70" s="29" t="s">
        <v>421</v>
      </c>
      <c r="AO70" s="29" t="s">
        <v>421</v>
      </c>
      <c r="AP70" s="29" t="s">
        <v>421</v>
      </c>
      <c r="AQ70" s="29" t="s">
        <v>421</v>
      </c>
      <c r="AR70" s="31" t="s">
        <v>421</v>
      </c>
      <c r="AS70" s="29" t="s">
        <v>421</v>
      </c>
      <c r="AT70" s="69" t="s">
        <v>175</v>
      </c>
      <c r="AU70" s="98">
        <v>25</v>
      </c>
      <c r="AV70" s="98">
        <v>50</v>
      </c>
      <c r="AW70" s="98">
        <v>75</v>
      </c>
      <c r="AX70" s="98">
        <v>100</v>
      </c>
      <c r="AY70" s="98">
        <v>100</v>
      </c>
      <c r="AZ70" s="98" t="s">
        <v>421</v>
      </c>
      <c r="BA70" s="98" t="s">
        <v>421</v>
      </c>
      <c r="BB70" s="98" t="s">
        <v>805</v>
      </c>
      <c r="BC70" s="99" t="s">
        <v>421</v>
      </c>
      <c r="BD70" s="158" t="s">
        <v>421</v>
      </c>
      <c r="BE70" s="94"/>
      <c r="BF70" s="40"/>
      <c r="BG70" s="37">
        <f t="shared" si="80"/>
        <v>0</v>
      </c>
      <c r="BH70" s="38">
        <f t="shared" si="81"/>
        <v>0</v>
      </c>
      <c r="BI70" s="39" t="s">
        <v>174</v>
      </c>
      <c r="BJ70" s="40" t="s">
        <v>175</v>
      </c>
      <c r="BK70" s="57"/>
      <c r="BL70" s="44">
        <f t="shared" si="73"/>
        <v>0</v>
      </c>
      <c r="BM70" s="40"/>
      <c r="BN70" s="37">
        <f t="shared" si="82"/>
        <v>0</v>
      </c>
      <c r="BO70" s="38">
        <f t="shared" si="83"/>
        <v>0</v>
      </c>
      <c r="BP70" s="39" t="s">
        <v>174</v>
      </c>
      <c r="BQ70" s="40" t="s">
        <v>175</v>
      </c>
      <c r="BR70" s="57">
        <v>25</v>
      </c>
      <c r="BS70" s="165">
        <v>25</v>
      </c>
      <c r="BT70" s="166"/>
      <c r="BU70" s="37">
        <f t="shared" si="84"/>
        <v>0.5</v>
      </c>
      <c r="BV70" s="38">
        <f t="shared" si="85"/>
        <v>0</v>
      </c>
      <c r="BW70" s="39" t="s">
        <v>174</v>
      </c>
      <c r="BX70" s="40" t="s">
        <v>175</v>
      </c>
      <c r="BY70" s="57">
        <f>+BR70</f>
        <v>25</v>
      </c>
      <c r="BZ70" s="44">
        <f t="shared" si="74"/>
        <v>0</v>
      </c>
      <c r="CA70" s="159" t="s">
        <v>818</v>
      </c>
      <c r="CB70" s="37">
        <f t="shared" si="87"/>
        <v>0.5</v>
      </c>
      <c r="CC70" s="38">
        <f t="shared" si="88"/>
        <v>0</v>
      </c>
      <c r="CD70" s="39" t="s">
        <v>176</v>
      </c>
      <c r="CE70" s="36" t="s">
        <v>815</v>
      </c>
      <c r="CF70" s="57">
        <f>+BY70</f>
        <v>25</v>
      </c>
      <c r="CG70" s="44">
        <f t="shared" si="90"/>
        <v>0</v>
      </c>
      <c r="CH70" s="166"/>
      <c r="CI70" s="37">
        <f t="shared" si="91"/>
        <v>0.5</v>
      </c>
      <c r="CJ70" s="38">
        <f t="shared" si="92"/>
        <v>0</v>
      </c>
      <c r="CK70" s="39" t="s">
        <v>174</v>
      </c>
      <c r="CL70" s="40" t="s">
        <v>175</v>
      </c>
      <c r="CM70" s="57">
        <v>30</v>
      </c>
      <c r="CN70" s="166"/>
      <c r="CO70" s="166"/>
      <c r="CP70" s="37">
        <f t="shared" si="93"/>
        <v>0.6</v>
      </c>
      <c r="CQ70" s="38">
        <f t="shared" si="94"/>
        <v>0</v>
      </c>
      <c r="CR70" s="39" t="s">
        <v>174</v>
      </c>
      <c r="CS70" s="40" t="s">
        <v>175</v>
      </c>
      <c r="CT70" s="57">
        <f>+CM70</f>
        <v>30</v>
      </c>
      <c r="CU70" s="44">
        <f t="shared" si="75"/>
        <v>0</v>
      </c>
      <c r="CV70" s="166"/>
      <c r="CW70" s="37">
        <f t="shared" si="96"/>
        <v>0.6</v>
      </c>
      <c r="CX70" s="38">
        <f t="shared" si="97"/>
        <v>0</v>
      </c>
      <c r="CY70" s="39" t="s">
        <v>174</v>
      </c>
      <c r="CZ70" s="40" t="s">
        <v>175</v>
      </c>
      <c r="DA70" s="46">
        <f>+CT70</f>
        <v>30</v>
      </c>
      <c r="DB70" s="44">
        <f t="shared" si="76"/>
        <v>0</v>
      </c>
      <c r="DC70" s="166"/>
      <c r="DD70" s="37">
        <f t="shared" si="99"/>
        <v>0.6</v>
      </c>
      <c r="DE70" s="38">
        <f t="shared" si="100"/>
        <v>0</v>
      </c>
      <c r="DF70" s="39" t="s">
        <v>174</v>
      </c>
      <c r="DG70" s="40" t="s">
        <v>175</v>
      </c>
      <c r="DH70" s="46" t="s">
        <v>809</v>
      </c>
      <c r="DI70" s="166"/>
      <c r="DJ70" s="166"/>
      <c r="DK70" s="37">
        <f t="shared" si="101"/>
        <v>0</v>
      </c>
      <c r="DL70" s="38">
        <f t="shared" si="102"/>
        <v>0</v>
      </c>
      <c r="DM70" s="39" t="s">
        <v>174</v>
      </c>
      <c r="DN70" s="40" t="s">
        <v>175</v>
      </c>
      <c r="DO70" s="46" t="str">
        <f>+DH70</f>
        <v>40.00</v>
      </c>
      <c r="DP70" s="44">
        <f t="shared" si="77"/>
        <v>0</v>
      </c>
      <c r="DQ70" s="166"/>
      <c r="DR70" s="37">
        <f t="shared" si="104"/>
        <v>0</v>
      </c>
      <c r="DS70" s="38">
        <f t="shared" si="105"/>
        <v>0</v>
      </c>
      <c r="DT70" s="39" t="s">
        <v>174</v>
      </c>
      <c r="DU70" s="40" t="s">
        <v>175</v>
      </c>
      <c r="DV70" s="46" t="str">
        <f>+DO70</f>
        <v>40.00</v>
      </c>
      <c r="DW70" s="44">
        <f t="shared" si="78"/>
        <v>0</v>
      </c>
      <c r="DX70" s="166"/>
      <c r="DY70" s="37">
        <f t="shared" si="107"/>
        <v>0</v>
      </c>
      <c r="DZ70" s="38">
        <f t="shared" si="108"/>
        <v>0</v>
      </c>
      <c r="EA70" s="39" t="s">
        <v>174</v>
      </c>
      <c r="EB70" s="40" t="s">
        <v>175</v>
      </c>
      <c r="EC70" s="46">
        <f t="shared" si="109"/>
        <v>50</v>
      </c>
      <c r="ED70" s="166"/>
      <c r="EE70" s="166"/>
      <c r="EF70" s="37">
        <f t="shared" si="110"/>
        <v>1</v>
      </c>
      <c r="EG70" s="38">
        <f t="shared" si="111"/>
        <v>0</v>
      </c>
      <c r="EH70" s="39" t="s">
        <v>174</v>
      </c>
      <c r="EI70" s="40" t="s">
        <v>175</v>
      </c>
      <c r="EJ70" s="48"/>
      <c r="EK70" s="48">
        <v>2024</v>
      </c>
      <c r="EL70" s="49" t="str">
        <f>+VLOOKUP(C70,[8]Listas_desplega!$AI$22:$AJ$44,2,0)</f>
        <v>DPI</v>
      </c>
      <c r="EM70" s="49" t="str">
        <f>+VLOOKUP(I70,[8]Listas_desplega!$BY$2:$BZ$7,2,0)</f>
        <v>T_2</v>
      </c>
      <c r="EN70" s="49" t="str">
        <f>+VLOOKUP(J70,[8]Listas_desplega!$BY$10:$BZ$23,2,0)</f>
        <v>T_2_C_2</v>
      </c>
      <c r="EO70" s="49" t="str">
        <f>+VLOOKUP(K70,[8]Listas_desplega!$BY$27:$BZ$54,2,0)</f>
        <v>T_2_C_2_ET_1</v>
      </c>
      <c r="EP70" s="49" t="str">
        <f>+VLOOKUP(L70,[8]Listas_desplega!$BY$57:$BZ$105,2,0)</f>
        <v>T_2_C_2_ET_1_CPT_1</v>
      </c>
      <c r="EQ70" s="50" t="str">
        <f>+VLOOKUP(M70,[8]Listas_desplega!$J$2:$K$11,2,FALSE)</f>
        <v>Eje_E_1</v>
      </c>
      <c r="ER70" s="50"/>
    </row>
    <row r="71" spans="1:148" s="51" customFormat="1" x14ac:dyDescent="0.25">
      <c r="A71" s="20" t="s">
        <v>1391</v>
      </c>
      <c r="B71" s="21" t="s">
        <v>152</v>
      </c>
      <c r="C71" s="22" t="s">
        <v>746</v>
      </c>
      <c r="D71" s="22" t="s">
        <v>746</v>
      </c>
      <c r="E71" s="23" t="s">
        <v>765</v>
      </c>
      <c r="F71" s="23" t="s">
        <v>155</v>
      </c>
      <c r="G71" s="23" t="s">
        <v>794</v>
      </c>
      <c r="H71" s="23" t="s">
        <v>429</v>
      </c>
      <c r="I71" s="23" t="s">
        <v>158</v>
      </c>
      <c r="J71" s="23" t="s">
        <v>159</v>
      </c>
      <c r="K71" s="23" t="s">
        <v>160</v>
      </c>
      <c r="L71" s="23" t="s">
        <v>626</v>
      </c>
      <c r="M71" s="21" t="s">
        <v>627</v>
      </c>
      <c r="N71" s="25" t="s">
        <v>628</v>
      </c>
      <c r="O71" s="29">
        <v>33</v>
      </c>
      <c r="P71" s="23" t="s">
        <v>819</v>
      </c>
      <c r="Q71" s="30" t="s">
        <v>477</v>
      </c>
      <c r="R71" s="27" t="s">
        <v>166</v>
      </c>
      <c r="S71" s="23" t="s">
        <v>820</v>
      </c>
      <c r="T71" s="29" t="s">
        <v>186</v>
      </c>
      <c r="U71" s="29" t="s">
        <v>169</v>
      </c>
      <c r="V71" s="29">
        <v>30</v>
      </c>
      <c r="W71" s="23" t="s">
        <v>821</v>
      </c>
      <c r="X71" s="29" t="s">
        <v>171</v>
      </c>
      <c r="Y71" s="21" t="s">
        <v>172</v>
      </c>
      <c r="Z71" s="30" t="s">
        <v>421</v>
      </c>
      <c r="AA71" s="30" t="s">
        <v>421</v>
      </c>
      <c r="AB71" s="30" t="s">
        <v>421</v>
      </c>
      <c r="AC71" s="30" t="s">
        <v>421</v>
      </c>
      <c r="AD71" s="30" t="s">
        <v>421</v>
      </c>
      <c r="AE71" s="30" t="s">
        <v>421</v>
      </c>
      <c r="AF71" s="30" t="s">
        <v>421</v>
      </c>
      <c r="AG71" s="30" t="s">
        <v>421</v>
      </c>
      <c r="AH71" s="29" t="s">
        <v>421</v>
      </c>
      <c r="AI71" s="29" t="s">
        <v>752</v>
      </c>
      <c r="AJ71" s="29" t="s">
        <v>421</v>
      </c>
      <c r="AK71" s="29" t="s">
        <v>421</v>
      </c>
      <c r="AL71" s="29" t="s">
        <v>421</v>
      </c>
      <c r="AM71" s="29" t="s">
        <v>421</v>
      </c>
      <c r="AN71" s="29" t="s">
        <v>421</v>
      </c>
      <c r="AO71" s="29" t="s">
        <v>421</v>
      </c>
      <c r="AP71" s="29" t="s">
        <v>421</v>
      </c>
      <c r="AQ71" s="29" t="s">
        <v>421</v>
      </c>
      <c r="AR71" s="31" t="s">
        <v>421</v>
      </c>
      <c r="AS71" s="29" t="s">
        <v>421</v>
      </c>
      <c r="AT71" s="105" t="s">
        <v>175</v>
      </c>
      <c r="AU71" s="173" t="s">
        <v>175</v>
      </c>
      <c r="AV71" s="173">
        <v>0.4</v>
      </c>
      <c r="AW71" s="173">
        <v>0.4</v>
      </c>
      <c r="AX71" s="173">
        <v>0.2</v>
      </c>
      <c r="AY71" s="173">
        <v>1</v>
      </c>
      <c r="AZ71" s="174" t="s">
        <v>421</v>
      </c>
      <c r="BA71" s="174" t="s">
        <v>421</v>
      </c>
      <c r="BB71" s="174" t="s">
        <v>421</v>
      </c>
      <c r="BC71" s="175" t="s">
        <v>421</v>
      </c>
      <c r="BD71" s="45">
        <v>0</v>
      </c>
      <c r="BE71" s="45">
        <v>0</v>
      </c>
      <c r="BF71" s="40"/>
      <c r="BG71" s="37">
        <f t="shared" si="80"/>
        <v>0</v>
      </c>
      <c r="BH71" s="38">
        <f t="shared" si="81"/>
        <v>0</v>
      </c>
      <c r="BI71" s="39" t="s">
        <v>174</v>
      </c>
      <c r="BJ71" s="40" t="s">
        <v>175</v>
      </c>
      <c r="BK71" s="44">
        <f>IF(BH71="SI",BD71,0)</f>
        <v>0</v>
      </c>
      <c r="BL71" s="44">
        <f t="shared" si="73"/>
        <v>0</v>
      </c>
      <c r="BM71" s="40"/>
      <c r="BN71" s="37">
        <f t="shared" si="82"/>
        <v>0</v>
      </c>
      <c r="BO71" s="38">
        <f t="shared" si="83"/>
        <v>0</v>
      </c>
      <c r="BP71" s="39" t="s">
        <v>174</v>
      </c>
      <c r="BQ71" s="40" t="s">
        <v>175</v>
      </c>
      <c r="BR71" s="57">
        <v>0</v>
      </c>
      <c r="BS71" s="44">
        <f>IF(BP71="SI",BL71,0)</f>
        <v>0</v>
      </c>
      <c r="BT71" s="40"/>
      <c r="BU71" s="37">
        <f t="shared" si="84"/>
        <v>0</v>
      </c>
      <c r="BV71" s="38">
        <f t="shared" si="85"/>
        <v>0</v>
      </c>
      <c r="BW71" s="39" t="s">
        <v>174</v>
      </c>
      <c r="BX71" s="40" t="s">
        <v>175</v>
      </c>
      <c r="BY71" s="44">
        <f>IF(BV71="SI",BR71,0)</f>
        <v>0</v>
      </c>
      <c r="BZ71" s="44">
        <f t="shared" si="74"/>
        <v>0</v>
      </c>
      <c r="CA71" s="159"/>
      <c r="CB71" s="37">
        <f t="shared" si="87"/>
        <v>0</v>
      </c>
      <c r="CC71" s="38">
        <f t="shared" si="88"/>
        <v>0</v>
      </c>
      <c r="CD71" s="39" t="s">
        <v>174</v>
      </c>
      <c r="CE71" s="36" t="s">
        <v>175</v>
      </c>
      <c r="CF71" s="45"/>
      <c r="CG71" s="44">
        <f t="shared" si="90"/>
        <v>0</v>
      </c>
      <c r="CH71" s="40"/>
      <c r="CI71" s="37">
        <f t="shared" si="91"/>
        <v>0</v>
      </c>
      <c r="CJ71" s="38">
        <f t="shared" si="92"/>
        <v>0</v>
      </c>
      <c r="CK71" s="39" t="s">
        <v>174</v>
      </c>
      <c r="CL71" s="40" t="s">
        <v>175</v>
      </c>
      <c r="CM71" s="46">
        <v>20</v>
      </c>
      <c r="CN71" s="40"/>
      <c r="CO71" s="40"/>
      <c r="CP71" s="37">
        <f t="shared" si="93"/>
        <v>50</v>
      </c>
      <c r="CQ71" s="38">
        <f t="shared" si="94"/>
        <v>0</v>
      </c>
      <c r="CR71" s="39" t="s">
        <v>174</v>
      </c>
      <c r="CS71" s="40" t="s">
        <v>175</v>
      </c>
      <c r="CT71" s="126" t="s">
        <v>421</v>
      </c>
      <c r="CU71" s="44">
        <f t="shared" si="75"/>
        <v>0</v>
      </c>
      <c r="CV71" s="40"/>
      <c r="CW71" s="37">
        <f t="shared" si="96"/>
        <v>0</v>
      </c>
      <c r="CX71" s="38">
        <f t="shared" si="97"/>
        <v>0</v>
      </c>
      <c r="CY71" s="39" t="s">
        <v>174</v>
      </c>
      <c r="CZ71" s="40" t="s">
        <v>175</v>
      </c>
      <c r="DA71" s="94" t="s">
        <v>421</v>
      </c>
      <c r="DB71" s="44">
        <f t="shared" si="76"/>
        <v>0</v>
      </c>
      <c r="DC71" s="40"/>
      <c r="DD71" s="37">
        <f t="shared" si="99"/>
        <v>0</v>
      </c>
      <c r="DE71" s="38">
        <f t="shared" si="100"/>
        <v>0</v>
      </c>
      <c r="DF71" s="39" t="s">
        <v>174</v>
      </c>
      <c r="DG71" s="40" t="s">
        <v>175</v>
      </c>
      <c r="DH71" s="46" t="s">
        <v>421</v>
      </c>
      <c r="DI71" s="44">
        <f>IF(DF71="SI",DB71,0)</f>
        <v>0</v>
      </c>
      <c r="DJ71" s="40"/>
      <c r="DK71" s="37">
        <f t="shared" si="101"/>
        <v>0</v>
      </c>
      <c r="DL71" s="38">
        <f t="shared" si="102"/>
        <v>0</v>
      </c>
      <c r="DM71" s="39" t="s">
        <v>174</v>
      </c>
      <c r="DN71" s="40" t="s">
        <v>175</v>
      </c>
      <c r="DO71" s="46" t="s">
        <v>421</v>
      </c>
      <c r="DP71" s="44">
        <f t="shared" si="77"/>
        <v>0</v>
      </c>
      <c r="DQ71" s="40"/>
      <c r="DR71" s="37">
        <f t="shared" si="104"/>
        <v>0</v>
      </c>
      <c r="DS71" s="38">
        <f t="shared" si="105"/>
        <v>0</v>
      </c>
      <c r="DT71" s="39" t="s">
        <v>174</v>
      </c>
      <c r="DU71" s="40" t="s">
        <v>175</v>
      </c>
      <c r="DV71" s="46" t="s">
        <v>421</v>
      </c>
      <c r="DW71" s="44">
        <f t="shared" si="78"/>
        <v>0</v>
      </c>
      <c r="DX71" s="40"/>
      <c r="DY71" s="37">
        <f t="shared" si="107"/>
        <v>0</v>
      </c>
      <c r="DZ71" s="38">
        <f t="shared" si="108"/>
        <v>0</v>
      </c>
      <c r="EA71" s="39" t="s">
        <v>174</v>
      </c>
      <c r="EB71" s="40" t="s">
        <v>175</v>
      </c>
      <c r="EC71" s="46">
        <f t="shared" si="109"/>
        <v>0.4</v>
      </c>
      <c r="ED71" s="40"/>
      <c r="EE71" s="40"/>
      <c r="EF71" s="37">
        <f t="shared" si="110"/>
        <v>1</v>
      </c>
      <c r="EG71" s="38">
        <f t="shared" si="111"/>
        <v>0</v>
      </c>
      <c r="EH71" s="39" t="s">
        <v>174</v>
      </c>
      <c r="EI71" s="40" t="s">
        <v>175</v>
      </c>
      <c r="EJ71" s="50"/>
      <c r="EK71" s="48">
        <v>2024</v>
      </c>
      <c r="EL71" s="49" t="str">
        <f>+VLOOKUP(C71,[8]Listas_desplega!$AI$22:$AJ$44,2,0)</f>
        <v>DPI</v>
      </c>
      <c r="EM71" s="49" t="str">
        <f>+VLOOKUP(I71,[8]Listas_desplega!$BY$2:$BZ$7,2,0)</f>
        <v>T_2</v>
      </c>
      <c r="EN71" s="49" t="str">
        <f>+VLOOKUP(J71,[8]Listas_desplega!$BY$10:$BZ$23,2,0)</f>
        <v>T_2_C_2</v>
      </c>
      <c r="EO71" s="49" t="str">
        <f>+VLOOKUP(K71,[8]Listas_desplega!$BY$27:$BZ$54,2,0)</f>
        <v>T_2_C_2_ET_1</v>
      </c>
      <c r="EP71" s="49" t="str">
        <f>+VLOOKUP(L71,[8]Listas_desplega!$BY$57:$BZ$105,2,0)</f>
        <v>T_2_C_2_ET_1_CPT_1</v>
      </c>
      <c r="EQ71" s="50" t="str">
        <f>+VLOOKUP(M71,[8]Listas_desplega!$J$2:$K$11,2,FALSE)</f>
        <v>Eje_E_1</v>
      </c>
      <c r="ER71" s="50"/>
    </row>
    <row r="72" spans="1:148" s="51" customFormat="1" x14ac:dyDescent="0.25">
      <c r="A72" s="20" t="s">
        <v>1392</v>
      </c>
      <c r="B72" s="21" t="s">
        <v>152</v>
      </c>
      <c r="C72" s="22" t="s">
        <v>746</v>
      </c>
      <c r="D72" s="22" t="s">
        <v>746</v>
      </c>
      <c r="E72" s="23" t="s">
        <v>765</v>
      </c>
      <c r="F72" s="23" t="s">
        <v>155</v>
      </c>
      <c r="G72" s="24" t="s">
        <v>156</v>
      </c>
      <c r="H72" s="23" t="s">
        <v>429</v>
      </c>
      <c r="I72" s="23" t="s">
        <v>158</v>
      </c>
      <c r="J72" s="23" t="s">
        <v>159</v>
      </c>
      <c r="K72" s="23" t="s">
        <v>160</v>
      </c>
      <c r="L72" s="23" t="s">
        <v>626</v>
      </c>
      <c r="M72" s="21" t="s">
        <v>627</v>
      </c>
      <c r="N72" s="25" t="s">
        <v>628</v>
      </c>
      <c r="O72" s="29">
        <v>34</v>
      </c>
      <c r="P72" s="23" t="s">
        <v>822</v>
      </c>
      <c r="Q72" s="30" t="s">
        <v>165</v>
      </c>
      <c r="R72" s="27" t="s">
        <v>222</v>
      </c>
      <c r="S72" s="23" t="s">
        <v>823</v>
      </c>
      <c r="T72" s="29" t="s">
        <v>168</v>
      </c>
      <c r="U72" s="29" t="s">
        <v>169</v>
      </c>
      <c r="V72" s="29">
        <v>30</v>
      </c>
      <c r="W72" s="23" t="s">
        <v>824</v>
      </c>
      <c r="X72" s="29" t="s">
        <v>171</v>
      </c>
      <c r="Y72" s="21" t="s">
        <v>172</v>
      </c>
      <c r="Z72" s="30" t="s">
        <v>421</v>
      </c>
      <c r="AA72" s="30" t="s">
        <v>421</v>
      </c>
      <c r="AB72" s="30" t="s">
        <v>421</v>
      </c>
      <c r="AC72" s="30" t="s">
        <v>421</v>
      </c>
      <c r="AD72" s="30" t="s">
        <v>421</v>
      </c>
      <c r="AE72" s="30" t="s">
        <v>421</v>
      </c>
      <c r="AF72" s="30" t="s">
        <v>421</v>
      </c>
      <c r="AG72" s="30" t="s">
        <v>421</v>
      </c>
      <c r="AH72" s="29" t="s">
        <v>421</v>
      </c>
      <c r="AI72" s="29" t="s">
        <v>752</v>
      </c>
      <c r="AJ72" s="174" t="s">
        <v>421</v>
      </c>
      <c r="AK72" s="174" t="s">
        <v>421</v>
      </c>
      <c r="AL72" s="174" t="s">
        <v>421</v>
      </c>
      <c r="AM72" s="174" t="s">
        <v>421</v>
      </c>
      <c r="AN72" s="174" t="s">
        <v>421</v>
      </c>
      <c r="AO72" s="174" t="s">
        <v>421</v>
      </c>
      <c r="AP72" s="174" t="s">
        <v>421</v>
      </c>
      <c r="AQ72" s="174" t="s">
        <v>421</v>
      </c>
      <c r="AR72" s="31" t="s">
        <v>421</v>
      </c>
      <c r="AS72" s="29" t="s">
        <v>421</v>
      </c>
      <c r="AT72" s="29" t="s">
        <v>175</v>
      </c>
      <c r="AU72" s="69">
        <v>20</v>
      </c>
      <c r="AV72" s="69">
        <v>50</v>
      </c>
      <c r="AW72" s="69">
        <v>70</v>
      </c>
      <c r="AX72" s="69">
        <v>97</v>
      </c>
      <c r="AY72" s="69">
        <v>97</v>
      </c>
      <c r="AZ72" s="176" t="s">
        <v>421</v>
      </c>
      <c r="BA72" s="176" t="s">
        <v>421</v>
      </c>
      <c r="BB72" s="176" t="s">
        <v>421</v>
      </c>
      <c r="BC72" s="177" t="s">
        <v>421</v>
      </c>
      <c r="BD72" s="45">
        <v>0</v>
      </c>
      <c r="BE72" s="45">
        <v>0</v>
      </c>
      <c r="BF72" s="40"/>
      <c r="BG72" s="37">
        <f t="shared" si="80"/>
        <v>0</v>
      </c>
      <c r="BH72" s="38">
        <f t="shared" si="81"/>
        <v>0</v>
      </c>
      <c r="BI72" s="39" t="s">
        <v>174</v>
      </c>
      <c r="BJ72" s="40" t="s">
        <v>175</v>
      </c>
      <c r="BK72" s="44">
        <f>IF(BH72="SI",BD72,0)</f>
        <v>0</v>
      </c>
      <c r="BL72" s="44">
        <f t="shared" si="73"/>
        <v>0</v>
      </c>
      <c r="BM72" s="40"/>
      <c r="BN72" s="37">
        <f t="shared" si="82"/>
        <v>0</v>
      </c>
      <c r="BO72" s="38">
        <f t="shared" si="83"/>
        <v>0</v>
      </c>
      <c r="BP72" s="39" t="s">
        <v>174</v>
      </c>
      <c r="BQ72" s="40" t="s">
        <v>175</v>
      </c>
      <c r="BR72" s="57">
        <v>0</v>
      </c>
      <c r="BS72" s="44">
        <f>IF(BP72="SI",BL72,0)</f>
        <v>0</v>
      </c>
      <c r="BT72" s="40"/>
      <c r="BU72" s="37">
        <f t="shared" si="84"/>
        <v>0</v>
      </c>
      <c r="BV72" s="38">
        <f t="shared" si="85"/>
        <v>0</v>
      </c>
      <c r="BW72" s="39" t="s">
        <v>174</v>
      </c>
      <c r="BX72" s="40" t="s">
        <v>175</v>
      </c>
      <c r="BY72" s="44">
        <f>IF(BV72="SI",BR72,0)</f>
        <v>0</v>
      </c>
      <c r="BZ72" s="44">
        <f t="shared" si="74"/>
        <v>0</v>
      </c>
      <c r="CA72" s="159"/>
      <c r="CB72" s="37">
        <f t="shared" si="87"/>
        <v>0</v>
      </c>
      <c r="CC72" s="38">
        <f t="shared" si="88"/>
        <v>0</v>
      </c>
      <c r="CD72" s="39" t="s">
        <v>174</v>
      </c>
      <c r="CE72" s="36" t="s">
        <v>175</v>
      </c>
      <c r="CF72" s="45"/>
      <c r="CG72" s="44">
        <f t="shared" si="90"/>
        <v>0</v>
      </c>
      <c r="CH72" s="40"/>
      <c r="CI72" s="37">
        <f t="shared" si="91"/>
        <v>0</v>
      </c>
      <c r="CJ72" s="38">
        <f t="shared" si="92"/>
        <v>0</v>
      </c>
      <c r="CK72" s="39" t="s">
        <v>174</v>
      </c>
      <c r="CL72" s="40" t="s">
        <v>175</v>
      </c>
      <c r="CM72" s="46" t="s">
        <v>825</v>
      </c>
      <c r="CN72" s="40"/>
      <c r="CO72" s="40"/>
      <c r="CP72" s="37">
        <f t="shared" si="93"/>
        <v>0</v>
      </c>
      <c r="CQ72" s="38">
        <f t="shared" si="94"/>
        <v>0</v>
      </c>
      <c r="CR72" s="39" t="s">
        <v>174</v>
      </c>
      <c r="CS72" s="40" t="s">
        <v>175</v>
      </c>
      <c r="CT72" s="126" t="s">
        <v>421</v>
      </c>
      <c r="CU72" s="44">
        <f t="shared" si="75"/>
        <v>0</v>
      </c>
      <c r="CV72" s="40"/>
      <c r="CW72" s="37">
        <f t="shared" si="96"/>
        <v>0</v>
      </c>
      <c r="CX72" s="38">
        <f t="shared" si="97"/>
        <v>0</v>
      </c>
      <c r="CY72" s="39" t="s">
        <v>174</v>
      </c>
      <c r="CZ72" s="40" t="s">
        <v>175</v>
      </c>
      <c r="DA72" s="94" t="s">
        <v>421</v>
      </c>
      <c r="DB72" s="44">
        <f t="shared" si="76"/>
        <v>0</v>
      </c>
      <c r="DC72" s="40"/>
      <c r="DD72" s="37">
        <f t="shared" si="99"/>
        <v>0</v>
      </c>
      <c r="DE72" s="38">
        <f t="shared" si="100"/>
        <v>0</v>
      </c>
      <c r="DF72" s="39" t="s">
        <v>174</v>
      </c>
      <c r="DG72" s="40" t="s">
        <v>175</v>
      </c>
      <c r="DH72" s="46" t="s">
        <v>421</v>
      </c>
      <c r="DI72" s="44">
        <f>IF(DF72="SI",DB72,0)</f>
        <v>0</v>
      </c>
      <c r="DJ72" s="40"/>
      <c r="DK72" s="37">
        <f t="shared" si="101"/>
        <v>0</v>
      </c>
      <c r="DL72" s="38">
        <f t="shared" si="102"/>
        <v>0</v>
      </c>
      <c r="DM72" s="39" t="s">
        <v>174</v>
      </c>
      <c r="DN72" s="40" t="s">
        <v>175</v>
      </c>
      <c r="DO72" s="46" t="s">
        <v>421</v>
      </c>
      <c r="DP72" s="44">
        <f t="shared" si="77"/>
        <v>0</v>
      </c>
      <c r="DQ72" s="40"/>
      <c r="DR72" s="37">
        <f t="shared" si="104"/>
        <v>0</v>
      </c>
      <c r="DS72" s="38">
        <f t="shared" si="105"/>
        <v>0</v>
      </c>
      <c r="DT72" s="39" t="s">
        <v>174</v>
      </c>
      <c r="DU72" s="40" t="s">
        <v>175</v>
      </c>
      <c r="DV72" s="46" t="s">
        <v>421</v>
      </c>
      <c r="DW72" s="44">
        <f t="shared" si="78"/>
        <v>0</v>
      </c>
      <c r="DX72" s="40"/>
      <c r="DY72" s="37">
        <f t="shared" si="107"/>
        <v>0</v>
      </c>
      <c r="DZ72" s="38">
        <f t="shared" si="108"/>
        <v>0</v>
      </c>
      <c r="EA72" s="39" t="s">
        <v>174</v>
      </c>
      <c r="EB72" s="40" t="s">
        <v>175</v>
      </c>
      <c r="EC72" s="46">
        <f t="shared" si="109"/>
        <v>50</v>
      </c>
      <c r="ED72" s="40"/>
      <c r="EE72" s="40"/>
      <c r="EF72" s="37">
        <f t="shared" si="110"/>
        <v>1</v>
      </c>
      <c r="EG72" s="38">
        <f t="shared" si="111"/>
        <v>0</v>
      </c>
      <c r="EH72" s="39" t="s">
        <v>174</v>
      </c>
      <c r="EI72" s="40" t="s">
        <v>175</v>
      </c>
      <c r="EJ72" s="50"/>
      <c r="EK72" s="48">
        <v>2024</v>
      </c>
      <c r="EL72" s="49" t="str">
        <f>+VLOOKUP(C72,[8]Listas_desplega!$AI$22:$AJ$44,2,0)</f>
        <v>DPI</v>
      </c>
      <c r="EM72" s="49" t="str">
        <f>+VLOOKUP(I72,[8]Listas_desplega!$BY$2:$BZ$7,2,0)</f>
        <v>T_2</v>
      </c>
      <c r="EN72" s="49" t="str">
        <f>+VLOOKUP(J72,[8]Listas_desplega!$BY$10:$BZ$23,2,0)</f>
        <v>T_2_C_2</v>
      </c>
      <c r="EO72" s="49" t="str">
        <f>+VLOOKUP(K72,[8]Listas_desplega!$BY$27:$BZ$54,2,0)</f>
        <v>T_2_C_2_ET_1</v>
      </c>
      <c r="EP72" s="49" t="str">
        <f>+VLOOKUP(L72,[8]Listas_desplega!$BY$57:$BZ$105,2,0)</f>
        <v>T_2_C_2_ET_1_CPT_1</v>
      </c>
      <c r="EQ72" s="50" t="str">
        <f>+VLOOKUP(M72,[8]Listas_desplega!$J$2:$K$11,2,FALSE)</f>
        <v>Eje_E_1</v>
      </c>
      <c r="ER72" s="50"/>
    </row>
    <row r="73" spans="1:148" s="51" customFormat="1" x14ac:dyDescent="0.25">
      <c r="A73" s="20" t="s">
        <v>1393</v>
      </c>
      <c r="B73" s="21" t="s">
        <v>152</v>
      </c>
      <c r="C73" s="22" t="s">
        <v>746</v>
      </c>
      <c r="D73" s="22" t="s">
        <v>746</v>
      </c>
      <c r="E73" s="23" t="s">
        <v>765</v>
      </c>
      <c r="F73" s="23" t="s">
        <v>155</v>
      </c>
      <c r="G73" s="24" t="s">
        <v>156</v>
      </c>
      <c r="H73" s="23" t="s">
        <v>429</v>
      </c>
      <c r="I73" s="23" t="s">
        <v>158</v>
      </c>
      <c r="J73" s="23" t="s">
        <v>159</v>
      </c>
      <c r="K73" s="23" t="s">
        <v>160</v>
      </c>
      <c r="L73" s="23" t="s">
        <v>626</v>
      </c>
      <c r="M73" s="21" t="s">
        <v>627</v>
      </c>
      <c r="N73" s="25" t="s">
        <v>628</v>
      </c>
      <c r="O73" s="29">
        <v>35</v>
      </c>
      <c r="P73" s="23" t="s">
        <v>826</v>
      </c>
      <c r="Q73" s="30" t="s">
        <v>477</v>
      </c>
      <c r="R73" s="27" t="s">
        <v>478</v>
      </c>
      <c r="S73" s="23" t="s">
        <v>827</v>
      </c>
      <c r="T73" s="29" t="s">
        <v>168</v>
      </c>
      <c r="U73" s="29" t="s">
        <v>187</v>
      </c>
      <c r="V73" s="29">
        <v>30</v>
      </c>
      <c r="W73" s="23" t="s">
        <v>828</v>
      </c>
      <c r="X73" s="29" t="s">
        <v>171</v>
      </c>
      <c r="Y73" s="21" t="s">
        <v>172</v>
      </c>
      <c r="Z73" s="30" t="s">
        <v>421</v>
      </c>
      <c r="AA73" s="30" t="s">
        <v>421</v>
      </c>
      <c r="AB73" s="30" t="s">
        <v>421</v>
      </c>
      <c r="AC73" s="30" t="s">
        <v>421</v>
      </c>
      <c r="AD73" s="30" t="s">
        <v>421</v>
      </c>
      <c r="AE73" s="30" t="s">
        <v>421</v>
      </c>
      <c r="AF73" s="30" t="s">
        <v>421</v>
      </c>
      <c r="AG73" s="30" t="s">
        <v>421</v>
      </c>
      <c r="AH73" s="29" t="s">
        <v>421</v>
      </c>
      <c r="AI73" s="29" t="s">
        <v>752</v>
      </c>
      <c r="AJ73" s="29" t="s">
        <v>421</v>
      </c>
      <c r="AK73" s="29" t="s">
        <v>421</v>
      </c>
      <c r="AL73" s="29" t="s">
        <v>421</v>
      </c>
      <c r="AM73" s="29" t="s">
        <v>421</v>
      </c>
      <c r="AN73" s="29" t="s">
        <v>421</v>
      </c>
      <c r="AO73" s="29" t="s">
        <v>421</v>
      </c>
      <c r="AP73" s="29" t="s">
        <v>421</v>
      </c>
      <c r="AQ73" s="29" t="s">
        <v>421</v>
      </c>
      <c r="AR73" s="31" t="s">
        <v>421</v>
      </c>
      <c r="AS73" s="29" t="s">
        <v>421</v>
      </c>
      <c r="AT73" s="178" t="s">
        <v>175</v>
      </c>
      <c r="AU73" s="98" t="s">
        <v>175</v>
      </c>
      <c r="AV73" s="98">
        <v>97</v>
      </c>
      <c r="AW73" s="98">
        <v>97</v>
      </c>
      <c r="AX73" s="98">
        <v>97</v>
      </c>
      <c r="AY73" s="98">
        <v>97</v>
      </c>
      <c r="AZ73" s="98" t="s">
        <v>421</v>
      </c>
      <c r="BA73" s="98" t="s">
        <v>421</v>
      </c>
      <c r="BB73" s="98" t="s">
        <v>808</v>
      </c>
      <c r="BC73" s="99" t="s">
        <v>421</v>
      </c>
      <c r="BD73" s="158" t="s">
        <v>421</v>
      </c>
      <c r="BE73" s="94"/>
      <c r="BF73" s="40"/>
      <c r="BG73" s="37">
        <f t="shared" si="80"/>
        <v>0</v>
      </c>
      <c r="BH73" s="38">
        <f t="shared" si="81"/>
        <v>0</v>
      </c>
      <c r="BI73" s="39" t="s">
        <v>174</v>
      </c>
      <c r="BJ73" s="40" t="s">
        <v>175</v>
      </c>
      <c r="BK73" s="57"/>
      <c r="BL73" s="44">
        <f t="shared" si="73"/>
        <v>0</v>
      </c>
      <c r="BM73" s="40"/>
      <c r="BN73" s="37">
        <f t="shared" si="82"/>
        <v>0</v>
      </c>
      <c r="BO73" s="38">
        <f t="shared" si="83"/>
        <v>0</v>
      </c>
      <c r="BP73" s="39" t="s">
        <v>174</v>
      </c>
      <c r="BQ73" s="40" t="s">
        <v>175</v>
      </c>
      <c r="BR73" s="57">
        <v>25</v>
      </c>
      <c r="BS73" s="55">
        <v>25</v>
      </c>
      <c r="BT73" s="40"/>
      <c r="BU73" s="37">
        <f t="shared" si="84"/>
        <v>0.25773195876288657</v>
      </c>
      <c r="BV73" s="38">
        <f t="shared" si="85"/>
        <v>0</v>
      </c>
      <c r="BW73" s="39" t="s">
        <v>174</v>
      </c>
      <c r="BX73" s="40" t="s">
        <v>175</v>
      </c>
      <c r="BY73" s="57">
        <f>+BR73</f>
        <v>25</v>
      </c>
      <c r="BZ73" s="44">
        <f t="shared" si="74"/>
        <v>0</v>
      </c>
      <c r="CA73" s="159" t="s">
        <v>829</v>
      </c>
      <c r="CB73" s="37">
        <f t="shared" si="87"/>
        <v>0.25773195876288657</v>
      </c>
      <c r="CC73" s="38">
        <f t="shared" si="88"/>
        <v>0</v>
      </c>
      <c r="CD73" s="39" t="s">
        <v>176</v>
      </c>
      <c r="CE73" s="36" t="s">
        <v>830</v>
      </c>
      <c r="CF73" s="57">
        <f>+BY73</f>
        <v>25</v>
      </c>
      <c r="CG73" s="44">
        <f t="shared" si="90"/>
        <v>0</v>
      </c>
      <c r="CH73" s="40"/>
      <c r="CI73" s="37">
        <f t="shared" si="91"/>
        <v>0.25773195876288657</v>
      </c>
      <c r="CJ73" s="38">
        <f t="shared" si="92"/>
        <v>0</v>
      </c>
      <c r="CK73" s="39" t="s">
        <v>174</v>
      </c>
      <c r="CL73" s="40" t="s">
        <v>175</v>
      </c>
      <c r="CM73" s="57">
        <v>50</v>
      </c>
      <c r="CN73" s="40"/>
      <c r="CO73" s="40"/>
      <c r="CP73" s="37">
        <f t="shared" si="93"/>
        <v>0.51546391752577314</v>
      </c>
      <c r="CQ73" s="38">
        <f t="shared" si="94"/>
        <v>0</v>
      </c>
      <c r="CR73" s="39" t="s">
        <v>174</v>
      </c>
      <c r="CS73" s="40" t="s">
        <v>175</v>
      </c>
      <c r="CT73" s="57">
        <f>+CM73</f>
        <v>50</v>
      </c>
      <c r="CU73" s="44">
        <f t="shared" si="75"/>
        <v>0</v>
      </c>
      <c r="CV73" s="40"/>
      <c r="CW73" s="37">
        <f t="shared" si="96"/>
        <v>0.51546391752577314</v>
      </c>
      <c r="CX73" s="38">
        <f t="shared" si="97"/>
        <v>0</v>
      </c>
      <c r="CY73" s="39" t="s">
        <v>174</v>
      </c>
      <c r="CZ73" s="40" t="s">
        <v>175</v>
      </c>
      <c r="DA73" s="46">
        <f>+CT73</f>
        <v>50</v>
      </c>
      <c r="DB73" s="44">
        <f t="shared" si="76"/>
        <v>0</v>
      </c>
      <c r="DC73" s="40"/>
      <c r="DD73" s="37">
        <f t="shared" si="99"/>
        <v>0.51546391752577314</v>
      </c>
      <c r="DE73" s="38">
        <f t="shared" si="100"/>
        <v>0</v>
      </c>
      <c r="DF73" s="39" t="s">
        <v>174</v>
      </c>
      <c r="DG73" s="40" t="s">
        <v>175</v>
      </c>
      <c r="DH73" s="46" t="s">
        <v>831</v>
      </c>
      <c r="DI73" s="40"/>
      <c r="DJ73" s="40"/>
      <c r="DK73" s="37">
        <f t="shared" si="101"/>
        <v>0</v>
      </c>
      <c r="DL73" s="38">
        <f t="shared" si="102"/>
        <v>0</v>
      </c>
      <c r="DM73" s="39" t="s">
        <v>174</v>
      </c>
      <c r="DN73" s="40" t="s">
        <v>175</v>
      </c>
      <c r="DO73" s="46" t="str">
        <f>+DH73</f>
        <v>60.00</v>
      </c>
      <c r="DP73" s="44">
        <f t="shared" si="77"/>
        <v>0</v>
      </c>
      <c r="DQ73" s="40"/>
      <c r="DR73" s="37">
        <f t="shared" si="104"/>
        <v>0</v>
      </c>
      <c r="DS73" s="38">
        <f t="shared" si="105"/>
        <v>0</v>
      </c>
      <c r="DT73" s="39" t="s">
        <v>174</v>
      </c>
      <c r="DU73" s="40" t="s">
        <v>175</v>
      </c>
      <c r="DV73" s="46" t="str">
        <f>+DO73</f>
        <v>60.00</v>
      </c>
      <c r="DW73" s="44">
        <f t="shared" si="78"/>
        <v>0</v>
      </c>
      <c r="DX73" s="40"/>
      <c r="DY73" s="37">
        <f t="shared" si="107"/>
        <v>0</v>
      </c>
      <c r="DZ73" s="38">
        <f t="shared" si="108"/>
        <v>0</v>
      </c>
      <c r="EA73" s="39" t="s">
        <v>174</v>
      </c>
      <c r="EB73" s="40" t="s">
        <v>175</v>
      </c>
      <c r="EC73" s="46">
        <f t="shared" si="109"/>
        <v>97</v>
      </c>
      <c r="ED73" s="40"/>
      <c r="EE73" s="40"/>
      <c r="EF73" s="37">
        <f t="shared" si="110"/>
        <v>1</v>
      </c>
      <c r="EG73" s="38">
        <f t="shared" si="111"/>
        <v>0</v>
      </c>
      <c r="EH73" s="39" t="s">
        <v>174</v>
      </c>
      <c r="EI73" s="40" t="s">
        <v>175</v>
      </c>
      <c r="EJ73" s="48"/>
      <c r="EK73" s="48">
        <v>2024</v>
      </c>
      <c r="EL73" s="49" t="str">
        <f>+VLOOKUP(C73,[8]Listas_desplega!$AI$22:$AJ$44,2,0)</f>
        <v>DPI</v>
      </c>
      <c r="EM73" s="49" t="str">
        <f>+VLOOKUP(I73,[8]Listas_desplega!$BY$2:$BZ$7,2,0)</f>
        <v>T_2</v>
      </c>
      <c r="EN73" s="49" t="str">
        <f>+VLOOKUP(J73,[8]Listas_desplega!$BY$10:$BZ$23,2,0)</f>
        <v>T_2_C_2</v>
      </c>
      <c r="EO73" s="49" t="str">
        <f>+VLOOKUP(K73,[8]Listas_desplega!$BY$27:$BZ$54,2,0)</f>
        <v>T_2_C_2_ET_1</v>
      </c>
      <c r="EP73" s="49" t="str">
        <f>+VLOOKUP(L73,[8]Listas_desplega!$BY$57:$BZ$105,2,0)</f>
        <v>T_2_C_2_ET_1_CPT_1</v>
      </c>
      <c r="EQ73" s="50" t="str">
        <f>+VLOOKUP(M73,[8]Listas_desplega!$J$2:$K$11,2,FALSE)</f>
        <v>Eje_E_1</v>
      </c>
      <c r="ER73" s="50"/>
    </row>
    <row r="74" spans="1:148" s="51" customFormat="1" x14ac:dyDescent="0.25">
      <c r="A74" s="20" t="s">
        <v>1394</v>
      </c>
      <c r="B74" s="21" t="s">
        <v>152</v>
      </c>
      <c r="C74" s="22" t="s">
        <v>746</v>
      </c>
      <c r="D74" s="63" t="s">
        <v>764</v>
      </c>
      <c r="E74" s="23" t="s">
        <v>765</v>
      </c>
      <c r="F74" s="23" t="s">
        <v>155</v>
      </c>
      <c r="G74" s="24" t="s">
        <v>156</v>
      </c>
      <c r="H74" s="23" t="s">
        <v>429</v>
      </c>
      <c r="I74" s="23" t="s">
        <v>158</v>
      </c>
      <c r="J74" s="23" t="s">
        <v>159</v>
      </c>
      <c r="K74" s="23" t="s">
        <v>160</v>
      </c>
      <c r="L74" s="23" t="s">
        <v>626</v>
      </c>
      <c r="M74" s="21" t="s">
        <v>627</v>
      </c>
      <c r="N74" s="25" t="s">
        <v>747</v>
      </c>
      <c r="O74" s="29">
        <v>36</v>
      </c>
      <c r="P74" s="23" t="s">
        <v>832</v>
      </c>
      <c r="Q74" s="30" t="s">
        <v>165</v>
      </c>
      <c r="R74" s="27" t="s">
        <v>166</v>
      </c>
      <c r="S74" s="23" t="s">
        <v>833</v>
      </c>
      <c r="T74" s="29" t="s">
        <v>168</v>
      </c>
      <c r="U74" s="29" t="s">
        <v>187</v>
      </c>
      <c r="V74" s="29">
        <v>30</v>
      </c>
      <c r="W74" s="23" t="s">
        <v>834</v>
      </c>
      <c r="X74" s="29" t="s">
        <v>171</v>
      </c>
      <c r="Y74" s="21" t="s">
        <v>172</v>
      </c>
      <c r="Z74" s="30"/>
      <c r="AA74" s="30"/>
      <c r="AB74" s="30"/>
      <c r="AC74" s="30"/>
      <c r="AD74" s="30"/>
      <c r="AE74" s="30"/>
      <c r="AF74" s="30"/>
      <c r="AG74" s="30"/>
      <c r="AH74" s="29"/>
      <c r="AI74" s="29" t="s">
        <v>752</v>
      </c>
      <c r="AJ74" s="29"/>
      <c r="AK74" s="29"/>
      <c r="AL74" s="29"/>
      <c r="AM74" s="29"/>
      <c r="AN74" s="29"/>
      <c r="AO74" s="29"/>
      <c r="AP74" s="29"/>
      <c r="AQ74" s="29"/>
      <c r="AR74" s="31"/>
      <c r="AS74" s="29"/>
      <c r="AT74" s="178" t="s">
        <v>175</v>
      </c>
      <c r="AU74" s="98" t="s">
        <v>175</v>
      </c>
      <c r="AV74" s="98">
        <v>20</v>
      </c>
      <c r="AW74" s="98">
        <v>25</v>
      </c>
      <c r="AX74" s="98">
        <v>30</v>
      </c>
      <c r="AY74" s="98">
        <v>30</v>
      </c>
      <c r="AZ74" s="98"/>
      <c r="BA74" s="98"/>
      <c r="BB74" s="98"/>
      <c r="BC74" s="99"/>
      <c r="BD74" s="158"/>
      <c r="BE74" s="94"/>
      <c r="BF74" s="40"/>
      <c r="BG74" s="37">
        <f t="shared" si="80"/>
        <v>0</v>
      </c>
      <c r="BH74" s="38">
        <f t="shared" si="81"/>
        <v>0</v>
      </c>
      <c r="BI74" s="39" t="s">
        <v>174</v>
      </c>
      <c r="BJ74" s="40" t="s">
        <v>175</v>
      </c>
      <c r="BK74" s="57"/>
      <c r="BL74" s="44">
        <f t="shared" si="73"/>
        <v>0</v>
      </c>
      <c r="BM74" s="40"/>
      <c r="BN74" s="37">
        <f t="shared" si="82"/>
        <v>0</v>
      </c>
      <c r="BO74" s="38">
        <f t="shared" si="83"/>
        <v>0</v>
      </c>
      <c r="BP74" s="39" t="s">
        <v>174</v>
      </c>
      <c r="BQ74" s="40" t="s">
        <v>175</v>
      </c>
      <c r="BR74" s="57">
        <v>5</v>
      </c>
      <c r="BS74" s="55">
        <v>12</v>
      </c>
      <c r="BT74" s="40"/>
      <c r="BU74" s="37">
        <f t="shared" si="84"/>
        <v>0.25</v>
      </c>
      <c r="BV74" s="38">
        <f t="shared" si="85"/>
        <v>0</v>
      </c>
      <c r="BW74" s="39" t="s">
        <v>174</v>
      </c>
      <c r="BX74" s="40" t="s">
        <v>175</v>
      </c>
      <c r="BY74" s="57">
        <f>+BR74</f>
        <v>5</v>
      </c>
      <c r="BZ74" s="44">
        <f t="shared" si="74"/>
        <v>0</v>
      </c>
      <c r="CA74" s="159" t="s">
        <v>835</v>
      </c>
      <c r="CB74" s="37">
        <f t="shared" si="87"/>
        <v>0.25</v>
      </c>
      <c r="CC74" s="38">
        <f t="shared" si="88"/>
        <v>0</v>
      </c>
      <c r="CD74" s="39" t="s">
        <v>176</v>
      </c>
      <c r="CE74" s="36" t="s">
        <v>830</v>
      </c>
      <c r="CF74" s="57">
        <f>+BY74</f>
        <v>5</v>
      </c>
      <c r="CG74" s="44">
        <f t="shared" si="90"/>
        <v>0</v>
      </c>
      <c r="CH74" s="40"/>
      <c r="CI74" s="37">
        <f t="shared" si="91"/>
        <v>0.25</v>
      </c>
      <c r="CJ74" s="38">
        <f t="shared" si="92"/>
        <v>0</v>
      </c>
      <c r="CK74" s="39" t="s">
        <v>174</v>
      </c>
      <c r="CL74" s="40" t="s">
        <v>175</v>
      </c>
      <c r="CM74" s="57">
        <v>10</v>
      </c>
      <c r="CN74" s="40"/>
      <c r="CO74" s="40"/>
      <c r="CP74" s="37">
        <f t="shared" si="93"/>
        <v>0.5</v>
      </c>
      <c r="CQ74" s="38">
        <f t="shared" si="94"/>
        <v>0</v>
      </c>
      <c r="CR74" s="39" t="s">
        <v>174</v>
      </c>
      <c r="CS74" s="40" t="s">
        <v>175</v>
      </c>
      <c r="CT74" s="57">
        <f>+CM74</f>
        <v>10</v>
      </c>
      <c r="CU74" s="44">
        <f t="shared" si="75"/>
        <v>0</v>
      </c>
      <c r="CV74" s="40"/>
      <c r="CW74" s="37">
        <f t="shared" si="96"/>
        <v>0.5</v>
      </c>
      <c r="CX74" s="38">
        <f t="shared" si="97"/>
        <v>0</v>
      </c>
      <c r="CY74" s="39" t="s">
        <v>174</v>
      </c>
      <c r="CZ74" s="40" t="s">
        <v>175</v>
      </c>
      <c r="DA74" s="46">
        <f>+CT74</f>
        <v>10</v>
      </c>
      <c r="DB74" s="44">
        <f t="shared" si="76"/>
        <v>0</v>
      </c>
      <c r="DC74" s="40"/>
      <c r="DD74" s="37">
        <f t="shared" si="99"/>
        <v>0.5</v>
      </c>
      <c r="DE74" s="38">
        <f t="shared" si="100"/>
        <v>0</v>
      </c>
      <c r="DF74" s="39" t="s">
        <v>174</v>
      </c>
      <c r="DG74" s="40" t="s">
        <v>175</v>
      </c>
      <c r="DH74" s="46">
        <v>15</v>
      </c>
      <c r="DI74" s="40"/>
      <c r="DJ74" s="40"/>
      <c r="DK74" s="37">
        <f t="shared" si="101"/>
        <v>0.75</v>
      </c>
      <c r="DL74" s="38">
        <f t="shared" si="102"/>
        <v>0</v>
      </c>
      <c r="DM74" s="39" t="s">
        <v>174</v>
      </c>
      <c r="DN74" s="40" t="s">
        <v>175</v>
      </c>
      <c r="DO74" s="46">
        <f>+DH74</f>
        <v>15</v>
      </c>
      <c r="DP74" s="44">
        <f t="shared" si="77"/>
        <v>0</v>
      </c>
      <c r="DQ74" s="40"/>
      <c r="DR74" s="37">
        <f t="shared" si="104"/>
        <v>0.75</v>
      </c>
      <c r="DS74" s="38">
        <f t="shared" si="105"/>
        <v>0</v>
      </c>
      <c r="DT74" s="39" t="s">
        <v>174</v>
      </c>
      <c r="DU74" s="40" t="s">
        <v>175</v>
      </c>
      <c r="DV74" s="46">
        <f>+DO74</f>
        <v>15</v>
      </c>
      <c r="DW74" s="44">
        <f t="shared" si="78"/>
        <v>0</v>
      </c>
      <c r="DX74" s="40"/>
      <c r="DY74" s="37">
        <f t="shared" si="107"/>
        <v>0.75</v>
      </c>
      <c r="DZ74" s="38">
        <f t="shared" si="108"/>
        <v>0</v>
      </c>
      <c r="EA74" s="39" t="s">
        <v>174</v>
      </c>
      <c r="EB74" s="40" t="s">
        <v>175</v>
      </c>
      <c r="EC74" s="46">
        <f t="shared" si="109"/>
        <v>20</v>
      </c>
      <c r="ED74" s="40"/>
      <c r="EE74" s="40"/>
      <c r="EF74" s="37">
        <f t="shared" si="110"/>
        <v>1</v>
      </c>
      <c r="EG74" s="38">
        <f t="shared" si="111"/>
        <v>0</v>
      </c>
      <c r="EH74" s="39" t="s">
        <v>174</v>
      </c>
      <c r="EI74" s="40" t="s">
        <v>175</v>
      </c>
      <c r="EJ74" s="48"/>
      <c r="EK74" s="48">
        <v>2024</v>
      </c>
      <c r="EL74" s="49" t="str">
        <f>+VLOOKUP(C74,[8]Listas_desplega!$AI$22:$AJ$44,2,0)</f>
        <v>DPI</v>
      </c>
      <c r="EM74" s="49" t="str">
        <f>+VLOOKUP(I74,[8]Listas_desplega!$BY$2:$BZ$7,2,0)</f>
        <v>T_2</v>
      </c>
      <c r="EN74" s="49" t="str">
        <f>+VLOOKUP(J74,[8]Listas_desplega!$BY$10:$BZ$23,2,0)</f>
        <v>T_2_C_2</v>
      </c>
      <c r="EO74" s="49" t="str">
        <f>+VLOOKUP(K74,[8]Listas_desplega!$BY$27:$BZ$54,2,0)</f>
        <v>T_2_C_2_ET_1</v>
      </c>
      <c r="EP74" s="49" t="str">
        <f>+VLOOKUP(L74,[8]Listas_desplega!$BY$57:$BZ$105,2,0)</f>
        <v>T_2_C_2_ET_1_CPT_1</v>
      </c>
      <c r="EQ74" s="50" t="str">
        <f>+VLOOKUP(M74,[8]Listas_desplega!$J$2:$K$11,2,FALSE)</f>
        <v>Eje_E_1</v>
      </c>
      <c r="ER74" s="50"/>
    </row>
    <row r="75" spans="1:148" s="51" customFormat="1" x14ac:dyDescent="0.25">
      <c r="A75" s="20" t="s">
        <v>1395</v>
      </c>
      <c r="B75" s="21" t="s">
        <v>152</v>
      </c>
      <c r="C75" s="22" t="s">
        <v>746</v>
      </c>
      <c r="D75" s="22" t="s">
        <v>746</v>
      </c>
      <c r="E75" s="23" t="s">
        <v>765</v>
      </c>
      <c r="F75" s="23" t="s">
        <v>155</v>
      </c>
      <c r="G75" s="24" t="s">
        <v>156</v>
      </c>
      <c r="H75" s="23" t="s">
        <v>429</v>
      </c>
      <c r="I75" s="23" t="s">
        <v>158</v>
      </c>
      <c r="J75" s="23" t="s">
        <v>159</v>
      </c>
      <c r="K75" s="23" t="s">
        <v>160</v>
      </c>
      <c r="L75" s="23" t="s">
        <v>626</v>
      </c>
      <c r="M75" s="21" t="s">
        <v>627</v>
      </c>
      <c r="N75" s="25" t="s">
        <v>628</v>
      </c>
      <c r="O75" s="29">
        <v>37</v>
      </c>
      <c r="P75" s="23" t="s">
        <v>836</v>
      </c>
      <c r="Q75" s="30" t="s">
        <v>165</v>
      </c>
      <c r="R75" s="27" t="s">
        <v>166</v>
      </c>
      <c r="S75" s="23" t="s">
        <v>837</v>
      </c>
      <c r="T75" s="29" t="s">
        <v>186</v>
      </c>
      <c r="U75" s="29" t="s">
        <v>169</v>
      </c>
      <c r="V75" s="29">
        <v>30</v>
      </c>
      <c r="W75" s="23" t="s">
        <v>768</v>
      </c>
      <c r="X75" s="29" t="s">
        <v>171</v>
      </c>
      <c r="Y75" s="21" t="s">
        <v>172</v>
      </c>
      <c r="Z75" s="30"/>
      <c r="AA75" s="30"/>
      <c r="AB75" s="30"/>
      <c r="AC75" s="30"/>
      <c r="AD75" s="30"/>
      <c r="AE75" s="30"/>
      <c r="AF75" s="30"/>
      <c r="AG75" s="30"/>
      <c r="AH75" s="29"/>
      <c r="AI75" s="29" t="s">
        <v>752</v>
      </c>
      <c r="AJ75" s="29"/>
      <c r="AK75" s="29"/>
      <c r="AL75" s="29"/>
      <c r="AM75" s="29"/>
      <c r="AN75" s="29"/>
      <c r="AO75" s="29"/>
      <c r="AP75" s="29"/>
      <c r="AQ75" s="29"/>
      <c r="AR75" s="31"/>
      <c r="AS75" s="29"/>
      <c r="AT75" s="178" t="s">
        <v>175</v>
      </c>
      <c r="AU75" s="98" t="s">
        <v>175</v>
      </c>
      <c r="AV75" s="98">
        <v>60</v>
      </c>
      <c r="AW75" s="98">
        <v>70</v>
      </c>
      <c r="AX75" s="98">
        <v>80</v>
      </c>
      <c r="AY75" s="98">
        <v>80</v>
      </c>
      <c r="AZ75" s="98"/>
      <c r="BA75" s="98"/>
      <c r="BB75" s="98"/>
      <c r="BC75" s="99"/>
      <c r="BD75" s="45">
        <v>0</v>
      </c>
      <c r="BE75" s="45">
        <v>0</v>
      </c>
      <c r="BF75" s="40"/>
      <c r="BG75" s="37">
        <f t="shared" si="80"/>
        <v>0</v>
      </c>
      <c r="BH75" s="38">
        <f t="shared" si="81"/>
        <v>0</v>
      </c>
      <c r="BI75" s="39" t="s">
        <v>174</v>
      </c>
      <c r="BJ75" s="40" t="s">
        <v>175</v>
      </c>
      <c r="BK75" s="44">
        <f>IF(BH75="SI",BD75,0)</f>
        <v>0</v>
      </c>
      <c r="BL75" s="44">
        <f t="shared" si="73"/>
        <v>0</v>
      </c>
      <c r="BM75" s="40"/>
      <c r="BN75" s="37">
        <f t="shared" si="82"/>
        <v>0</v>
      </c>
      <c r="BO75" s="38">
        <f t="shared" si="83"/>
        <v>0</v>
      </c>
      <c r="BP75" s="39" t="s">
        <v>174</v>
      </c>
      <c r="BQ75" s="40" t="s">
        <v>175</v>
      </c>
      <c r="BR75" s="57">
        <v>0</v>
      </c>
      <c r="BS75" s="44">
        <f t="shared" ref="BS75:BS88" si="112">IF(BP75="SI",BL75,0)</f>
        <v>0</v>
      </c>
      <c r="BT75" s="40"/>
      <c r="BU75" s="37">
        <f t="shared" si="84"/>
        <v>0</v>
      </c>
      <c r="BV75" s="38">
        <f t="shared" si="85"/>
        <v>0</v>
      </c>
      <c r="BW75" s="39" t="s">
        <v>174</v>
      </c>
      <c r="BX75" s="40" t="s">
        <v>175</v>
      </c>
      <c r="BY75" s="44">
        <f>IF(BV75="SI",BR75,0)</f>
        <v>0</v>
      </c>
      <c r="BZ75" s="44">
        <f t="shared" si="74"/>
        <v>0</v>
      </c>
      <c r="CA75" s="159"/>
      <c r="CB75" s="37">
        <f t="shared" si="87"/>
        <v>0</v>
      </c>
      <c r="CC75" s="38">
        <f t="shared" si="88"/>
        <v>0</v>
      </c>
      <c r="CD75" s="39" t="s">
        <v>174</v>
      </c>
      <c r="CE75" s="36" t="s">
        <v>175</v>
      </c>
      <c r="CF75" s="45"/>
      <c r="CG75" s="44">
        <f t="shared" si="90"/>
        <v>0</v>
      </c>
      <c r="CH75" s="40"/>
      <c r="CI75" s="37">
        <f t="shared" si="91"/>
        <v>0</v>
      </c>
      <c r="CJ75" s="38">
        <f t="shared" si="92"/>
        <v>0</v>
      </c>
      <c r="CK75" s="39" t="s">
        <v>174</v>
      </c>
      <c r="CL75" s="40" t="s">
        <v>175</v>
      </c>
      <c r="CM75" s="46">
        <v>30</v>
      </c>
      <c r="CN75" s="40"/>
      <c r="CO75" s="40"/>
      <c r="CP75" s="37">
        <f t="shared" si="93"/>
        <v>0.5</v>
      </c>
      <c r="CQ75" s="38">
        <f t="shared" si="94"/>
        <v>0</v>
      </c>
      <c r="CR75" s="39" t="s">
        <v>174</v>
      </c>
      <c r="CS75" s="40" t="s">
        <v>175</v>
      </c>
      <c r="CT75" s="126"/>
      <c r="CU75" s="44">
        <f t="shared" si="75"/>
        <v>0</v>
      </c>
      <c r="CV75" s="40"/>
      <c r="CW75" s="37">
        <f t="shared" si="96"/>
        <v>0</v>
      </c>
      <c r="CX75" s="38">
        <f t="shared" si="97"/>
        <v>0</v>
      </c>
      <c r="CY75" s="39" t="s">
        <v>174</v>
      </c>
      <c r="CZ75" s="40" t="s">
        <v>175</v>
      </c>
      <c r="DA75" s="94"/>
      <c r="DB75" s="44">
        <f t="shared" si="76"/>
        <v>0</v>
      </c>
      <c r="DC75" s="40"/>
      <c r="DD75" s="37">
        <f t="shared" si="99"/>
        <v>0</v>
      </c>
      <c r="DE75" s="38">
        <f t="shared" si="100"/>
        <v>0</v>
      </c>
      <c r="DF75" s="39" t="s">
        <v>174</v>
      </c>
      <c r="DG75" s="40" t="s">
        <v>175</v>
      </c>
      <c r="DH75" s="46"/>
      <c r="DI75" s="44">
        <f t="shared" ref="DI75:DI88" si="113">IF(DF75="SI",DB75,0)</f>
        <v>0</v>
      </c>
      <c r="DJ75" s="40"/>
      <c r="DK75" s="37">
        <f t="shared" si="101"/>
        <v>0</v>
      </c>
      <c r="DL75" s="38">
        <f t="shared" si="102"/>
        <v>0</v>
      </c>
      <c r="DM75" s="39" t="s">
        <v>174</v>
      </c>
      <c r="DN75" s="40" t="s">
        <v>175</v>
      </c>
      <c r="DO75" s="46"/>
      <c r="DP75" s="44">
        <f t="shared" si="77"/>
        <v>0</v>
      </c>
      <c r="DQ75" s="40"/>
      <c r="DR75" s="37">
        <f t="shared" si="104"/>
        <v>0</v>
      </c>
      <c r="DS75" s="38">
        <f t="shared" si="105"/>
        <v>0</v>
      </c>
      <c r="DT75" s="39" t="s">
        <v>174</v>
      </c>
      <c r="DU75" s="40" t="s">
        <v>175</v>
      </c>
      <c r="DV75" s="46"/>
      <c r="DW75" s="44">
        <f t="shared" si="78"/>
        <v>0</v>
      </c>
      <c r="DX75" s="40"/>
      <c r="DY75" s="37">
        <f t="shared" si="107"/>
        <v>0</v>
      </c>
      <c r="DZ75" s="38">
        <f t="shared" si="108"/>
        <v>0</v>
      </c>
      <c r="EA75" s="39" t="s">
        <v>174</v>
      </c>
      <c r="EB75" s="40" t="s">
        <v>175</v>
      </c>
      <c r="EC75" s="46">
        <f t="shared" si="109"/>
        <v>60</v>
      </c>
      <c r="ED75" s="40"/>
      <c r="EE75" s="40"/>
      <c r="EF75" s="37">
        <f t="shared" si="110"/>
        <v>1</v>
      </c>
      <c r="EG75" s="38">
        <f t="shared" si="111"/>
        <v>0</v>
      </c>
      <c r="EH75" s="39" t="s">
        <v>174</v>
      </c>
      <c r="EI75" s="40" t="s">
        <v>175</v>
      </c>
      <c r="EJ75" s="50"/>
      <c r="EK75" s="48">
        <v>2024</v>
      </c>
      <c r="EL75" s="49" t="str">
        <f>+VLOOKUP(C75,[8]Listas_desplega!$AI$22:$AJ$44,2,0)</f>
        <v>DPI</v>
      </c>
      <c r="EM75" s="49" t="str">
        <f>+VLOOKUP(I75,[8]Listas_desplega!$BY$2:$BZ$7,2,0)</f>
        <v>T_2</v>
      </c>
      <c r="EN75" s="49" t="str">
        <f>+VLOOKUP(J75,[8]Listas_desplega!$BY$10:$BZ$23,2,0)</f>
        <v>T_2_C_2</v>
      </c>
      <c r="EO75" s="49" t="str">
        <f>+VLOOKUP(K75,[8]Listas_desplega!$BY$27:$BZ$54,2,0)</f>
        <v>T_2_C_2_ET_1</v>
      </c>
      <c r="EP75" s="49" t="str">
        <f>+VLOOKUP(L75,[8]Listas_desplega!$BY$57:$BZ$105,2,0)</f>
        <v>T_2_C_2_ET_1_CPT_1</v>
      </c>
      <c r="EQ75" s="50" t="str">
        <f>+VLOOKUP(M75,[8]Listas_desplega!$J$2:$K$11,2,FALSE)</f>
        <v>Eje_E_1</v>
      </c>
      <c r="ER75" s="50"/>
    </row>
    <row r="76" spans="1:148" s="51" customFormat="1" x14ac:dyDescent="0.25">
      <c r="A76" s="20" t="s">
        <v>1396</v>
      </c>
      <c r="B76" s="21" t="s">
        <v>838</v>
      </c>
      <c r="C76" s="22" t="s">
        <v>839</v>
      </c>
      <c r="D76" s="22" t="s">
        <v>840</v>
      </c>
      <c r="E76" s="23" t="s">
        <v>154</v>
      </c>
      <c r="F76" s="63" t="s">
        <v>155</v>
      </c>
      <c r="G76" s="24" t="s">
        <v>156</v>
      </c>
      <c r="H76" s="23" t="s">
        <v>841</v>
      </c>
      <c r="I76" s="148" t="s">
        <v>158</v>
      </c>
      <c r="J76" s="148" t="s">
        <v>159</v>
      </c>
      <c r="K76" s="148" t="s">
        <v>160</v>
      </c>
      <c r="L76" s="148" t="s">
        <v>842</v>
      </c>
      <c r="M76" s="21" t="s">
        <v>843</v>
      </c>
      <c r="N76" s="179" t="s">
        <v>844</v>
      </c>
      <c r="O76" s="29" t="s">
        <v>845</v>
      </c>
      <c r="P76" s="23" t="s">
        <v>846</v>
      </c>
      <c r="Q76" s="30" t="s">
        <v>165</v>
      </c>
      <c r="R76" s="30" t="s">
        <v>166</v>
      </c>
      <c r="S76" s="63" t="s">
        <v>847</v>
      </c>
      <c r="T76" s="29" t="s">
        <v>168</v>
      </c>
      <c r="U76" s="29" t="s">
        <v>199</v>
      </c>
      <c r="V76" s="29">
        <v>180</v>
      </c>
      <c r="W76" s="23" t="s">
        <v>848</v>
      </c>
      <c r="X76" s="29" t="s">
        <v>404</v>
      </c>
      <c r="Y76" s="21"/>
      <c r="Z76" s="30"/>
      <c r="AA76" s="30"/>
      <c r="AB76" s="30"/>
      <c r="AC76" s="30"/>
      <c r="AD76" s="30"/>
      <c r="AE76" s="30"/>
      <c r="AF76" s="30"/>
      <c r="AG76" s="30"/>
      <c r="AH76" s="29"/>
      <c r="AI76" s="29"/>
      <c r="AJ76" s="29"/>
      <c r="AK76" s="29"/>
      <c r="AL76" s="29"/>
      <c r="AM76" s="29"/>
      <c r="AN76" s="29"/>
      <c r="AO76" s="29"/>
      <c r="AP76" s="29"/>
      <c r="AQ76" s="29"/>
      <c r="AR76" s="31"/>
      <c r="AS76" s="29"/>
      <c r="AT76" s="180">
        <v>200</v>
      </c>
      <c r="AU76" s="181">
        <v>4600</v>
      </c>
      <c r="AV76" s="181">
        <v>4700</v>
      </c>
      <c r="AW76" s="181">
        <v>4800</v>
      </c>
      <c r="AX76" s="181">
        <v>4900</v>
      </c>
      <c r="AY76" s="182">
        <v>19000</v>
      </c>
      <c r="AZ76" s="174"/>
      <c r="BA76" s="174"/>
      <c r="BB76" s="174"/>
      <c r="BC76" s="175"/>
      <c r="BD76" s="151"/>
      <c r="BE76" s="100"/>
      <c r="BF76" s="36" t="s">
        <v>849</v>
      </c>
      <c r="BG76" s="37">
        <f t="shared" si="80"/>
        <v>0</v>
      </c>
      <c r="BH76" s="38">
        <f t="shared" si="81"/>
        <v>0</v>
      </c>
      <c r="BI76" s="39" t="s">
        <v>174</v>
      </c>
      <c r="BJ76" s="40"/>
      <c r="BK76" s="183"/>
      <c r="BL76" s="44">
        <f t="shared" si="73"/>
        <v>0</v>
      </c>
      <c r="BM76" s="36" t="s">
        <v>850</v>
      </c>
      <c r="BN76" s="37">
        <f t="shared" si="82"/>
        <v>0</v>
      </c>
      <c r="BO76" s="38">
        <f t="shared" si="83"/>
        <v>0</v>
      </c>
      <c r="BP76" s="39" t="s">
        <v>174</v>
      </c>
      <c r="BQ76" s="40"/>
      <c r="BR76" s="95"/>
      <c r="BS76" s="111">
        <f t="shared" si="112"/>
        <v>0</v>
      </c>
      <c r="BT76" s="36" t="s">
        <v>851</v>
      </c>
      <c r="BU76" s="37">
        <f t="shared" si="84"/>
        <v>0</v>
      </c>
      <c r="BV76" s="38">
        <f t="shared" si="85"/>
        <v>0</v>
      </c>
      <c r="BW76" s="39" t="s">
        <v>176</v>
      </c>
      <c r="BX76" s="36" t="s">
        <v>753</v>
      </c>
      <c r="BY76" s="151"/>
      <c r="BZ76" s="44">
        <f t="shared" si="74"/>
        <v>0</v>
      </c>
      <c r="CA76" s="36"/>
      <c r="CB76" s="37">
        <f t="shared" si="87"/>
        <v>0</v>
      </c>
      <c r="CC76" s="38">
        <f t="shared" si="88"/>
        <v>0</v>
      </c>
      <c r="CD76" s="39" t="s">
        <v>174</v>
      </c>
      <c r="CE76" s="40" t="s">
        <v>175</v>
      </c>
      <c r="CF76" s="151"/>
      <c r="CG76" s="44">
        <f t="shared" si="90"/>
        <v>0</v>
      </c>
      <c r="CH76" s="36"/>
      <c r="CI76" s="37">
        <f t="shared" si="91"/>
        <v>0</v>
      </c>
      <c r="CJ76" s="38">
        <f t="shared" si="92"/>
        <v>0</v>
      </c>
      <c r="CK76" s="39" t="s">
        <v>174</v>
      </c>
      <c r="CL76" s="40" t="s">
        <v>175</v>
      </c>
      <c r="CM76" s="151"/>
      <c r="CN76" s="44">
        <f t="shared" ref="CN76:CN88" si="114">IF(CK76="SI",CG76,0)</f>
        <v>0</v>
      </c>
      <c r="CO76" s="40"/>
      <c r="CP76" s="37">
        <f t="shared" si="93"/>
        <v>0</v>
      </c>
      <c r="CQ76" s="38">
        <f t="shared" si="94"/>
        <v>0</v>
      </c>
      <c r="CR76" s="39" t="s">
        <v>174</v>
      </c>
      <c r="CS76" s="40" t="s">
        <v>175</v>
      </c>
      <c r="CT76" s="126"/>
      <c r="CU76" s="44">
        <f t="shared" si="75"/>
        <v>0</v>
      </c>
      <c r="CV76" s="40"/>
      <c r="CW76" s="37">
        <f t="shared" si="96"/>
        <v>0</v>
      </c>
      <c r="CX76" s="38">
        <f t="shared" si="97"/>
        <v>0</v>
      </c>
      <c r="CY76" s="39" t="s">
        <v>174</v>
      </c>
      <c r="CZ76" s="40" t="s">
        <v>175</v>
      </c>
      <c r="DA76" s="152"/>
      <c r="DB76" s="44">
        <f t="shared" si="76"/>
        <v>0</v>
      </c>
      <c r="DC76" s="40"/>
      <c r="DD76" s="37">
        <f t="shared" si="99"/>
        <v>0</v>
      </c>
      <c r="DE76" s="38">
        <f t="shared" si="100"/>
        <v>0</v>
      </c>
      <c r="DF76" s="39" t="s">
        <v>174</v>
      </c>
      <c r="DG76" s="40" t="s">
        <v>175</v>
      </c>
      <c r="DH76" s="152"/>
      <c r="DI76" s="44">
        <f t="shared" si="113"/>
        <v>0</v>
      </c>
      <c r="DJ76" s="40"/>
      <c r="DK76" s="37">
        <f t="shared" si="101"/>
        <v>0</v>
      </c>
      <c r="DL76" s="38">
        <f t="shared" si="102"/>
        <v>0</v>
      </c>
      <c r="DM76" s="39" t="s">
        <v>174</v>
      </c>
      <c r="DN76" s="40" t="s">
        <v>175</v>
      </c>
      <c r="DO76" s="152"/>
      <c r="DP76" s="44">
        <f t="shared" si="77"/>
        <v>0</v>
      </c>
      <c r="DQ76" s="40"/>
      <c r="DR76" s="37">
        <f t="shared" si="104"/>
        <v>0</v>
      </c>
      <c r="DS76" s="38">
        <f t="shared" si="105"/>
        <v>0</v>
      </c>
      <c r="DT76" s="39" t="s">
        <v>174</v>
      </c>
      <c r="DU76" s="40" t="s">
        <v>175</v>
      </c>
      <c r="DV76" s="94"/>
      <c r="DW76" s="44">
        <f t="shared" si="78"/>
        <v>0</v>
      </c>
      <c r="DX76" s="40"/>
      <c r="DY76" s="37">
        <f t="shared" si="107"/>
        <v>0</v>
      </c>
      <c r="DZ76" s="38">
        <f t="shared" si="108"/>
        <v>0</v>
      </c>
      <c r="EA76" s="39" t="s">
        <v>174</v>
      </c>
      <c r="EB76" s="40" t="s">
        <v>175</v>
      </c>
      <c r="EC76" s="46">
        <f t="shared" si="109"/>
        <v>4700</v>
      </c>
      <c r="ED76" s="40"/>
      <c r="EE76" s="40"/>
      <c r="EF76" s="37">
        <f t="shared" si="110"/>
        <v>1</v>
      </c>
      <c r="EG76" s="38">
        <f t="shared" si="111"/>
        <v>0</v>
      </c>
      <c r="EH76" s="39" t="s">
        <v>174</v>
      </c>
      <c r="EI76" s="40" t="s">
        <v>175</v>
      </c>
      <c r="EJ76" s="50" t="s">
        <v>173</v>
      </c>
      <c r="EK76" s="48">
        <v>2024</v>
      </c>
      <c r="EL76" s="49" t="str">
        <f>+VLOOKUP(C76,[8]Listas_desplega!$AI$22:$AJ$44,2,0)</f>
        <v>DF_ES</v>
      </c>
      <c r="EM76" s="49" t="str">
        <f>+VLOOKUP(I76,[8]Listas_desplega!$BY$2:$BZ$7,2,0)</f>
        <v>T_2</v>
      </c>
      <c r="EN76" s="49" t="str">
        <f>+VLOOKUP(J76,[8]Listas_desplega!$BY$10:$BZ$23,2,0)</f>
        <v>T_2_C_2</v>
      </c>
      <c r="EO76" s="49" t="str">
        <f>+VLOOKUP(K76,[8]Listas_desplega!$BY$27:$BZ$54,2,0)</f>
        <v>T_2_C_2_ET_1</v>
      </c>
      <c r="EP76" s="49" t="str">
        <f>+VLOOKUP(L76,[8]Listas_desplega!$BY$57:$BZ$105,2,0)</f>
        <v>T_1_C_1_ET_1_CPT_1</v>
      </c>
      <c r="EQ76" s="50" t="str">
        <f>+VLOOKUP(M76,[8]Listas_desplega!$J$2:$K$11,2,FALSE)</f>
        <v>Eje_E_8</v>
      </c>
      <c r="ER76" s="50"/>
    </row>
    <row r="77" spans="1:148" s="51" customFormat="1" x14ac:dyDescent="0.25">
      <c r="A77" s="20" t="s">
        <v>1397</v>
      </c>
      <c r="B77" s="21" t="s">
        <v>838</v>
      </c>
      <c r="C77" s="22" t="s">
        <v>839</v>
      </c>
      <c r="D77" s="22" t="s">
        <v>840</v>
      </c>
      <c r="E77" s="23" t="s">
        <v>154</v>
      </c>
      <c r="F77" s="63" t="s">
        <v>155</v>
      </c>
      <c r="G77" s="24" t="s">
        <v>156</v>
      </c>
      <c r="H77" s="23" t="s">
        <v>841</v>
      </c>
      <c r="I77" s="148" t="s">
        <v>158</v>
      </c>
      <c r="J77" s="148" t="s">
        <v>159</v>
      </c>
      <c r="K77" s="148" t="s">
        <v>160</v>
      </c>
      <c r="L77" s="148" t="s">
        <v>852</v>
      </c>
      <c r="M77" s="21" t="s">
        <v>843</v>
      </c>
      <c r="N77" s="179" t="s">
        <v>844</v>
      </c>
      <c r="O77" s="29" t="s">
        <v>853</v>
      </c>
      <c r="P77" s="23" t="s">
        <v>854</v>
      </c>
      <c r="Q77" s="30" t="s">
        <v>165</v>
      </c>
      <c r="R77" s="30" t="s">
        <v>166</v>
      </c>
      <c r="S77" s="23" t="s">
        <v>855</v>
      </c>
      <c r="T77" s="29" t="s">
        <v>168</v>
      </c>
      <c r="U77" s="29" t="s">
        <v>199</v>
      </c>
      <c r="V77" s="29">
        <v>180</v>
      </c>
      <c r="W77" s="23" t="s">
        <v>848</v>
      </c>
      <c r="X77" s="29" t="s">
        <v>404</v>
      </c>
      <c r="Y77" s="21"/>
      <c r="Z77" s="30"/>
      <c r="AA77" s="30"/>
      <c r="AB77" s="30"/>
      <c r="AC77" s="30"/>
      <c r="AD77" s="30"/>
      <c r="AE77" s="30"/>
      <c r="AF77" s="30"/>
      <c r="AG77" s="30"/>
      <c r="AH77" s="29"/>
      <c r="AI77" s="29"/>
      <c r="AJ77" s="29"/>
      <c r="AK77" s="29"/>
      <c r="AL77" s="29"/>
      <c r="AM77" s="29"/>
      <c r="AN77" s="29"/>
      <c r="AO77" s="29"/>
      <c r="AP77" s="29"/>
      <c r="AQ77" s="29"/>
      <c r="AR77" s="31"/>
      <c r="AS77" s="29"/>
      <c r="AT77" s="26">
        <v>350</v>
      </c>
      <c r="AU77" s="181">
        <v>3200</v>
      </c>
      <c r="AV77" s="181">
        <v>3300</v>
      </c>
      <c r="AW77" s="181">
        <v>3400</v>
      </c>
      <c r="AX77" s="181">
        <v>3500</v>
      </c>
      <c r="AY77" s="182">
        <v>13400</v>
      </c>
      <c r="AZ77" s="174"/>
      <c r="BA77" s="174"/>
      <c r="BB77" s="174"/>
      <c r="BC77" s="175"/>
      <c r="BD77" s="151"/>
      <c r="BE77" s="100"/>
      <c r="BF77" s="36" t="s">
        <v>856</v>
      </c>
      <c r="BG77" s="37">
        <f t="shared" si="80"/>
        <v>0</v>
      </c>
      <c r="BH77" s="38">
        <f t="shared" si="81"/>
        <v>0</v>
      </c>
      <c r="BI77" s="39" t="s">
        <v>174</v>
      </c>
      <c r="BJ77" s="40" t="s">
        <v>175</v>
      </c>
      <c r="BK77" s="183"/>
      <c r="BL77" s="44">
        <f t="shared" si="73"/>
        <v>0</v>
      </c>
      <c r="BM77" s="36" t="s">
        <v>857</v>
      </c>
      <c r="BN77" s="37">
        <f t="shared" si="82"/>
        <v>0</v>
      </c>
      <c r="BO77" s="38">
        <f t="shared" si="83"/>
        <v>0</v>
      </c>
      <c r="BP77" s="39" t="s">
        <v>174</v>
      </c>
      <c r="BQ77" s="40" t="s">
        <v>175</v>
      </c>
      <c r="BR77" s="95"/>
      <c r="BS77" s="111">
        <f t="shared" si="112"/>
        <v>0</v>
      </c>
      <c r="BT77" s="36" t="s">
        <v>858</v>
      </c>
      <c r="BU77" s="37">
        <f t="shared" si="84"/>
        <v>0</v>
      </c>
      <c r="BV77" s="38">
        <f t="shared" si="85"/>
        <v>0</v>
      </c>
      <c r="BW77" s="39" t="s">
        <v>176</v>
      </c>
      <c r="BX77" s="36" t="s">
        <v>753</v>
      </c>
      <c r="BY77" s="151"/>
      <c r="BZ77" s="44">
        <f t="shared" si="74"/>
        <v>0</v>
      </c>
      <c r="CA77" s="36"/>
      <c r="CB77" s="37">
        <f t="shared" si="87"/>
        <v>0</v>
      </c>
      <c r="CC77" s="38">
        <f t="shared" si="88"/>
        <v>0</v>
      </c>
      <c r="CD77" s="39" t="s">
        <v>174</v>
      </c>
      <c r="CE77" s="40" t="s">
        <v>175</v>
      </c>
      <c r="CF77" s="151"/>
      <c r="CG77" s="44">
        <f t="shared" si="90"/>
        <v>0</v>
      </c>
      <c r="CH77" s="36"/>
      <c r="CI77" s="37">
        <f t="shared" si="91"/>
        <v>0</v>
      </c>
      <c r="CJ77" s="38">
        <f t="shared" si="92"/>
        <v>0</v>
      </c>
      <c r="CK77" s="39" t="s">
        <v>174</v>
      </c>
      <c r="CL77" s="40" t="s">
        <v>175</v>
      </c>
      <c r="CM77" s="151"/>
      <c r="CN77" s="44">
        <f t="shared" si="114"/>
        <v>0</v>
      </c>
      <c r="CO77" s="40"/>
      <c r="CP77" s="37">
        <f t="shared" si="93"/>
        <v>0</v>
      </c>
      <c r="CQ77" s="38">
        <f t="shared" si="94"/>
        <v>0</v>
      </c>
      <c r="CR77" s="39" t="s">
        <v>174</v>
      </c>
      <c r="CS77" s="40" t="s">
        <v>175</v>
      </c>
      <c r="CT77" s="126"/>
      <c r="CU77" s="44">
        <f t="shared" si="75"/>
        <v>0</v>
      </c>
      <c r="CV77" s="40"/>
      <c r="CW77" s="37">
        <f t="shared" si="96"/>
        <v>0</v>
      </c>
      <c r="CX77" s="38">
        <f t="shared" si="97"/>
        <v>0</v>
      </c>
      <c r="CY77" s="39" t="s">
        <v>174</v>
      </c>
      <c r="CZ77" s="40" t="s">
        <v>175</v>
      </c>
      <c r="DA77" s="152"/>
      <c r="DB77" s="44">
        <f t="shared" si="76"/>
        <v>0</v>
      </c>
      <c r="DC77" s="40"/>
      <c r="DD77" s="37">
        <f t="shared" si="99"/>
        <v>0</v>
      </c>
      <c r="DE77" s="38">
        <f t="shared" si="100"/>
        <v>0</v>
      </c>
      <c r="DF77" s="39" t="s">
        <v>174</v>
      </c>
      <c r="DG77" s="40" t="s">
        <v>175</v>
      </c>
      <c r="DH77" s="152"/>
      <c r="DI77" s="44">
        <f t="shared" si="113"/>
        <v>0</v>
      </c>
      <c r="DJ77" s="40"/>
      <c r="DK77" s="37">
        <f t="shared" si="101"/>
        <v>0</v>
      </c>
      <c r="DL77" s="38">
        <f t="shared" si="102"/>
        <v>0</v>
      </c>
      <c r="DM77" s="39" t="s">
        <v>174</v>
      </c>
      <c r="DN77" s="40" t="s">
        <v>175</v>
      </c>
      <c r="DO77" s="152"/>
      <c r="DP77" s="44">
        <f t="shared" si="77"/>
        <v>0</v>
      </c>
      <c r="DQ77" s="40"/>
      <c r="DR77" s="37">
        <f t="shared" si="104"/>
        <v>0</v>
      </c>
      <c r="DS77" s="38">
        <f t="shared" si="105"/>
        <v>0</v>
      </c>
      <c r="DT77" s="39" t="s">
        <v>174</v>
      </c>
      <c r="DU77" s="40" t="s">
        <v>175</v>
      </c>
      <c r="DV77" s="94"/>
      <c r="DW77" s="44">
        <f t="shared" si="78"/>
        <v>0</v>
      </c>
      <c r="DX77" s="40"/>
      <c r="DY77" s="37">
        <f t="shared" si="107"/>
        <v>0</v>
      </c>
      <c r="DZ77" s="38">
        <f t="shared" si="108"/>
        <v>0</v>
      </c>
      <c r="EA77" s="39" t="s">
        <v>174</v>
      </c>
      <c r="EB77" s="40" t="s">
        <v>175</v>
      </c>
      <c r="EC77" s="46">
        <f t="shared" si="109"/>
        <v>3300</v>
      </c>
      <c r="ED77" s="40"/>
      <c r="EE77" s="40"/>
      <c r="EF77" s="37">
        <f t="shared" si="110"/>
        <v>1</v>
      </c>
      <c r="EG77" s="38">
        <f t="shared" si="111"/>
        <v>0</v>
      </c>
      <c r="EH77" s="39" t="s">
        <v>174</v>
      </c>
      <c r="EI77" s="40" t="s">
        <v>175</v>
      </c>
      <c r="EJ77" s="50" t="s">
        <v>173</v>
      </c>
      <c r="EK77" s="48">
        <v>2024</v>
      </c>
      <c r="EL77" s="49" t="str">
        <f>+VLOOKUP(C77,[8]Listas_desplega!$AI$22:$AJ$44,2,0)</f>
        <v>DF_ES</v>
      </c>
      <c r="EM77" s="49" t="str">
        <f>+VLOOKUP(I77,[8]Listas_desplega!$BY$2:$BZ$7,2,0)</f>
        <v>T_2</v>
      </c>
      <c r="EN77" s="49" t="str">
        <f>+VLOOKUP(J77,[8]Listas_desplega!$BY$10:$BZ$23,2,0)</f>
        <v>T_2_C_2</v>
      </c>
      <c r="EO77" s="49" t="str">
        <f>+VLOOKUP(K77,[8]Listas_desplega!$BY$27:$BZ$54,2,0)</f>
        <v>T_2_C_2_ET_1</v>
      </c>
      <c r="EP77" s="49" t="str">
        <f>+VLOOKUP(L77,[8]Listas_desplega!$BY$57:$BZ$105,2,0)</f>
        <v>T_2_C_2_ET_1_CPT_11</v>
      </c>
      <c r="EQ77" s="50" t="str">
        <f>+VLOOKUP(M77,[8]Listas_desplega!$J$2:$K$11,2,FALSE)</f>
        <v>Eje_E_8</v>
      </c>
      <c r="ER77" s="50"/>
    </row>
    <row r="78" spans="1:148" s="51" customFormat="1" x14ac:dyDescent="0.25">
      <c r="A78" s="20" t="s">
        <v>1398</v>
      </c>
      <c r="B78" s="21" t="s">
        <v>838</v>
      </c>
      <c r="C78" s="22" t="s">
        <v>839</v>
      </c>
      <c r="D78" s="22" t="s">
        <v>840</v>
      </c>
      <c r="E78" s="23" t="s">
        <v>154</v>
      </c>
      <c r="F78" s="63" t="s">
        <v>155</v>
      </c>
      <c r="G78" s="24" t="s">
        <v>156</v>
      </c>
      <c r="H78" s="23" t="s">
        <v>841</v>
      </c>
      <c r="I78" s="148" t="s">
        <v>158</v>
      </c>
      <c r="J78" s="148" t="s">
        <v>159</v>
      </c>
      <c r="K78" s="148" t="s">
        <v>160</v>
      </c>
      <c r="L78" s="148" t="s">
        <v>852</v>
      </c>
      <c r="M78" s="21" t="s">
        <v>843</v>
      </c>
      <c r="N78" s="179" t="s">
        <v>844</v>
      </c>
      <c r="O78" s="29" t="s">
        <v>859</v>
      </c>
      <c r="P78" s="23" t="s">
        <v>860</v>
      </c>
      <c r="Q78" s="30" t="s">
        <v>165</v>
      </c>
      <c r="R78" s="30" t="s">
        <v>166</v>
      </c>
      <c r="S78" s="23" t="s">
        <v>861</v>
      </c>
      <c r="T78" s="29" t="s">
        <v>168</v>
      </c>
      <c r="U78" s="29" t="s">
        <v>199</v>
      </c>
      <c r="V78" s="29">
        <v>60</v>
      </c>
      <c r="W78" s="23" t="s">
        <v>862</v>
      </c>
      <c r="X78" s="29" t="s">
        <v>404</v>
      </c>
      <c r="Y78" s="21"/>
      <c r="Z78" s="30"/>
      <c r="AA78" s="30"/>
      <c r="AB78" s="30"/>
      <c r="AC78" s="30"/>
      <c r="AD78" s="30"/>
      <c r="AE78" s="30"/>
      <c r="AF78" s="30"/>
      <c r="AG78" s="30"/>
      <c r="AH78" s="29"/>
      <c r="AI78" s="29"/>
      <c r="AJ78" s="29"/>
      <c r="AK78" s="29"/>
      <c r="AL78" s="29"/>
      <c r="AM78" s="29"/>
      <c r="AN78" s="29"/>
      <c r="AO78" s="29"/>
      <c r="AP78" s="29"/>
      <c r="AQ78" s="29"/>
      <c r="AR78" s="31"/>
      <c r="AS78" s="29"/>
      <c r="AT78" s="32">
        <v>8000</v>
      </c>
      <c r="AU78" s="32">
        <v>10000</v>
      </c>
      <c r="AV78" s="32">
        <v>10000</v>
      </c>
      <c r="AW78" s="32">
        <v>10000</v>
      </c>
      <c r="AX78" s="32">
        <v>10000</v>
      </c>
      <c r="AY78" s="32">
        <v>40000</v>
      </c>
      <c r="AZ78" s="98"/>
      <c r="BA78" s="98"/>
      <c r="BB78" s="98"/>
      <c r="BC78" s="99"/>
      <c r="BD78" s="151"/>
      <c r="BE78" s="100"/>
      <c r="BF78" s="36" t="s">
        <v>863</v>
      </c>
      <c r="BG78" s="37">
        <f t="shared" si="80"/>
        <v>0</v>
      </c>
      <c r="BH78" s="38">
        <f t="shared" si="81"/>
        <v>0</v>
      </c>
      <c r="BI78" s="39" t="s">
        <v>174</v>
      </c>
      <c r="BJ78" s="40" t="s">
        <v>175</v>
      </c>
      <c r="BK78" s="183"/>
      <c r="BL78" s="44">
        <f t="shared" si="73"/>
        <v>0</v>
      </c>
      <c r="BM78" s="36" t="s">
        <v>864</v>
      </c>
      <c r="BN78" s="37">
        <f t="shared" si="82"/>
        <v>0</v>
      </c>
      <c r="BO78" s="38">
        <f t="shared" si="83"/>
        <v>0</v>
      </c>
      <c r="BP78" s="39" t="s">
        <v>174</v>
      </c>
      <c r="BQ78" s="40" t="s">
        <v>175</v>
      </c>
      <c r="BR78" s="95"/>
      <c r="BS78" s="111">
        <f t="shared" si="112"/>
        <v>0</v>
      </c>
      <c r="BT78" s="36" t="s">
        <v>865</v>
      </c>
      <c r="BU78" s="37">
        <f t="shared" si="84"/>
        <v>0</v>
      </c>
      <c r="BV78" s="38">
        <f t="shared" si="85"/>
        <v>0</v>
      </c>
      <c r="BW78" s="39" t="s">
        <v>176</v>
      </c>
      <c r="BX78" s="36" t="s">
        <v>753</v>
      </c>
      <c r="BY78" s="151"/>
      <c r="BZ78" s="44">
        <f t="shared" si="74"/>
        <v>0</v>
      </c>
      <c r="CA78" s="36"/>
      <c r="CB78" s="37">
        <f t="shared" si="87"/>
        <v>0</v>
      </c>
      <c r="CC78" s="38">
        <f t="shared" si="88"/>
        <v>0</v>
      </c>
      <c r="CD78" s="39" t="s">
        <v>174</v>
      </c>
      <c r="CE78" s="40" t="s">
        <v>175</v>
      </c>
      <c r="CF78" s="151"/>
      <c r="CG78" s="44">
        <f t="shared" si="90"/>
        <v>0</v>
      </c>
      <c r="CH78" s="36"/>
      <c r="CI78" s="37">
        <f t="shared" si="91"/>
        <v>0</v>
      </c>
      <c r="CJ78" s="38">
        <f t="shared" si="92"/>
        <v>0</v>
      </c>
      <c r="CK78" s="39" t="s">
        <v>174</v>
      </c>
      <c r="CL78" s="40" t="s">
        <v>175</v>
      </c>
      <c r="CM78" s="151"/>
      <c r="CN78" s="44">
        <f t="shared" si="114"/>
        <v>0</v>
      </c>
      <c r="CO78" s="40"/>
      <c r="CP78" s="37">
        <f t="shared" si="93"/>
        <v>0</v>
      </c>
      <c r="CQ78" s="38">
        <f t="shared" si="94"/>
        <v>0</v>
      </c>
      <c r="CR78" s="39" t="s">
        <v>174</v>
      </c>
      <c r="CS78" s="40" t="s">
        <v>175</v>
      </c>
      <c r="CT78" s="126"/>
      <c r="CU78" s="44">
        <f t="shared" si="75"/>
        <v>0</v>
      </c>
      <c r="CV78" s="40"/>
      <c r="CW78" s="37">
        <f t="shared" si="96"/>
        <v>0</v>
      </c>
      <c r="CX78" s="38">
        <f t="shared" si="97"/>
        <v>0</v>
      </c>
      <c r="CY78" s="39" t="s">
        <v>174</v>
      </c>
      <c r="CZ78" s="40" t="s">
        <v>175</v>
      </c>
      <c r="DA78" s="152"/>
      <c r="DB78" s="44">
        <f t="shared" si="76"/>
        <v>0</v>
      </c>
      <c r="DC78" s="40"/>
      <c r="DD78" s="37">
        <f t="shared" si="99"/>
        <v>0</v>
      </c>
      <c r="DE78" s="38">
        <f t="shared" si="100"/>
        <v>0</v>
      </c>
      <c r="DF78" s="39" t="s">
        <v>174</v>
      </c>
      <c r="DG78" s="40" t="s">
        <v>175</v>
      </c>
      <c r="DH78" s="152"/>
      <c r="DI78" s="44">
        <f t="shared" si="113"/>
        <v>0</v>
      </c>
      <c r="DJ78" s="40"/>
      <c r="DK78" s="37">
        <f t="shared" si="101"/>
        <v>0</v>
      </c>
      <c r="DL78" s="38">
        <f t="shared" si="102"/>
        <v>0</v>
      </c>
      <c r="DM78" s="39" t="s">
        <v>174</v>
      </c>
      <c r="DN78" s="40" t="s">
        <v>175</v>
      </c>
      <c r="DO78" s="152"/>
      <c r="DP78" s="44">
        <f t="shared" si="77"/>
        <v>0</v>
      </c>
      <c r="DQ78" s="40"/>
      <c r="DR78" s="37">
        <f t="shared" si="104"/>
        <v>0</v>
      </c>
      <c r="DS78" s="38">
        <f t="shared" si="105"/>
        <v>0</v>
      </c>
      <c r="DT78" s="39" t="s">
        <v>174</v>
      </c>
      <c r="DU78" s="40" t="s">
        <v>175</v>
      </c>
      <c r="DV78" s="94"/>
      <c r="DW78" s="44">
        <f t="shared" si="78"/>
        <v>0</v>
      </c>
      <c r="DX78" s="40"/>
      <c r="DY78" s="37">
        <f t="shared" si="107"/>
        <v>0</v>
      </c>
      <c r="DZ78" s="38">
        <f t="shared" si="108"/>
        <v>0</v>
      </c>
      <c r="EA78" s="39" t="s">
        <v>174</v>
      </c>
      <c r="EB78" s="40" t="s">
        <v>175</v>
      </c>
      <c r="EC78" s="46">
        <f t="shared" si="109"/>
        <v>10000</v>
      </c>
      <c r="ED78" s="40"/>
      <c r="EE78" s="40"/>
      <c r="EF78" s="37">
        <f t="shared" si="110"/>
        <v>1</v>
      </c>
      <c r="EG78" s="38">
        <f t="shared" si="111"/>
        <v>0</v>
      </c>
      <c r="EH78" s="39" t="s">
        <v>174</v>
      </c>
      <c r="EI78" s="40" t="s">
        <v>175</v>
      </c>
      <c r="EJ78" s="50"/>
      <c r="EK78" s="48">
        <v>2024</v>
      </c>
      <c r="EL78" s="49" t="str">
        <f>+VLOOKUP(C78,[8]Listas_desplega!$AI$22:$AJ$44,2,0)</f>
        <v>DF_ES</v>
      </c>
      <c r="EM78" s="49" t="str">
        <f>+VLOOKUP(I78,[8]Listas_desplega!$BY$2:$BZ$7,2,0)</f>
        <v>T_2</v>
      </c>
      <c r="EN78" s="49" t="str">
        <f>+VLOOKUP(J78,[8]Listas_desplega!$BY$10:$BZ$23,2,0)</f>
        <v>T_2_C_2</v>
      </c>
      <c r="EO78" s="49" t="str">
        <f>+VLOOKUP(K78,[8]Listas_desplega!$BY$27:$BZ$54,2,0)</f>
        <v>T_2_C_2_ET_1</v>
      </c>
      <c r="EP78" s="49" t="str">
        <f>+VLOOKUP(L78,[8]Listas_desplega!$BY$57:$BZ$105,2,0)</f>
        <v>T_2_C_2_ET_1_CPT_11</v>
      </c>
      <c r="EQ78" s="50" t="str">
        <f>+VLOOKUP(M78,[8]Listas_desplega!$J$2:$K$11,2,FALSE)</f>
        <v>Eje_E_8</v>
      </c>
      <c r="ER78" s="50"/>
    </row>
    <row r="79" spans="1:148" s="51" customFormat="1" x14ac:dyDescent="0.25">
      <c r="A79" s="20" t="s">
        <v>1399</v>
      </c>
      <c r="B79" s="21" t="s">
        <v>838</v>
      </c>
      <c r="C79" s="22" t="s">
        <v>839</v>
      </c>
      <c r="D79" s="22" t="s">
        <v>840</v>
      </c>
      <c r="E79" s="23" t="s">
        <v>154</v>
      </c>
      <c r="F79" s="63" t="s">
        <v>155</v>
      </c>
      <c r="G79" s="24" t="s">
        <v>156</v>
      </c>
      <c r="H79" s="23" t="s">
        <v>841</v>
      </c>
      <c r="I79" s="148" t="s">
        <v>158</v>
      </c>
      <c r="J79" s="148" t="s">
        <v>159</v>
      </c>
      <c r="K79" s="148" t="s">
        <v>160</v>
      </c>
      <c r="L79" s="148" t="s">
        <v>852</v>
      </c>
      <c r="M79" s="21" t="s">
        <v>843</v>
      </c>
      <c r="N79" s="179" t="s">
        <v>844</v>
      </c>
      <c r="O79" s="29" t="s">
        <v>866</v>
      </c>
      <c r="P79" s="23" t="s">
        <v>867</v>
      </c>
      <c r="Q79" s="30" t="s">
        <v>165</v>
      </c>
      <c r="R79" s="30" t="s">
        <v>166</v>
      </c>
      <c r="S79" s="23" t="s">
        <v>868</v>
      </c>
      <c r="T79" s="29" t="s">
        <v>168</v>
      </c>
      <c r="U79" s="29" t="s">
        <v>199</v>
      </c>
      <c r="V79" s="29">
        <v>60</v>
      </c>
      <c r="W79" s="23" t="s">
        <v>862</v>
      </c>
      <c r="X79" s="29" t="s">
        <v>404</v>
      </c>
      <c r="Y79" s="21"/>
      <c r="Z79" s="30"/>
      <c r="AA79" s="30"/>
      <c r="AB79" s="30"/>
      <c r="AC79" s="30"/>
      <c r="AD79" s="30"/>
      <c r="AE79" s="30"/>
      <c r="AF79" s="30"/>
      <c r="AG79" s="30"/>
      <c r="AH79" s="29"/>
      <c r="AI79" s="29"/>
      <c r="AJ79" s="29"/>
      <c r="AK79" s="29"/>
      <c r="AL79" s="29"/>
      <c r="AM79" s="29"/>
      <c r="AN79" s="29"/>
      <c r="AO79" s="29"/>
      <c r="AP79" s="29"/>
      <c r="AQ79" s="29"/>
      <c r="AR79" s="31"/>
      <c r="AS79" s="29"/>
      <c r="AT79" s="32">
        <v>4000</v>
      </c>
      <c r="AU79" s="32">
        <v>10000</v>
      </c>
      <c r="AV79" s="32">
        <v>10000</v>
      </c>
      <c r="AW79" s="32">
        <v>10000</v>
      </c>
      <c r="AX79" s="32">
        <v>10000</v>
      </c>
      <c r="AY79" s="32">
        <v>40000</v>
      </c>
      <c r="AZ79" s="98"/>
      <c r="BA79" s="98"/>
      <c r="BB79" s="98"/>
      <c r="BC79" s="99"/>
      <c r="BD79" s="151"/>
      <c r="BE79" s="100"/>
      <c r="BF79" s="36" t="s">
        <v>863</v>
      </c>
      <c r="BG79" s="37">
        <f t="shared" si="80"/>
        <v>0</v>
      </c>
      <c r="BH79" s="38">
        <f t="shared" si="81"/>
        <v>0</v>
      </c>
      <c r="BI79" s="39" t="s">
        <v>174</v>
      </c>
      <c r="BJ79" s="40" t="s">
        <v>175</v>
      </c>
      <c r="BK79" s="183"/>
      <c r="BL79" s="44">
        <f t="shared" si="73"/>
        <v>0</v>
      </c>
      <c r="BM79" s="36" t="s">
        <v>864</v>
      </c>
      <c r="BN79" s="37">
        <f t="shared" si="82"/>
        <v>0</v>
      </c>
      <c r="BO79" s="38">
        <f t="shared" si="83"/>
        <v>0</v>
      </c>
      <c r="BP79" s="39" t="s">
        <v>174</v>
      </c>
      <c r="BQ79" s="40"/>
      <c r="BR79" s="95"/>
      <c r="BS79" s="111">
        <f t="shared" si="112"/>
        <v>0</v>
      </c>
      <c r="BT79" s="36" t="s">
        <v>865</v>
      </c>
      <c r="BU79" s="37">
        <f t="shared" si="84"/>
        <v>0</v>
      </c>
      <c r="BV79" s="38">
        <f t="shared" si="85"/>
        <v>0</v>
      </c>
      <c r="BW79" s="39" t="s">
        <v>176</v>
      </c>
      <c r="BX79" s="36" t="s">
        <v>753</v>
      </c>
      <c r="BY79" s="151"/>
      <c r="BZ79" s="44">
        <f t="shared" si="74"/>
        <v>0</v>
      </c>
      <c r="CA79" s="36"/>
      <c r="CB79" s="37">
        <f t="shared" si="87"/>
        <v>0</v>
      </c>
      <c r="CC79" s="38">
        <f t="shared" si="88"/>
        <v>0</v>
      </c>
      <c r="CD79" s="39" t="s">
        <v>174</v>
      </c>
      <c r="CE79" s="40" t="s">
        <v>175</v>
      </c>
      <c r="CF79" s="151"/>
      <c r="CG79" s="44">
        <f t="shared" si="90"/>
        <v>0</v>
      </c>
      <c r="CH79" s="36"/>
      <c r="CI79" s="37">
        <f t="shared" si="91"/>
        <v>0</v>
      </c>
      <c r="CJ79" s="38">
        <f t="shared" si="92"/>
        <v>0</v>
      </c>
      <c r="CK79" s="39" t="s">
        <v>174</v>
      </c>
      <c r="CL79" s="40" t="s">
        <v>175</v>
      </c>
      <c r="CM79" s="151"/>
      <c r="CN79" s="44">
        <f t="shared" si="114"/>
        <v>0</v>
      </c>
      <c r="CO79" s="40"/>
      <c r="CP79" s="37">
        <f t="shared" si="93"/>
        <v>0</v>
      </c>
      <c r="CQ79" s="38">
        <f t="shared" si="94"/>
        <v>0</v>
      </c>
      <c r="CR79" s="39" t="s">
        <v>174</v>
      </c>
      <c r="CS79" s="40" t="s">
        <v>175</v>
      </c>
      <c r="CT79" s="126"/>
      <c r="CU79" s="44">
        <f t="shared" si="75"/>
        <v>0</v>
      </c>
      <c r="CV79" s="40"/>
      <c r="CW79" s="37">
        <f t="shared" si="96"/>
        <v>0</v>
      </c>
      <c r="CX79" s="38">
        <f t="shared" si="97"/>
        <v>0</v>
      </c>
      <c r="CY79" s="39" t="s">
        <v>174</v>
      </c>
      <c r="CZ79" s="40" t="s">
        <v>175</v>
      </c>
      <c r="DA79" s="152"/>
      <c r="DB79" s="44">
        <f t="shared" si="76"/>
        <v>0</v>
      </c>
      <c r="DC79" s="40"/>
      <c r="DD79" s="37">
        <f t="shared" si="99"/>
        <v>0</v>
      </c>
      <c r="DE79" s="38">
        <f t="shared" si="100"/>
        <v>0</v>
      </c>
      <c r="DF79" s="39" t="s">
        <v>174</v>
      </c>
      <c r="DG79" s="40" t="s">
        <v>175</v>
      </c>
      <c r="DH79" s="152"/>
      <c r="DI79" s="44">
        <f t="shared" si="113"/>
        <v>0</v>
      </c>
      <c r="DJ79" s="40"/>
      <c r="DK79" s="37">
        <f t="shared" si="101"/>
        <v>0</v>
      </c>
      <c r="DL79" s="38">
        <f t="shared" si="102"/>
        <v>0</v>
      </c>
      <c r="DM79" s="39" t="s">
        <v>174</v>
      </c>
      <c r="DN79" s="40" t="s">
        <v>175</v>
      </c>
      <c r="DO79" s="152"/>
      <c r="DP79" s="44">
        <f t="shared" si="77"/>
        <v>0</v>
      </c>
      <c r="DQ79" s="40"/>
      <c r="DR79" s="37">
        <f t="shared" si="104"/>
        <v>0</v>
      </c>
      <c r="DS79" s="38">
        <f t="shared" si="105"/>
        <v>0</v>
      </c>
      <c r="DT79" s="39" t="s">
        <v>174</v>
      </c>
      <c r="DU79" s="40" t="s">
        <v>175</v>
      </c>
      <c r="DV79" s="94"/>
      <c r="DW79" s="44">
        <f t="shared" si="78"/>
        <v>0</v>
      </c>
      <c r="DX79" s="40"/>
      <c r="DY79" s="37">
        <f t="shared" si="107"/>
        <v>0</v>
      </c>
      <c r="DZ79" s="38">
        <f t="shared" si="108"/>
        <v>0</v>
      </c>
      <c r="EA79" s="39" t="s">
        <v>174</v>
      </c>
      <c r="EB79" s="40" t="s">
        <v>175</v>
      </c>
      <c r="EC79" s="46">
        <f t="shared" si="109"/>
        <v>10000</v>
      </c>
      <c r="ED79" s="40"/>
      <c r="EE79" s="40"/>
      <c r="EF79" s="37">
        <f t="shared" si="110"/>
        <v>1</v>
      </c>
      <c r="EG79" s="38">
        <f t="shared" si="111"/>
        <v>0</v>
      </c>
      <c r="EH79" s="39" t="s">
        <v>174</v>
      </c>
      <c r="EI79" s="40" t="s">
        <v>175</v>
      </c>
      <c r="EJ79" s="50"/>
      <c r="EK79" s="48">
        <v>2024</v>
      </c>
      <c r="EL79" s="49" t="str">
        <f>+VLOOKUP(C79,[8]Listas_desplega!$AI$22:$AJ$44,2,0)</f>
        <v>DF_ES</v>
      </c>
      <c r="EM79" s="49" t="str">
        <f>+VLOOKUP(I79,[8]Listas_desplega!$BY$2:$BZ$7,2,0)</f>
        <v>T_2</v>
      </c>
      <c r="EN79" s="49" t="str">
        <f>+VLOOKUP(J79,[8]Listas_desplega!$BY$10:$BZ$23,2,0)</f>
        <v>T_2_C_2</v>
      </c>
      <c r="EO79" s="49" t="str">
        <f>+VLOOKUP(K79,[8]Listas_desplega!$BY$27:$BZ$54,2,0)</f>
        <v>T_2_C_2_ET_1</v>
      </c>
      <c r="EP79" s="49" t="str">
        <f>+VLOOKUP(L79,[8]Listas_desplega!$BY$57:$BZ$105,2,0)</f>
        <v>T_2_C_2_ET_1_CPT_11</v>
      </c>
      <c r="EQ79" s="50" t="str">
        <f>+VLOOKUP(M79,[8]Listas_desplega!$J$2:$K$11,2,FALSE)</f>
        <v>Eje_E_8</v>
      </c>
      <c r="ER79" s="50"/>
    </row>
    <row r="80" spans="1:148" s="51" customFormat="1" x14ac:dyDescent="0.25">
      <c r="A80" s="20" t="s">
        <v>1400</v>
      </c>
      <c r="B80" s="21" t="s">
        <v>838</v>
      </c>
      <c r="C80" s="22" t="s">
        <v>839</v>
      </c>
      <c r="D80" s="22" t="s">
        <v>840</v>
      </c>
      <c r="E80" s="23" t="s">
        <v>154</v>
      </c>
      <c r="F80" s="63" t="s">
        <v>155</v>
      </c>
      <c r="G80" s="24" t="s">
        <v>156</v>
      </c>
      <c r="H80" s="23" t="s">
        <v>841</v>
      </c>
      <c r="I80" s="148" t="s">
        <v>158</v>
      </c>
      <c r="J80" s="148" t="s">
        <v>159</v>
      </c>
      <c r="K80" s="148" t="s">
        <v>160</v>
      </c>
      <c r="L80" s="148" t="s">
        <v>852</v>
      </c>
      <c r="M80" s="21" t="s">
        <v>843</v>
      </c>
      <c r="N80" s="179" t="s">
        <v>844</v>
      </c>
      <c r="O80" s="29" t="s">
        <v>869</v>
      </c>
      <c r="P80" s="23" t="s">
        <v>870</v>
      </c>
      <c r="Q80" s="30" t="s">
        <v>165</v>
      </c>
      <c r="R80" s="30" t="s">
        <v>166</v>
      </c>
      <c r="S80" s="23" t="s">
        <v>871</v>
      </c>
      <c r="T80" s="29" t="s">
        <v>168</v>
      </c>
      <c r="U80" s="29" t="s">
        <v>199</v>
      </c>
      <c r="V80" s="29">
        <v>0</v>
      </c>
      <c r="W80" s="23" t="s">
        <v>872</v>
      </c>
      <c r="X80" s="29" t="s">
        <v>404</v>
      </c>
      <c r="Y80" s="21"/>
      <c r="Z80" s="30"/>
      <c r="AA80" s="30"/>
      <c r="AB80" s="30"/>
      <c r="AC80" s="30"/>
      <c r="AD80" s="30"/>
      <c r="AE80" s="30"/>
      <c r="AF80" s="30"/>
      <c r="AG80" s="30"/>
      <c r="AH80" s="29"/>
      <c r="AI80" s="29"/>
      <c r="AJ80" s="29"/>
      <c r="AK80" s="29"/>
      <c r="AL80" s="29"/>
      <c r="AM80" s="29"/>
      <c r="AN80" s="29"/>
      <c r="AO80" s="29"/>
      <c r="AP80" s="29"/>
      <c r="AQ80" s="29"/>
      <c r="AR80" s="31"/>
      <c r="AS80" s="29"/>
      <c r="AT80" s="26">
        <v>2</v>
      </c>
      <c r="AU80" s="181">
        <v>4</v>
      </c>
      <c r="AV80" s="181">
        <v>4</v>
      </c>
      <c r="AW80" s="181">
        <v>4</v>
      </c>
      <c r="AX80" s="181">
        <v>4</v>
      </c>
      <c r="AY80" s="181">
        <v>16</v>
      </c>
      <c r="AZ80" s="98"/>
      <c r="BA80" s="98"/>
      <c r="BB80" s="98"/>
      <c r="BC80" s="99"/>
      <c r="BD80" s="151"/>
      <c r="BE80" s="100"/>
      <c r="BF80" s="36" t="s">
        <v>873</v>
      </c>
      <c r="BG80" s="37">
        <f t="shared" si="80"/>
        <v>0</v>
      </c>
      <c r="BH80" s="38">
        <f t="shared" si="81"/>
        <v>0</v>
      </c>
      <c r="BI80" s="39" t="s">
        <v>174</v>
      </c>
      <c r="BJ80" s="40" t="s">
        <v>175</v>
      </c>
      <c r="BK80" s="183"/>
      <c r="BL80" s="44">
        <f t="shared" si="73"/>
        <v>0</v>
      </c>
      <c r="BM80" s="36" t="s">
        <v>857</v>
      </c>
      <c r="BN80" s="37">
        <f t="shared" si="82"/>
        <v>0</v>
      </c>
      <c r="BO80" s="38">
        <f t="shared" si="83"/>
        <v>0</v>
      </c>
      <c r="BP80" s="39" t="s">
        <v>174</v>
      </c>
      <c r="BQ80" s="40" t="s">
        <v>175</v>
      </c>
      <c r="BR80" s="95"/>
      <c r="BS80" s="111">
        <f t="shared" si="112"/>
        <v>0</v>
      </c>
      <c r="BT80" s="36" t="s">
        <v>874</v>
      </c>
      <c r="BU80" s="37">
        <f t="shared" si="84"/>
        <v>0</v>
      </c>
      <c r="BV80" s="38">
        <f t="shared" si="85"/>
        <v>0</v>
      </c>
      <c r="BW80" s="39" t="s">
        <v>176</v>
      </c>
      <c r="BX80" s="36" t="s">
        <v>753</v>
      </c>
      <c r="BY80" s="151"/>
      <c r="BZ80" s="44">
        <f t="shared" si="74"/>
        <v>0</v>
      </c>
      <c r="CA80" s="36"/>
      <c r="CB80" s="37">
        <f t="shared" si="87"/>
        <v>0</v>
      </c>
      <c r="CC80" s="38">
        <f t="shared" si="88"/>
        <v>0</v>
      </c>
      <c r="CD80" s="39" t="s">
        <v>174</v>
      </c>
      <c r="CE80" s="40" t="s">
        <v>175</v>
      </c>
      <c r="CF80" s="151"/>
      <c r="CG80" s="44">
        <f t="shared" si="90"/>
        <v>0</v>
      </c>
      <c r="CH80" s="36"/>
      <c r="CI80" s="37">
        <f t="shared" si="91"/>
        <v>0</v>
      </c>
      <c r="CJ80" s="38">
        <f t="shared" si="92"/>
        <v>0</v>
      </c>
      <c r="CK80" s="39" t="s">
        <v>174</v>
      </c>
      <c r="CL80" s="40" t="s">
        <v>175</v>
      </c>
      <c r="CM80" s="151"/>
      <c r="CN80" s="44">
        <f t="shared" si="114"/>
        <v>0</v>
      </c>
      <c r="CO80" s="40"/>
      <c r="CP80" s="37">
        <f t="shared" si="93"/>
        <v>0</v>
      </c>
      <c r="CQ80" s="38">
        <f t="shared" si="94"/>
        <v>0</v>
      </c>
      <c r="CR80" s="39" t="s">
        <v>174</v>
      </c>
      <c r="CS80" s="40" t="s">
        <v>175</v>
      </c>
      <c r="CT80" s="126"/>
      <c r="CU80" s="44">
        <f t="shared" si="75"/>
        <v>0</v>
      </c>
      <c r="CV80" s="40"/>
      <c r="CW80" s="37">
        <f t="shared" si="96"/>
        <v>0</v>
      </c>
      <c r="CX80" s="38">
        <f t="shared" si="97"/>
        <v>0</v>
      </c>
      <c r="CY80" s="39" t="s">
        <v>174</v>
      </c>
      <c r="CZ80" s="40" t="s">
        <v>175</v>
      </c>
      <c r="DA80" s="152"/>
      <c r="DB80" s="44">
        <f t="shared" si="76"/>
        <v>0</v>
      </c>
      <c r="DC80" s="40"/>
      <c r="DD80" s="37">
        <f t="shared" si="99"/>
        <v>0</v>
      </c>
      <c r="DE80" s="38">
        <f t="shared" si="100"/>
        <v>0</v>
      </c>
      <c r="DF80" s="39" t="s">
        <v>174</v>
      </c>
      <c r="DG80" s="40" t="s">
        <v>175</v>
      </c>
      <c r="DH80" s="152"/>
      <c r="DI80" s="44">
        <f t="shared" si="113"/>
        <v>0</v>
      </c>
      <c r="DJ80" s="40"/>
      <c r="DK80" s="37">
        <f t="shared" si="101"/>
        <v>0</v>
      </c>
      <c r="DL80" s="38">
        <f t="shared" si="102"/>
        <v>0</v>
      </c>
      <c r="DM80" s="39" t="s">
        <v>174</v>
      </c>
      <c r="DN80" s="40" t="s">
        <v>175</v>
      </c>
      <c r="DO80" s="152"/>
      <c r="DP80" s="44">
        <f t="shared" si="77"/>
        <v>0</v>
      </c>
      <c r="DQ80" s="40"/>
      <c r="DR80" s="37">
        <f t="shared" si="104"/>
        <v>0</v>
      </c>
      <c r="DS80" s="38">
        <f t="shared" si="105"/>
        <v>0</v>
      </c>
      <c r="DT80" s="39" t="s">
        <v>174</v>
      </c>
      <c r="DU80" s="40" t="s">
        <v>175</v>
      </c>
      <c r="DV80" s="94"/>
      <c r="DW80" s="44">
        <f t="shared" si="78"/>
        <v>0</v>
      </c>
      <c r="DX80" s="40"/>
      <c r="DY80" s="37">
        <f t="shared" si="107"/>
        <v>0</v>
      </c>
      <c r="DZ80" s="38">
        <f t="shared" si="108"/>
        <v>0</v>
      </c>
      <c r="EA80" s="39" t="s">
        <v>174</v>
      </c>
      <c r="EB80" s="40" t="s">
        <v>175</v>
      </c>
      <c r="EC80" s="46">
        <f t="shared" si="109"/>
        <v>4</v>
      </c>
      <c r="ED80" s="40"/>
      <c r="EE80" s="40"/>
      <c r="EF80" s="37">
        <f t="shared" si="110"/>
        <v>1</v>
      </c>
      <c r="EG80" s="38">
        <f t="shared" si="111"/>
        <v>0</v>
      </c>
      <c r="EH80" s="39" t="s">
        <v>174</v>
      </c>
      <c r="EI80" s="40" t="s">
        <v>175</v>
      </c>
      <c r="EJ80" s="50"/>
      <c r="EK80" s="48">
        <v>2024</v>
      </c>
      <c r="EL80" s="49" t="str">
        <f>+VLOOKUP(C80,[8]Listas_desplega!$AI$22:$AJ$44,2,0)</f>
        <v>DF_ES</v>
      </c>
      <c r="EM80" s="49" t="str">
        <f>+VLOOKUP(I80,[8]Listas_desplega!$BY$2:$BZ$7,2,0)</f>
        <v>T_2</v>
      </c>
      <c r="EN80" s="49" t="str">
        <f>+VLOOKUP(J80,[8]Listas_desplega!$BY$10:$BZ$23,2,0)</f>
        <v>T_2_C_2</v>
      </c>
      <c r="EO80" s="49" t="str">
        <f>+VLOOKUP(K80,[8]Listas_desplega!$BY$27:$BZ$54,2,0)</f>
        <v>T_2_C_2_ET_1</v>
      </c>
      <c r="EP80" s="49" t="str">
        <f>+VLOOKUP(L80,[8]Listas_desplega!$BY$57:$BZ$105,2,0)</f>
        <v>T_2_C_2_ET_1_CPT_11</v>
      </c>
      <c r="EQ80" s="50" t="str">
        <f>+VLOOKUP(M80,[8]Listas_desplega!$J$2:$K$11,2,FALSE)</f>
        <v>Eje_E_8</v>
      </c>
      <c r="ER80" s="50"/>
    </row>
    <row r="81" spans="1:148" s="51" customFormat="1" x14ac:dyDescent="0.25">
      <c r="A81" s="20" t="s">
        <v>1401</v>
      </c>
      <c r="B81" s="21" t="s">
        <v>838</v>
      </c>
      <c r="C81" s="22" t="s">
        <v>839</v>
      </c>
      <c r="D81" s="22" t="s">
        <v>840</v>
      </c>
      <c r="E81" s="23" t="s">
        <v>154</v>
      </c>
      <c r="F81" s="63" t="s">
        <v>155</v>
      </c>
      <c r="G81" s="24" t="s">
        <v>156</v>
      </c>
      <c r="H81" s="23" t="s">
        <v>841</v>
      </c>
      <c r="I81" s="148" t="s">
        <v>158</v>
      </c>
      <c r="J81" s="148" t="s">
        <v>159</v>
      </c>
      <c r="K81" s="148" t="s">
        <v>160</v>
      </c>
      <c r="L81" s="148" t="s">
        <v>852</v>
      </c>
      <c r="M81" s="21" t="s">
        <v>843</v>
      </c>
      <c r="N81" s="179" t="s">
        <v>844</v>
      </c>
      <c r="O81" s="29" t="s">
        <v>875</v>
      </c>
      <c r="P81" s="23" t="s">
        <v>876</v>
      </c>
      <c r="Q81" s="30" t="s">
        <v>477</v>
      </c>
      <c r="R81" s="30" t="s">
        <v>222</v>
      </c>
      <c r="S81" s="23" t="s">
        <v>877</v>
      </c>
      <c r="T81" s="29" t="s">
        <v>186</v>
      </c>
      <c r="U81" s="29" t="s">
        <v>199</v>
      </c>
      <c r="V81" s="29">
        <v>0</v>
      </c>
      <c r="W81" s="23" t="s">
        <v>878</v>
      </c>
      <c r="X81" s="29" t="s">
        <v>404</v>
      </c>
      <c r="Y81" s="21"/>
      <c r="Z81" s="30"/>
      <c r="AA81" s="30"/>
      <c r="AB81" s="30"/>
      <c r="AC81" s="30"/>
      <c r="AD81" s="30"/>
      <c r="AE81" s="30"/>
      <c r="AF81" s="30"/>
      <c r="AG81" s="30"/>
      <c r="AH81" s="29"/>
      <c r="AI81" s="29"/>
      <c r="AJ81" s="29"/>
      <c r="AK81" s="29"/>
      <c r="AL81" s="29"/>
      <c r="AM81" s="29"/>
      <c r="AN81" s="29"/>
      <c r="AO81" s="29"/>
      <c r="AP81" s="29"/>
      <c r="AQ81" s="29"/>
      <c r="AR81" s="31"/>
      <c r="AS81" s="29"/>
      <c r="AT81" s="180"/>
      <c r="AU81" s="181"/>
      <c r="AV81" s="181">
        <v>100</v>
      </c>
      <c r="AW81" s="181"/>
      <c r="AX81" s="181"/>
      <c r="AY81" s="184"/>
      <c r="AZ81" s="174"/>
      <c r="BA81" s="174"/>
      <c r="BB81" s="174"/>
      <c r="BC81" s="175"/>
      <c r="BD81" s="151"/>
      <c r="BE81" s="151"/>
      <c r="BF81" s="36" t="s">
        <v>879</v>
      </c>
      <c r="BG81" s="37">
        <f t="shared" si="80"/>
        <v>0</v>
      </c>
      <c r="BH81" s="38">
        <f t="shared" si="81"/>
        <v>0</v>
      </c>
      <c r="BI81" s="39" t="s">
        <v>174</v>
      </c>
      <c r="BJ81" s="40" t="s">
        <v>175</v>
      </c>
      <c r="BK81" s="151"/>
      <c r="BL81" s="44">
        <f t="shared" si="73"/>
        <v>0</v>
      </c>
      <c r="BM81" s="36" t="s">
        <v>880</v>
      </c>
      <c r="BN81" s="37">
        <f t="shared" si="82"/>
        <v>0</v>
      </c>
      <c r="BO81" s="38">
        <f t="shared" si="83"/>
        <v>0</v>
      </c>
      <c r="BP81" s="39" t="s">
        <v>174</v>
      </c>
      <c r="BQ81" s="40" t="s">
        <v>175</v>
      </c>
      <c r="BR81" s="95"/>
      <c r="BS81" s="111">
        <f t="shared" si="112"/>
        <v>0</v>
      </c>
      <c r="BT81" s="36" t="s">
        <v>881</v>
      </c>
      <c r="BU81" s="37">
        <f t="shared" si="84"/>
        <v>0</v>
      </c>
      <c r="BV81" s="38">
        <f t="shared" si="85"/>
        <v>0</v>
      </c>
      <c r="BW81" s="39" t="s">
        <v>176</v>
      </c>
      <c r="BX81" s="36" t="s">
        <v>753</v>
      </c>
      <c r="BY81" s="151"/>
      <c r="BZ81" s="44">
        <f t="shared" si="74"/>
        <v>0</v>
      </c>
      <c r="CA81" s="36"/>
      <c r="CB81" s="37">
        <f t="shared" si="87"/>
        <v>0</v>
      </c>
      <c r="CC81" s="38">
        <f t="shared" si="88"/>
        <v>0</v>
      </c>
      <c r="CD81" s="39" t="s">
        <v>174</v>
      </c>
      <c r="CE81" s="40" t="s">
        <v>175</v>
      </c>
      <c r="CF81" s="151"/>
      <c r="CG81" s="44">
        <f t="shared" si="90"/>
        <v>0</v>
      </c>
      <c r="CH81" s="36"/>
      <c r="CI81" s="37">
        <f t="shared" si="91"/>
        <v>0</v>
      </c>
      <c r="CJ81" s="38">
        <f t="shared" si="92"/>
        <v>0</v>
      </c>
      <c r="CK81" s="39" t="s">
        <v>174</v>
      </c>
      <c r="CL81" s="40" t="s">
        <v>175</v>
      </c>
      <c r="CM81" s="151"/>
      <c r="CN81" s="44">
        <f t="shared" si="114"/>
        <v>0</v>
      </c>
      <c r="CO81" s="40"/>
      <c r="CP81" s="37">
        <f t="shared" si="93"/>
        <v>0</v>
      </c>
      <c r="CQ81" s="38">
        <f t="shared" si="94"/>
        <v>0</v>
      </c>
      <c r="CR81" s="39" t="s">
        <v>174</v>
      </c>
      <c r="CS81" s="40" t="s">
        <v>175</v>
      </c>
      <c r="CT81" s="126"/>
      <c r="CU81" s="44">
        <f t="shared" si="75"/>
        <v>0</v>
      </c>
      <c r="CV81" s="40"/>
      <c r="CW81" s="37">
        <f t="shared" si="96"/>
        <v>0</v>
      </c>
      <c r="CX81" s="38">
        <f t="shared" si="97"/>
        <v>0</v>
      </c>
      <c r="CY81" s="39" t="s">
        <v>174</v>
      </c>
      <c r="CZ81" s="40" t="s">
        <v>175</v>
      </c>
      <c r="DA81" s="152"/>
      <c r="DB81" s="44">
        <f t="shared" si="76"/>
        <v>0</v>
      </c>
      <c r="DC81" s="40"/>
      <c r="DD81" s="37">
        <f t="shared" si="99"/>
        <v>0</v>
      </c>
      <c r="DE81" s="38">
        <f t="shared" si="100"/>
        <v>0</v>
      </c>
      <c r="DF81" s="39" t="s">
        <v>174</v>
      </c>
      <c r="DG81" s="40" t="s">
        <v>175</v>
      </c>
      <c r="DH81" s="152"/>
      <c r="DI81" s="44">
        <f t="shared" si="113"/>
        <v>0</v>
      </c>
      <c r="DJ81" s="40"/>
      <c r="DK81" s="37">
        <f t="shared" si="101"/>
        <v>0</v>
      </c>
      <c r="DL81" s="38">
        <f t="shared" si="102"/>
        <v>0</v>
      </c>
      <c r="DM81" s="39" t="s">
        <v>174</v>
      </c>
      <c r="DN81" s="40" t="s">
        <v>175</v>
      </c>
      <c r="DO81" s="152"/>
      <c r="DP81" s="44">
        <f t="shared" si="77"/>
        <v>0</v>
      </c>
      <c r="DQ81" s="40"/>
      <c r="DR81" s="37">
        <f t="shared" si="104"/>
        <v>0</v>
      </c>
      <c r="DS81" s="38">
        <f t="shared" si="105"/>
        <v>0</v>
      </c>
      <c r="DT81" s="39" t="s">
        <v>174</v>
      </c>
      <c r="DU81" s="40" t="s">
        <v>175</v>
      </c>
      <c r="DV81" s="94"/>
      <c r="DW81" s="44">
        <f t="shared" si="78"/>
        <v>0</v>
      </c>
      <c r="DX81" s="40"/>
      <c r="DY81" s="37">
        <f t="shared" si="107"/>
        <v>0</v>
      </c>
      <c r="DZ81" s="38">
        <f t="shared" si="108"/>
        <v>0</v>
      </c>
      <c r="EA81" s="39" t="s">
        <v>174</v>
      </c>
      <c r="EB81" s="40" t="s">
        <v>175</v>
      </c>
      <c r="EC81" s="46">
        <f t="shared" si="109"/>
        <v>100</v>
      </c>
      <c r="ED81" s="60"/>
      <c r="EE81" s="40"/>
      <c r="EF81" s="37">
        <f t="shared" si="110"/>
        <v>1</v>
      </c>
      <c r="EG81" s="38">
        <f t="shared" si="111"/>
        <v>0</v>
      </c>
      <c r="EH81" s="39" t="s">
        <v>174</v>
      </c>
      <c r="EI81" s="40" t="s">
        <v>175</v>
      </c>
      <c r="EJ81" s="50"/>
      <c r="EK81" s="48">
        <v>2024</v>
      </c>
      <c r="EL81" s="49" t="str">
        <f>+VLOOKUP(C81,[8]Listas_desplega!$AI$22:$AJ$44,2,0)</f>
        <v>DF_ES</v>
      </c>
      <c r="EM81" s="49" t="str">
        <f>+VLOOKUP(I81,[8]Listas_desplega!$BY$2:$BZ$7,2,0)</f>
        <v>T_2</v>
      </c>
      <c r="EN81" s="49" t="str">
        <f>+VLOOKUP(J81,[8]Listas_desplega!$BY$10:$BZ$23,2,0)</f>
        <v>T_2_C_2</v>
      </c>
      <c r="EO81" s="49" t="str">
        <f>+VLOOKUP(K81,[8]Listas_desplega!$BY$27:$BZ$54,2,0)</f>
        <v>T_2_C_2_ET_1</v>
      </c>
      <c r="EP81" s="49" t="str">
        <f>+VLOOKUP(L81,[8]Listas_desplega!$BY$57:$BZ$105,2,0)</f>
        <v>T_2_C_2_ET_1_CPT_11</v>
      </c>
      <c r="EQ81" s="50" t="str">
        <f>+VLOOKUP(M81,[8]Listas_desplega!$J$2:$K$11,2,FALSE)</f>
        <v>Eje_E_8</v>
      </c>
      <c r="ER81" s="50"/>
    </row>
    <row r="82" spans="1:148" s="51" customFormat="1" x14ac:dyDescent="0.25">
      <c r="A82" s="20" t="s">
        <v>1402</v>
      </c>
      <c r="B82" s="21" t="s">
        <v>838</v>
      </c>
      <c r="C82" s="22" t="s">
        <v>839</v>
      </c>
      <c r="D82" s="22" t="s">
        <v>840</v>
      </c>
      <c r="E82" s="63" t="s">
        <v>765</v>
      </c>
      <c r="F82" s="63" t="s">
        <v>155</v>
      </c>
      <c r="G82" s="24" t="s">
        <v>156</v>
      </c>
      <c r="H82" s="23" t="s">
        <v>841</v>
      </c>
      <c r="I82" s="148" t="s">
        <v>158</v>
      </c>
      <c r="J82" s="148" t="s">
        <v>159</v>
      </c>
      <c r="K82" s="148" t="s">
        <v>160</v>
      </c>
      <c r="L82" s="148" t="s">
        <v>852</v>
      </c>
      <c r="M82" s="21" t="s">
        <v>843</v>
      </c>
      <c r="N82" s="179" t="s">
        <v>844</v>
      </c>
      <c r="O82" s="29">
        <v>38</v>
      </c>
      <c r="P82" s="23" t="s">
        <v>882</v>
      </c>
      <c r="Q82" s="30" t="s">
        <v>165</v>
      </c>
      <c r="R82" s="30" t="s">
        <v>166</v>
      </c>
      <c r="S82" s="23" t="s">
        <v>883</v>
      </c>
      <c r="T82" s="29" t="s">
        <v>168</v>
      </c>
      <c r="U82" s="29" t="s">
        <v>199</v>
      </c>
      <c r="V82" s="29">
        <v>0</v>
      </c>
      <c r="W82" s="23" t="s">
        <v>884</v>
      </c>
      <c r="X82" s="29" t="s">
        <v>171</v>
      </c>
      <c r="Y82" s="21"/>
      <c r="Z82" s="30"/>
      <c r="AA82" s="30"/>
      <c r="AB82" s="30"/>
      <c r="AC82" s="30"/>
      <c r="AD82" s="30"/>
      <c r="AE82" s="30"/>
      <c r="AF82" s="30"/>
      <c r="AG82" s="30"/>
      <c r="AH82" s="29"/>
      <c r="AI82" s="29"/>
      <c r="AJ82" s="29"/>
      <c r="AK82" s="29"/>
      <c r="AL82" s="29"/>
      <c r="AM82" s="29"/>
      <c r="AN82" s="29"/>
      <c r="AO82" s="29"/>
      <c r="AP82" s="29"/>
      <c r="AQ82" s="29"/>
      <c r="AR82" s="31"/>
      <c r="AS82" s="29"/>
      <c r="AT82" s="26"/>
      <c r="AU82" s="181"/>
      <c r="AV82" s="181">
        <v>100</v>
      </c>
      <c r="AW82" s="181"/>
      <c r="AX82" s="181"/>
      <c r="AY82" s="185">
        <v>100</v>
      </c>
      <c r="AZ82" s="174"/>
      <c r="BA82" s="174"/>
      <c r="BB82" s="174"/>
      <c r="BC82" s="175"/>
      <c r="BD82" s="151"/>
      <c r="BE82" s="100"/>
      <c r="BF82" s="36"/>
      <c r="BG82" s="37">
        <f t="shared" si="80"/>
        <v>0</v>
      </c>
      <c r="BH82" s="38">
        <f t="shared" si="81"/>
        <v>0</v>
      </c>
      <c r="BI82" s="39" t="s">
        <v>174</v>
      </c>
      <c r="BJ82" s="40" t="s">
        <v>175</v>
      </c>
      <c r="BK82" s="183"/>
      <c r="BL82" s="44">
        <f t="shared" si="73"/>
        <v>0</v>
      </c>
      <c r="BM82" s="36"/>
      <c r="BN82" s="37">
        <f t="shared" si="82"/>
        <v>0</v>
      </c>
      <c r="BO82" s="38">
        <f t="shared" si="83"/>
        <v>0</v>
      </c>
      <c r="BP82" s="39" t="s">
        <v>174</v>
      </c>
      <c r="BQ82" s="40" t="s">
        <v>175</v>
      </c>
      <c r="BR82" s="95"/>
      <c r="BS82" s="111">
        <f t="shared" si="112"/>
        <v>0</v>
      </c>
      <c r="BT82" s="36"/>
      <c r="BU82" s="37">
        <f t="shared" si="84"/>
        <v>0</v>
      </c>
      <c r="BV82" s="38">
        <f t="shared" si="85"/>
        <v>0</v>
      </c>
      <c r="BW82" s="39" t="s">
        <v>174</v>
      </c>
      <c r="BX82" s="36" t="s">
        <v>175</v>
      </c>
      <c r="BY82" s="151"/>
      <c r="BZ82" s="44">
        <f t="shared" si="74"/>
        <v>0</v>
      </c>
      <c r="CA82" s="36"/>
      <c r="CB82" s="37">
        <f t="shared" si="87"/>
        <v>0</v>
      </c>
      <c r="CC82" s="38">
        <f t="shared" si="88"/>
        <v>0</v>
      </c>
      <c r="CD82" s="39" t="s">
        <v>174</v>
      </c>
      <c r="CE82" s="40" t="s">
        <v>175</v>
      </c>
      <c r="CF82" s="151"/>
      <c r="CG82" s="44">
        <f t="shared" si="90"/>
        <v>0</v>
      </c>
      <c r="CH82" s="36"/>
      <c r="CI82" s="37">
        <f t="shared" si="91"/>
        <v>0</v>
      </c>
      <c r="CJ82" s="38">
        <f t="shared" si="92"/>
        <v>0</v>
      </c>
      <c r="CK82" s="39" t="s">
        <v>174</v>
      </c>
      <c r="CL82" s="40" t="s">
        <v>175</v>
      </c>
      <c r="CM82" s="151"/>
      <c r="CN82" s="44">
        <f t="shared" si="114"/>
        <v>0</v>
      </c>
      <c r="CO82" s="40"/>
      <c r="CP82" s="37">
        <f t="shared" si="93"/>
        <v>0</v>
      </c>
      <c r="CQ82" s="38">
        <f t="shared" si="94"/>
        <v>0</v>
      </c>
      <c r="CR82" s="39" t="s">
        <v>174</v>
      </c>
      <c r="CS82" s="40" t="s">
        <v>175</v>
      </c>
      <c r="CT82" s="126"/>
      <c r="CU82" s="44">
        <f t="shared" si="75"/>
        <v>0</v>
      </c>
      <c r="CV82" s="40"/>
      <c r="CW82" s="37">
        <f t="shared" si="96"/>
        <v>0</v>
      </c>
      <c r="CX82" s="38">
        <f t="shared" si="97"/>
        <v>0</v>
      </c>
      <c r="CY82" s="39" t="s">
        <v>174</v>
      </c>
      <c r="CZ82" s="40" t="s">
        <v>175</v>
      </c>
      <c r="DA82" s="152"/>
      <c r="DB82" s="44">
        <f t="shared" si="76"/>
        <v>0</v>
      </c>
      <c r="DC82" s="40"/>
      <c r="DD82" s="37">
        <f t="shared" si="99"/>
        <v>0</v>
      </c>
      <c r="DE82" s="38">
        <f t="shared" si="100"/>
        <v>0</v>
      </c>
      <c r="DF82" s="39" t="s">
        <v>174</v>
      </c>
      <c r="DG82" s="40" t="s">
        <v>175</v>
      </c>
      <c r="DH82" s="152"/>
      <c r="DI82" s="44">
        <f t="shared" si="113"/>
        <v>0</v>
      </c>
      <c r="DJ82" s="40"/>
      <c r="DK82" s="37">
        <f t="shared" si="101"/>
        <v>0</v>
      </c>
      <c r="DL82" s="38">
        <f t="shared" si="102"/>
        <v>0</v>
      </c>
      <c r="DM82" s="39" t="s">
        <v>174</v>
      </c>
      <c r="DN82" s="40" t="s">
        <v>175</v>
      </c>
      <c r="DO82" s="152"/>
      <c r="DP82" s="44">
        <f t="shared" si="77"/>
        <v>0</v>
      </c>
      <c r="DQ82" s="40"/>
      <c r="DR82" s="37">
        <f t="shared" si="104"/>
        <v>0</v>
      </c>
      <c r="DS82" s="38">
        <f t="shared" si="105"/>
        <v>0</v>
      </c>
      <c r="DT82" s="39" t="s">
        <v>174</v>
      </c>
      <c r="DU82" s="40" t="s">
        <v>175</v>
      </c>
      <c r="DV82" s="94"/>
      <c r="DW82" s="44">
        <f t="shared" si="78"/>
        <v>0</v>
      </c>
      <c r="DX82" s="40"/>
      <c r="DY82" s="37">
        <f t="shared" si="107"/>
        <v>0</v>
      </c>
      <c r="DZ82" s="38">
        <f t="shared" si="108"/>
        <v>0</v>
      </c>
      <c r="EA82" s="39" t="s">
        <v>174</v>
      </c>
      <c r="EB82" s="40" t="s">
        <v>175</v>
      </c>
      <c r="EC82" s="46">
        <f t="shared" si="109"/>
        <v>100</v>
      </c>
      <c r="ED82" s="40"/>
      <c r="EE82" s="40"/>
      <c r="EF82" s="37">
        <f t="shared" si="110"/>
        <v>1</v>
      </c>
      <c r="EG82" s="38">
        <f t="shared" si="111"/>
        <v>0</v>
      </c>
      <c r="EH82" s="39" t="s">
        <v>174</v>
      </c>
      <c r="EI82" s="40" t="s">
        <v>175</v>
      </c>
      <c r="EJ82" s="50"/>
      <c r="EK82" s="48">
        <v>2024</v>
      </c>
      <c r="EL82" s="49" t="str">
        <f>+VLOOKUP(C82,[8]Listas_desplega!$AI$22:$AJ$44,2,0)</f>
        <v>DF_ES</v>
      </c>
      <c r="EM82" s="49" t="str">
        <f>+VLOOKUP(I82,[8]Listas_desplega!$BY$2:$BZ$7,2,0)</f>
        <v>T_2</v>
      </c>
      <c r="EN82" s="49" t="str">
        <f>+VLOOKUP(J82,[8]Listas_desplega!$BY$10:$BZ$23,2,0)</f>
        <v>T_2_C_2</v>
      </c>
      <c r="EO82" s="49" t="str">
        <f>+VLOOKUP(K82,[8]Listas_desplega!$BY$27:$BZ$54,2,0)</f>
        <v>T_2_C_2_ET_1</v>
      </c>
      <c r="EP82" s="49" t="str">
        <f>+VLOOKUP(L82,[8]Listas_desplega!$BY$57:$BZ$105,2,0)</f>
        <v>T_2_C_2_ET_1_CPT_11</v>
      </c>
      <c r="EQ82" s="50" t="str">
        <f>+VLOOKUP(M82,[8]Listas_desplega!$J$2:$K$11,2,FALSE)</f>
        <v>Eje_E_8</v>
      </c>
      <c r="ER82" s="50"/>
    </row>
    <row r="83" spans="1:148" s="51" customFormat="1" x14ac:dyDescent="0.25">
      <c r="A83" s="20" t="s">
        <v>1403</v>
      </c>
      <c r="B83" s="21" t="s">
        <v>838</v>
      </c>
      <c r="C83" s="22" t="s">
        <v>839</v>
      </c>
      <c r="D83" s="22" t="s">
        <v>840</v>
      </c>
      <c r="E83" s="63" t="s">
        <v>765</v>
      </c>
      <c r="F83" s="63" t="s">
        <v>155</v>
      </c>
      <c r="G83" s="24" t="s">
        <v>156</v>
      </c>
      <c r="H83" s="23" t="s">
        <v>841</v>
      </c>
      <c r="I83" s="148" t="s">
        <v>158</v>
      </c>
      <c r="J83" s="148" t="s">
        <v>159</v>
      </c>
      <c r="K83" s="148" t="s">
        <v>160</v>
      </c>
      <c r="L83" s="148" t="s">
        <v>852</v>
      </c>
      <c r="M83" s="21" t="s">
        <v>843</v>
      </c>
      <c r="N83" s="179" t="s">
        <v>844</v>
      </c>
      <c r="O83" s="29">
        <v>39</v>
      </c>
      <c r="P83" s="23" t="s">
        <v>885</v>
      </c>
      <c r="Q83" s="30" t="s">
        <v>165</v>
      </c>
      <c r="R83" s="30" t="s">
        <v>166</v>
      </c>
      <c r="S83" s="23" t="s">
        <v>886</v>
      </c>
      <c r="T83" s="29" t="s">
        <v>168</v>
      </c>
      <c r="U83" s="29" t="s">
        <v>199</v>
      </c>
      <c r="V83" s="29">
        <v>0</v>
      </c>
      <c r="W83" s="23" t="s">
        <v>887</v>
      </c>
      <c r="X83" s="29" t="s">
        <v>171</v>
      </c>
      <c r="Y83" s="21"/>
      <c r="Z83" s="30"/>
      <c r="AA83" s="30"/>
      <c r="AB83" s="30"/>
      <c r="AC83" s="30"/>
      <c r="AD83" s="30"/>
      <c r="AE83" s="30"/>
      <c r="AF83" s="30"/>
      <c r="AG83" s="30"/>
      <c r="AH83" s="29"/>
      <c r="AI83" s="29"/>
      <c r="AJ83" s="29"/>
      <c r="AK83" s="29"/>
      <c r="AL83" s="29"/>
      <c r="AM83" s="29"/>
      <c r="AN83" s="29"/>
      <c r="AO83" s="29"/>
      <c r="AP83" s="29"/>
      <c r="AQ83" s="29"/>
      <c r="AR83" s="31"/>
      <c r="AS83" s="29"/>
      <c r="AT83" s="26"/>
      <c r="AU83" s="181"/>
      <c r="AV83" s="181">
        <v>1</v>
      </c>
      <c r="AW83" s="181"/>
      <c r="AX83" s="181"/>
      <c r="AY83" s="181">
        <v>1</v>
      </c>
      <c r="AZ83" s="98"/>
      <c r="BA83" s="98"/>
      <c r="BB83" s="98"/>
      <c r="BC83" s="99"/>
      <c r="BD83" s="151"/>
      <c r="BE83" s="100"/>
      <c r="BF83" s="36"/>
      <c r="BG83" s="37">
        <f t="shared" si="80"/>
        <v>0</v>
      </c>
      <c r="BH83" s="38">
        <f t="shared" si="81"/>
        <v>0</v>
      </c>
      <c r="BI83" s="39" t="s">
        <v>174</v>
      </c>
      <c r="BJ83" s="40" t="s">
        <v>175</v>
      </c>
      <c r="BK83" s="183"/>
      <c r="BL83" s="44">
        <f t="shared" si="73"/>
        <v>0</v>
      </c>
      <c r="BM83" s="36"/>
      <c r="BN83" s="37">
        <f t="shared" si="82"/>
        <v>0</v>
      </c>
      <c r="BO83" s="38">
        <f t="shared" si="83"/>
        <v>0</v>
      </c>
      <c r="BP83" s="39" t="s">
        <v>174</v>
      </c>
      <c r="BQ83" s="40" t="s">
        <v>175</v>
      </c>
      <c r="BR83" s="95"/>
      <c r="BS83" s="111">
        <f t="shared" si="112"/>
        <v>0</v>
      </c>
      <c r="BT83" s="36"/>
      <c r="BU83" s="37">
        <f t="shared" si="84"/>
        <v>0</v>
      </c>
      <c r="BV83" s="38">
        <f t="shared" si="85"/>
        <v>0</v>
      </c>
      <c r="BW83" s="39" t="s">
        <v>174</v>
      </c>
      <c r="BX83" s="36" t="s">
        <v>175</v>
      </c>
      <c r="BY83" s="151"/>
      <c r="BZ83" s="44">
        <f t="shared" si="74"/>
        <v>0</v>
      </c>
      <c r="CA83" s="36"/>
      <c r="CB83" s="37">
        <f t="shared" si="87"/>
        <v>0</v>
      </c>
      <c r="CC83" s="38">
        <f t="shared" si="88"/>
        <v>0</v>
      </c>
      <c r="CD83" s="39" t="s">
        <v>174</v>
      </c>
      <c r="CE83" s="40" t="s">
        <v>175</v>
      </c>
      <c r="CF83" s="151"/>
      <c r="CG83" s="44">
        <f t="shared" si="90"/>
        <v>0</v>
      </c>
      <c r="CH83" s="36"/>
      <c r="CI83" s="37">
        <f t="shared" si="91"/>
        <v>0</v>
      </c>
      <c r="CJ83" s="38">
        <f t="shared" si="92"/>
        <v>0</v>
      </c>
      <c r="CK83" s="39" t="s">
        <v>174</v>
      </c>
      <c r="CL83" s="40" t="s">
        <v>175</v>
      </c>
      <c r="CM83" s="151"/>
      <c r="CN83" s="44">
        <f t="shared" si="114"/>
        <v>0</v>
      </c>
      <c r="CO83" s="40"/>
      <c r="CP83" s="37">
        <f t="shared" si="93"/>
        <v>0</v>
      </c>
      <c r="CQ83" s="38">
        <f t="shared" si="94"/>
        <v>0</v>
      </c>
      <c r="CR83" s="39" t="s">
        <v>174</v>
      </c>
      <c r="CS83" s="40" t="s">
        <v>175</v>
      </c>
      <c r="CT83" s="126"/>
      <c r="CU83" s="44">
        <f t="shared" si="75"/>
        <v>0</v>
      </c>
      <c r="CV83" s="40"/>
      <c r="CW83" s="37">
        <f t="shared" si="96"/>
        <v>0</v>
      </c>
      <c r="CX83" s="38">
        <f t="shared" si="97"/>
        <v>0</v>
      </c>
      <c r="CY83" s="39" t="s">
        <v>174</v>
      </c>
      <c r="CZ83" s="40" t="s">
        <v>175</v>
      </c>
      <c r="DA83" s="152"/>
      <c r="DB83" s="44">
        <f t="shared" si="76"/>
        <v>0</v>
      </c>
      <c r="DC83" s="40"/>
      <c r="DD83" s="37">
        <f t="shared" si="99"/>
        <v>0</v>
      </c>
      <c r="DE83" s="38">
        <f t="shared" si="100"/>
        <v>0</v>
      </c>
      <c r="DF83" s="39" t="s">
        <v>174</v>
      </c>
      <c r="DG83" s="40" t="s">
        <v>175</v>
      </c>
      <c r="DH83" s="152"/>
      <c r="DI83" s="44">
        <f t="shared" si="113"/>
        <v>0</v>
      </c>
      <c r="DJ83" s="40"/>
      <c r="DK83" s="37">
        <f t="shared" si="101"/>
        <v>0</v>
      </c>
      <c r="DL83" s="38">
        <f t="shared" si="102"/>
        <v>0</v>
      </c>
      <c r="DM83" s="39" t="s">
        <v>174</v>
      </c>
      <c r="DN83" s="40" t="s">
        <v>175</v>
      </c>
      <c r="DO83" s="152"/>
      <c r="DP83" s="44">
        <f t="shared" si="77"/>
        <v>0</v>
      </c>
      <c r="DQ83" s="40"/>
      <c r="DR83" s="37">
        <f t="shared" si="104"/>
        <v>0</v>
      </c>
      <c r="DS83" s="38">
        <f t="shared" si="105"/>
        <v>0</v>
      </c>
      <c r="DT83" s="39" t="s">
        <v>174</v>
      </c>
      <c r="DU83" s="40" t="s">
        <v>175</v>
      </c>
      <c r="DV83" s="94"/>
      <c r="DW83" s="44">
        <f t="shared" si="78"/>
        <v>0</v>
      </c>
      <c r="DX83" s="40"/>
      <c r="DY83" s="37">
        <f t="shared" si="107"/>
        <v>0</v>
      </c>
      <c r="DZ83" s="38">
        <f t="shared" si="108"/>
        <v>0</v>
      </c>
      <c r="EA83" s="39" t="s">
        <v>174</v>
      </c>
      <c r="EB83" s="40" t="s">
        <v>175</v>
      </c>
      <c r="EC83" s="46">
        <f t="shared" si="109"/>
        <v>1</v>
      </c>
      <c r="ED83" s="40"/>
      <c r="EE83" s="40"/>
      <c r="EF83" s="37">
        <f t="shared" si="110"/>
        <v>1</v>
      </c>
      <c r="EG83" s="38">
        <f t="shared" si="111"/>
        <v>0</v>
      </c>
      <c r="EH83" s="39" t="s">
        <v>174</v>
      </c>
      <c r="EI83" s="40" t="s">
        <v>175</v>
      </c>
      <c r="EJ83" s="50"/>
      <c r="EK83" s="48">
        <v>2024</v>
      </c>
      <c r="EL83" s="49" t="str">
        <f>+VLOOKUP(C83,[8]Listas_desplega!$AI$22:$AJ$44,2,0)</f>
        <v>DF_ES</v>
      </c>
      <c r="EM83" s="49" t="str">
        <f>+VLOOKUP(I83,[8]Listas_desplega!$BY$2:$BZ$7,2,0)</f>
        <v>T_2</v>
      </c>
      <c r="EN83" s="49" t="str">
        <f>+VLOOKUP(J83,[8]Listas_desplega!$BY$10:$BZ$23,2,0)</f>
        <v>T_2_C_2</v>
      </c>
      <c r="EO83" s="49" t="str">
        <f>+VLOOKUP(K83,[8]Listas_desplega!$BY$27:$BZ$54,2,0)</f>
        <v>T_2_C_2_ET_1</v>
      </c>
      <c r="EP83" s="49" t="str">
        <f>+VLOOKUP(L83,[8]Listas_desplega!$BY$57:$BZ$105,2,0)</f>
        <v>T_2_C_2_ET_1_CPT_11</v>
      </c>
      <c r="EQ83" s="50" t="str">
        <f>+VLOOKUP(M83,[8]Listas_desplega!$J$2:$K$11,2,FALSE)</f>
        <v>Eje_E_8</v>
      </c>
      <c r="ER83" s="50"/>
    </row>
    <row r="84" spans="1:148" s="51" customFormat="1" x14ac:dyDescent="0.25">
      <c r="A84" s="20" t="s">
        <v>1404</v>
      </c>
      <c r="B84" s="21" t="s">
        <v>838</v>
      </c>
      <c r="C84" s="22" t="s">
        <v>839</v>
      </c>
      <c r="D84" s="22" t="s">
        <v>839</v>
      </c>
      <c r="E84" s="23" t="s">
        <v>154</v>
      </c>
      <c r="F84" s="23" t="s">
        <v>155</v>
      </c>
      <c r="G84" s="24" t="s">
        <v>156</v>
      </c>
      <c r="H84" s="23" t="s">
        <v>841</v>
      </c>
      <c r="I84" s="148" t="s">
        <v>158</v>
      </c>
      <c r="J84" s="148" t="s">
        <v>159</v>
      </c>
      <c r="K84" s="148" t="s">
        <v>160</v>
      </c>
      <c r="L84" s="148" t="s">
        <v>852</v>
      </c>
      <c r="M84" s="21" t="s">
        <v>843</v>
      </c>
      <c r="N84" s="179" t="s">
        <v>888</v>
      </c>
      <c r="O84" s="29">
        <v>91</v>
      </c>
      <c r="P84" s="23" t="s">
        <v>889</v>
      </c>
      <c r="Q84" s="30" t="s">
        <v>165</v>
      </c>
      <c r="R84" s="30" t="s">
        <v>166</v>
      </c>
      <c r="S84" s="23" t="s">
        <v>890</v>
      </c>
      <c r="T84" s="29" t="s">
        <v>168</v>
      </c>
      <c r="U84" s="29" t="s">
        <v>199</v>
      </c>
      <c r="V84" s="29">
        <v>180</v>
      </c>
      <c r="W84" s="23" t="s">
        <v>891</v>
      </c>
      <c r="X84" s="29" t="s">
        <v>225</v>
      </c>
      <c r="Y84" s="21"/>
      <c r="Z84" s="30"/>
      <c r="AA84" s="30"/>
      <c r="AB84" s="30"/>
      <c r="AC84" s="30"/>
      <c r="AD84" s="30"/>
      <c r="AE84" s="30"/>
      <c r="AF84" s="30"/>
      <c r="AG84" s="30"/>
      <c r="AH84" s="29"/>
      <c r="AI84" s="29"/>
      <c r="AJ84" s="29"/>
      <c r="AK84" s="29"/>
      <c r="AL84" s="29"/>
      <c r="AM84" s="29"/>
      <c r="AN84" s="29"/>
      <c r="AO84" s="29"/>
      <c r="AP84" s="29"/>
      <c r="AQ84" s="29"/>
      <c r="AR84" s="31"/>
      <c r="AS84" s="29"/>
      <c r="AT84" s="26" t="s">
        <v>175</v>
      </c>
      <c r="AU84" s="164">
        <v>50000</v>
      </c>
      <c r="AV84" s="164">
        <v>100000</v>
      </c>
      <c r="AW84" s="164">
        <v>150000</v>
      </c>
      <c r="AX84" s="164">
        <v>200000</v>
      </c>
      <c r="AY84" s="164">
        <v>500000</v>
      </c>
      <c r="AZ84" s="98"/>
      <c r="BA84" s="98"/>
      <c r="BB84" s="98"/>
      <c r="BC84" s="99"/>
      <c r="BD84" s="151"/>
      <c r="BE84" s="100"/>
      <c r="BF84" s="36" t="s">
        <v>892</v>
      </c>
      <c r="BG84" s="37">
        <f t="shared" si="80"/>
        <v>0</v>
      </c>
      <c r="BH84" s="38">
        <f t="shared" si="81"/>
        <v>0</v>
      </c>
      <c r="BI84" s="39" t="s">
        <v>179</v>
      </c>
      <c r="BJ84" s="36" t="s">
        <v>893</v>
      </c>
      <c r="BK84" s="183"/>
      <c r="BL84" s="44">
        <f t="shared" si="73"/>
        <v>0</v>
      </c>
      <c r="BM84" s="36" t="s">
        <v>894</v>
      </c>
      <c r="BN84" s="37">
        <f t="shared" si="82"/>
        <v>0</v>
      </c>
      <c r="BO84" s="38">
        <f t="shared" si="83"/>
        <v>0</v>
      </c>
      <c r="BP84" s="39" t="s">
        <v>179</v>
      </c>
      <c r="BQ84" s="36" t="s">
        <v>895</v>
      </c>
      <c r="BR84" s="95"/>
      <c r="BS84" s="111">
        <f t="shared" si="112"/>
        <v>0</v>
      </c>
      <c r="BT84" s="36" t="s">
        <v>896</v>
      </c>
      <c r="BU84" s="37">
        <f t="shared" si="84"/>
        <v>0</v>
      </c>
      <c r="BV84" s="38">
        <f t="shared" si="85"/>
        <v>0</v>
      </c>
      <c r="BW84" s="39" t="s">
        <v>179</v>
      </c>
      <c r="BX84" s="36" t="s">
        <v>897</v>
      </c>
      <c r="BY84" s="151"/>
      <c r="BZ84" s="44">
        <f t="shared" si="74"/>
        <v>0</v>
      </c>
      <c r="CA84" s="36" t="s">
        <v>898</v>
      </c>
      <c r="CB84" s="37">
        <f t="shared" si="87"/>
        <v>0</v>
      </c>
      <c r="CC84" s="38">
        <f t="shared" si="88"/>
        <v>0</v>
      </c>
      <c r="CD84" s="39" t="s">
        <v>179</v>
      </c>
      <c r="CE84" s="36" t="s">
        <v>899</v>
      </c>
      <c r="CF84" s="151"/>
      <c r="CG84" s="44">
        <f t="shared" si="90"/>
        <v>0</v>
      </c>
      <c r="CH84" s="36" t="s">
        <v>900</v>
      </c>
      <c r="CI84" s="37">
        <f t="shared" si="91"/>
        <v>0</v>
      </c>
      <c r="CJ84" s="38">
        <f t="shared" si="92"/>
        <v>0</v>
      </c>
      <c r="CK84" s="39" t="s">
        <v>179</v>
      </c>
      <c r="CL84" s="36" t="s">
        <v>901</v>
      </c>
      <c r="CM84" s="151"/>
      <c r="CN84" s="44">
        <f t="shared" si="114"/>
        <v>0</v>
      </c>
      <c r="CO84" s="36" t="s">
        <v>902</v>
      </c>
      <c r="CP84" s="37">
        <f t="shared" si="93"/>
        <v>0</v>
      </c>
      <c r="CQ84" s="38">
        <f t="shared" si="94"/>
        <v>0</v>
      </c>
      <c r="CR84" s="39" t="s">
        <v>179</v>
      </c>
      <c r="CS84" s="40" t="s">
        <v>903</v>
      </c>
      <c r="CT84" s="126"/>
      <c r="CU84" s="44">
        <f t="shared" si="75"/>
        <v>0</v>
      </c>
      <c r="CV84" s="40"/>
      <c r="CW84" s="37">
        <f t="shared" si="96"/>
        <v>0</v>
      </c>
      <c r="CX84" s="38">
        <f t="shared" si="97"/>
        <v>0</v>
      </c>
      <c r="CY84" s="39" t="s">
        <v>174</v>
      </c>
      <c r="CZ84" s="40" t="s">
        <v>175</v>
      </c>
      <c r="DA84" s="152"/>
      <c r="DB84" s="44">
        <f t="shared" si="76"/>
        <v>0</v>
      </c>
      <c r="DC84" s="40"/>
      <c r="DD84" s="37">
        <f t="shared" si="99"/>
        <v>0</v>
      </c>
      <c r="DE84" s="38">
        <f t="shared" si="100"/>
        <v>0</v>
      </c>
      <c r="DF84" s="39" t="s">
        <v>174</v>
      </c>
      <c r="DG84" s="40" t="s">
        <v>175</v>
      </c>
      <c r="DH84" s="152"/>
      <c r="DI84" s="44">
        <f t="shared" si="113"/>
        <v>0</v>
      </c>
      <c r="DJ84" s="40"/>
      <c r="DK84" s="37">
        <f t="shared" si="101"/>
        <v>0</v>
      </c>
      <c r="DL84" s="38">
        <f t="shared" si="102"/>
        <v>0</v>
      </c>
      <c r="DM84" s="39" t="s">
        <v>174</v>
      </c>
      <c r="DN84" s="40" t="s">
        <v>175</v>
      </c>
      <c r="DO84" s="152"/>
      <c r="DP84" s="44">
        <f t="shared" si="77"/>
        <v>0</v>
      </c>
      <c r="DQ84" s="40"/>
      <c r="DR84" s="37">
        <f t="shared" si="104"/>
        <v>0</v>
      </c>
      <c r="DS84" s="38">
        <f t="shared" si="105"/>
        <v>0</v>
      </c>
      <c r="DT84" s="39" t="s">
        <v>174</v>
      </c>
      <c r="DU84" s="40" t="s">
        <v>175</v>
      </c>
      <c r="DV84" s="94"/>
      <c r="DW84" s="44">
        <f t="shared" si="78"/>
        <v>0</v>
      </c>
      <c r="DX84" s="40"/>
      <c r="DY84" s="37">
        <f t="shared" si="107"/>
        <v>0</v>
      </c>
      <c r="DZ84" s="38">
        <f t="shared" si="108"/>
        <v>0</v>
      </c>
      <c r="EA84" s="39" t="s">
        <v>174</v>
      </c>
      <c r="EB84" s="40" t="s">
        <v>175</v>
      </c>
      <c r="EC84" s="46">
        <f t="shared" si="109"/>
        <v>100000</v>
      </c>
      <c r="ED84" s="40"/>
      <c r="EE84" s="76"/>
      <c r="EF84" s="37">
        <f t="shared" si="110"/>
        <v>1</v>
      </c>
      <c r="EG84" s="38">
        <f t="shared" si="111"/>
        <v>0</v>
      </c>
      <c r="EH84" s="39" t="s">
        <v>174</v>
      </c>
      <c r="EI84" s="40" t="s">
        <v>175</v>
      </c>
      <c r="EJ84" s="48"/>
      <c r="EK84" s="48">
        <v>2024</v>
      </c>
      <c r="EL84" s="49" t="str">
        <f>+VLOOKUP(C84,[8]Listas_desplega!$AI$22:$AJ$44,2,0)</f>
        <v>DF_ES</v>
      </c>
      <c r="EM84" s="49" t="str">
        <f>+VLOOKUP(I84,[8]Listas_desplega!$BY$2:$BZ$7,2,0)</f>
        <v>T_2</v>
      </c>
      <c r="EN84" s="49" t="str">
        <f>+VLOOKUP(J84,[8]Listas_desplega!$BY$10:$BZ$23,2,0)</f>
        <v>T_2_C_2</v>
      </c>
      <c r="EO84" s="49" t="str">
        <f>+VLOOKUP(K84,[8]Listas_desplega!$BY$27:$BZ$54,2,0)</f>
        <v>T_2_C_2_ET_1</v>
      </c>
      <c r="EP84" s="49" t="str">
        <f>+VLOOKUP(L84,[8]Listas_desplega!$BY$57:$BZ$105,2,0)</f>
        <v>T_2_C_2_ET_1_CPT_11</v>
      </c>
      <c r="EQ84" s="50" t="str">
        <f>+VLOOKUP(M84,[8]Listas_desplega!$J$2:$K$11,2,FALSE)</f>
        <v>Eje_E_8</v>
      </c>
      <c r="ER84" s="50"/>
    </row>
    <row r="85" spans="1:148" s="51" customFormat="1" x14ac:dyDescent="0.25">
      <c r="A85" s="20" t="s">
        <v>1405</v>
      </c>
      <c r="B85" s="21" t="s">
        <v>838</v>
      </c>
      <c r="C85" s="22" t="s">
        <v>839</v>
      </c>
      <c r="D85" s="22" t="s">
        <v>839</v>
      </c>
      <c r="E85" s="23" t="s">
        <v>154</v>
      </c>
      <c r="F85" s="63" t="s">
        <v>155</v>
      </c>
      <c r="G85" s="24" t="s">
        <v>156</v>
      </c>
      <c r="H85" s="23" t="s">
        <v>841</v>
      </c>
      <c r="I85" s="148" t="s">
        <v>158</v>
      </c>
      <c r="J85" s="148" t="s">
        <v>159</v>
      </c>
      <c r="K85" s="148" t="s">
        <v>160</v>
      </c>
      <c r="L85" s="148" t="s">
        <v>852</v>
      </c>
      <c r="M85" s="21" t="s">
        <v>843</v>
      </c>
      <c r="N85" s="179" t="s">
        <v>888</v>
      </c>
      <c r="O85" s="29">
        <v>8</v>
      </c>
      <c r="P85" s="23" t="s">
        <v>904</v>
      </c>
      <c r="Q85" s="30" t="s">
        <v>221</v>
      </c>
      <c r="R85" s="30" t="s">
        <v>222</v>
      </c>
      <c r="S85" s="23" t="s">
        <v>905</v>
      </c>
      <c r="T85" s="29" t="s">
        <v>186</v>
      </c>
      <c r="U85" s="29" t="s">
        <v>199</v>
      </c>
      <c r="V85" s="29">
        <v>180</v>
      </c>
      <c r="W85" s="23" t="s">
        <v>906</v>
      </c>
      <c r="X85" s="29" t="s">
        <v>225</v>
      </c>
      <c r="Y85" s="21"/>
      <c r="Z85" s="30"/>
      <c r="AA85" s="30"/>
      <c r="AB85" s="30"/>
      <c r="AC85" s="30"/>
      <c r="AD85" s="30"/>
      <c r="AE85" s="30"/>
      <c r="AF85" s="30"/>
      <c r="AG85" s="30"/>
      <c r="AH85" s="29"/>
      <c r="AI85" s="29"/>
      <c r="AJ85" s="29"/>
      <c r="AK85" s="29"/>
      <c r="AL85" s="29"/>
      <c r="AM85" s="29"/>
      <c r="AN85" s="29"/>
      <c r="AO85" s="29"/>
      <c r="AP85" s="29"/>
      <c r="AQ85" s="29"/>
      <c r="AR85" s="31"/>
      <c r="AS85" s="29"/>
      <c r="AT85" s="26" t="s">
        <v>907</v>
      </c>
      <c r="AU85" s="26">
        <v>57</v>
      </c>
      <c r="AV85" s="180">
        <v>58</v>
      </c>
      <c r="AW85" s="180">
        <v>60</v>
      </c>
      <c r="AX85" s="180">
        <v>62</v>
      </c>
      <c r="AY85" s="180">
        <v>62</v>
      </c>
      <c r="AZ85" s="98"/>
      <c r="BA85" s="98"/>
      <c r="BB85" s="98"/>
      <c r="BC85" s="99"/>
      <c r="BD85" s="151"/>
      <c r="BE85" s="151"/>
      <c r="BF85" s="36" t="s">
        <v>908</v>
      </c>
      <c r="BG85" s="37">
        <f t="shared" si="80"/>
        <v>0</v>
      </c>
      <c r="BH85" s="38">
        <f t="shared" si="81"/>
        <v>0</v>
      </c>
      <c r="BI85" s="39" t="s">
        <v>179</v>
      </c>
      <c r="BJ85" s="36" t="s">
        <v>909</v>
      </c>
      <c r="BK85" s="151"/>
      <c r="BL85" s="44">
        <f t="shared" si="73"/>
        <v>0</v>
      </c>
      <c r="BM85" s="36" t="s">
        <v>910</v>
      </c>
      <c r="BN85" s="37">
        <f t="shared" si="82"/>
        <v>0</v>
      </c>
      <c r="BO85" s="38">
        <f t="shared" si="83"/>
        <v>0</v>
      </c>
      <c r="BP85" s="39" t="s">
        <v>179</v>
      </c>
      <c r="BQ85" s="36" t="s">
        <v>911</v>
      </c>
      <c r="BR85" s="95"/>
      <c r="BS85" s="111">
        <f t="shared" si="112"/>
        <v>0</v>
      </c>
      <c r="BT85" s="36" t="s">
        <v>912</v>
      </c>
      <c r="BU85" s="37">
        <f t="shared" si="84"/>
        <v>0</v>
      </c>
      <c r="BV85" s="38">
        <f t="shared" si="85"/>
        <v>0</v>
      </c>
      <c r="BW85" s="39" t="s">
        <v>179</v>
      </c>
      <c r="BX85" s="36" t="s">
        <v>913</v>
      </c>
      <c r="BY85" s="151"/>
      <c r="BZ85" s="44">
        <f t="shared" si="74"/>
        <v>0</v>
      </c>
      <c r="CA85" s="36" t="s">
        <v>914</v>
      </c>
      <c r="CB85" s="37">
        <f t="shared" si="87"/>
        <v>0</v>
      </c>
      <c r="CC85" s="38">
        <f t="shared" si="88"/>
        <v>0</v>
      </c>
      <c r="CD85" s="39" t="s">
        <v>179</v>
      </c>
      <c r="CE85" s="36" t="s">
        <v>915</v>
      </c>
      <c r="CF85" s="151"/>
      <c r="CG85" s="44">
        <f t="shared" si="90"/>
        <v>0</v>
      </c>
      <c r="CH85" s="36" t="s">
        <v>916</v>
      </c>
      <c r="CI85" s="37">
        <f t="shared" si="91"/>
        <v>0</v>
      </c>
      <c r="CJ85" s="38">
        <f t="shared" si="92"/>
        <v>0</v>
      </c>
      <c r="CK85" s="39" t="s">
        <v>179</v>
      </c>
      <c r="CL85" s="36" t="s">
        <v>917</v>
      </c>
      <c r="CM85" s="151"/>
      <c r="CN85" s="44">
        <f t="shared" si="114"/>
        <v>0</v>
      </c>
      <c r="CO85" s="36" t="s">
        <v>918</v>
      </c>
      <c r="CP85" s="37">
        <f t="shared" si="93"/>
        <v>0</v>
      </c>
      <c r="CQ85" s="38">
        <f t="shared" si="94"/>
        <v>0</v>
      </c>
      <c r="CR85" s="39" t="s">
        <v>179</v>
      </c>
      <c r="CS85" s="40" t="s">
        <v>919</v>
      </c>
      <c r="CT85" s="126"/>
      <c r="CU85" s="44">
        <f t="shared" si="75"/>
        <v>0</v>
      </c>
      <c r="CV85" s="40"/>
      <c r="CW85" s="37">
        <f t="shared" si="96"/>
        <v>0</v>
      </c>
      <c r="CX85" s="38">
        <f t="shared" si="97"/>
        <v>0</v>
      </c>
      <c r="CY85" s="39" t="s">
        <v>174</v>
      </c>
      <c r="CZ85" s="40" t="s">
        <v>175</v>
      </c>
      <c r="DA85" s="152"/>
      <c r="DB85" s="44">
        <f t="shared" si="76"/>
        <v>0</v>
      </c>
      <c r="DC85" s="40"/>
      <c r="DD85" s="37">
        <f t="shared" si="99"/>
        <v>0</v>
      </c>
      <c r="DE85" s="38">
        <f t="shared" si="100"/>
        <v>0</v>
      </c>
      <c r="DF85" s="39" t="s">
        <v>174</v>
      </c>
      <c r="DG85" s="40" t="s">
        <v>175</v>
      </c>
      <c r="DH85" s="152"/>
      <c r="DI85" s="44">
        <f t="shared" si="113"/>
        <v>0</v>
      </c>
      <c r="DJ85" s="40"/>
      <c r="DK85" s="37">
        <f t="shared" si="101"/>
        <v>0</v>
      </c>
      <c r="DL85" s="38">
        <f t="shared" si="102"/>
        <v>0</v>
      </c>
      <c r="DM85" s="39" t="s">
        <v>174</v>
      </c>
      <c r="DN85" s="40" t="s">
        <v>175</v>
      </c>
      <c r="DO85" s="152"/>
      <c r="DP85" s="44">
        <f t="shared" si="77"/>
        <v>0</v>
      </c>
      <c r="DQ85" s="40"/>
      <c r="DR85" s="37">
        <f t="shared" si="104"/>
        <v>0</v>
      </c>
      <c r="DS85" s="38">
        <f t="shared" si="105"/>
        <v>0</v>
      </c>
      <c r="DT85" s="39" t="s">
        <v>174</v>
      </c>
      <c r="DU85" s="40" t="s">
        <v>175</v>
      </c>
      <c r="DV85" s="94"/>
      <c r="DW85" s="44">
        <f t="shared" si="78"/>
        <v>0</v>
      </c>
      <c r="DX85" s="40"/>
      <c r="DY85" s="37">
        <f t="shared" si="107"/>
        <v>0</v>
      </c>
      <c r="DZ85" s="38">
        <f t="shared" si="108"/>
        <v>0</v>
      </c>
      <c r="EA85" s="39" t="s">
        <v>174</v>
      </c>
      <c r="EB85" s="40" t="s">
        <v>175</v>
      </c>
      <c r="EC85" s="46">
        <f t="shared" si="109"/>
        <v>58</v>
      </c>
      <c r="ED85" s="115"/>
      <c r="EE85" s="76"/>
      <c r="EF85" s="37">
        <f t="shared" si="110"/>
        <v>1</v>
      </c>
      <c r="EG85" s="38">
        <f t="shared" si="111"/>
        <v>0</v>
      </c>
      <c r="EH85" s="39" t="s">
        <v>174</v>
      </c>
      <c r="EI85" s="40" t="s">
        <v>175</v>
      </c>
      <c r="EJ85" s="48"/>
      <c r="EK85" s="48">
        <v>2024</v>
      </c>
      <c r="EL85" s="49" t="str">
        <f>+VLOOKUP(C85,[8]Listas_desplega!$AI$22:$AJ$44,2,0)</f>
        <v>DF_ES</v>
      </c>
      <c r="EM85" s="49" t="str">
        <f>+VLOOKUP(I85,[8]Listas_desplega!$BY$2:$BZ$7,2,0)</f>
        <v>T_2</v>
      </c>
      <c r="EN85" s="49" t="str">
        <f>+VLOOKUP(J85,[8]Listas_desplega!$BY$10:$BZ$23,2,0)</f>
        <v>T_2_C_2</v>
      </c>
      <c r="EO85" s="49" t="str">
        <f>+VLOOKUP(K85,[8]Listas_desplega!$BY$27:$BZ$54,2,0)</f>
        <v>T_2_C_2_ET_1</v>
      </c>
      <c r="EP85" s="49" t="str">
        <f>+VLOOKUP(L85,[8]Listas_desplega!$BY$57:$BZ$105,2,0)</f>
        <v>T_2_C_2_ET_1_CPT_11</v>
      </c>
      <c r="EQ85" s="50" t="str">
        <f>+VLOOKUP(M85,[8]Listas_desplega!$J$2:$K$11,2,FALSE)</f>
        <v>Eje_E_8</v>
      </c>
      <c r="ER85" s="50"/>
    </row>
    <row r="86" spans="1:148" s="51" customFormat="1" x14ac:dyDescent="0.25">
      <c r="A86" s="20" t="s">
        <v>1406</v>
      </c>
      <c r="B86" s="21" t="s">
        <v>838</v>
      </c>
      <c r="C86" s="22" t="s">
        <v>839</v>
      </c>
      <c r="D86" s="22" t="s">
        <v>839</v>
      </c>
      <c r="E86" s="63" t="s">
        <v>765</v>
      </c>
      <c r="F86" s="63" t="s">
        <v>155</v>
      </c>
      <c r="G86" s="24" t="s">
        <v>156</v>
      </c>
      <c r="H86" s="23" t="s">
        <v>841</v>
      </c>
      <c r="I86" s="148" t="s">
        <v>158</v>
      </c>
      <c r="J86" s="148" t="s">
        <v>159</v>
      </c>
      <c r="K86" s="148" t="s">
        <v>160</v>
      </c>
      <c r="L86" s="148" t="s">
        <v>852</v>
      </c>
      <c r="M86" s="186" t="s">
        <v>546</v>
      </c>
      <c r="N86" s="179" t="s">
        <v>920</v>
      </c>
      <c r="O86" s="29">
        <v>40</v>
      </c>
      <c r="P86" s="52" t="s">
        <v>921</v>
      </c>
      <c r="Q86" s="30" t="s">
        <v>165</v>
      </c>
      <c r="R86" s="30" t="s">
        <v>166</v>
      </c>
      <c r="S86" s="23" t="s">
        <v>922</v>
      </c>
      <c r="T86" s="29" t="s">
        <v>168</v>
      </c>
      <c r="U86" s="29" t="s">
        <v>199</v>
      </c>
      <c r="V86" s="29">
        <v>30</v>
      </c>
      <c r="W86" s="23" t="s">
        <v>923</v>
      </c>
      <c r="X86" s="29" t="s">
        <v>171</v>
      </c>
      <c r="Y86" s="21"/>
      <c r="Z86" s="30"/>
      <c r="AA86" s="30"/>
      <c r="AB86" s="30"/>
      <c r="AC86" s="30"/>
      <c r="AD86" s="30"/>
      <c r="AE86" s="30"/>
      <c r="AF86" s="30"/>
      <c r="AG86" s="30"/>
      <c r="AH86" s="29"/>
      <c r="AI86" s="29"/>
      <c r="AJ86" s="29"/>
      <c r="AK86" s="29"/>
      <c r="AL86" s="29"/>
      <c r="AM86" s="29"/>
      <c r="AN86" s="29"/>
      <c r="AO86" s="29"/>
      <c r="AP86" s="29"/>
      <c r="AQ86" s="29"/>
      <c r="AR86" s="31"/>
      <c r="AS86" s="29"/>
      <c r="AT86" s="26">
        <v>0</v>
      </c>
      <c r="AU86" s="26">
        <v>6</v>
      </c>
      <c r="AV86" s="181">
        <v>40</v>
      </c>
      <c r="AW86" s="181">
        <v>40</v>
      </c>
      <c r="AX86" s="181">
        <v>14</v>
      </c>
      <c r="AY86" s="181">
        <v>100</v>
      </c>
      <c r="AZ86" s="98"/>
      <c r="BA86" s="98"/>
      <c r="BB86" s="98"/>
      <c r="BC86" s="99"/>
      <c r="BD86" s="151"/>
      <c r="BE86" s="100"/>
      <c r="BF86" s="36"/>
      <c r="BG86" s="37">
        <f t="shared" si="80"/>
        <v>0</v>
      </c>
      <c r="BH86" s="38">
        <f t="shared" si="81"/>
        <v>0</v>
      </c>
      <c r="BI86" s="39" t="s">
        <v>174</v>
      </c>
      <c r="BJ86" s="36" t="s">
        <v>175</v>
      </c>
      <c r="BK86" s="183"/>
      <c r="BL86" s="44">
        <f t="shared" si="73"/>
        <v>0</v>
      </c>
      <c r="BM86" s="36"/>
      <c r="BN86" s="37">
        <f t="shared" si="82"/>
        <v>0</v>
      </c>
      <c r="BO86" s="38">
        <f t="shared" si="83"/>
        <v>0</v>
      </c>
      <c r="BP86" s="39" t="s">
        <v>174</v>
      </c>
      <c r="BQ86" s="36" t="s">
        <v>175</v>
      </c>
      <c r="BR86" s="95"/>
      <c r="BS86" s="111">
        <f t="shared" si="112"/>
        <v>0</v>
      </c>
      <c r="BT86" s="36"/>
      <c r="BU86" s="37">
        <f t="shared" si="84"/>
        <v>0</v>
      </c>
      <c r="BV86" s="38">
        <f t="shared" si="85"/>
        <v>0</v>
      </c>
      <c r="BW86" s="39" t="s">
        <v>174</v>
      </c>
      <c r="BX86" s="36" t="s">
        <v>175</v>
      </c>
      <c r="BY86" s="151"/>
      <c r="BZ86" s="44">
        <f t="shared" si="74"/>
        <v>0</v>
      </c>
      <c r="CA86" s="36"/>
      <c r="CB86" s="37">
        <f t="shared" si="87"/>
        <v>0</v>
      </c>
      <c r="CC86" s="38">
        <f t="shared" si="88"/>
        <v>0</v>
      </c>
      <c r="CD86" s="39" t="s">
        <v>174</v>
      </c>
      <c r="CE86" s="36" t="s">
        <v>175</v>
      </c>
      <c r="CF86" s="151"/>
      <c r="CG86" s="44">
        <f t="shared" si="90"/>
        <v>0</v>
      </c>
      <c r="CH86" s="36"/>
      <c r="CI86" s="37">
        <f t="shared" si="91"/>
        <v>0</v>
      </c>
      <c r="CJ86" s="38">
        <f t="shared" si="92"/>
        <v>0</v>
      </c>
      <c r="CK86" s="39" t="s">
        <v>174</v>
      </c>
      <c r="CL86" s="36" t="s">
        <v>175</v>
      </c>
      <c r="CM86" s="151"/>
      <c r="CN86" s="44">
        <f t="shared" si="114"/>
        <v>0</v>
      </c>
      <c r="CO86" s="40"/>
      <c r="CP86" s="37">
        <f t="shared" si="93"/>
        <v>0</v>
      </c>
      <c r="CQ86" s="38">
        <f t="shared" si="94"/>
        <v>0</v>
      </c>
      <c r="CR86" s="39" t="s">
        <v>174</v>
      </c>
      <c r="CS86" s="40" t="s">
        <v>175</v>
      </c>
      <c r="CT86" s="126"/>
      <c r="CU86" s="44">
        <f t="shared" si="75"/>
        <v>0</v>
      </c>
      <c r="CV86" s="40"/>
      <c r="CW86" s="37">
        <f t="shared" si="96"/>
        <v>0</v>
      </c>
      <c r="CX86" s="38">
        <f t="shared" si="97"/>
        <v>0</v>
      </c>
      <c r="CY86" s="39" t="s">
        <v>174</v>
      </c>
      <c r="CZ86" s="40" t="s">
        <v>175</v>
      </c>
      <c r="DA86" s="152"/>
      <c r="DB86" s="44">
        <f t="shared" si="76"/>
        <v>0</v>
      </c>
      <c r="DC86" s="40"/>
      <c r="DD86" s="37">
        <f t="shared" si="99"/>
        <v>0</v>
      </c>
      <c r="DE86" s="38">
        <f t="shared" si="100"/>
        <v>0</v>
      </c>
      <c r="DF86" s="39" t="s">
        <v>174</v>
      </c>
      <c r="DG86" s="40" t="s">
        <v>175</v>
      </c>
      <c r="DH86" s="152"/>
      <c r="DI86" s="44">
        <f t="shared" si="113"/>
        <v>0</v>
      </c>
      <c r="DJ86" s="40"/>
      <c r="DK86" s="37">
        <f t="shared" si="101"/>
        <v>0</v>
      </c>
      <c r="DL86" s="38">
        <f t="shared" si="102"/>
        <v>0</v>
      </c>
      <c r="DM86" s="39" t="s">
        <v>174</v>
      </c>
      <c r="DN86" s="40" t="s">
        <v>175</v>
      </c>
      <c r="DO86" s="152"/>
      <c r="DP86" s="44">
        <f t="shared" si="77"/>
        <v>0</v>
      </c>
      <c r="DQ86" s="40"/>
      <c r="DR86" s="37">
        <f t="shared" si="104"/>
        <v>0</v>
      </c>
      <c r="DS86" s="38">
        <f t="shared" si="105"/>
        <v>0</v>
      </c>
      <c r="DT86" s="39" t="s">
        <v>174</v>
      </c>
      <c r="DU86" s="40" t="s">
        <v>175</v>
      </c>
      <c r="DV86" s="94"/>
      <c r="DW86" s="44">
        <f t="shared" si="78"/>
        <v>0</v>
      </c>
      <c r="DX86" s="40"/>
      <c r="DY86" s="37">
        <f t="shared" si="107"/>
        <v>0</v>
      </c>
      <c r="DZ86" s="38">
        <f t="shared" si="108"/>
        <v>0</v>
      </c>
      <c r="EA86" s="39" t="s">
        <v>174</v>
      </c>
      <c r="EB86" s="40" t="s">
        <v>175</v>
      </c>
      <c r="EC86" s="46">
        <f t="shared" si="109"/>
        <v>40</v>
      </c>
      <c r="ED86" s="40"/>
      <c r="EE86" s="40"/>
      <c r="EF86" s="37">
        <f t="shared" si="110"/>
        <v>1</v>
      </c>
      <c r="EG86" s="38">
        <f t="shared" si="111"/>
        <v>0</v>
      </c>
      <c r="EH86" s="39" t="s">
        <v>174</v>
      </c>
      <c r="EI86" s="40" t="s">
        <v>175</v>
      </c>
      <c r="EJ86" s="50"/>
      <c r="EK86" s="48">
        <v>2024</v>
      </c>
      <c r="EL86" s="49" t="str">
        <f>+VLOOKUP(C86,[8]Listas_desplega!$AI$22:$AJ$44,2,0)</f>
        <v>DF_ES</v>
      </c>
      <c r="EM86" s="49" t="str">
        <f>+VLOOKUP(I86,[8]Listas_desplega!$BY$2:$BZ$7,2,0)</f>
        <v>T_2</v>
      </c>
      <c r="EN86" s="49" t="str">
        <f>+VLOOKUP(J86,[8]Listas_desplega!$BY$10:$BZ$23,2,0)</f>
        <v>T_2_C_2</v>
      </c>
      <c r="EO86" s="49" t="str">
        <f>+VLOOKUP(K86,[8]Listas_desplega!$BY$27:$BZ$54,2,0)</f>
        <v>T_2_C_2_ET_1</v>
      </c>
      <c r="EP86" s="49" t="str">
        <f>+VLOOKUP(L86,[8]Listas_desplega!$BY$57:$BZ$105,2,0)</f>
        <v>T_2_C_2_ET_1_CPT_11</v>
      </c>
      <c r="EQ86" s="50" t="str">
        <f>+VLOOKUP(M86,[8]Listas_desplega!$J$2:$K$11,2,FALSE)</f>
        <v>Eje_E_7</v>
      </c>
      <c r="ER86" s="50"/>
    </row>
    <row r="87" spans="1:148" s="51" customFormat="1" x14ac:dyDescent="0.25">
      <c r="A87" s="20" t="s">
        <v>1407</v>
      </c>
      <c r="B87" s="21" t="s">
        <v>838</v>
      </c>
      <c r="C87" s="22" t="s">
        <v>839</v>
      </c>
      <c r="D87" s="22" t="s">
        <v>839</v>
      </c>
      <c r="E87" s="63" t="s">
        <v>765</v>
      </c>
      <c r="F87" s="63" t="s">
        <v>155</v>
      </c>
      <c r="G87" s="24" t="s">
        <v>156</v>
      </c>
      <c r="H87" s="23" t="s">
        <v>841</v>
      </c>
      <c r="I87" s="148" t="s">
        <v>158</v>
      </c>
      <c r="J87" s="148" t="s">
        <v>159</v>
      </c>
      <c r="K87" s="148" t="s">
        <v>160</v>
      </c>
      <c r="L87" s="148" t="s">
        <v>852</v>
      </c>
      <c r="M87" s="21" t="s">
        <v>843</v>
      </c>
      <c r="N87" s="179" t="s">
        <v>888</v>
      </c>
      <c r="O87" s="29">
        <v>41</v>
      </c>
      <c r="P87" s="52" t="s">
        <v>924</v>
      </c>
      <c r="Q87" s="30" t="s">
        <v>221</v>
      </c>
      <c r="R87" s="28" t="s">
        <v>166</v>
      </c>
      <c r="S87" s="23" t="s">
        <v>925</v>
      </c>
      <c r="T87" s="29" t="s">
        <v>186</v>
      </c>
      <c r="U87" s="29" t="s">
        <v>199</v>
      </c>
      <c r="V87" s="29">
        <v>180</v>
      </c>
      <c r="W87" s="23" t="s">
        <v>906</v>
      </c>
      <c r="X87" s="29" t="s">
        <v>171</v>
      </c>
      <c r="Y87" s="21"/>
      <c r="Z87" s="30"/>
      <c r="AA87" s="30"/>
      <c r="AB87" s="30"/>
      <c r="AC87" s="30"/>
      <c r="AD87" s="30"/>
      <c r="AE87" s="30"/>
      <c r="AF87" s="30"/>
      <c r="AG87" s="30"/>
      <c r="AH87" s="29"/>
      <c r="AI87" s="29"/>
      <c r="AJ87" s="29"/>
      <c r="AK87" s="29"/>
      <c r="AL87" s="29"/>
      <c r="AM87" s="29"/>
      <c r="AN87" s="29"/>
      <c r="AO87" s="29"/>
      <c r="AP87" s="29"/>
      <c r="AQ87" s="29"/>
      <c r="AR87" s="31"/>
      <c r="AS87" s="29"/>
      <c r="AT87" s="26">
        <v>21</v>
      </c>
      <c r="AU87" s="181">
        <v>22</v>
      </c>
      <c r="AV87" s="181">
        <v>23</v>
      </c>
      <c r="AW87" s="181">
        <v>24</v>
      </c>
      <c r="AX87" s="181">
        <v>25</v>
      </c>
      <c r="AY87" s="181">
        <v>25</v>
      </c>
      <c r="AZ87" s="98"/>
      <c r="BA87" s="98"/>
      <c r="BB87" s="98"/>
      <c r="BC87" s="99"/>
      <c r="BD87" s="151"/>
      <c r="BE87" s="100"/>
      <c r="BF87" s="36"/>
      <c r="BG87" s="37">
        <f t="shared" si="80"/>
        <v>0</v>
      </c>
      <c r="BH87" s="38">
        <f t="shared" si="81"/>
        <v>0</v>
      </c>
      <c r="BI87" s="39" t="s">
        <v>174</v>
      </c>
      <c r="BJ87" s="36" t="s">
        <v>175</v>
      </c>
      <c r="BK87" s="183"/>
      <c r="BL87" s="44">
        <f t="shared" si="73"/>
        <v>0</v>
      </c>
      <c r="BM87" s="36"/>
      <c r="BN87" s="37">
        <f t="shared" si="82"/>
        <v>0</v>
      </c>
      <c r="BO87" s="38">
        <f t="shared" si="83"/>
        <v>0</v>
      </c>
      <c r="BP87" s="39" t="s">
        <v>174</v>
      </c>
      <c r="BQ87" s="36" t="s">
        <v>175</v>
      </c>
      <c r="BR87" s="95"/>
      <c r="BS87" s="111">
        <f t="shared" si="112"/>
        <v>0</v>
      </c>
      <c r="BT87" s="36"/>
      <c r="BU87" s="37">
        <f t="shared" si="84"/>
        <v>0</v>
      </c>
      <c r="BV87" s="38">
        <f t="shared" si="85"/>
        <v>0</v>
      </c>
      <c r="BW87" s="39" t="s">
        <v>174</v>
      </c>
      <c r="BX87" s="36" t="s">
        <v>175</v>
      </c>
      <c r="BY87" s="151"/>
      <c r="BZ87" s="44">
        <f t="shared" si="74"/>
        <v>0</v>
      </c>
      <c r="CA87" s="36"/>
      <c r="CB87" s="37">
        <f t="shared" si="87"/>
        <v>0</v>
      </c>
      <c r="CC87" s="38">
        <f t="shared" si="88"/>
        <v>0</v>
      </c>
      <c r="CD87" s="39" t="s">
        <v>174</v>
      </c>
      <c r="CE87" s="36" t="s">
        <v>175</v>
      </c>
      <c r="CF87" s="151"/>
      <c r="CG87" s="44">
        <f t="shared" si="90"/>
        <v>0</v>
      </c>
      <c r="CH87" s="36"/>
      <c r="CI87" s="37">
        <f t="shared" si="91"/>
        <v>0</v>
      </c>
      <c r="CJ87" s="38">
        <f t="shared" si="92"/>
        <v>0</v>
      </c>
      <c r="CK87" s="39" t="s">
        <v>174</v>
      </c>
      <c r="CL87" s="36" t="s">
        <v>175</v>
      </c>
      <c r="CM87" s="151"/>
      <c r="CN87" s="44">
        <f t="shared" si="114"/>
        <v>0</v>
      </c>
      <c r="CO87" s="40"/>
      <c r="CP87" s="37">
        <f t="shared" si="93"/>
        <v>0</v>
      </c>
      <c r="CQ87" s="38">
        <f t="shared" si="94"/>
        <v>0</v>
      </c>
      <c r="CR87" s="39" t="s">
        <v>174</v>
      </c>
      <c r="CS87" s="40" t="s">
        <v>175</v>
      </c>
      <c r="CT87" s="126"/>
      <c r="CU87" s="44">
        <f t="shared" si="75"/>
        <v>0</v>
      </c>
      <c r="CV87" s="40"/>
      <c r="CW87" s="37">
        <f t="shared" si="96"/>
        <v>0</v>
      </c>
      <c r="CX87" s="38">
        <f t="shared" si="97"/>
        <v>0</v>
      </c>
      <c r="CY87" s="39" t="s">
        <v>174</v>
      </c>
      <c r="CZ87" s="40" t="s">
        <v>175</v>
      </c>
      <c r="DA87" s="152"/>
      <c r="DB87" s="44">
        <f t="shared" si="76"/>
        <v>0</v>
      </c>
      <c r="DC87" s="40"/>
      <c r="DD87" s="37">
        <f t="shared" si="99"/>
        <v>0</v>
      </c>
      <c r="DE87" s="38">
        <f t="shared" si="100"/>
        <v>0</v>
      </c>
      <c r="DF87" s="39" t="s">
        <v>174</v>
      </c>
      <c r="DG87" s="40" t="s">
        <v>175</v>
      </c>
      <c r="DH87" s="152"/>
      <c r="DI87" s="44">
        <f t="shared" si="113"/>
        <v>0</v>
      </c>
      <c r="DJ87" s="40"/>
      <c r="DK87" s="37">
        <f t="shared" si="101"/>
        <v>0</v>
      </c>
      <c r="DL87" s="38">
        <f t="shared" si="102"/>
        <v>0</v>
      </c>
      <c r="DM87" s="39" t="s">
        <v>174</v>
      </c>
      <c r="DN87" s="40" t="s">
        <v>175</v>
      </c>
      <c r="DO87" s="152"/>
      <c r="DP87" s="44">
        <f t="shared" si="77"/>
        <v>0</v>
      </c>
      <c r="DQ87" s="40"/>
      <c r="DR87" s="37">
        <f t="shared" si="104"/>
        <v>0</v>
      </c>
      <c r="DS87" s="38">
        <f t="shared" si="105"/>
        <v>0</v>
      </c>
      <c r="DT87" s="39" t="s">
        <v>174</v>
      </c>
      <c r="DU87" s="40" t="s">
        <v>175</v>
      </c>
      <c r="DV87" s="94"/>
      <c r="DW87" s="44">
        <f t="shared" si="78"/>
        <v>0</v>
      </c>
      <c r="DX87" s="40"/>
      <c r="DY87" s="37">
        <f t="shared" si="107"/>
        <v>0</v>
      </c>
      <c r="DZ87" s="38">
        <f t="shared" si="108"/>
        <v>0</v>
      </c>
      <c r="EA87" s="39" t="s">
        <v>174</v>
      </c>
      <c r="EB87" s="40" t="s">
        <v>175</v>
      </c>
      <c r="EC87" s="46">
        <f t="shared" si="109"/>
        <v>23</v>
      </c>
      <c r="ED87" s="40"/>
      <c r="EE87" s="40"/>
      <c r="EF87" s="37">
        <f t="shared" si="110"/>
        <v>1</v>
      </c>
      <c r="EG87" s="38">
        <f t="shared" si="111"/>
        <v>0</v>
      </c>
      <c r="EH87" s="39" t="s">
        <v>174</v>
      </c>
      <c r="EI87" s="40" t="s">
        <v>175</v>
      </c>
      <c r="EJ87" s="50"/>
      <c r="EK87" s="48">
        <v>2024</v>
      </c>
      <c r="EL87" s="49" t="str">
        <f>+VLOOKUP(C87,[8]Listas_desplega!$AI$22:$AJ$44,2,0)</f>
        <v>DF_ES</v>
      </c>
      <c r="EM87" s="49" t="str">
        <f>+VLOOKUP(I87,[8]Listas_desplega!$BY$2:$BZ$7,2,0)</f>
        <v>T_2</v>
      </c>
      <c r="EN87" s="49" t="str">
        <f>+VLOOKUP(J87,[8]Listas_desplega!$BY$10:$BZ$23,2,0)</f>
        <v>T_2_C_2</v>
      </c>
      <c r="EO87" s="49" t="str">
        <f>+VLOOKUP(K87,[8]Listas_desplega!$BY$27:$BZ$54,2,0)</f>
        <v>T_2_C_2_ET_1</v>
      </c>
      <c r="EP87" s="49" t="str">
        <f>+VLOOKUP(L87,[8]Listas_desplega!$BY$57:$BZ$105,2,0)</f>
        <v>T_2_C_2_ET_1_CPT_11</v>
      </c>
      <c r="EQ87" s="50" t="str">
        <f>+VLOOKUP(M87,[8]Listas_desplega!$J$2:$K$11,2,FALSE)</f>
        <v>Eje_E_8</v>
      </c>
      <c r="ER87" s="50"/>
    </row>
    <row r="88" spans="1:148" s="51" customFormat="1" x14ac:dyDescent="0.25">
      <c r="A88" s="20" t="s">
        <v>1408</v>
      </c>
      <c r="B88" s="21" t="s">
        <v>838</v>
      </c>
      <c r="C88" s="22" t="s">
        <v>839</v>
      </c>
      <c r="D88" s="22" t="s">
        <v>839</v>
      </c>
      <c r="E88" s="23" t="s">
        <v>154</v>
      </c>
      <c r="F88" s="63" t="s">
        <v>155</v>
      </c>
      <c r="G88" s="24" t="s">
        <v>156</v>
      </c>
      <c r="H88" s="23" t="s">
        <v>841</v>
      </c>
      <c r="I88" s="148" t="s">
        <v>158</v>
      </c>
      <c r="J88" s="148" t="s">
        <v>159</v>
      </c>
      <c r="K88" s="148" t="s">
        <v>160</v>
      </c>
      <c r="L88" s="148" t="s">
        <v>852</v>
      </c>
      <c r="M88" s="21" t="s">
        <v>843</v>
      </c>
      <c r="N88" s="179" t="s">
        <v>888</v>
      </c>
      <c r="O88" s="29">
        <v>99</v>
      </c>
      <c r="P88" s="23" t="s">
        <v>926</v>
      </c>
      <c r="Q88" s="30" t="s">
        <v>221</v>
      </c>
      <c r="R88" s="30" t="s">
        <v>222</v>
      </c>
      <c r="S88" s="23" t="s">
        <v>927</v>
      </c>
      <c r="T88" s="29" t="s">
        <v>186</v>
      </c>
      <c r="U88" s="29" t="s">
        <v>199</v>
      </c>
      <c r="V88" s="29">
        <v>270</v>
      </c>
      <c r="W88" s="23" t="s">
        <v>928</v>
      </c>
      <c r="X88" s="29" t="s">
        <v>225</v>
      </c>
      <c r="Y88" s="21"/>
      <c r="Z88" s="30"/>
      <c r="AA88" s="30"/>
      <c r="AB88" s="30"/>
      <c r="AC88" s="30"/>
      <c r="AD88" s="30"/>
      <c r="AE88" s="30"/>
      <c r="AF88" s="30"/>
      <c r="AG88" s="30"/>
      <c r="AH88" s="29"/>
      <c r="AI88" s="29"/>
      <c r="AJ88" s="29"/>
      <c r="AK88" s="29"/>
      <c r="AL88" s="29"/>
      <c r="AM88" s="29"/>
      <c r="AN88" s="29"/>
      <c r="AO88" s="29"/>
      <c r="AP88" s="29"/>
      <c r="AQ88" s="29"/>
      <c r="AR88" s="31"/>
      <c r="AS88" s="29"/>
      <c r="AT88" s="26" t="s">
        <v>929</v>
      </c>
      <c r="AU88" s="187">
        <v>24.5</v>
      </c>
      <c r="AV88" s="187">
        <v>25</v>
      </c>
      <c r="AW88" s="187">
        <v>25.5</v>
      </c>
      <c r="AX88" s="187">
        <v>26</v>
      </c>
      <c r="AY88" s="181">
        <v>26</v>
      </c>
      <c r="AZ88" s="98"/>
      <c r="BA88" s="98"/>
      <c r="BB88" s="98"/>
      <c r="BC88" s="99"/>
      <c r="BD88" s="151"/>
      <c r="BE88" s="151"/>
      <c r="BF88" s="36" t="s">
        <v>930</v>
      </c>
      <c r="BG88" s="37">
        <f t="shared" si="80"/>
        <v>0</v>
      </c>
      <c r="BH88" s="38">
        <f t="shared" si="81"/>
        <v>0</v>
      </c>
      <c r="BI88" s="39" t="s">
        <v>179</v>
      </c>
      <c r="BJ88" s="36" t="s">
        <v>931</v>
      </c>
      <c r="BK88" s="151"/>
      <c r="BL88" s="44">
        <f t="shared" si="73"/>
        <v>0</v>
      </c>
      <c r="BM88" s="36" t="s">
        <v>932</v>
      </c>
      <c r="BN88" s="37">
        <f t="shared" si="82"/>
        <v>0</v>
      </c>
      <c r="BO88" s="38">
        <f t="shared" si="83"/>
        <v>0</v>
      </c>
      <c r="BP88" s="39" t="s">
        <v>179</v>
      </c>
      <c r="BQ88" s="36" t="s">
        <v>933</v>
      </c>
      <c r="BR88" s="95"/>
      <c r="BS88" s="111">
        <f t="shared" si="112"/>
        <v>0</v>
      </c>
      <c r="BT88" s="36" t="s">
        <v>934</v>
      </c>
      <c r="BU88" s="37">
        <f t="shared" si="84"/>
        <v>0</v>
      </c>
      <c r="BV88" s="38">
        <f t="shared" si="85"/>
        <v>0</v>
      </c>
      <c r="BW88" s="39" t="s">
        <v>179</v>
      </c>
      <c r="BX88" s="36" t="s">
        <v>935</v>
      </c>
      <c r="BY88" s="151"/>
      <c r="BZ88" s="44">
        <f t="shared" si="74"/>
        <v>0</v>
      </c>
      <c r="CA88" s="36" t="s">
        <v>936</v>
      </c>
      <c r="CB88" s="37">
        <f t="shared" si="87"/>
        <v>0</v>
      </c>
      <c r="CC88" s="38">
        <f t="shared" si="88"/>
        <v>0</v>
      </c>
      <c r="CD88" s="39" t="s">
        <v>179</v>
      </c>
      <c r="CE88" s="36" t="s">
        <v>937</v>
      </c>
      <c r="CF88" s="151"/>
      <c r="CG88" s="44">
        <f t="shared" si="90"/>
        <v>0</v>
      </c>
      <c r="CH88" s="36" t="s">
        <v>938</v>
      </c>
      <c r="CI88" s="37">
        <f t="shared" si="91"/>
        <v>0</v>
      </c>
      <c r="CJ88" s="38">
        <f t="shared" si="92"/>
        <v>0</v>
      </c>
      <c r="CK88" s="39" t="s">
        <v>179</v>
      </c>
      <c r="CL88" s="36" t="s">
        <v>939</v>
      </c>
      <c r="CM88" s="151"/>
      <c r="CN88" s="44">
        <f t="shared" si="114"/>
        <v>0</v>
      </c>
      <c r="CO88" s="36" t="s">
        <v>940</v>
      </c>
      <c r="CP88" s="37">
        <f t="shared" si="93"/>
        <v>0</v>
      </c>
      <c r="CQ88" s="38">
        <f t="shared" si="94"/>
        <v>0</v>
      </c>
      <c r="CR88" s="39" t="s">
        <v>179</v>
      </c>
      <c r="CS88" s="40" t="s">
        <v>941</v>
      </c>
      <c r="CT88" s="126"/>
      <c r="CU88" s="44">
        <f t="shared" si="75"/>
        <v>0</v>
      </c>
      <c r="CV88" s="40"/>
      <c r="CW88" s="37">
        <f t="shared" si="96"/>
        <v>0</v>
      </c>
      <c r="CX88" s="38">
        <f t="shared" si="97"/>
        <v>0</v>
      </c>
      <c r="CY88" s="39" t="s">
        <v>174</v>
      </c>
      <c r="CZ88" s="40" t="s">
        <v>175</v>
      </c>
      <c r="DA88" s="152"/>
      <c r="DB88" s="44">
        <f t="shared" si="76"/>
        <v>0</v>
      </c>
      <c r="DC88" s="40"/>
      <c r="DD88" s="37">
        <f t="shared" si="99"/>
        <v>0</v>
      </c>
      <c r="DE88" s="38">
        <f t="shared" si="100"/>
        <v>0</v>
      </c>
      <c r="DF88" s="39" t="s">
        <v>174</v>
      </c>
      <c r="DG88" s="40" t="s">
        <v>175</v>
      </c>
      <c r="DH88" s="152"/>
      <c r="DI88" s="44">
        <f t="shared" si="113"/>
        <v>0</v>
      </c>
      <c r="DJ88" s="40"/>
      <c r="DK88" s="37">
        <f t="shared" si="101"/>
        <v>0</v>
      </c>
      <c r="DL88" s="38">
        <f t="shared" si="102"/>
        <v>0</v>
      </c>
      <c r="DM88" s="39" t="s">
        <v>174</v>
      </c>
      <c r="DN88" s="40" t="s">
        <v>175</v>
      </c>
      <c r="DO88" s="152"/>
      <c r="DP88" s="44">
        <f t="shared" si="77"/>
        <v>0</v>
      </c>
      <c r="DQ88" s="40"/>
      <c r="DR88" s="37">
        <f t="shared" si="104"/>
        <v>0</v>
      </c>
      <c r="DS88" s="38">
        <f t="shared" si="105"/>
        <v>0</v>
      </c>
      <c r="DT88" s="39" t="s">
        <v>174</v>
      </c>
      <c r="DU88" s="40" t="s">
        <v>175</v>
      </c>
      <c r="DV88" s="94"/>
      <c r="DW88" s="44">
        <f t="shared" si="78"/>
        <v>0</v>
      </c>
      <c r="DX88" s="40"/>
      <c r="DY88" s="37">
        <f t="shared" si="107"/>
        <v>0</v>
      </c>
      <c r="DZ88" s="38">
        <f t="shared" si="108"/>
        <v>0</v>
      </c>
      <c r="EA88" s="39" t="s">
        <v>174</v>
      </c>
      <c r="EB88" s="40" t="s">
        <v>175</v>
      </c>
      <c r="EC88" s="46">
        <f t="shared" si="109"/>
        <v>25</v>
      </c>
      <c r="ED88" s="60"/>
      <c r="EE88" s="40"/>
      <c r="EF88" s="37">
        <f t="shared" si="110"/>
        <v>1</v>
      </c>
      <c r="EG88" s="38">
        <f t="shared" si="111"/>
        <v>0</v>
      </c>
      <c r="EH88" s="39" t="s">
        <v>174</v>
      </c>
      <c r="EI88" s="40" t="s">
        <v>175</v>
      </c>
      <c r="EJ88" s="48"/>
      <c r="EK88" s="48">
        <v>2024</v>
      </c>
      <c r="EL88" s="49" t="str">
        <f>+VLOOKUP(C88,[8]Listas_desplega!$AI$22:$AJ$44,2,0)</f>
        <v>DF_ES</v>
      </c>
      <c r="EM88" s="49" t="str">
        <f>+VLOOKUP(I88,[8]Listas_desplega!$BY$2:$BZ$7,2,0)</f>
        <v>T_2</v>
      </c>
      <c r="EN88" s="49" t="str">
        <f>+VLOOKUP(J88,[8]Listas_desplega!$BY$10:$BZ$23,2,0)</f>
        <v>T_2_C_2</v>
      </c>
      <c r="EO88" s="49" t="str">
        <f>+VLOOKUP(K88,[8]Listas_desplega!$BY$27:$BZ$54,2,0)</f>
        <v>T_2_C_2_ET_1</v>
      </c>
      <c r="EP88" s="49" t="str">
        <f>+VLOOKUP(L88,[8]Listas_desplega!$BY$57:$BZ$105,2,0)</f>
        <v>T_2_C_2_ET_1_CPT_11</v>
      </c>
      <c r="EQ88" s="50" t="str">
        <f>+VLOOKUP(M88,[8]Listas_desplega!$J$2:$K$11,2,FALSE)</f>
        <v>Eje_E_8</v>
      </c>
      <c r="ER88" s="50"/>
    </row>
    <row r="89" spans="1:148" s="51" customFormat="1" x14ac:dyDescent="0.25">
      <c r="A89" s="20" t="s">
        <v>1409</v>
      </c>
      <c r="B89" s="21" t="s">
        <v>838</v>
      </c>
      <c r="C89" s="22" t="s">
        <v>942</v>
      </c>
      <c r="D89" s="22" t="s">
        <v>942</v>
      </c>
      <c r="E89" s="23" t="s">
        <v>154</v>
      </c>
      <c r="F89" s="23" t="s">
        <v>155</v>
      </c>
      <c r="G89" s="23" t="s">
        <v>794</v>
      </c>
      <c r="H89" s="23" t="s">
        <v>841</v>
      </c>
      <c r="I89" s="23" t="s">
        <v>158</v>
      </c>
      <c r="J89" s="23" t="s">
        <v>206</v>
      </c>
      <c r="K89" s="23" t="s">
        <v>943</v>
      </c>
      <c r="L89" s="23" t="s">
        <v>944</v>
      </c>
      <c r="M89" s="21" t="s">
        <v>843</v>
      </c>
      <c r="N89" s="25" t="s">
        <v>888</v>
      </c>
      <c r="O89" s="29">
        <v>43</v>
      </c>
      <c r="P89" s="23" t="s">
        <v>945</v>
      </c>
      <c r="Q89" s="30" t="s">
        <v>165</v>
      </c>
      <c r="R89" s="30" t="s">
        <v>166</v>
      </c>
      <c r="S89" s="23" t="s">
        <v>946</v>
      </c>
      <c r="T89" s="29" t="s">
        <v>168</v>
      </c>
      <c r="U89" s="29" t="s">
        <v>199</v>
      </c>
      <c r="V89" s="29">
        <v>0</v>
      </c>
      <c r="W89" s="23" t="s">
        <v>947</v>
      </c>
      <c r="X89" s="29" t="s">
        <v>171</v>
      </c>
      <c r="Y89" s="21" t="s">
        <v>172</v>
      </c>
      <c r="Z89" s="30"/>
      <c r="AA89" s="30"/>
      <c r="AB89" s="30"/>
      <c r="AC89" s="30"/>
      <c r="AD89" s="30"/>
      <c r="AE89" s="30"/>
      <c r="AF89" s="30"/>
      <c r="AG89" s="30"/>
      <c r="AH89" s="29"/>
      <c r="AI89" s="29"/>
      <c r="AJ89" s="29"/>
      <c r="AK89" s="29"/>
      <c r="AL89" s="29"/>
      <c r="AM89" s="29"/>
      <c r="AN89" s="29"/>
      <c r="AO89" s="29"/>
      <c r="AP89" s="29"/>
      <c r="AQ89" s="29"/>
      <c r="AR89" s="31"/>
      <c r="AS89" s="29"/>
      <c r="AT89" s="29">
        <v>0</v>
      </c>
      <c r="AU89" s="107">
        <v>3</v>
      </c>
      <c r="AV89" s="107">
        <v>3</v>
      </c>
      <c r="AW89" s="107">
        <v>1</v>
      </c>
      <c r="AX89" s="107">
        <v>1</v>
      </c>
      <c r="AY89" s="107">
        <v>8</v>
      </c>
      <c r="AZ89" s="188"/>
      <c r="BA89" s="188"/>
      <c r="BB89" s="188"/>
      <c r="BC89" s="189"/>
      <c r="BD89" s="158">
        <v>0</v>
      </c>
      <c r="BE89" s="190"/>
      <c r="BF89" s="154" t="s">
        <v>948</v>
      </c>
      <c r="BG89" s="37">
        <f t="shared" si="80"/>
        <v>0</v>
      </c>
      <c r="BH89" s="38">
        <f t="shared" si="81"/>
        <v>0</v>
      </c>
      <c r="BI89" s="39" t="s">
        <v>174</v>
      </c>
      <c r="BJ89" s="40" t="s">
        <v>175</v>
      </c>
      <c r="BK89" s="57">
        <v>0</v>
      </c>
      <c r="BL89" s="190"/>
      <c r="BM89" s="154" t="s">
        <v>948</v>
      </c>
      <c r="BN89" s="37">
        <f t="shared" si="82"/>
        <v>0</v>
      </c>
      <c r="BO89" s="38">
        <f t="shared" si="83"/>
        <v>0</v>
      </c>
      <c r="BP89" s="39" t="s">
        <v>174</v>
      </c>
      <c r="BQ89" s="40" t="s">
        <v>175</v>
      </c>
      <c r="BR89" s="95">
        <v>0</v>
      </c>
      <c r="BS89" s="190"/>
      <c r="BT89" s="154" t="s">
        <v>948</v>
      </c>
      <c r="BU89" s="37">
        <f t="shared" si="84"/>
        <v>0</v>
      </c>
      <c r="BV89" s="38">
        <f t="shared" si="85"/>
        <v>0</v>
      </c>
      <c r="BW89" s="39" t="s">
        <v>174</v>
      </c>
      <c r="BX89" s="40" t="s">
        <v>175</v>
      </c>
      <c r="BY89" s="151"/>
      <c r="BZ89" s="190"/>
      <c r="CA89" s="154" t="s">
        <v>948</v>
      </c>
      <c r="CB89" s="37">
        <f t="shared" si="87"/>
        <v>0</v>
      </c>
      <c r="CC89" s="38">
        <f t="shared" si="88"/>
        <v>0</v>
      </c>
      <c r="CD89" s="39" t="s">
        <v>174</v>
      </c>
      <c r="CE89" s="40" t="s">
        <v>175</v>
      </c>
      <c r="CF89" s="151"/>
      <c r="CG89" s="190"/>
      <c r="CH89" s="154" t="s">
        <v>948</v>
      </c>
      <c r="CI89" s="37">
        <f t="shared" si="91"/>
        <v>0</v>
      </c>
      <c r="CJ89" s="38">
        <f t="shared" si="92"/>
        <v>0</v>
      </c>
      <c r="CK89" s="39" t="s">
        <v>174</v>
      </c>
      <c r="CL89" s="40" t="s">
        <v>175</v>
      </c>
      <c r="CM89" s="151"/>
      <c r="CN89" s="190"/>
      <c r="CO89" s="154" t="s">
        <v>948</v>
      </c>
      <c r="CP89" s="37">
        <f t="shared" si="93"/>
        <v>0</v>
      </c>
      <c r="CQ89" s="38">
        <f t="shared" si="94"/>
        <v>0</v>
      </c>
      <c r="CR89" s="39" t="s">
        <v>174</v>
      </c>
      <c r="CS89" s="40" t="s">
        <v>175</v>
      </c>
      <c r="CT89" s="126"/>
      <c r="CU89" s="190"/>
      <c r="CV89" s="154" t="s">
        <v>948</v>
      </c>
      <c r="CW89" s="37">
        <f t="shared" si="96"/>
        <v>0</v>
      </c>
      <c r="CX89" s="38">
        <f t="shared" si="97"/>
        <v>0</v>
      </c>
      <c r="CY89" s="39" t="s">
        <v>174</v>
      </c>
      <c r="CZ89" s="40" t="s">
        <v>175</v>
      </c>
      <c r="DA89" s="152"/>
      <c r="DB89" s="190"/>
      <c r="DC89" s="154" t="s">
        <v>948</v>
      </c>
      <c r="DD89" s="37">
        <f t="shared" si="99"/>
        <v>0</v>
      </c>
      <c r="DE89" s="38">
        <f t="shared" si="100"/>
        <v>0</v>
      </c>
      <c r="DF89" s="39" t="s">
        <v>174</v>
      </c>
      <c r="DG89" s="40" t="s">
        <v>175</v>
      </c>
      <c r="DH89" s="152"/>
      <c r="DI89" s="190"/>
      <c r="DJ89" s="154" t="s">
        <v>948</v>
      </c>
      <c r="DK89" s="37">
        <f t="shared" si="101"/>
        <v>0</v>
      </c>
      <c r="DL89" s="38">
        <f t="shared" si="102"/>
        <v>0</v>
      </c>
      <c r="DM89" s="39" t="s">
        <v>174</v>
      </c>
      <c r="DN89" s="40" t="s">
        <v>175</v>
      </c>
      <c r="DO89" s="152"/>
      <c r="DP89" s="190"/>
      <c r="DQ89" s="154" t="s">
        <v>948</v>
      </c>
      <c r="DR89" s="37">
        <f t="shared" si="104"/>
        <v>0</v>
      </c>
      <c r="DS89" s="38">
        <f t="shared" si="105"/>
        <v>0</v>
      </c>
      <c r="DT89" s="39" t="s">
        <v>174</v>
      </c>
      <c r="DU89" s="40" t="s">
        <v>175</v>
      </c>
      <c r="DV89" s="94"/>
      <c r="DW89" s="190"/>
      <c r="DX89" s="154" t="s">
        <v>948</v>
      </c>
      <c r="DY89" s="37">
        <f t="shared" si="107"/>
        <v>0</v>
      </c>
      <c r="DZ89" s="38">
        <f t="shared" si="108"/>
        <v>0</v>
      </c>
      <c r="EA89" s="39" t="s">
        <v>174</v>
      </c>
      <c r="EB89" s="40" t="s">
        <v>175</v>
      </c>
      <c r="EC89" s="46">
        <f t="shared" si="109"/>
        <v>3</v>
      </c>
      <c r="ED89" s="40"/>
      <c r="EE89" s="40"/>
      <c r="EF89" s="37">
        <f t="shared" si="110"/>
        <v>1</v>
      </c>
      <c r="EG89" s="38">
        <f t="shared" si="111"/>
        <v>0</v>
      </c>
      <c r="EH89" s="39" t="s">
        <v>174</v>
      </c>
      <c r="EI89" s="40" t="s">
        <v>175</v>
      </c>
      <c r="EJ89" s="50"/>
      <c r="EK89" s="48">
        <v>2024</v>
      </c>
      <c r="EL89" s="49" t="str">
        <f>+VLOOKUP(C89,[8]Listas_desplega!$AI$22:$AJ$44,2,0)</f>
        <v>DC_ES</v>
      </c>
      <c r="EM89" s="49" t="str">
        <f>+VLOOKUP(I89,[8]Listas_desplega!$BY$2:$BZ$7,2,0)</f>
        <v>T_2</v>
      </c>
      <c r="EN89" s="49" t="str">
        <f>+VLOOKUP(J89,[8]Listas_desplega!$BY$10:$BZ$23,2,0)</f>
        <v>T_2_C_3</v>
      </c>
      <c r="EO89" s="49" t="str">
        <f>+VLOOKUP(K89,[8]Listas_desplega!$BY$27:$BZ$54,2,0)</f>
        <v>T_2_C_3_ET_5</v>
      </c>
      <c r="EP89" s="49" t="str">
        <f>+VLOOKUP(L89,[8]Listas_desplega!$BY$57:$BZ$105,2,0)</f>
        <v>T_2_C_3_ET_5_CPT_2</v>
      </c>
      <c r="EQ89" s="50" t="str">
        <f>+VLOOKUP(M89,[8]Listas_desplega!$J$2:$K$11,2,FALSE)</f>
        <v>Eje_E_8</v>
      </c>
      <c r="ER89" s="50"/>
    </row>
    <row r="90" spans="1:148" s="51" customFormat="1" ht="17.25" customHeight="1" x14ac:dyDescent="0.25">
      <c r="A90" s="20" t="s">
        <v>1410</v>
      </c>
      <c r="B90" s="21" t="s">
        <v>838</v>
      </c>
      <c r="C90" s="22" t="s">
        <v>942</v>
      </c>
      <c r="D90" s="22" t="s">
        <v>949</v>
      </c>
      <c r="E90" s="23" t="s">
        <v>154</v>
      </c>
      <c r="F90" s="23" t="s">
        <v>155</v>
      </c>
      <c r="G90" s="23" t="s">
        <v>794</v>
      </c>
      <c r="H90" s="23" t="s">
        <v>841</v>
      </c>
      <c r="I90" s="23" t="s">
        <v>158</v>
      </c>
      <c r="J90" s="23" t="s">
        <v>206</v>
      </c>
      <c r="K90" s="23" t="s">
        <v>943</v>
      </c>
      <c r="L90" s="23" t="s">
        <v>944</v>
      </c>
      <c r="M90" s="21" t="s">
        <v>843</v>
      </c>
      <c r="N90" s="25" t="s">
        <v>844</v>
      </c>
      <c r="O90" s="29">
        <v>44</v>
      </c>
      <c r="P90" s="23" t="s">
        <v>950</v>
      </c>
      <c r="Q90" s="30" t="s">
        <v>221</v>
      </c>
      <c r="R90" s="28" t="s">
        <v>166</v>
      </c>
      <c r="S90" s="23" t="s">
        <v>951</v>
      </c>
      <c r="T90" s="29" t="s">
        <v>186</v>
      </c>
      <c r="U90" s="29" t="s">
        <v>187</v>
      </c>
      <c r="V90" s="29">
        <v>0</v>
      </c>
      <c r="W90" s="23" t="s">
        <v>952</v>
      </c>
      <c r="X90" s="29" t="s">
        <v>171</v>
      </c>
      <c r="Y90" s="21"/>
      <c r="Z90" s="30"/>
      <c r="AA90" s="30"/>
      <c r="AB90" s="30"/>
      <c r="AC90" s="30"/>
      <c r="AD90" s="30"/>
      <c r="AE90" s="30"/>
      <c r="AF90" s="30"/>
      <c r="AG90" s="30"/>
      <c r="AH90" s="29"/>
      <c r="AI90" s="29"/>
      <c r="AJ90" s="29"/>
      <c r="AK90" s="29"/>
      <c r="AL90" s="29"/>
      <c r="AM90" s="29"/>
      <c r="AN90" s="29"/>
      <c r="AO90" s="29"/>
      <c r="AP90" s="29"/>
      <c r="AQ90" s="29"/>
      <c r="AR90" s="31"/>
      <c r="AS90" s="29"/>
      <c r="AT90" s="29">
        <v>0</v>
      </c>
      <c r="AU90" s="29">
        <v>45</v>
      </c>
      <c r="AV90" s="29">
        <v>67</v>
      </c>
      <c r="AW90" s="29">
        <v>88</v>
      </c>
      <c r="AX90" s="29">
        <v>90</v>
      </c>
      <c r="AY90" s="29">
        <v>90</v>
      </c>
      <c r="AZ90" s="29"/>
      <c r="BA90" s="29"/>
      <c r="BB90" s="29"/>
      <c r="BC90" s="33"/>
      <c r="BD90" s="158">
        <v>0</v>
      </c>
      <c r="BE90" s="153"/>
      <c r="BF90" s="154" t="s">
        <v>953</v>
      </c>
      <c r="BG90" s="37">
        <f t="shared" si="80"/>
        <v>0</v>
      </c>
      <c r="BH90" s="38">
        <f t="shared" si="81"/>
        <v>0</v>
      </c>
      <c r="BI90" s="39" t="s">
        <v>174</v>
      </c>
      <c r="BJ90" s="40" t="s">
        <v>175</v>
      </c>
      <c r="BK90" s="57">
        <v>0</v>
      </c>
      <c r="BL90" s="153"/>
      <c r="BM90" s="154" t="s">
        <v>953</v>
      </c>
      <c r="BN90" s="37">
        <f t="shared" si="82"/>
        <v>0</v>
      </c>
      <c r="BO90" s="38">
        <f t="shared" si="83"/>
        <v>0</v>
      </c>
      <c r="BP90" s="39" t="s">
        <v>174</v>
      </c>
      <c r="BQ90" s="40" t="s">
        <v>175</v>
      </c>
      <c r="BR90" s="57">
        <v>48</v>
      </c>
      <c r="BS90" s="55">
        <v>48</v>
      </c>
      <c r="BT90" s="64" t="s">
        <v>954</v>
      </c>
      <c r="BU90" s="37">
        <f t="shared" si="84"/>
        <v>0.71641791044776115</v>
      </c>
      <c r="BV90" s="38">
        <f t="shared" si="85"/>
        <v>0.71641791044776115</v>
      </c>
      <c r="BW90" s="39" t="s">
        <v>179</v>
      </c>
      <c r="BX90" s="36" t="s">
        <v>955</v>
      </c>
      <c r="BY90" s="57">
        <f>+BR90</f>
        <v>48</v>
      </c>
      <c r="BZ90" s="44">
        <f>IF(BW90="SI",BS90,0)</f>
        <v>48</v>
      </c>
      <c r="CA90" s="154"/>
      <c r="CB90" s="37">
        <f t="shared" si="87"/>
        <v>0.71641791044776115</v>
      </c>
      <c r="CC90" s="38">
        <f t="shared" si="88"/>
        <v>0.71641791044776115</v>
      </c>
      <c r="CD90" s="39" t="s">
        <v>179</v>
      </c>
      <c r="CE90" s="40" t="s">
        <v>175</v>
      </c>
      <c r="CF90" s="57">
        <f>+BY90</f>
        <v>48</v>
      </c>
      <c r="CG90" s="191">
        <f>IF(CD90="SI",BZ90,0)</f>
        <v>48</v>
      </c>
      <c r="CH90" s="154"/>
      <c r="CI90" s="37">
        <f t="shared" si="91"/>
        <v>0.71641791044776115</v>
      </c>
      <c r="CJ90" s="38">
        <f t="shared" si="92"/>
        <v>0.71641791044776115</v>
      </c>
      <c r="CK90" s="39" t="s">
        <v>179</v>
      </c>
      <c r="CL90" s="40" t="s">
        <v>175</v>
      </c>
      <c r="CM90" s="57">
        <v>54</v>
      </c>
      <c r="CN90" s="40">
        <v>53</v>
      </c>
      <c r="CO90" s="40" t="s">
        <v>956</v>
      </c>
      <c r="CP90" s="37">
        <f t="shared" si="93"/>
        <v>0.80597014925373134</v>
      </c>
      <c r="CQ90" s="38">
        <f t="shared" si="94"/>
        <v>0.79104477611940294</v>
      </c>
      <c r="CR90" s="39" t="s">
        <v>179</v>
      </c>
      <c r="CS90" s="40" t="s">
        <v>957</v>
      </c>
      <c r="CT90" s="57">
        <f>+CM90</f>
        <v>54</v>
      </c>
      <c r="CU90" s="191">
        <f>IF(CR90="SI",CN90,0)</f>
        <v>53</v>
      </c>
      <c r="CV90" s="154"/>
      <c r="CW90" s="37">
        <f t="shared" si="96"/>
        <v>0.80597014925373134</v>
      </c>
      <c r="CX90" s="38">
        <f t="shared" si="97"/>
        <v>0.79104477611940294</v>
      </c>
      <c r="CY90" s="39" t="s">
        <v>174</v>
      </c>
      <c r="CZ90" s="40" t="s">
        <v>175</v>
      </c>
      <c r="DA90" s="46">
        <f>+CT90</f>
        <v>54</v>
      </c>
      <c r="DB90" s="191">
        <f>IF(CY90="SI",CU90,0)</f>
        <v>0</v>
      </c>
      <c r="DC90" s="154"/>
      <c r="DD90" s="37">
        <f t="shared" si="99"/>
        <v>0.80597014925373134</v>
      </c>
      <c r="DE90" s="38">
        <f t="shared" si="100"/>
        <v>0.79104477611940294</v>
      </c>
      <c r="DF90" s="39" t="s">
        <v>174</v>
      </c>
      <c r="DG90" s="40" t="s">
        <v>175</v>
      </c>
      <c r="DH90" s="46">
        <v>62</v>
      </c>
      <c r="DI90" s="40"/>
      <c r="DJ90" s="40"/>
      <c r="DK90" s="37">
        <f t="shared" si="101"/>
        <v>0.92537313432835822</v>
      </c>
      <c r="DL90" s="38">
        <f t="shared" si="102"/>
        <v>0.79104477611940294</v>
      </c>
      <c r="DM90" s="39" t="s">
        <v>174</v>
      </c>
      <c r="DN90" s="40" t="s">
        <v>175</v>
      </c>
      <c r="DO90" s="46">
        <f>+DH90</f>
        <v>62</v>
      </c>
      <c r="DP90" s="191">
        <f>IF(DM90="SI",DI90,0)</f>
        <v>0</v>
      </c>
      <c r="DQ90" s="154"/>
      <c r="DR90" s="37">
        <f t="shared" si="104"/>
        <v>0.92537313432835822</v>
      </c>
      <c r="DS90" s="38">
        <f t="shared" si="105"/>
        <v>0.79104477611940294</v>
      </c>
      <c r="DT90" s="39" t="s">
        <v>174</v>
      </c>
      <c r="DU90" s="40" t="s">
        <v>175</v>
      </c>
      <c r="DV90" s="46">
        <f>+DO90</f>
        <v>62</v>
      </c>
      <c r="DW90" s="191">
        <f>IF(DT90="SI",DP90,0)</f>
        <v>0</v>
      </c>
      <c r="DX90" s="154"/>
      <c r="DY90" s="37">
        <f t="shared" si="107"/>
        <v>0.92537313432835822</v>
      </c>
      <c r="DZ90" s="38">
        <f t="shared" si="108"/>
        <v>0.79104477611940294</v>
      </c>
      <c r="EA90" s="39" t="s">
        <v>174</v>
      </c>
      <c r="EB90" s="40" t="s">
        <v>175</v>
      </c>
      <c r="EC90" s="46">
        <f t="shared" si="109"/>
        <v>67</v>
      </c>
      <c r="ED90" s="40"/>
      <c r="EE90" s="40"/>
      <c r="EF90" s="37">
        <f t="shared" si="110"/>
        <v>1</v>
      </c>
      <c r="EG90" s="38">
        <f t="shared" si="111"/>
        <v>0.79104477611940294</v>
      </c>
      <c r="EH90" s="39" t="s">
        <v>174</v>
      </c>
      <c r="EI90" s="40" t="s">
        <v>175</v>
      </c>
      <c r="EJ90" s="48"/>
      <c r="EK90" s="48">
        <v>2024</v>
      </c>
      <c r="EL90" s="49" t="str">
        <f>+VLOOKUP(C90,[8]Listas_desplega!$AI$22:$AJ$44,2,0)</f>
        <v>DC_ES</v>
      </c>
      <c r="EM90" s="49" t="str">
        <f>+VLOOKUP(I90,[8]Listas_desplega!$BY$2:$BZ$7,2,0)</f>
        <v>T_2</v>
      </c>
      <c r="EN90" s="49" t="str">
        <f>+VLOOKUP(J90,[8]Listas_desplega!$BY$10:$BZ$23,2,0)</f>
        <v>T_2_C_3</v>
      </c>
      <c r="EO90" s="49" t="str">
        <f>+VLOOKUP(K90,[8]Listas_desplega!$BY$27:$BZ$54,2,0)</f>
        <v>T_2_C_3_ET_5</v>
      </c>
      <c r="EP90" s="49" t="str">
        <f>+VLOOKUP(L90,[8]Listas_desplega!$BY$57:$BZ$105,2,0)</f>
        <v>T_2_C_3_ET_5_CPT_2</v>
      </c>
      <c r="EQ90" s="50" t="str">
        <f>+VLOOKUP(M90,[8]Listas_desplega!$J$2:$K$11,2,FALSE)</f>
        <v>Eje_E_8</v>
      </c>
      <c r="ER90" s="50"/>
    </row>
    <row r="91" spans="1:148" s="51" customFormat="1" x14ac:dyDescent="0.25">
      <c r="A91" s="20" t="s">
        <v>1411</v>
      </c>
      <c r="B91" s="21" t="s">
        <v>838</v>
      </c>
      <c r="C91" s="22" t="s">
        <v>942</v>
      </c>
      <c r="D91" s="22" t="s">
        <v>949</v>
      </c>
      <c r="E91" s="23" t="s">
        <v>154</v>
      </c>
      <c r="F91" s="23" t="s">
        <v>155</v>
      </c>
      <c r="G91" s="23" t="s">
        <v>794</v>
      </c>
      <c r="H91" s="23" t="s">
        <v>841</v>
      </c>
      <c r="I91" s="23" t="s">
        <v>158</v>
      </c>
      <c r="J91" s="23" t="s">
        <v>206</v>
      </c>
      <c r="K91" s="23" t="s">
        <v>943</v>
      </c>
      <c r="L91" s="23" t="s">
        <v>944</v>
      </c>
      <c r="M91" s="21" t="s">
        <v>843</v>
      </c>
      <c r="N91" s="25" t="s">
        <v>844</v>
      </c>
      <c r="O91" s="29">
        <v>45</v>
      </c>
      <c r="P91" s="23" t="s">
        <v>958</v>
      </c>
      <c r="Q91" s="30" t="s">
        <v>221</v>
      </c>
      <c r="R91" s="28" t="s">
        <v>166</v>
      </c>
      <c r="S91" s="23" t="s">
        <v>959</v>
      </c>
      <c r="T91" s="29" t="s">
        <v>186</v>
      </c>
      <c r="U91" s="29" t="s">
        <v>187</v>
      </c>
      <c r="V91" s="29">
        <v>0</v>
      </c>
      <c r="W91" s="23" t="s">
        <v>960</v>
      </c>
      <c r="X91" s="29" t="s">
        <v>171</v>
      </c>
      <c r="Y91" s="21"/>
      <c r="Z91" s="30"/>
      <c r="AA91" s="30"/>
      <c r="AB91" s="30"/>
      <c r="AC91" s="30"/>
      <c r="AD91" s="30"/>
      <c r="AE91" s="30"/>
      <c r="AF91" s="30"/>
      <c r="AG91" s="30"/>
      <c r="AH91" s="29"/>
      <c r="AI91" s="29"/>
      <c r="AJ91" s="29"/>
      <c r="AK91" s="29"/>
      <c r="AL91" s="29"/>
      <c r="AM91" s="29"/>
      <c r="AN91" s="29"/>
      <c r="AO91" s="29"/>
      <c r="AP91" s="29"/>
      <c r="AQ91" s="29"/>
      <c r="AR91" s="31"/>
      <c r="AS91" s="29"/>
      <c r="AT91" s="29">
        <v>0</v>
      </c>
      <c r="AU91" s="29">
        <v>0</v>
      </c>
      <c r="AV91" s="29">
        <v>50</v>
      </c>
      <c r="AW91" s="29">
        <v>86</v>
      </c>
      <c r="AX91" s="29">
        <v>90</v>
      </c>
      <c r="AY91" s="29">
        <v>90</v>
      </c>
      <c r="AZ91" s="29"/>
      <c r="BA91" s="29"/>
      <c r="BB91" s="29"/>
      <c r="BC91" s="33"/>
      <c r="BD91" s="158">
        <v>0</v>
      </c>
      <c r="BE91" s="153"/>
      <c r="BF91" s="154" t="s">
        <v>953</v>
      </c>
      <c r="BG91" s="37">
        <f t="shared" si="80"/>
        <v>0</v>
      </c>
      <c r="BH91" s="38">
        <f t="shared" si="81"/>
        <v>0</v>
      </c>
      <c r="BI91" s="39" t="s">
        <v>174</v>
      </c>
      <c r="BJ91" s="40" t="s">
        <v>175</v>
      </c>
      <c r="BK91" s="57">
        <v>0</v>
      </c>
      <c r="BL91" s="153"/>
      <c r="BM91" s="154" t="s">
        <v>953</v>
      </c>
      <c r="BN91" s="37">
        <f t="shared" si="82"/>
        <v>0</v>
      </c>
      <c r="BO91" s="38">
        <f t="shared" si="83"/>
        <v>0</v>
      </c>
      <c r="BP91" s="39" t="s">
        <v>174</v>
      </c>
      <c r="BQ91" s="40" t="s">
        <v>175</v>
      </c>
      <c r="BR91" s="57">
        <v>6</v>
      </c>
      <c r="BS91" s="55">
        <v>6</v>
      </c>
      <c r="BT91" s="64" t="s">
        <v>961</v>
      </c>
      <c r="BU91" s="37">
        <f t="shared" si="84"/>
        <v>0.12</v>
      </c>
      <c r="BV91" s="38">
        <f t="shared" si="85"/>
        <v>0.12</v>
      </c>
      <c r="BW91" s="39" t="s">
        <v>179</v>
      </c>
      <c r="BX91" s="36" t="s">
        <v>962</v>
      </c>
      <c r="BY91" s="57">
        <f>+BR91</f>
        <v>6</v>
      </c>
      <c r="BZ91" s="44">
        <f>IF(BW91="SI",BS91,0)</f>
        <v>6</v>
      </c>
      <c r="CA91" s="154"/>
      <c r="CB91" s="37">
        <f t="shared" si="87"/>
        <v>0.12</v>
      </c>
      <c r="CC91" s="38">
        <f t="shared" si="88"/>
        <v>0.12</v>
      </c>
      <c r="CD91" s="39" t="s">
        <v>179</v>
      </c>
      <c r="CE91" s="40" t="s">
        <v>175</v>
      </c>
      <c r="CF91" s="57">
        <f>+BY91</f>
        <v>6</v>
      </c>
      <c r="CG91" s="191">
        <f>IF(CD91="SI",BZ91,0)</f>
        <v>6</v>
      </c>
      <c r="CH91" s="154"/>
      <c r="CI91" s="37">
        <f t="shared" si="91"/>
        <v>0.12</v>
      </c>
      <c r="CJ91" s="38">
        <f t="shared" si="92"/>
        <v>0.12</v>
      </c>
      <c r="CK91" s="39" t="s">
        <v>179</v>
      </c>
      <c r="CL91" s="40" t="s">
        <v>175</v>
      </c>
      <c r="CM91" s="57">
        <v>22</v>
      </c>
      <c r="CN91" s="40">
        <v>22</v>
      </c>
      <c r="CO91" s="40" t="s">
        <v>963</v>
      </c>
      <c r="CP91" s="37">
        <f t="shared" si="93"/>
        <v>0.44</v>
      </c>
      <c r="CQ91" s="38">
        <f t="shared" si="94"/>
        <v>0.44</v>
      </c>
      <c r="CR91" s="39" t="s">
        <v>179</v>
      </c>
      <c r="CS91" s="40" t="s">
        <v>964</v>
      </c>
      <c r="CT91" s="57">
        <f>+CM91</f>
        <v>22</v>
      </c>
      <c r="CU91" s="191">
        <f>IF(CR91="SI",CN91,0)</f>
        <v>22</v>
      </c>
      <c r="CV91" s="154"/>
      <c r="CW91" s="37">
        <f t="shared" si="96"/>
        <v>0.44</v>
      </c>
      <c r="CX91" s="38">
        <f t="shared" si="97"/>
        <v>0.44</v>
      </c>
      <c r="CY91" s="39" t="s">
        <v>174</v>
      </c>
      <c r="CZ91" s="40" t="s">
        <v>175</v>
      </c>
      <c r="DA91" s="46">
        <f>+CT91</f>
        <v>22</v>
      </c>
      <c r="DB91" s="191">
        <f>IF(CY91="SI",CU91,0)</f>
        <v>0</v>
      </c>
      <c r="DC91" s="154"/>
      <c r="DD91" s="37">
        <f t="shared" si="99"/>
        <v>0.44</v>
      </c>
      <c r="DE91" s="38">
        <f t="shared" si="100"/>
        <v>0.44</v>
      </c>
      <c r="DF91" s="39" t="s">
        <v>174</v>
      </c>
      <c r="DG91" s="40" t="s">
        <v>175</v>
      </c>
      <c r="DH91" s="46">
        <v>42</v>
      </c>
      <c r="DI91" s="40"/>
      <c r="DJ91" s="40"/>
      <c r="DK91" s="37">
        <f t="shared" si="101"/>
        <v>0.84</v>
      </c>
      <c r="DL91" s="38">
        <f t="shared" si="102"/>
        <v>0.44</v>
      </c>
      <c r="DM91" s="39" t="s">
        <v>174</v>
      </c>
      <c r="DN91" s="40" t="s">
        <v>175</v>
      </c>
      <c r="DO91" s="46">
        <f>+DH91</f>
        <v>42</v>
      </c>
      <c r="DP91" s="191">
        <f>IF(DM91="SI",DI91,0)</f>
        <v>0</v>
      </c>
      <c r="DQ91" s="154"/>
      <c r="DR91" s="37">
        <f t="shared" si="104"/>
        <v>0.84</v>
      </c>
      <c r="DS91" s="38">
        <f t="shared" si="105"/>
        <v>0.44</v>
      </c>
      <c r="DT91" s="39" t="s">
        <v>174</v>
      </c>
      <c r="DU91" s="40" t="s">
        <v>175</v>
      </c>
      <c r="DV91" s="46">
        <f>+DO91</f>
        <v>42</v>
      </c>
      <c r="DW91" s="191">
        <f>IF(DT91="SI",DP91,0)</f>
        <v>0</v>
      </c>
      <c r="DX91" s="154"/>
      <c r="DY91" s="37">
        <f t="shared" si="107"/>
        <v>0.84</v>
      </c>
      <c r="DZ91" s="38">
        <f t="shared" si="108"/>
        <v>0.44</v>
      </c>
      <c r="EA91" s="39" t="s">
        <v>174</v>
      </c>
      <c r="EB91" s="40" t="s">
        <v>175</v>
      </c>
      <c r="EC91" s="46">
        <f t="shared" si="109"/>
        <v>50</v>
      </c>
      <c r="ED91" s="40"/>
      <c r="EE91" s="40"/>
      <c r="EF91" s="37">
        <f t="shared" si="110"/>
        <v>1</v>
      </c>
      <c r="EG91" s="38">
        <f t="shared" si="111"/>
        <v>0.44</v>
      </c>
      <c r="EH91" s="39" t="s">
        <v>174</v>
      </c>
      <c r="EI91" s="40" t="s">
        <v>175</v>
      </c>
      <c r="EJ91" s="48"/>
      <c r="EK91" s="48">
        <v>2024</v>
      </c>
      <c r="EL91" s="49" t="str">
        <f>+VLOOKUP(C91,[8]Listas_desplega!$AI$22:$AJ$44,2,0)</f>
        <v>DC_ES</v>
      </c>
      <c r="EM91" s="49" t="str">
        <f>+VLOOKUP(I91,[8]Listas_desplega!$BY$2:$BZ$7,2,0)</f>
        <v>T_2</v>
      </c>
      <c r="EN91" s="49" t="str">
        <f>+VLOOKUP(J91,[8]Listas_desplega!$BY$10:$BZ$23,2,0)</f>
        <v>T_2_C_3</v>
      </c>
      <c r="EO91" s="49" t="str">
        <f>+VLOOKUP(K91,[8]Listas_desplega!$BY$27:$BZ$54,2,0)</f>
        <v>T_2_C_3_ET_5</v>
      </c>
      <c r="EP91" s="49" t="str">
        <f>+VLOOKUP(L91,[8]Listas_desplega!$BY$57:$BZ$105,2,0)</f>
        <v>T_2_C_3_ET_5_CPT_2</v>
      </c>
      <c r="EQ91" s="50" t="str">
        <f>+VLOOKUP(M91,[8]Listas_desplega!$J$2:$K$11,2,FALSE)</f>
        <v>Eje_E_8</v>
      </c>
      <c r="ER91" s="50"/>
    </row>
    <row r="92" spans="1:148" s="51" customFormat="1" x14ac:dyDescent="0.25">
      <c r="A92" s="20" t="s">
        <v>1412</v>
      </c>
      <c r="B92" s="21" t="s">
        <v>838</v>
      </c>
      <c r="C92" s="22" t="s">
        <v>942</v>
      </c>
      <c r="D92" s="22" t="s">
        <v>965</v>
      </c>
      <c r="E92" s="23" t="s">
        <v>154</v>
      </c>
      <c r="F92" s="23" t="s">
        <v>155</v>
      </c>
      <c r="G92" s="23" t="s">
        <v>794</v>
      </c>
      <c r="H92" s="23" t="s">
        <v>841</v>
      </c>
      <c r="I92" s="23" t="s">
        <v>158</v>
      </c>
      <c r="J92" s="23" t="s">
        <v>206</v>
      </c>
      <c r="K92" s="23" t="s">
        <v>943</v>
      </c>
      <c r="L92" s="23" t="s">
        <v>944</v>
      </c>
      <c r="M92" s="21" t="s">
        <v>843</v>
      </c>
      <c r="N92" s="25" t="s">
        <v>844</v>
      </c>
      <c r="O92" s="29">
        <v>46</v>
      </c>
      <c r="P92" s="23" t="s">
        <v>966</v>
      </c>
      <c r="Q92" s="30" t="s">
        <v>165</v>
      </c>
      <c r="R92" s="30" t="s">
        <v>478</v>
      </c>
      <c r="S92" s="23" t="s">
        <v>967</v>
      </c>
      <c r="T92" s="29" t="s">
        <v>186</v>
      </c>
      <c r="U92" s="29" t="s">
        <v>566</v>
      </c>
      <c r="V92" s="29">
        <v>0</v>
      </c>
      <c r="W92" s="23" t="s">
        <v>968</v>
      </c>
      <c r="X92" s="29" t="s">
        <v>171</v>
      </c>
      <c r="Y92" s="21"/>
      <c r="Z92" s="30"/>
      <c r="AA92" s="30"/>
      <c r="AB92" s="30"/>
      <c r="AC92" s="30"/>
      <c r="AD92" s="30"/>
      <c r="AE92" s="30"/>
      <c r="AF92" s="30"/>
      <c r="AG92" s="30"/>
      <c r="AH92" s="29"/>
      <c r="AI92" s="29"/>
      <c r="AJ92" s="29"/>
      <c r="AK92" s="29"/>
      <c r="AL92" s="29"/>
      <c r="AM92" s="29"/>
      <c r="AN92" s="29"/>
      <c r="AO92" s="29"/>
      <c r="AP92" s="29"/>
      <c r="AQ92" s="29"/>
      <c r="AR92" s="31"/>
      <c r="AS92" s="29"/>
      <c r="AT92" s="29">
        <v>90</v>
      </c>
      <c r="AU92" s="29">
        <v>97</v>
      </c>
      <c r="AV92" s="29">
        <v>100</v>
      </c>
      <c r="AW92" s="29">
        <v>100</v>
      </c>
      <c r="AX92" s="29">
        <v>100</v>
      </c>
      <c r="AY92" s="29">
        <v>100</v>
      </c>
      <c r="AZ92" s="29"/>
      <c r="BA92" s="29"/>
      <c r="BB92" s="29"/>
      <c r="BC92" s="33"/>
      <c r="BD92" s="46">
        <v>60</v>
      </c>
      <c r="BE92" s="47">
        <v>98</v>
      </c>
      <c r="BF92" s="64" t="s">
        <v>969</v>
      </c>
      <c r="BG92" s="37">
        <f t="shared" si="80"/>
        <v>0.6</v>
      </c>
      <c r="BH92" s="38">
        <f t="shared" si="81"/>
        <v>0.98</v>
      </c>
      <c r="BI92" s="39" t="s">
        <v>179</v>
      </c>
      <c r="BJ92" s="36" t="s">
        <v>970</v>
      </c>
      <c r="BK92" s="57">
        <v>60</v>
      </c>
      <c r="BL92" s="40">
        <v>99.7</v>
      </c>
      <c r="BM92" s="36" t="s">
        <v>971</v>
      </c>
      <c r="BN92" s="37">
        <f t="shared" si="82"/>
        <v>0.6</v>
      </c>
      <c r="BO92" s="38">
        <f t="shared" si="83"/>
        <v>0.997</v>
      </c>
      <c r="BP92" s="39" t="s">
        <v>179</v>
      </c>
      <c r="BQ92" s="36" t="s">
        <v>972</v>
      </c>
      <c r="BR92" s="126">
        <v>60</v>
      </c>
      <c r="BS92" s="40">
        <v>82.97</v>
      </c>
      <c r="BT92" s="64" t="s">
        <v>973</v>
      </c>
      <c r="BU92" s="37">
        <f t="shared" si="84"/>
        <v>0.6</v>
      </c>
      <c r="BV92" s="38">
        <f t="shared" si="85"/>
        <v>0.82969999999999999</v>
      </c>
      <c r="BW92" s="39" t="s">
        <v>179</v>
      </c>
      <c r="BX92" s="36" t="s">
        <v>974</v>
      </c>
      <c r="BY92" s="57">
        <v>70</v>
      </c>
      <c r="BZ92" s="40">
        <v>82.7</v>
      </c>
      <c r="CA92" s="64" t="s">
        <v>975</v>
      </c>
      <c r="CB92" s="37">
        <f t="shared" si="87"/>
        <v>0.7</v>
      </c>
      <c r="CC92" s="38">
        <f t="shared" si="88"/>
        <v>0.82700000000000007</v>
      </c>
      <c r="CD92" s="39" t="s">
        <v>179</v>
      </c>
      <c r="CE92" s="64" t="s">
        <v>976</v>
      </c>
      <c r="CF92" s="57">
        <v>70</v>
      </c>
      <c r="CG92" s="40">
        <v>87.9</v>
      </c>
      <c r="CH92" s="64" t="s">
        <v>977</v>
      </c>
      <c r="CI92" s="37">
        <f t="shared" si="91"/>
        <v>0.7</v>
      </c>
      <c r="CJ92" s="38">
        <f t="shared" si="92"/>
        <v>0.879</v>
      </c>
      <c r="CK92" s="39" t="s">
        <v>179</v>
      </c>
      <c r="CL92" s="40" t="s">
        <v>978</v>
      </c>
      <c r="CM92" s="57">
        <v>70</v>
      </c>
      <c r="CN92" s="40">
        <v>99.7</v>
      </c>
      <c r="CO92" s="40" t="s">
        <v>979</v>
      </c>
      <c r="CP92" s="37">
        <f t="shared" si="93"/>
        <v>0.7</v>
      </c>
      <c r="CQ92" s="38">
        <f t="shared" si="94"/>
        <v>0.997</v>
      </c>
      <c r="CR92" s="39" t="s">
        <v>179</v>
      </c>
      <c r="CS92" s="40" t="s">
        <v>980</v>
      </c>
      <c r="CT92" s="46">
        <v>80</v>
      </c>
      <c r="CU92" s="40"/>
      <c r="CV92" s="40"/>
      <c r="CW92" s="37">
        <f t="shared" si="96"/>
        <v>0.8</v>
      </c>
      <c r="CX92" s="38">
        <f t="shared" si="97"/>
        <v>0.997</v>
      </c>
      <c r="CY92" s="39" t="s">
        <v>174</v>
      </c>
      <c r="CZ92" s="40" t="s">
        <v>175</v>
      </c>
      <c r="DA92" s="94">
        <v>80</v>
      </c>
      <c r="DB92" s="40"/>
      <c r="DC92" s="40"/>
      <c r="DD92" s="37">
        <f t="shared" si="99"/>
        <v>0.8</v>
      </c>
      <c r="DE92" s="38">
        <f t="shared" si="100"/>
        <v>0.997</v>
      </c>
      <c r="DF92" s="39" t="s">
        <v>174</v>
      </c>
      <c r="DG92" s="40" t="s">
        <v>175</v>
      </c>
      <c r="DH92" s="46">
        <v>80</v>
      </c>
      <c r="DI92" s="40"/>
      <c r="DJ92" s="40"/>
      <c r="DK92" s="37">
        <f t="shared" si="101"/>
        <v>0.8</v>
      </c>
      <c r="DL92" s="38">
        <f t="shared" si="102"/>
        <v>0.997</v>
      </c>
      <c r="DM92" s="39" t="s">
        <v>174</v>
      </c>
      <c r="DN92" s="40" t="s">
        <v>175</v>
      </c>
      <c r="DO92" s="46">
        <v>90</v>
      </c>
      <c r="DP92" s="40"/>
      <c r="DQ92" s="40"/>
      <c r="DR92" s="37">
        <f t="shared" si="104"/>
        <v>0.9</v>
      </c>
      <c r="DS92" s="38">
        <f t="shared" si="105"/>
        <v>0.997</v>
      </c>
      <c r="DT92" s="39" t="s">
        <v>174</v>
      </c>
      <c r="DU92" s="40" t="s">
        <v>175</v>
      </c>
      <c r="DV92" s="46">
        <v>90</v>
      </c>
      <c r="DW92" s="40"/>
      <c r="DX92" s="40"/>
      <c r="DY92" s="37">
        <f t="shared" si="107"/>
        <v>0.9</v>
      </c>
      <c r="DZ92" s="38">
        <f t="shared" si="108"/>
        <v>0.997</v>
      </c>
      <c r="EA92" s="39" t="s">
        <v>174</v>
      </c>
      <c r="EB92" s="40" t="s">
        <v>175</v>
      </c>
      <c r="EC92" s="46">
        <v>100</v>
      </c>
      <c r="ED92" s="40"/>
      <c r="EE92" s="40"/>
      <c r="EF92" s="37">
        <f t="shared" si="110"/>
        <v>1</v>
      </c>
      <c r="EG92" s="38">
        <f t="shared" si="111"/>
        <v>0.997</v>
      </c>
      <c r="EH92" s="39" t="s">
        <v>174</v>
      </c>
      <c r="EI92" s="40" t="s">
        <v>175</v>
      </c>
      <c r="EJ92" s="50"/>
      <c r="EK92" s="48">
        <v>2024</v>
      </c>
      <c r="EL92" s="49" t="str">
        <f>+VLOOKUP(C92,[8]Listas_desplega!$AI$22:$AJ$44,2,0)</f>
        <v>DC_ES</v>
      </c>
      <c r="EM92" s="49" t="str">
        <f>+VLOOKUP(I92,[8]Listas_desplega!$BY$2:$BZ$7,2,0)</f>
        <v>T_2</v>
      </c>
      <c r="EN92" s="49" t="str">
        <f>+VLOOKUP(J92,[8]Listas_desplega!$BY$10:$BZ$23,2,0)</f>
        <v>T_2_C_3</v>
      </c>
      <c r="EO92" s="49" t="str">
        <f>+VLOOKUP(K92,[8]Listas_desplega!$BY$27:$BZ$54,2,0)</f>
        <v>T_2_C_3_ET_5</v>
      </c>
      <c r="EP92" s="49" t="str">
        <f>+VLOOKUP(L92,[8]Listas_desplega!$BY$57:$BZ$105,2,0)</f>
        <v>T_2_C_3_ET_5_CPT_2</v>
      </c>
      <c r="EQ92" s="50" t="str">
        <f>+VLOOKUP(M92,[8]Listas_desplega!$J$2:$K$11,2,FALSE)</f>
        <v>Eje_E_8</v>
      </c>
      <c r="ER92" s="50"/>
    </row>
    <row r="93" spans="1:148" s="51" customFormat="1" x14ac:dyDescent="0.25">
      <c r="A93" s="20" t="s">
        <v>1413</v>
      </c>
      <c r="B93" s="21" t="s">
        <v>838</v>
      </c>
      <c r="C93" s="22" t="s">
        <v>942</v>
      </c>
      <c r="D93" s="22" t="s">
        <v>965</v>
      </c>
      <c r="E93" s="23" t="s">
        <v>154</v>
      </c>
      <c r="F93" s="23" t="s">
        <v>155</v>
      </c>
      <c r="G93" s="23" t="s">
        <v>794</v>
      </c>
      <c r="H93" s="23" t="s">
        <v>841</v>
      </c>
      <c r="I93" s="23" t="s">
        <v>158</v>
      </c>
      <c r="J93" s="23" t="s">
        <v>206</v>
      </c>
      <c r="K93" s="23" t="s">
        <v>943</v>
      </c>
      <c r="L93" s="23" t="s">
        <v>944</v>
      </c>
      <c r="M93" s="21" t="s">
        <v>843</v>
      </c>
      <c r="N93" s="25" t="s">
        <v>888</v>
      </c>
      <c r="O93" s="29">
        <v>47</v>
      </c>
      <c r="P93" s="23" t="s">
        <v>981</v>
      </c>
      <c r="Q93" s="30" t="s">
        <v>221</v>
      </c>
      <c r="R93" s="30" t="s">
        <v>166</v>
      </c>
      <c r="S93" s="23" t="s">
        <v>982</v>
      </c>
      <c r="T93" s="29" t="s">
        <v>186</v>
      </c>
      <c r="U93" s="29" t="s">
        <v>187</v>
      </c>
      <c r="V93" s="29">
        <v>0</v>
      </c>
      <c r="W93" s="23" t="s">
        <v>983</v>
      </c>
      <c r="X93" s="29" t="s">
        <v>171</v>
      </c>
      <c r="Y93" s="21" t="s">
        <v>172</v>
      </c>
      <c r="Z93" s="30"/>
      <c r="AA93" s="30"/>
      <c r="AB93" s="30"/>
      <c r="AC93" s="30"/>
      <c r="AD93" s="30"/>
      <c r="AE93" s="30"/>
      <c r="AF93" s="30"/>
      <c r="AG93" s="30"/>
      <c r="AH93" s="29"/>
      <c r="AI93" s="29"/>
      <c r="AJ93" s="29"/>
      <c r="AK93" s="29"/>
      <c r="AL93" s="29"/>
      <c r="AM93" s="29"/>
      <c r="AN93" s="29"/>
      <c r="AO93" s="29"/>
      <c r="AP93" s="29"/>
      <c r="AQ93" s="29"/>
      <c r="AR93" s="31"/>
      <c r="AS93" s="29"/>
      <c r="AT93" s="29">
        <v>0</v>
      </c>
      <c r="AU93" s="29">
        <v>30</v>
      </c>
      <c r="AV93" s="29">
        <v>30</v>
      </c>
      <c r="AW93" s="29">
        <v>25</v>
      </c>
      <c r="AX93" s="29">
        <v>15</v>
      </c>
      <c r="AY93" s="29">
        <v>100</v>
      </c>
      <c r="AZ93" s="29"/>
      <c r="BA93" s="29"/>
      <c r="BB93" s="29"/>
      <c r="BC93" s="33"/>
      <c r="BD93" s="158">
        <v>0</v>
      </c>
      <c r="BE93" s="153"/>
      <c r="BF93" s="154" t="s">
        <v>953</v>
      </c>
      <c r="BG93" s="37">
        <f t="shared" si="80"/>
        <v>0</v>
      </c>
      <c r="BH93" s="38">
        <f t="shared" si="81"/>
        <v>0</v>
      </c>
      <c r="BI93" s="39" t="s">
        <v>174</v>
      </c>
      <c r="BJ93" s="40" t="s">
        <v>175</v>
      </c>
      <c r="BK93" s="57">
        <v>0</v>
      </c>
      <c r="BL93" s="153"/>
      <c r="BM93" s="154" t="s">
        <v>953</v>
      </c>
      <c r="BN93" s="37">
        <f t="shared" si="82"/>
        <v>0</v>
      </c>
      <c r="BO93" s="38">
        <f t="shared" si="83"/>
        <v>0</v>
      </c>
      <c r="BP93" s="39" t="s">
        <v>174</v>
      </c>
      <c r="BQ93" s="40" t="s">
        <v>175</v>
      </c>
      <c r="BR93" s="57">
        <v>4.0999999999999996</v>
      </c>
      <c r="BS93" s="55">
        <v>4.0999999999999996</v>
      </c>
      <c r="BT93" s="64" t="s">
        <v>984</v>
      </c>
      <c r="BU93" s="37">
        <f t="shared" si="84"/>
        <v>0.13666666666666666</v>
      </c>
      <c r="BV93" s="38">
        <f t="shared" si="85"/>
        <v>0.13666666666666666</v>
      </c>
      <c r="BW93" s="39" t="s">
        <v>179</v>
      </c>
      <c r="BX93" s="36" t="s">
        <v>985</v>
      </c>
      <c r="BY93" s="57">
        <f>+BR93</f>
        <v>4.0999999999999996</v>
      </c>
      <c r="BZ93" s="44">
        <f>IF(BW93="SI",BS93,0)</f>
        <v>4.0999999999999996</v>
      </c>
      <c r="CA93" s="154"/>
      <c r="CB93" s="37">
        <f t="shared" si="87"/>
        <v>0.13666666666666666</v>
      </c>
      <c r="CC93" s="38">
        <f t="shared" si="88"/>
        <v>0.13666666666666666</v>
      </c>
      <c r="CD93" s="39" t="s">
        <v>179</v>
      </c>
      <c r="CE93" s="40" t="s">
        <v>175</v>
      </c>
      <c r="CF93" s="57">
        <f>+BY93</f>
        <v>4.0999999999999996</v>
      </c>
      <c r="CG93" s="191">
        <f t="shared" ref="CG93:CG108" si="115">IF(CD93="SI",BZ93,0)</f>
        <v>4.0999999999999996</v>
      </c>
      <c r="CH93" s="154"/>
      <c r="CI93" s="37">
        <f t="shared" si="91"/>
        <v>0.13666666666666666</v>
      </c>
      <c r="CJ93" s="38">
        <f t="shared" si="92"/>
        <v>0.13666666666666666</v>
      </c>
      <c r="CK93" s="39" t="s">
        <v>179</v>
      </c>
      <c r="CL93" s="40" t="s">
        <v>175</v>
      </c>
      <c r="CM93" s="57">
        <v>12.3</v>
      </c>
      <c r="CN93" s="40">
        <v>12.3</v>
      </c>
      <c r="CO93" s="40" t="s">
        <v>986</v>
      </c>
      <c r="CP93" s="37">
        <f t="shared" si="93"/>
        <v>0.41000000000000003</v>
      </c>
      <c r="CQ93" s="38">
        <f t="shared" si="94"/>
        <v>0.41000000000000003</v>
      </c>
      <c r="CR93" s="39" t="s">
        <v>179</v>
      </c>
      <c r="CS93" s="40" t="s">
        <v>987</v>
      </c>
      <c r="CT93" s="57">
        <f>+CM93</f>
        <v>12.3</v>
      </c>
      <c r="CU93" s="191">
        <f t="shared" ref="CU93:CU108" si="116">IF(CR93="SI",CN93,0)</f>
        <v>12.3</v>
      </c>
      <c r="CV93" s="154"/>
      <c r="CW93" s="37">
        <f t="shared" si="96"/>
        <v>0.41000000000000003</v>
      </c>
      <c r="CX93" s="38">
        <f t="shared" si="97"/>
        <v>0.41000000000000003</v>
      </c>
      <c r="CY93" s="39" t="s">
        <v>174</v>
      </c>
      <c r="CZ93" s="40" t="s">
        <v>175</v>
      </c>
      <c r="DA93" s="46">
        <f>+CT93</f>
        <v>12.3</v>
      </c>
      <c r="DB93" s="191">
        <f>IF(CY93="SI",CU93,0)</f>
        <v>0</v>
      </c>
      <c r="DC93" s="154"/>
      <c r="DD93" s="37">
        <f t="shared" si="99"/>
        <v>0.41000000000000003</v>
      </c>
      <c r="DE93" s="38">
        <f t="shared" si="100"/>
        <v>0.41000000000000003</v>
      </c>
      <c r="DF93" s="39" t="s">
        <v>174</v>
      </c>
      <c r="DG93" s="40" t="s">
        <v>175</v>
      </c>
      <c r="DH93" s="46">
        <v>19.2</v>
      </c>
      <c r="DI93" s="40"/>
      <c r="DJ93" s="40"/>
      <c r="DK93" s="37">
        <f t="shared" si="101"/>
        <v>0.64</v>
      </c>
      <c r="DL93" s="38">
        <f t="shared" si="102"/>
        <v>0.41000000000000003</v>
      </c>
      <c r="DM93" s="39" t="s">
        <v>174</v>
      </c>
      <c r="DN93" s="40" t="s">
        <v>175</v>
      </c>
      <c r="DO93" s="46">
        <f>+DH93</f>
        <v>19.2</v>
      </c>
      <c r="DP93" s="191">
        <f>IF(DM93="SI",DI93,0)</f>
        <v>0</v>
      </c>
      <c r="DQ93" s="154"/>
      <c r="DR93" s="37">
        <f t="shared" si="104"/>
        <v>0.64</v>
      </c>
      <c r="DS93" s="38">
        <f t="shared" si="105"/>
        <v>0.41000000000000003</v>
      </c>
      <c r="DT93" s="39" t="s">
        <v>174</v>
      </c>
      <c r="DU93" s="40" t="s">
        <v>175</v>
      </c>
      <c r="DV93" s="46">
        <f>+DO93</f>
        <v>19.2</v>
      </c>
      <c r="DW93" s="191">
        <f t="shared" ref="DW93:DW102" si="117">IF(DT93="SI",DP93,0)</f>
        <v>0</v>
      </c>
      <c r="DX93" s="154"/>
      <c r="DY93" s="37">
        <f t="shared" si="107"/>
        <v>0.64</v>
      </c>
      <c r="DZ93" s="38">
        <f t="shared" si="108"/>
        <v>0.41000000000000003</v>
      </c>
      <c r="EA93" s="39" t="s">
        <v>174</v>
      </c>
      <c r="EB93" s="40" t="s">
        <v>175</v>
      </c>
      <c r="EC93" s="46">
        <f>+AV93</f>
        <v>30</v>
      </c>
      <c r="ED93" s="40"/>
      <c r="EE93" s="40"/>
      <c r="EF93" s="37">
        <f t="shared" si="110"/>
        <v>1</v>
      </c>
      <c r="EG93" s="38">
        <f t="shared" si="111"/>
        <v>0.41000000000000003</v>
      </c>
      <c r="EH93" s="39" t="s">
        <v>174</v>
      </c>
      <c r="EI93" s="40" t="s">
        <v>175</v>
      </c>
      <c r="EJ93" s="48"/>
      <c r="EK93" s="48">
        <v>2024</v>
      </c>
      <c r="EL93" s="49" t="str">
        <f>+VLOOKUP(C93,[8]Listas_desplega!$AI$22:$AJ$44,2,0)</f>
        <v>DC_ES</v>
      </c>
      <c r="EM93" s="49" t="str">
        <f>+VLOOKUP(I93,[8]Listas_desplega!$BY$2:$BZ$7,2,0)</f>
        <v>T_2</v>
      </c>
      <c r="EN93" s="49" t="str">
        <f>+VLOOKUP(J93,[8]Listas_desplega!$BY$10:$BZ$23,2,0)</f>
        <v>T_2_C_3</v>
      </c>
      <c r="EO93" s="49" t="str">
        <f>+VLOOKUP(K93,[8]Listas_desplega!$BY$27:$BZ$54,2,0)</f>
        <v>T_2_C_3_ET_5</v>
      </c>
      <c r="EP93" s="49" t="str">
        <f>+VLOOKUP(L93,[8]Listas_desplega!$BY$57:$BZ$105,2,0)</f>
        <v>T_2_C_3_ET_5_CPT_2</v>
      </c>
      <c r="EQ93" s="50" t="str">
        <f>+VLOOKUP(M93,[8]Listas_desplega!$J$2:$K$11,2,FALSE)</f>
        <v>Eje_E_8</v>
      </c>
      <c r="ER93" s="50"/>
    </row>
    <row r="94" spans="1:148" s="51" customFormat="1" x14ac:dyDescent="0.25">
      <c r="A94" s="20" t="s">
        <v>1414</v>
      </c>
      <c r="B94" s="21" t="s">
        <v>838</v>
      </c>
      <c r="C94" s="22" t="s">
        <v>942</v>
      </c>
      <c r="D94" s="22" t="s">
        <v>965</v>
      </c>
      <c r="E94" s="23" t="s">
        <v>154</v>
      </c>
      <c r="F94" s="23" t="s">
        <v>155</v>
      </c>
      <c r="G94" s="23" t="s">
        <v>794</v>
      </c>
      <c r="H94" s="23" t="s">
        <v>841</v>
      </c>
      <c r="I94" s="23" t="s">
        <v>158</v>
      </c>
      <c r="J94" s="23" t="s">
        <v>206</v>
      </c>
      <c r="K94" s="23" t="s">
        <v>943</v>
      </c>
      <c r="L94" s="23" t="s">
        <v>944</v>
      </c>
      <c r="M94" s="21" t="s">
        <v>843</v>
      </c>
      <c r="N94" s="25" t="s">
        <v>888</v>
      </c>
      <c r="O94" s="29">
        <v>49</v>
      </c>
      <c r="P94" s="23" t="s">
        <v>988</v>
      </c>
      <c r="Q94" s="30" t="s">
        <v>165</v>
      </c>
      <c r="R94" s="30" t="s">
        <v>478</v>
      </c>
      <c r="S94" s="23" t="s">
        <v>989</v>
      </c>
      <c r="T94" s="29" t="s">
        <v>186</v>
      </c>
      <c r="U94" s="29" t="s">
        <v>187</v>
      </c>
      <c r="V94" s="29">
        <v>0</v>
      </c>
      <c r="W94" s="23" t="s">
        <v>990</v>
      </c>
      <c r="X94" s="29" t="s">
        <v>171</v>
      </c>
      <c r="Y94" s="21"/>
      <c r="Z94" s="30"/>
      <c r="AA94" s="30"/>
      <c r="AB94" s="30"/>
      <c r="AC94" s="30"/>
      <c r="AD94" s="30"/>
      <c r="AE94" s="30"/>
      <c r="AF94" s="30"/>
      <c r="AG94" s="30"/>
      <c r="AH94" s="29"/>
      <c r="AI94" s="29"/>
      <c r="AJ94" s="29"/>
      <c r="AK94" s="29"/>
      <c r="AL94" s="29"/>
      <c r="AM94" s="29"/>
      <c r="AN94" s="29"/>
      <c r="AO94" s="29"/>
      <c r="AP94" s="29"/>
      <c r="AQ94" s="29"/>
      <c r="AR94" s="31"/>
      <c r="AS94" s="29"/>
      <c r="AT94" s="29">
        <v>0</v>
      </c>
      <c r="AU94" s="29">
        <v>100</v>
      </c>
      <c r="AV94" s="26">
        <v>95</v>
      </c>
      <c r="AW94" s="29">
        <v>98</v>
      </c>
      <c r="AX94" s="29">
        <v>100</v>
      </c>
      <c r="AY94" s="29">
        <v>98</v>
      </c>
      <c r="AZ94" s="29"/>
      <c r="BA94" s="29"/>
      <c r="BB94" s="29"/>
      <c r="BC94" s="33"/>
      <c r="BD94" s="158">
        <v>0</v>
      </c>
      <c r="BE94" s="153"/>
      <c r="BF94" s="154" t="s">
        <v>953</v>
      </c>
      <c r="BG94" s="37">
        <f t="shared" si="80"/>
        <v>0</v>
      </c>
      <c r="BH94" s="38">
        <f t="shared" si="81"/>
        <v>0</v>
      </c>
      <c r="BI94" s="39" t="s">
        <v>174</v>
      </c>
      <c r="BJ94" s="40" t="s">
        <v>175</v>
      </c>
      <c r="BK94" s="57">
        <v>0</v>
      </c>
      <c r="BL94" s="153"/>
      <c r="BM94" s="154" t="s">
        <v>953</v>
      </c>
      <c r="BN94" s="37">
        <f t="shared" si="82"/>
        <v>0</v>
      </c>
      <c r="BO94" s="38">
        <f t="shared" si="83"/>
        <v>0</v>
      </c>
      <c r="BP94" s="39" t="s">
        <v>174</v>
      </c>
      <c r="BQ94" s="40" t="s">
        <v>175</v>
      </c>
      <c r="BR94" s="57">
        <v>15</v>
      </c>
      <c r="BS94" s="55">
        <v>14.29</v>
      </c>
      <c r="BT94" s="64" t="s">
        <v>991</v>
      </c>
      <c r="BU94" s="37">
        <f t="shared" si="84"/>
        <v>0.15789473684210525</v>
      </c>
      <c r="BV94" s="38">
        <f t="shared" si="85"/>
        <v>0.15042105263157893</v>
      </c>
      <c r="BW94" s="39" t="s">
        <v>179</v>
      </c>
      <c r="BX94" s="36" t="s">
        <v>992</v>
      </c>
      <c r="BY94" s="57">
        <f>+BR94</f>
        <v>15</v>
      </c>
      <c r="BZ94" s="44">
        <f>IF(BW94="SI",BS94,0)</f>
        <v>14.29</v>
      </c>
      <c r="CA94" s="154"/>
      <c r="CB94" s="37">
        <f t="shared" si="87"/>
        <v>0.15789473684210525</v>
      </c>
      <c r="CC94" s="38">
        <f t="shared" si="88"/>
        <v>0.15042105263157893</v>
      </c>
      <c r="CD94" s="39" t="s">
        <v>179</v>
      </c>
      <c r="CE94" s="40" t="s">
        <v>175</v>
      </c>
      <c r="CF94" s="57">
        <f>+BY94</f>
        <v>15</v>
      </c>
      <c r="CG94" s="191">
        <f t="shared" si="115"/>
        <v>14.29</v>
      </c>
      <c r="CH94" s="154"/>
      <c r="CI94" s="37">
        <f t="shared" si="91"/>
        <v>0.15789473684210525</v>
      </c>
      <c r="CJ94" s="38">
        <f t="shared" si="92"/>
        <v>0.15042105263157893</v>
      </c>
      <c r="CK94" s="39" t="s">
        <v>179</v>
      </c>
      <c r="CL94" s="40" t="s">
        <v>175</v>
      </c>
      <c r="CM94" s="57"/>
      <c r="CN94" s="40">
        <v>27</v>
      </c>
      <c r="CO94" s="40" t="s">
        <v>993</v>
      </c>
      <c r="CP94" s="37">
        <f t="shared" si="93"/>
        <v>0</v>
      </c>
      <c r="CQ94" s="38">
        <f t="shared" si="94"/>
        <v>0.28421052631578947</v>
      </c>
      <c r="CR94" s="39" t="s">
        <v>179</v>
      </c>
      <c r="CS94" s="40" t="s">
        <v>994</v>
      </c>
      <c r="CT94" s="57">
        <f>+CM94</f>
        <v>0</v>
      </c>
      <c r="CU94" s="191">
        <f t="shared" si="116"/>
        <v>27</v>
      </c>
      <c r="CV94" s="154"/>
      <c r="CW94" s="37">
        <f t="shared" si="96"/>
        <v>0</v>
      </c>
      <c r="CX94" s="38">
        <f t="shared" si="97"/>
        <v>0.28421052631578947</v>
      </c>
      <c r="CY94" s="39" t="s">
        <v>174</v>
      </c>
      <c r="CZ94" s="40" t="s">
        <v>175</v>
      </c>
      <c r="DA94" s="46">
        <f>+CT94</f>
        <v>0</v>
      </c>
      <c r="DB94" s="191">
        <f>IF(CY94="SI",CU94,0)</f>
        <v>0</v>
      </c>
      <c r="DC94" s="154"/>
      <c r="DD94" s="37">
        <f t="shared" si="99"/>
        <v>0</v>
      </c>
      <c r="DE94" s="38">
        <f t="shared" si="100"/>
        <v>0.28421052631578947</v>
      </c>
      <c r="DF94" s="39" t="s">
        <v>174</v>
      </c>
      <c r="DG94" s="40" t="s">
        <v>175</v>
      </c>
      <c r="DH94" s="46"/>
      <c r="DI94" s="40"/>
      <c r="DJ94" s="40"/>
      <c r="DK94" s="37">
        <f t="shared" si="101"/>
        <v>0</v>
      </c>
      <c r="DL94" s="38">
        <f t="shared" si="102"/>
        <v>0.28421052631578947</v>
      </c>
      <c r="DM94" s="39" t="s">
        <v>174</v>
      </c>
      <c r="DN94" s="40" t="s">
        <v>175</v>
      </c>
      <c r="DO94" s="46">
        <f>+DH94</f>
        <v>0</v>
      </c>
      <c r="DP94" s="191">
        <f>IF(DM94="SI",DI94,0)</f>
        <v>0</v>
      </c>
      <c r="DQ94" s="154"/>
      <c r="DR94" s="37">
        <f t="shared" si="104"/>
        <v>0</v>
      </c>
      <c r="DS94" s="38">
        <f t="shared" si="105"/>
        <v>0.28421052631578947</v>
      </c>
      <c r="DT94" s="39" t="s">
        <v>174</v>
      </c>
      <c r="DU94" s="40" t="s">
        <v>175</v>
      </c>
      <c r="DV94" s="46">
        <f>+DO94</f>
        <v>0</v>
      </c>
      <c r="DW94" s="191">
        <f t="shared" si="117"/>
        <v>0</v>
      </c>
      <c r="DX94" s="154"/>
      <c r="DY94" s="37">
        <f t="shared" si="107"/>
        <v>0</v>
      </c>
      <c r="DZ94" s="38">
        <f t="shared" si="108"/>
        <v>0.28421052631578947</v>
      </c>
      <c r="EA94" s="39" t="s">
        <v>174</v>
      </c>
      <c r="EB94" s="40" t="s">
        <v>175</v>
      </c>
      <c r="EC94" s="46">
        <f>+AV94</f>
        <v>95</v>
      </c>
      <c r="ED94" s="40"/>
      <c r="EE94" s="40"/>
      <c r="EF94" s="37">
        <f t="shared" si="110"/>
        <v>1</v>
      </c>
      <c r="EG94" s="38">
        <f t="shared" si="111"/>
        <v>0.28421052631578947</v>
      </c>
      <c r="EH94" s="39" t="s">
        <v>174</v>
      </c>
      <c r="EI94" s="40" t="s">
        <v>175</v>
      </c>
      <c r="EJ94" s="48" t="s">
        <v>995</v>
      </c>
      <c r="EK94" s="48">
        <v>2024</v>
      </c>
      <c r="EL94" s="49" t="str">
        <f>+VLOOKUP(C94,[8]Listas_desplega!$AI$22:$AJ$44,2,0)</f>
        <v>DC_ES</v>
      </c>
      <c r="EM94" s="49" t="str">
        <f>+VLOOKUP(I94,[8]Listas_desplega!$BY$2:$BZ$7,2,0)</f>
        <v>T_2</v>
      </c>
      <c r="EN94" s="49" t="str">
        <f>+VLOOKUP(J94,[8]Listas_desplega!$BY$10:$BZ$23,2,0)</f>
        <v>T_2_C_3</v>
      </c>
      <c r="EO94" s="49" t="str">
        <f>+VLOOKUP(K94,[8]Listas_desplega!$BY$27:$BZ$54,2,0)</f>
        <v>T_2_C_3_ET_5</v>
      </c>
      <c r="EP94" s="49" t="str">
        <f>+VLOOKUP(L94,[8]Listas_desplega!$BY$57:$BZ$105,2,0)</f>
        <v>T_2_C_3_ET_5_CPT_2</v>
      </c>
      <c r="EQ94" s="50" t="str">
        <f>+VLOOKUP(M94,[8]Listas_desplega!$J$2:$K$11,2,FALSE)</f>
        <v>Eje_E_8</v>
      </c>
      <c r="ER94" s="50"/>
    </row>
    <row r="95" spans="1:148" s="51" customFormat="1" x14ac:dyDescent="0.25">
      <c r="A95" s="20" t="s">
        <v>1415</v>
      </c>
      <c r="B95" s="21" t="s">
        <v>838</v>
      </c>
      <c r="C95" s="22" t="s">
        <v>942</v>
      </c>
      <c r="D95" s="22" t="s">
        <v>965</v>
      </c>
      <c r="E95" s="23" t="s">
        <v>154</v>
      </c>
      <c r="F95" s="23" t="s">
        <v>155</v>
      </c>
      <c r="G95" s="23" t="s">
        <v>794</v>
      </c>
      <c r="H95" s="23" t="s">
        <v>841</v>
      </c>
      <c r="I95" s="23" t="s">
        <v>158</v>
      </c>
      <c r="J95" s="23" t="s">
        <v>206</v>
      </c>
      <c r="K95" s="23" t="s">
        <v>943</v>
      </c>
      <c r="L95" s="23" t="s">
        <v>944</v>
      </c>
      <c r="M95" s="21" t="s">
        <v>843</v>
      </c>
      <c r="N95" s="25" t="s">
        <v>888</v>
      </c>
      <c r="O95" s="29">
        <v>50</v>
      </c>
      <c r="P95" s="23" t="s">
        <v>996</v>
      </c>
      <c r="Q95" s="30" t="s">
        <v>165</v>
      </c>
      <c r="R95" s="28" t="s">
        <v>478</v>
      </c>
      <c r="S95" s="23" t="s">
        <v>997</v>
      </c>
      <c r="T95" s="29" t="s">
        <v>186</v>
      </c>
      <c r="U95" s="29" t="s">
        <v>187</v>
      </c>
      <c r="V95" s="29">
        <v>0</v>
      </c>
      <c r="W95" s="23" t="s">
        <v>998</v>
      </c>
      <c r="X95" s="29" t="s">
        <v>171</v>
      </c>
      <c r="Y95" s="21"/>
      <c r="Z95" s="30"/>
      <c r="AA95" s="30"/>
      <c r="AB95" s="30"/>
      <c r="AC95" s="30"/>
      <c r="AD95" s="30"/>
      <c r="AE95" s="30"/>
      <c r="AF95" s="30"/>
      <c r="AG95" s="30"/>
      <c r="AH95" s="30"/>
      <c r="AI95" s="30"/>
      <c r="AJ95" s="30"/>
      <c r="AK95" s="30"/>
      <c r="AL95" s="30"/>
      <c r="AM95" s="30"/>
      <c r="AN95" s="30"/>
      <c r="AO95" s="30"/>
      <c r="AP95" s="30"/>
      <c r="AQ95" s="30"/>
      <c r="AR95" s="31"/>
      <c r="AS95" s="30"/>
      <c r="AT95" s="30">
        <v>22</v>
      </c>
      <c r="AU95" s="30">
        <v>24</v>
      </c>
      <c r="AV95" s="30">
        <v>26</v>
      </c>
      <c r="AW95" s="30">
        <v>28</v>
      </c>
      <c r="AX95" s="30">
        <v>30</v>
      </c>
      <c r="AY95" s="30">
        <v>30</v>
      </c>
      <c r="AZ95" s="30"/>
      <c r="BA95" s="30"/>
      <c r="BB95" s="30"/>
      <c r="BC95" s="92"/>
      <c r="BD95" s="158">
        <v>0</v>
      </c>
      <c r="BE95" s="153"/>
      <c r="BF95" s="154" t="s">
        <v>953</v>
      </c>
      <c r="BG95" s="37">
        <f t="shared" si="80"/>
        <v>0</v>
      </c>
      <c r="BH95" s="38">
        <f t="shared" si="81"/>
        <v>0</v>
      </c>
      <c r="BI95" s="39" t="s">
        <v>174</v>
      </c>
      <c r="BJ95" s="40" t="s">
        <v>175</v>
      </c>
      <c r="BK95" s="57">
        <v>0</v>
      </c>
      <c r="BL95" s="153"/>
      <c r="BM95" s="154" t="s">
        <v>953</v>
      </c>
      <c r="BN95" s="37">
        <f t="shared" si="82"/>
        <v>0</v>
      </c>
      <c r="BO95" s="38">
        <f t="shared" si="83"/>
        <v>0</v>
      </c>
      <c r="BP95" s="39" t="s">
        <v>174</v>
      </c>
      <c r="BQ95" s="40" t="s">
        <v>175</v>
      </c>
      <c r="BR95" s="57">
        <v>26</v>
      </c>
      <c r="BS95" s="55">
        <v>26.6</v>
      </c>
      <c r="BT95" s="64" t="s">
        <v>999</v>
      </c>
      <c r="BU95" s="37">
        <f t="shared" si="84"/>
        <v>1</v>
      </c>
      <c r="BV95" s="38">
        <f t="shared" si="85"/>
        <v>1.0230769230769232</v>
      </c>
      <c r="BW95" s="39" t="s">
        <v>179</v>
      </c>
      <c r="BX95" s="36" t="s">
        <v>992</v>
      </c>
      <c r="BY95" s="57">
        <f>+BR95</f>
        <v>26</v>
      </c>
      <c r="BZ95" s="44">
        <f>IF(BW95="SI",BS95,0)</f>
        <v>26.6</v>
      </c>
      <c r="CA95" s="154"/>
      <c r="CB95" s="37">
        <f t="shared" si="87"/>
        <v>1</v>
      </c>
      <c r="CC95" s="38">
        <f t="shared" si="88"/>
        <v>1.0230769230769232</v>
      </c>
      <c r="CD95" s="39" t="s">
        <v>179</v>
      </c>
      <c r="CE95" s="40" t="s">
        <v>175</v>
      </c>
      <c r="CF95" s="57">
        <f>+BY95</f>
        <v>26</v>
      </c>
      <c r="CG95" s="191">
        <f t="shared" si="115"/>
        <v>26.6</v>
      </c>
      <c r="CH95" s="154"/>
      <c r="CI95" s="37">
        <f t="shared" si="91"/>
        <v>1</v>
      </c>
      <c r="CJ95" s="38">
        <f t="shared" si="92"/>
        <v>1.0230769230769232</v>
      </c>
      <c r="CK95" s="39" t="s">
        <v>179</v>
      </c>
      <c r="CL95" s="40" t="s">
        <v>175</v>
      </c>
      <c r="CM95" s="57">
        <v>26</v>
      </c>
      <c r="CN95" s="40">
        <v>26.8</v>
      </c>
      <c r="CO95" s="40" t="s">
        <v>1000</v>
      </c>
      <c r="CP95" s="37">
        <f t="shared" si="93"/>
        <v>1</v>
      </c>
      <c r="CQ95" s="38">
        <f t="shared" si="94"/>
        <v>1.0307692307692309</v>
      </c>
      <c r="CR95" s="39" t="s">
        <v>179</v>
      </c>
      <c r="CS95" s="40" t="s">
        <v>1001</v>
      </c>
      <c r="CT95" s="57">
        <f>+CM95</f>
        <v>26</v>
      </c>
      <c r="CU95" s="191">
        <f t="shared" si="116"/>
        <v>26.8</v>
      </c>
      <c r="CV95" s="154"/>
      <c r="CW95" s="37">
        <f t="shared" si="96"/>
        <v>1</v>
      </c>
      <c r="CX95" s="38">
        <f t="shared" si="97"/>
        <v>1.0307692307692309</v>
      </c>
      <c r="CY95" s="39" t="s">
        <v>174</v>
      </c>
      <c r="CZ95" s="40" t="s">
        <v>175</v>
      </c>
      <c r="DA95" s="46">
        <f>+CT95</f>
        <v>26</v>
      </c>
      <c r="DB95" s="191">
        <f>IF(CY95="SI",CU95,0)</f>
        <v>0</v>
      </c>
      <c r="DC95" s="154"/>
      <c r="DD95" s="37">
        <f t="shared" si="99"/>
        <v>1</v>
      </c>
      <c r="DE95" s="38">
        <f t="shared" si="100"/>
        <v>1.0307692307692309</v>
      </c>
      <c r="DF95" s="39" t="s">
        <v>174</v>
      </c>
      <c r="DG95" s="40" t="s">
        <v>175</v>
      </c>
      <c r="DH95" s="46">
        <v>26</v>
      </c>
      <c r="DI95" s="40"/>
      <c r="DJ95" s="40"/>
      <c r="DK95" s="37">
        <f t="shared" si="101"/>
        <v>1</v>
      </c>
      <c r="DL95" s="38">
        <f t="shared" si="102"/>
        <v>1.0307692307692309</v>
      </c>
      <c r="DM95" s="39" t="s">
        <v>174</v>
      </c>
      <c r="DN95" s="40" t="s">
        <v>175</v>
      </c>
      <c r="DO95" s="46">
        <f>+DH95</f>
        <v>26</v>
      </c>
      <c r="DP95" s="191">
        <f>IF(DM95="SI",DI95,0)</f>
        <v>0</v>
      </c>
      <c r="DQ95" s="154"/>
      <c r="DR95" s="37">
        <f t="shared" si="104"/>
        <v>1</v>
      </c>
      <c r="DS95" s="38">
        <f t="shared" si="105"/>
        <v>1.0307692307692309</v>
      </c>
      <c r="DT95" s="39" t="s">
        <v>174</v>
      </c>
      <c r="DU95" s="40" t="s">
        <v>175</v>
      </c>
      <c r="DV95" s="46">
        <f>+DO95</f>
        <v>26</v>
      </c>
      <c r="DW95" s="191">
        <f t="shared" si="117"/>
        <v>0</v>
      </c>
      <c r="DX95" s="154"/>
      <c r="DY95" s="37">
        <f t="shared" si="107"/>
        <v>1</v>
      </c>
      <c r="DZ95" s="38">
        <f t="shared" si="108"/>
        <v>1.0307692307692309</v>
      </c>
      <c r="EA95" s="39" t="s">
        <v>174</v>
      </c>
      <c r="EB95" s="40" t="s">
        <v>175</v>
      </c>
      <c r="EC95" s="46">
        <f>+AV95</f>
        <v>26</v>
      </c>
      <c r="ED95" s="40"/>
      <c r="EE95" s="40"/>
      <c r="EF95" s="37">
        <f t="shared" si="110"/>
        <v>1</v>
      </c>
      <c r="EG95" s="38">
        <f t="shared" si="111"/>
        <v>1.0307692307692309</v>
      </c>
      <c r="EH95" s="39" t="s">
        <v>174</v>
      </c>
      <c r="EI95" s="40" t="s">
        <v>175</v>
      </c>
      <c r="EJ95" s="48"/>
      <c r="EK95" s="48">
        <v>2024</v>
      </c>
      <c r="EL95" s="49" t="str">
        <f>+VLOOKUP(C95,[8]Listas_desplega!$AI$22:$AJ$44,2,0)</f>
        <v>DC_ES</v>
      </c>
      <c r="EM95" s="49" t="str">
        <f>+VLOOKUP(I95,[8]Listas_desplega!$BY$2:$BZ$7,2,0)</f>
        <v>T_2</v>
      </c>
      <c r="EN95" s="49" t="str">
        <f>+VLOOKUP(J95,[8]Listas_desplega!$BY$10:$BZ$23,2,0)</f>
        <v>T_2_C_3</v>
      </c>
      <c r="EO95" s="49" t="str">
        <f>+VLOOKUP(K95,[8]Listas_desplega!$BY$27:$BZ$54,2,0)</f>
        <v>T_2_C_3_ET_5</v>
      </c>
      <c r="EP95" s="49" t="str">
        <f>+VLOOKUP(L95,[8]Listas_desplega!$BY$57:$BZ$105,2,0)</f>
        <v>T_2_C_3_ET_5_CPT_2</v>
      </c>
      <c r="EQ95" s="50" t="str">
        <f>+VLOOKUP(M95,[8]Listas_desplega!$J$2:$K$11,2,FALSE)</f>
        <v>Eje_E_8</v>
      </c>
      <c r="ER95" s="50"/>
    </row>
    <row r="96" spans="1:148" s="51" customFormat="1" x14ac:dyDescent="0.25">
      <c r="A96" s="20" t="s">
        <v>1416</v>
      </c>
      <c r="B96" s="21" t="s">
        <v>1002</v>
      </c>
      <c r="C96" s="22" t="s">
        <v>1003</v>
      </c>
      <c r="D96" s="22" t="s">
        <v>1004</v>
      </c>
      <c r="E96" s="23" t="s">
        <v>1005</v>
      </c>
      <c r="F96" s="23" t="s">
        <v>1006</v>
      </c>
      <c r="G96" s="23" t="s">
        <v>1007</v>
      </c>
      <c r="H96" s="63" t="s">
        <v>175</v>
      </c>
      <c r="I96" s="23" t="s">
        <v>605</v>
      </c>
      <c r="J96" s="63" t="s">
        <v>606</v>
      </c>
      <c r="K96" s="63" t="s">
        <v>607</v>
      </c>
      <c r="L96" s="63" t="s">
        <v>1008</v>
      </c>
      <c r="M96" s="21" t="s">
        <v>1009</v>
      </c>
      <c r="N96" s="25" t="s">
        <v>1010</v>
      </c>
      <c r="O96" s="29">
        <v>51</v>
      </c>
      <c r="P96" s="23" t="s">
        <v>1011</v>
      </c>
      <c r="Q96" s="30" t="s">
        <v>221</v>
      </c>
      <c r="R96" s="27" t="s">
        <v>478</v>
      </c>
      <c r="S96" s="63" t="s">
        <v>1012</v>
      </c>
      <c r="T96" s="29" t="s">
        <v>186</v>
      </c>
      <c r="U96" s="29" t="s">
        <v>169</v>
      </c>
      <c r="V96" s="26">
        <v>0</v>
      </c>
      <c r="W96" s="23" t="s">
        <v>1013</v>
      </c>
      <c r="X96" s="29" t="s">
        <v>171</v>
      </c>
      <c r="Y96" s="21"/>
      <c r="Z96" s="30"/>
      <c r="AA96" s="30"/>
      <c r="AB96" s="30"/>
      <c r="AC96" s="30"/>
      <c r="AD96" s="30"/>
      <c r="AE96" s="30"/>
      <c r="AF96" s="30"/>
      <c r="AG96" s="30"/>
      <c r="AH96" s="30"/>
      <c r="AI96" s="30"/>
      <c r="AJ96" s="30"/>
      <c r="AK96" s="30"/>
      <c r="AL96" s="30"/>
      <c r="AM96" s="30"/>
      <c r="AN96" s="30"/>
      <c r="AO96" s="30"/>
      <c r="AP96" s="30"/>
      <c r="AQ96" s="30"/>
      <c r="AR96" s="143"/>
      <c r="AS96" s="30"/>
      <c r="AT96" s="192"/>
      <c r="AU96" s="30">
        <v>0</v>
      </c>
      <c r="AV96" s="30">
        <v>90</v>
      </c>
      <c r="AW96" s="30">
        <v>90</v>
      </c>
      <c r="AX96" s="30">
        <v>90</v>
      </c>
      <c r="AY96" s="30">
        <v>90</v>
      </c>
      <c r="AZ96" s="193"/>
      <c r="BA96" s="193"/>
      <c r="BB96" s="193"/>
      <c r="BC96" s="194"/>
      <c r="BD96" s="45">
        <v>0</v>
      </c>
      <c r="BE96" s="195"/>
      <c r="BF96" s="196"/>
      <c r="BG96" s="37">
        <f t="shared" si="80"/>
        <v>0</v>
      </c>
      <c r="BH96" s="38">
        <f t="shared" si="81"/>
        <v>0</v>
      </c>
      <c r="BI96" s="39" t="s">
        <v>174</v>
      </c>
      <c r="BJ96" s="36" t="s">
        <v>1014</v>
      </c>
      <c r="BK96" s="57">
        <v>0</v>
      </c>
      <c r="BL96" s="191">
        <f>IF(BI96="SI",BE96,0)</f>
        <v>0</v>
      </c>
      <c r="BM96" s="196"/>
      <c r="BN96" s="37">
        <f t="shared" si="82"/>
        <v>0</v>
      </c>
      <c r="BO96" s="38">
        <f t="shared" si="83"/>
        <v>0</v>
      </c>
      <c r="BP96" s="39" t="s">
        <v>174</v>
      </c>
      <c r="BQ96" s="36" t="s">
        <v>1015</v>
      </c>
      <c r="BR96" s="57">
        <v>0</v>
      </c>
      <c r="BS96" s="44">
        <v>0</v>
      </c>
      <c r="BT96" s="197" t="s">
        <v>1016</v>
      </c>
      <c r="BU96" s="37">
        <f t="shared" si="84"/>
        <v>0</v>
      </c>
      <c r="BV96" s="38">
        <f t="shared" si="85"/>
        <v>0</v>
      </c>
      <c r="BW96" s="39" t="s">
        <v>174</v>
      </c>
      <c r="BX96" s="40" t="s">
        <v>175</v>
      </c>
      <c r="BY96" s="57">
        <v>0</v>
      </c>
      <c r="BZ96" s="44">
        <f>IF(BW96="SI",BS96,0)</f>
        <v>0</v>
      </c>
      <c r="CA96" s="197"/>
      <c r="CB96" s="37">
        <f t="shared" si="87"/>
        <v>0</v>
      </c>
      <c r="CC96" s="38">
        <f t="shared" si="88"/>
        <v>0</v>
      </c>
      <c r="CD96" s="39" t="s">
        <v>179</v>
      </c>
      <c r="CE96" s="36" t="s">
        <v>1017</v>
      </c>
      <c r="CF96" s="45">
        <v>0</v>
      </c>
      <c r="CG96" s="44">
        <f t="shared" si="115"/>
        <v>0</v>
      </c>
      <c r="CH96" s="197"/>
      <c r="CI96" s="37">
        <f t="shared" si="91"/>
        <v>0</v>
      </c>
      <c r="CJ96" s="38">
        <f t="shared" si="92"/>
        <v>0</v>
      </c>
      <c r="CK96" s="39" t="s">
        <v>179</v>
      </c>
      <c r="CL96" s="36" t="s">
        <v>1018</v>
      </c>
      <c r="CM96" s="46">
        <v>90</v>
      </c>
      <c r="CN96" s="29">
        <v>93.11</v>
      </c>
      <c r="CO96" s="197" t="s">
        <v>1019</v>
      </c>
      <c r="CP96" s="37">
        <f t="shared" si="93"/>
        <v>1</v>
      </c>
      <c r="CQ96" s="38">
        <f t="shared" si="94"/>
        <v>1.0345555555555555</v>
      </c>
      <c r="CR96" s="39" t="s">
        <v>179</v>
      </c>
      <c r="CS96" s="40" t="s">
        <v>1020</v>
      </c>
      <c r="CT96" s="126">
        <v>0.9</v>
      </c>
      <c r="CU96" s="44">
        <f t="shared" si="116"/>
        <v>93.11</v>
      </c>
      <c r="CV96" s="197"/>
      <c r="CW96" s="37">
        <f t="shared" si="96"/>
        <v>0.01</v>
      </c>
      <c r="CX96" s="38">
        <f t="shared" si="97"/>
        <v>1.0345555555555555</v>
      </c>
      <c r="CY96" s="39" t="s">
        <v>174</v>
      </c>
      <c r="CZ96" s="40" t="s">
        <v>175</v>
      </c>
      <c r="DA96" s="46">
        <v>90</v>
      </c>
      <c r="DB96" s="44">
        <f>IF(CY96="SI",CU96,0)</f>
        <v>0</v>
      </c>
      <c r="DC96" s="197"/>
      <c r="DD96" s="37">
        <f t="shared" si="99"/>
        <v>1</v>
      </c>
      <c r="DE96" s="38">
        <f t="shared" si="100"/>
        <v>1.0345555555555555</v>
      </c>
      <c r="DF96" s="39" t="s">
        <v>174</v>
      </c>
      <c r="DG96" s="40" t="s">
        <v>175</v>
      </c>
      <c r="DH96" s="46">
        <v>90</v>
      </c>
      <c r="DI96" s="44">
        <f>IF(DF96="SI",DB96,0)</f>
        <v>0</v>
      </c>
      <c r="DJ96" s="197"/>
      <c r="DK96" s="37">
        <f t="shared" si="101"/>
        <v>1</v>
      </c>
      <c r="DL96" s="38">
        <f t="shared" si="102"/>
        <v>1.0345555555555555</v>
      </c>
      <c r="DM96" s="39" t="s">
        <v>174</v>
      </c>
      <c r="DN96" s="40" t="s">
        <v>175</v>
      </c>
      <c r="DO96" s="46">
        <v>90</v>
      </c>
      <c r="DP96" s="44">
        <f>IF(DM96="SI",DI96,0)</f>
        <v>0</v>
      </c>
      <c r="DQ96" s="197"/>
      <c r="DR96" s="37">
        <f t="shared" si="104"/>
        <v>1</v>
      </c>
      <c r="DS96" s="38">
        <f t="shared" si="105"/>
        <v>1.0345555555555555</v>
      </c>
      <c r="DT96" s="39" t="s">
        <v>174</v>
      </c>
      <c r="DU96" s="40" t="s">
        <v>175</v>
      </c>
      <c r="DV96" s="46">
        <v>90</v>
      </c>
      <c r="DW96" s="44">
        <f t="shared" si="117"/>
        <v>0</v>
      </c>
      <c r="DX96" s="197"/>
      <c r="DY96" s="37">
        <f t="shared" si="107"/>
        <v>1</v>
      </c>
      <c r="DZ96" s="38">
        <f t="shared" si="108"/>
        <v>1.0345555555555555</v>
      </c>
      <c r="EA96" s="39" t="s">
        <v>174</v>
      </c>
      <c r="EB96" s="40" t="s">
        <v>175</v>
      </c>
      <c r="EC96" s="46">
        <v>90</v>
      </c>
      <c r="ED96" s="198"/>
      <c r="EE96" s="197"/>
      <c r="EF96" s="37">
        <f t="shared" si="110"/>
        <v>1</v>
      </c>
      <c r="EG96" s="38">
        <f t="shared" si="111"/>
        <v>1.0345555555555555</v>
      </c>
      <c r="EH96" s="39" t="s">
        <v>174</v>
      </c>
      <c r="EI96" s="40" t="s">
        <v>175</v>
      </c>
      <c r="EJ96" s="50"/>
      <c r="EK96" s="48">
        <v>2024</v>
      </c>
      <c r="EL96" s="49" t="e">
        <f>+VLOOKUP(C96,[8]Listas_desplega!$AI$22:$AJ$44,2,0)</f>
        <v>#N/A</v>
      </c>
      <c r="EM96" s="49" t="str">
        <f>+VLOOKUP(I96,[8]Listas_desplega!$BY$2:$BZ$7,2,0)</f>
        <v>T_5</v>
      </c>
      <c r="EN96" s="49" t="str">
        <f>+VLOOKUP(J96,[8]Listas_desplega!$BY$10:$BZ$23,2,0)</f>
        <v>T_5_C_1</v>
      </c>
      <c r="EO96" s="49" t="str">
        <f>+VLOOKUP(K96,[8]Listas_desplega!$BY$27:$BZ$54,2,0)</f>
        <v>T_5_C_1_ET_1</v>
      </c>
      <c r="EP96" s="49" t="str">
        <f>+VLOOKUP(L96,[8]Listas_desplega!$BY$57:$BZ$105,2,0)</f>
        <v>T_5_C_1_ET_1_CPT_6</v>
      </c>
      <c r="EQ96" s="50" t="str">
        <f>+VLOOKUP(M96,[8]Listas_desplega!$J$2:$K$11,2,FALSE)</f>
        <v>Eje_E_9</v>
      </c>
      <c r="ER96" s="50"/>
    </row>
    <row r="97" spans="1:148" s="51" customFormat="1" x14ac:dyDescent="0.25">
      <c r="A97" s="20" t="s">
        <v>1417</v>
      </c>
      <c r="B97" s="21" t="s">
        <v>1002</v>
      </c>
      <c r="C97" s="22" t="s">
        <v>1003</v>
      </c>
      <c r="D97" s="22" t="s">
        <v>1004</v>
      </c>
      <c r="E97" s="23" t="s">
        <v>1005</v>
      </c>
      <c r="F97" s="23" t="s">
        <v>1006</v>
      </c>
      <c r="G97" s="23" t="s">
        <v>1007</v>
      </c>
      <c r="H97" s="63" t="s">
        <v>175</v>
      </c>
      <c r="I97" s="23" t="s">
        <v>605</v>
      </c>
      <c r="J97" s="63" t="s">
        <v>606</v>
      </c>
      <c r="K97" s="63" t="s">
        <v>607</v>
      </c>
      <c r="L97" s="63" t="s">
        <v>1008</v>
      </c>
      <c r="M97" s="21" t="s">
        <v>1009</v>
      </c>
      <c r="N97" s="25" t="s">
        <v>1010</v>
      </c>
      <c r="O97" s="29">
        <v>52</v>
      </c>
      <c r="P97" s="23" t="s">
        <v>1021</v>
      </c>
      <c r="Q97" s="30" t="s">
        <v>165</v>
      </c>
      <c r="R97" s="27" t="s">
        <v>478</v>
      </c>
      <c r="S97" s="63" t="s">
        <v>1022</v>
      </c>
      <c r="T97" s="29" t="s">
        <v>168</v>
      </c>
      <c r="U97" s="29" t="s">
        <v>187</v>
      </c>
      <c r="V97" s="26">
        <v>0</v>
      </c>
      <c r="W97" s="23" t="s">
        <v>1023</v>
      </c>
      <c r="X97" s="29" t="s">
        <v>171</v>
      </c>
      <c r="Y97" s="21"/>
      <c r="Z97" s="199"/>
      <c r="AA97" s="199"/>
      <c r="AB97" s="199"/>
      <c r="AC97" s="199"/>
      <c r="AD97" s="199"/>
      <c r="AE97" s="199"/>
      <c r="AF97" s="199"/>
      <c r="AG97" s="30"/>
      <c r="AH97" s="29"/>
      <c r="AI97" s="29"/>
      <c r="AJ97" s="29"/>
      <c r="AK97" s="29"/>
      <c r="AL97" s="29"/>
      <c r="AM97" s="29"/>
      <c r="AN97" s="29"/>
      <c r="AO97" s="29"/>
      <c r="AP97" s="29"/>
      <c r="AQ97" s="29"/>
      <c r="AR97" s="143"/>
      <c r="AS97" s="29"/>
      <c r="AT97" s="192"/>
      <c r="AU97" s="192">
        <v>0</v>
      </c>
      <c r="AV97" s="200">
        <v>1550000</v>
      </c>
      <c r="AW97" s="200">
        <v>1550000</v>
      </c>
      <c r="AX97" s="200">
        <v>1550000</v>
      </c>
      <c r="AY97" s="200">
        <v>1550000</v>
      </c>
      <c r="AZ97" s="29"/>
      <c r="BA97" s="29"/>
      <c r="BB97" s="29"/>
      <c r="BC97" s="33"/>
      <c r="BD97" s="201">
        <v>0</v>
      </c>
      <c r="BE97" s="202"/>
      <c r="BF97" s="203"/>
      <c r="BG97" s="37">
        <f t="shared" si="80"/>
        <v>0</v>
      </c>
      <c r="BH97" s="38">
        <f t="shared" si="81"/>
        <v>0</v>
      </c>
      <c r="BI97" s="39" t="s">
        <v>174</v>
      </c>
      <c r="BJ97" s="36" t="s">
        <v>1014</v>
      </c>
      <c r="BK97" s="104">
        <v>0</v>
      </c>
      <c r="BL97" s="191">
        <f>IF(BI97="SI",BE97,0)</f>
        <v>0</v>
      </c>
      <c r="BM97" s="203"/>
      <c r="BN97" s="37">
        <f t="shared" si="82"/>
        <v>0</v>
      </c>
      <c r="BO97" s="38">
        <f t="shared" si="83"/>
        <v>0</v>
      </c>
      <c r="BP97" s="39" t="s">
        <v>174</v>
      </c>
      <c r="BQ97" s="36" t="s">
        <v>1015</v>
      </c>
      <c r="BR97" s="104">
        <v>350000</v>
      </c>
      <c r="BS97" s="139">
        <v>355636</v>
      </c>
      <c r="BT97" s="204" t="s">
        <v>1024</v>
      </c>
      <c r="BU97" s="37">
        <f t="shared" si="84"/>
        <v>0.22580645161290322</v>
      </c>
      <c r="BV97" s="38">
        <f t="shared" si="85"/>
        <v>0.22944258064516129</v>
      </c>
      <c r="BW97" s="39" t="s">
        <v>179</v>
      </c>
      <c r="BX97" s="36" t="s">
        <v>1025</v>
      </c>
      <c r="BY97" s="57">
        <f>+BR97</f>
        <v>350000</v>
      </c>
      <c r="BZ97" s="44">
        <f>IF(BW97="SI",BS97,0)</f>
        <v>355636</v>
      </c>
      <c r="CA97" s="204"/>
      <c r="CB97" s="37">
        <f t="shared" si="87"/>
        <v>0.22580645161290322</v>
      </c>
      <c r="CC97" s="38">
        <f t="shared" si="88"/>
        <v>0.22944258064516129</v>
      </c>
      <c r="CD97" s="39" t="s">
        <v>179</v>
      </c>
      <c r="CE97" s="36" t="s">
        <v>1017</v>
      </c>
      <c r="CF97" s="57">
        <f>+BY97</f>
        <v>350000</v>
      </c>
      <c r="CG97" s="44">
        <f t="shared" si="115"/>
        <v>355636</v>
      </c>
      <c r="CH97" s="204"/>
      <c r="CI97" s="37">
        <f t="shared" si="91"/>
        <v>0.22580645161290322</v>
      </c>
      <c r="CJ97" s="38">
        <f t="shared" si="92"/>
        <v>0.22944258064516129</v>
      </c>
      <c r="CK97" s="39" t="s">
        <v>179</v>
      </c>
      <c r="CL97" s="36" t="s">
        <v>1018</v>
      </c>
      <c r="CM97" s="104">
        <v>750000</v>
      </c>
      <c r="CN97" s="105">
        <v>736487</v>
      </c>
      <c r="CO97" s="204" t="s">
        <v>1026</v>
      </c>
      <c r="CP97" s="37">
        <f t="shared" si="93"/>
        <v>0.4838709677419355</v>
      </c>
      <c r="CQ97" s="38">
        <f t="shared" si="94"/>
        <v>0.47515290322580644</v>
      </c>
      <c r="CR97" s="39" t="s">
        <v>179</v>
      </c>
      <c r="CS97" s="40" t="s">
        <v>1020</v>
      </c>
      <c r="CT97" s="57">
        <f>+CM97</f>
        <v>750000</v>
      </c>
      <c r="CU97" s="44">
        <f t="shared" si="116"/>
        <v>736487</v>
      </c>
      <c r="CV97" s="204"/>
      <c r="CW97" s="37">
        <f t="shared" si="96"/>
        <v>0.4838709677419355</v>
      </c>
      <c r="CX97" s="38">
        <f t="shared" si="97"/>
        <v>0.47515290322580644</v>
      </c>
      <c r="CY97" s="39" t="s">
        <v>174</v>
      </c>
      <c r="CZ97" s="40" t="s">
        <v>175</v>
      </c>
      <c r="DA97" s="46">
        <f>+CT97</f>
        <v>750000</v>
      </c>
      <c r="DB97" s="44">
        <f>IF(CY97="SI",CU97,0)</f>
        <v>0</v>
      </c>
      <c r="DC97" s="204"/>
      <c r="DD97" s="37">
        <f t="shared" si="99"/>
        <v>0.4838709677419355</v>
      </c>
      <c r="DE97" s="38">
        <f t="shared" si="100"/>
        <v>0.47515290322580644</v>
      </c>
      <c r="DF97" s="39" t="s">
        <v>174</v>
      </c>
      <c r="DG97" s="40" t="s">
        <v>175</v>
      </c>
      <c r="DH97" s="102">
        <v>1150000</v>
      </c>
      <c r="DI97" s="204"/>
      <c r="DJ97" s="204"/>
      <c r="DK97" s="37">
        <f t="shared" si="101"/>
        <v>0.74193548387096775</v>
      </c>
      <c r="DL97" s="38">
        <f t="shared" si="102"/>
        <v>0.47515290322580644</v>
      </c>
      <c r="DM97" s="39" t="s">
        <v>174</v>
      </c>
      <c r="DN97" s="40" t="s">
        <v>175</v>
      </c>
      <c r="DO97" s="46">
        <f>+DH97</f>
        <v>1150000</v>
      </c>
      <c r="DP97" s="44">
        <f>IF(DM97="SI",DI97,0)</f>
        <v>0</v>
      </c>
      <c r="DQ97" s="204"/>
      <c r="DR97" s="37">
        <f t="shared" si="104"/>
        <v>0.74193548387096775</v>
      </c>
      <c r="DS97" s="38">
        <f t="shared" si="105"/>
        <v>0.47515290322580644</v>
      </c>
      <c r="DT97" s="39" t="s">
        <v>174</v>
      </c>
      <c r="DU97" s="40" t="s">
        <v>175</v>
      </c>
      <c r="DV97" s="46">
        <f>+DO97</f>
        <v>1150000</v>
      </c>
      <c r="DW97" s="44">
        <f t="shared" si="117"/>
        <v>0</v>
      </c>
      <c r="DX97" s="204"/>
      <c r="DY97" s="37">
        <f t="shared" si="107"/>
        <v>0.74193548387096775</v>
      </c>
      <c r="DZ97" s="38">
        <f t="shared" si="108"/>
        <v>0.47515290322580644</v>
      </c>
      <c r="EA97" s="39" t="s">
        <v>174</v>
      </c>
      <c r="EB97" s="40" t="s">
        <v>175</v>
      </c>
      <c r="EC97" s="46">
        <f t="shared" ref="EC97:EC107" si="118">+AV97</f>
        <v>1550000</v>
      </c>
      <c r="ED97" s="205"/>
      <c r="EE97" s="206"/>
      <c r="EF97" s="37">
        <f t="shared" si="110"/>
        <v>1</v>
      </c>
      <c r="EG97" s="38">
        <f t="shared" si="111"/>
        <v>0.47515290322580644</v>
      </c>
      <c r="EH97" s="39" t="s">
        <v>174</v>
      </c>
      <c r="EI97" s="40" t="s">
        <v>175</v>
      </c>
      <c r="EJ97" s="48"/>
      <c r="EK97" s="48">
        <v>2024</v>
      </c>
      <c r="EL97" s="49" t="e">
        <f>+VLOOKUP(C97,[8]Listas_desplega!$AI$22:$AJ$44,2,0)</f>
        <v>#N/A</v>
      </c>
      <c r="EM97" s="49" t="str">
        <f>+VLOOKUP(I97,[8]Listas_desplega!$BY$2:$BZ$7,2,0)</f>
        <v>T_5</v>
      </c>
      <c r="EN97" s="49" t="str">
        <f>+VLOOKUP(J97,[8]Listas_desplega!$BY$10:$BZ$23,2,0)</f>
        <v>T_5_C_1</v>
      </c>
      <c r="EO97" s="49" t="str">
        <f>+VLOOKUP(K97,[8]Listas_desplega!$BY$27:$BZ$54,2,0)</f>
        <v>T_5_C_1_ET_1</v>
      </c>
      <c r="EP97" s="49" t="str">
        <f>+VLOOKUP(L97,[8]Listas_desplega!$BY$57:$BZ$105,2,0)</f>
        <v>T_5_C_1_ET_1_CPT_6</v>
      </c>
      <c r="EQ97" s="50" t="str">
        <f>+VLOOKUP(M97,[8]Listas_desplega!$J$2:$K$11,2,FALSE)</f>
        <v>Eje_E_9</v>
      </c>
      <c r="ER97" s="50"/>
    </row>
    <row r="98" spans="1:148" s="51" customFormat="1" ht="14.25" customHeight="1" x14ac:dyDescent="0.25">
      <c r="A98" s="20" t="s">
        <v>1418</v>
      </c>
      <c r="B98" s="21" t="s">
        <v>1002</v>
      </c>
      <c r="C98" s="22" t="s">
        <v>1003</v>
      </c>
      <c r="D98" s="22" t="s">
        <v>1027</v>
      </c>
      <c r="E98" s="23" t="s">
        <v>765</v>
      </c>
      <c r="F98" s="23" t="s">
        <v>1006</v>
      </c>
      <c r="G98" s="23" t="s">
        <v>1028</v>
      </c>
      <c r="H98" s="22" t="s">
        <v>175</v>
      </c>
      <c r="I98" s="23" t="s">
        <v>158</v>
      </c>
      <c r="J98" s="21" t="s">
        <v>543</v>
      </c>
      <c r="K98" s="21" t="s">
        <v>1029</v>
      </c>
      <c r="L98" s="21" t="s">
        <v>1030</v>
      </c>
      <c r="M98" s="21" t="s">
        <v>1009</v>
      </c>
      <c r="N98" s="25" t="s">
        <v>1031</v>
      </c>
      <c r="O98" s="29">
        <v>53</v>
      </c>
      <c r="P98" s="23" t="s">
        <v>1032</v>
      </c>
      <c r="Q98" s="207" t="s">
        <v>165</v>
      </c>
      <c r="R98" s="30" t="s">
        <v>166</v>
      </c>
      <c r="S98" s="208" t="s">
        <v>1033</v>
      </c>
      <c r="T98" s="207" t="s">
        <v>168</v>
      </c>
      <c r="U98" s="207" t="s">
        <v>1034</v>
      </c>
      <c r="V98" s="207">
        <v>0</v>
      </c>
      <c r="W98" s="208" t="s">
        <v>1035</v>
      </c>
      <c r="X98" s="207" t="s">
        <v>171</v>
      </c>
      <c r="Y98" s="21"/>
      <c r="Z98" s="30"/>
      <c r="AA98" s="30"/>
      <c r="AB98" s="30"/>
      <c r="AC98" s="30"/>
      <c r="AD98" s="30"/>
      <c r="AE98" s="30"/>
      <c r="AF98" s="30"/>
      <c r="AG98" s="30"/>
      <c r="AH98" s="29"/>
      <c r="AI98" s="29"/>
      <c r="AJ98" s="29"/>
      <c r="AK98" s="29"/>
      <c r="AL98" s="29"/>
      <c r="AM98" s="29"/>
      <c r="AN98" s="29"/>
      <c r="AO98" s="29"/>
      <c r="AP98" s="29"/>
      <c r="AQ98" s="29"/>
      <c r="AR98" s="31"/>
      <c r="AS98" s="29"/>
      <c r="AT98" s="164">
        <v>0</v>
      </c>
      <c r="AU98" s="209" t="s">
        <v>175</v>
      </c>
      <c r="AV98" s="209">
        <v>5</v>
      </c>
      <c r="AW98" s="209">
        <v>3</v>
      </c>
      <c r="AX98" s="209">
        <v>3</v>
      </c>
      <c r="AY98" s="209">
        <v>11</v>
      </c>
      <c r="AZ98" s="209"/>
      <c r="BA98" s="209"/>
      <c r="BB98" s="209"/>
      <c r="BC98" s="210"/>
      <c r="BD98" s="94">
        <v>0</v>
      </c>
      <c r="BE98" s="153"/>
      <c r="BF98" s="154"/>
      <c r="BG98" s="37">
        <f t="shared" si="80"/>
        <v>0</v>
      </c>
      <c r="BH98" s="38">
        <f t="shared" si="81"/>
        <v>0</v>
      </c>
      <c r="BI98" s="39" t="s">
        <v>174</v>
      </c>
      <c r="BJ98" s="64" t="s">
        <v>1014</v>
      </c>
      <c r="BK98" s="46">
        <v>0</v>
      </c>
      <c r="BL98" s="40">
        <v>0</v>
      </c>
      <c r="BM98" s="36" t="s">
        <v>1036</v>
      </c>
      <c r="BN98" s="37">
        <f t="shared" si="82"/>
        <v>0</v>
      </c>
      <c r="BO98" s="38">
        <f t="shared" si="83"/>
        <v>0</v>
      </c>
      <c r="BP98" s="39" t="s">
        <v>179</v>
      </c>
      <c r="BQ98" s="64" t="s">
        <v>1037</v>
      </c>
      <c r="BR98" s="46">
        <v>0</v>
      </c>
      <c r="BS98" s="44">
        <f t="shared" ref="BS98:BS104" si="119">IF(BP98="SI",BL98,0)</f>
        <v>0</v>
      </c>
      <c r="BT98" s="154"/>
      <c r="BU98" s="37">
        <f t="shared" si="84"/>
        <v>0</v>
      </c>
      <c r="BV98" s="38">
        <f t="shared" si="85"/>
        <v>0</v>
      </c>
      <c r="BW98" s="39" t="s">
        <v>179</v>
      </c>
      <c r="BX98" s="64" t="s">
        <v>1038</v>
      </c>
      <c r="BY98" s="57">
        <v>1</v>
      </c>
      <c r="BZ98" s="40">
        <v>1</v>
      </c>
      <c r="CA98" s="36" t="s">
        <v>1039</v>
      </c>
      <c r="CB98" s="37">
        <f t="shared" si="87"/>
        <v>0.2</v>
      </c>
      <c r="CC98" s="38">
        <f t="shared" si="88"/>
        <v>0.2</v>
      </c>
      <c r="CD98" s="39" t="s">
        <v>179</v>
      </c>
      <c r="CE98" s="36" t="s">
        <v>1040</v>
      </c>
      <c r="CF98" s="57">
        <f>+BY98</f>
        <v>1</v>
      </c>
      <c r="CG98" s="44">
        <f t="shared" si="115"/>
        <v>1</v>
      </c>
      <c r="CH98" s="40"/>
      <c r="CI98" s="37">
        <f t="shared" si="91"/>
        <v>0.2</v>
      </c>
      <c r="CJ98" s="38">
        <f t="shared" si="92"/>
        <v>0.2</v>
      </c>
      <c r="CK98" s="39" t="s">
        <v>179</v>
      </c>
      <c r="CL98" s="36" t="s">
        <v>1018</v>
      </c>
      <c r="CM98" s="46">
        <v>2</v>
      </c>
      <c r="CN98" s="40">
        <v>2</v>
      </c>
      <c r="CO98" s="36" t="s">
        <v>1041</v>
      </c>
      <c r="CP98" s="37">
        <f t="shared" si="93"/>
        <v>0.4</v>
      </c>
      <c r="CQ98" s="38">
        <f t="shared" si="94"/>
        <v>0.4</v>
      </c>
      <c r="CR98" s="39" t="s">
        <v>179</v>
      </c>
      <c r="CS98" s="64" t="s">
        <v>1042</v>
      </c>
      <c r="CT98" s="57">
        <f>+CM98</f>
        <v>2</v>
      </c>
      <c r="CU98" s="44">
        <f t="shared" si="116"/>
        <v>2</v>
      </c>
      <c r="CV98" s="40"/>
      <c r="CW98" s="37">
        <f t="shared" si="96"/>
        <v>0.4</v>
      </c>
      <c r="CX98" s="38">
        <f t="shared" si="97"/>
        <v>0.4</v>
      </c>
      <c r="CY98" s="39" t="s">
        <v>174</v>
      </c>
      <c r="CZ98" s="40" t="s">
        <v>175</v>
      </c>
      <c r="DA98" s="46">
        <v>2</v>
      </c>
      <c r="DB98" s="40"/>
      <c r="DC98" s="40"/>
      <c r="DD98" s="37">
        <f t="shared" si="99"/>
        <v>0.4</v>
      </c>
      <c r="DE98" s="38">
        <f t="shared" si="100"/>
        <v>0.4</v>
      </c>
      <c r="DF98" s="39" t="s">
        <v>174</v>
      </c>
      <c r="DG98" s="40" t="s">
        <v>175</v>
      </c>
      <c r="DH98" s="46">
        <f>+DA98</f>
        <v>2</v>
      </c>
      <c r="DI98" s="44">
        <f t="shared" ref="DI98:DI104" si="120">IF(DF98="SI",DB98,0)</f>
        <v>0</v>
      </c>
      <c r="DJ98" s="40"/>
      <c r="DK98" s="37">
        <f t="shared" si="101"/>
        <v>0.4</v>
      </c>
      <c r="DL98" s="38">
        <f t="shared" si="102"/>
        <v>0.4</v>
      </c>
      <c r="DM98" s="39" t="s">
        <v>174</v>
      </c>
      <c r="DN98" s="40" t="s">
        <v>175</v>
      </c>
      <c r="DO98" s="46">
        <v>4</v>
      </c>
      <c r="DP98" s="40"/>
      <c r="DQ98" s="40"/>
      <c r="DR98" s="37">
        <f t="shared" si="104"/>
        <v>0.8</v>
      </c>
      <c r="DS98" s="38">
        <f t="shared" si="105"/>
        <v>0.4</v>
      </c>
      <c r="DT98" s="39" t="s">
        <v>174</v>
      </c>
      <c r="DU98" s="40" t="s">
        <v>175</v>
      </c>
      <c r="DV98" s="46">
        <f>+DO98</f>
        <v>4</v>
      </c>
      <c r="DW98" s="44">
        <f t="shared" si="117"/>
        <v>0</v>
      </c>
      <c r="DX98" s="40"/>
      <c r="DY98" s="37">
        <f t="shared" si="107"/>
        <v>0.8</v>
      </c>
      <c r="DZ98" s="38">
        <f t="shared" si="108"/>
        <v>0.4</v>
      </c>
      <c r="EA98" s="39" t="s">
        <v>174</v>
      </c>
      <c r="EB98" s="40" t="s">
        <v>175</v>
      </c>
      <c r="EC98" s="46">
        <f t="shared" si="118"/>
        <v>5</v>
      </c>
      <c r="ED98" s="40"/>
      <c r="EE98" s="40"/>
      <c r="EF98" s="37">
        <f t="shared" si="110"/>
        <v>1</v>
      </c>
      <c r="EG98" s="38">
        <f t="shared" si="111"/>
        <v>0.4</v>
      </c>
      <c r="EH98" s="39" t="s">
        <v>174</v>
      </c>
      <c r="EI98" s="40" t="s">
        <v>175</v>
      </c>
      <c r="EJ98" s="50"/>
      <c r="EK98" s="48">
        <v>2024</v>
      </c>
      <c r="EL98" s="49" t="e">
        <f>+VLOOKUP(C98,[8]Listas_desplega!$AI$22:$AJ$44,2,0)</f>
        <v>#N/A</v>
      </c>
      <c r="EM98" s="49" t="str">
        <f>+VLOOKUP(I98,[8]Listas_desplega!$BY$2:$BZ$7,2,0)</f>
        <v>T_2</v>
      </c>
      <c r="EN98" s="49" t="str">
        <f>+VLOOKUP(J98,[8]Listas_desplega!$BY$10:$BZ$23,2,0)</f>
        <v>T_2_C_1</v>
      </c>
      <c r="EO98" s="49" t="str">
        <f>+VLOOKUP(K98,[8]Listas_desplega!$BY$27:$BZ$54,2,0)</f>
        <v>T_2_C_1_ET_3</v>
      </c>
      <c r="EP98" s="49" t="str">
        <f>+VLOOKUP(L98,[8]Listas_desplega!$BY$57:$BZ$105,2,0)</f>
        <v>T_2_C_1_ET_3_CPT_1</v>
      </c>
      <c r="EQ98" s="50" t="str">
        <f>+VLOOKUP(M98,[8]Listas_desplega!$J$2:$K$11,2,FALSE)</f>
        <v>Eje_E_9</v>
      </c>
      <c r="ER98" s="50"/>
    </row>
    <row r="99" spans="1:148" s="51" customFormat="1" ht="14.25" customHeight="1" x14ac:dyDescent="0.25">
      <c r="A99" s="20" t="s">
        <v>1419</v>
      </c>
      <c r="B99" s="21" t="s">
        <v>1002</v>
      </c>
      <c r="C99" s="22" t="s">
        <v>1003</v>
      </c>
      <c r="D99" s="22" t="s">
        <v>1027</v>
      </c>
      <c r="E99" s="23" t="s">
        <v>765</v>
      </c>
      <c r="F99" s="23" t="s">
        <v>1006</v>
      </c>
      <c r="G99" s="23" t="s">
        <v>1028</v>
      </c>
      <c r="H99" s="22" t="s">
        <v>175</v>
      </c>
      <c r="I99" s="23" t="s">
        <v>158</v>
      </c>
      <c r="J99" s="21" t="s">
        <v>543</v>
      </c>
      <c r="K99" s="21" t="s">
        <v>1029</v>
      </c>
      <c r="L99" s="21" t="s">
        <v>1030</v>
      </c>
      <c r="M99" s="21" t="s">
        <v>1009</v>
      </c>
      <c r="N99" s="25" t="s">
        <v>1043</v>
      </c>
      <c r="O99" s="29">
        <v>54</v>
      </c>
      <c r="P99" s="52" t="s">
        <v>1044</v>
      </c>
      <c r="Q99" s="207" t="s">
        <v>165</v>
      </c>
      <c r="R99" s="30" t="s">
        <v>166</v>
      </c>
      <c r="S99" s="208" t="s">
        <v>1045</v>
      </c>
      <c r="T99" s="207" t="s">
        <v>168</v>
      </c>
      <c r="U99" s="207" t="s">
        <v>1034</v>
      </c>
      <c r="V99" s="207">
        <v>0</v>
      </c>
      <c r="W99" s="208" t="s">
        <v>1046</v>
      </c>
      <c r="X99" s="207" t="s">
        <v>171</v>
      </c>
      <c r="Y99" s="21"/>
      <c r="Z99" s="30"/>
      <c r="AA99" s="30"/>
      <c r="AB99" s="30"/>
      <c r="AC99" s="30"/>
      <c r="AD99" s="30"/>
      <c r="AE99" s="30"/>
      <c r="AF99" s="30"/>
      <c r="AG99" s="30"/>
      <c r="AH99" s="29"/>
      <c r="AI99" s="29"/>
      <c r="AJ99" s="29"/>
      <c r="AK99" s="29"/>
      <c r="AL99" s="29"/>
      <c r="AM99" s="29"/>
      <c r="AN99" s="29"/>
      <c r="AO99" s="29"/>
      <c r="AP99" s="29"/>
      <c r="AQ99" s="29"/>
      <c r="AR99" s="31"/>
      <c r="AS99" s="29"/>
      <c r="AT99" s="164">
        <v>0</v>
      </c>
      <c r="AU99" s="209" t="s">
        <v>175</v>
      </c>
      <c r="AV99" s="209">
        <v>500</v>
      </c>
      <c r="AW99" s="209">
        <v>100</v>
      </c>
      <c r="AX99" s="209">
        <v>100</v>
      </c>
      <c r="AY99" s="209">
        <v>700</v>
      </c>
      <c r="AZ99" s="209"/>
      <c r="BA99" s="209"/>
      <c r="BB99" s="209"/>
      <c r="BC99" s="210"/>
      <c r="BD99" s="94">
        <v>0</v>
      </c>
      <c r="BE99" s="153"/>
      <c r="BF99" s="154"/>
      <c r="BG99" s="37">
        <f t="shared" si="80"/>
        <v>0</v>
      </c>
      <c r="BH99" s="38">
        <f t="shared" si="81"/>
        <v>0</v>
      </c>
      <c r="BI99" s="39" t="s">
        <v>174</v>
      </c>
      <c r="BJ99" s="64" t="s">
        <v>1014</v>
      </c>
      <c r="BK99" s="46">
        <v>80</v>
      </c>
      <c r="BL99" s="40">
        <v>61</v>
      </c>
      <c r="BM99" s="36" t="s">
        <v>1047</v>
      </c>
      <c r="BN99" s="37">
        <f t="shared" si="82"/>
        <v>0.16</v>
      </c>
      <c r="BO99" s="38">
        <f t="shared" si="83"/>
        <v>0.122</v>
      </c>
      <c r="BP99" s="39" t="s">
        <v>179</v>
      </c>
      <c r="BQ99" s="64" t="s">
        <v>1048</v>
      </c>
      <c r="BR99" s="46">
        <f>+BK99</f>
        <v>80</v>
      </c>
      <c r="BS99" s="44">
        <f t="shared" si="119"/>
        <v>61</v>
      </c>
      <c r="BT99" s="154"/>
      <c r="BU99" s="37">
        <f t="shared" si="84"/>
        <v>0.16</v>
      </c>
      <c r="BV99" s="38">
        <f t="shared" si="85"/>
        <v>0.122</v>
      </c>
      <c r="BW99" s="39" t="s">
        <v>179</v>
      </c>
      <c r="BX99" s="64" t="s">
        <v>1038</v>
      </c>
      <c r="BY99" s="57">
        <v>80</v>
      </c>
      <c r="BZ99" s="40">
        <v>218</v>
      </c>
      <c r="CA99" s="36" t="s">
        <v>1049</v>
      </c>
      <c r="CB99" s="37">
        <f t="shared" si="87"/>
        <v>0.16</v>
      </c>
      <c r="CC99" s="38">
        <f t="shared" si="88"/>
        <v>0.436</v>
      </c>
      <c r="CD99" s="39" t="s">
        <v>179</v>
      </c>
      <c r="CE99" s="36" t="s">
        <v>1050</v>
      </c>
      <c r="CF99" s="57">
        <f>+BY99</f>
        <v>80</v>
      </c>
      <c r="CG99" s="44">
        <f t="shared" si="115"/>
        <v>218</v>
      </c>
      <c r="CH99" s="40"/>
      <c r="CI99" s="37">
        <f t="shared" si="91"/>
        <v>0.16</v>
      </c>
      <c r="CJ99" s="38">
        <f t="shared" si="92"/>
        <v>0.436</v>
      </c>
      <c r="CK99" s="39" t="s">
        <v>179</v>
      </c>
      <c r="CL99" s="36" t="s">
        <v>1018</v>
      </c>
      <c r="CM99" s="46">
        <v>90</v>
      </c>
      <c r="CN99" s="40">
        <v>782</v>
      </c>
      <c r="CO99" s="36" t="s">
        <v>1051</v>
      </c>
      <c r="CP99" s="37">
        <f t="shared" si="93"/>
        <v>0.18</v>
      </c>
      <c r="CQ99" s="38">
        <f t="shared" si="94"/>
        <v>1.5640000000000001</v>
      </c>
      <c r="CR99" s="39" t="s">
        <v>179</v>
      </c>
      <c r="CS99" s="64" t="s">
        <v>1052</v>
      </c>
      <c r="CT99" s="57">
        <f>+CM99</f>
        <v>90</v>
      </c>
      <c r="CU99" s="44">
        <f t="shared" si="116"/>
        <v>782</v>
      </c>
      <c r="CV99" s="40"/>
      <c r="CW99" s="37">
        <f t="shared" si="96"/>
        <v>0.18</v>
      </c>
      <c r="CX99" s="38">
        <f t="shared" si="97"/>
        <v>1.5640000000000001</v>
      </c>
      <c r="CY99" s="39" t="s">
        <v>174</v>
      </c>
      <c r="CZ99" s="40" t="s">
        <v>175</v>
      </c>
      <c r="DA99" s="46">
        <v>80</v>
      </c>
      <c r="DB99" s="40"/>
      <c r="DC99" s="40"/>
      <c r="DD99" s="37">
        <f t="shared" si="99"/>
        <v>0.16</v>
      </c>
      <c r="DE99" s="38">
        <f t="shared" si="100"/>
        <v>1.5640000000000001</v>
      </c>
      <c r="DF99" s="39" t="s">
        <v>174</v>
      </c>
      <c r="DG99" s="40" t="s">
        <v>175</v>
      </c>
      <c r="DH99" s="46">
        <f>+DA99</f>
        <v>80</v>
      </c>
      <c r="DI99" s="44">
        <f t="shared" si="120"/>
        <v>0</v>
      </c>
      <c r="DJ99" s="40"/>
      <c r="DK99" s="37">
        <f t="shared" si="101"/>
        <v>0.16</v>
      </c>
      <c r="DL99" s="38">
        <f t="shared" si="102"/>
        <v>1.5640000000000001</v>
      </c>
      <c r="DM99" s="39" t="s">
        <v>174</v>
      </c>
      <c r="DN99" s="40" t="s">
        <v>175</v>
      </c>
      <c r="DO99" s="46">
        <v>90</v>
      </c>
      <c r="DP99" s="40"/>
      <c r="DQ99" s="40"/>
      <c r="DR99" s="37">
        <f t="shared" si="104"/>
        <v>0.18</v>
      </c>
      <c r="DS99" s="38">
        <f t="shared" si="105"/>
        <v>1.5640000000000001</v>
      </c>
      <c r="DT99" s="39" t="s">
        <v>174</v>
      </c>
      <c r="DU99" s="40" t="s">
        <v>175</v>
      </c>
      <c r="DV99" s="46">
        <f>+DO99</f>
        <v>90</v>
      </c>
      <c r="DW99" s="44">
        <f t="shared" si="117"/>
        <v>0</v>
      </c>
      <c r="DX99" s="40"/>
      <c r="DY99" s="37">
        <f t="shared" si="107"/>
        <v>0.18</v>
      </c>
      <c r="DZ99" s="38">
        <f t="shared" si="108"/>
        <v>1.5640000000000001</v>
      </c>
      <c r="EA99" s="39" t="s">
        <v>174</v>
      </c>
      <c r="EB99" s="40" t="s">
        <v>175</v>
      </c>
      <c r="EC99" s="46">
        <f t="shared" si="118"/>
        <v>500</v>
      </c>
      <c r="ED99" s="40"/>
      <c r="EE99" s="40"/>
      <c r="EF99" s="37">
        <f t="shared" si="110"/>
        <v>1</v>
      </c>
      <c r="EG99" s="38">
        <f t="shared" si="111"/>
        <v>1.5640000000000001</v>
      </c>
      <c r="EH99" s="39" t="s">
        <v>174</v>
      </c>
      <c r="EI99" s="40" t="s">
        <v>175</v>
      </c>
      <c r="EJ99" s="50"/>
      <c r="EK99" s="48">
        <v>2024</v>
      </c>
      <c r="EL99" s="49" t="e">
        <f>+VLOOKUP(C99,[8]Listas_desplega!$AI$22:$AJ$44,2,0)</f>
        <v>#N/A</v>
      </c>
      <c r="EM99" s="49" t="str">
        <f>+VLOOKUP(I99,[8]Listas_desplega!$BY$2:$BZ$7,2,0)</f>
        <v>T_2</v>
      </c>
      <c r="EN99" s="49" t="str">
        <f>+VLOOKUP(J99,[8]Listas_desplega!$BY$10:$BZ$23,2,0)</f>
        <v>T_2_C_1</v>
      </c>
      <c r="EO99" s="49" t="str">
        <f>+VLOOKUP(K99,[8]Listas_desplega!$BY$27:$BZ$54,2,0)</f>
        <v>T_2_C_1_ET_3</v>
      </c>
      <c r="EP99" s="49" t="str">
        <f>+VLOOKUP(L99,[8]Listas_desplega!$BY$57:$BZ$105,2,0)</f>
        <v>T_2_C_1_ET_3_CPT_1</v>
      </c>
      <c r="EQ99" s="50" t="str">
        <f>+VLOOKUP(M99,[8]Listas_desplega!$J$2:$K$11,2,FALSE)</f>
        <v>Eje_E_9</v>
      </c>
      <c r="ER99" s="50"/>
    </row>
    <row r="100" spans="1:148" s="51" customFormat="1" ht="14.25" customHeight="1" x14ac:dyDescent="0.25">
      <c r="A100" s="20" t="s">
        <v>1420</v>
      </c>
      <c r="B100" s="21" t="s">
        <v>1002</v>
      </c>
      <c r="C100" s="22" t="s">
        <v>1003</v>
      </c>
      <c r="D100" s="22" t="s">
        <v>1027</v>
      </c>
      <c r="E100" s="23" t="s">
        <v>765</v>
      </c>
      <c r="F100" s="23" t="s">
        <v>1006</v>
      </c>
      <c r="G100" s="23" t="s">
        <v>1028</v>
      </c>
      <c r="H100" s="22" t="s">
        <v>175</v>
      </c>
      <c r="I100" s="23" t="s">
        <v>158</v>
      </c>
      <c r="J100" s="21" t="s">
        <v>543</v>
      </c>
      <c r="K100" s="21" t="s">
        <v>1029</v>
      </c>
      <c r="L100" s="21" t="s">
        <v>1030</v>
      </c>
      <c r="M100" s="21" t="s">
        <v>1009</v>
      </c>
      <c r="N100" s="25" t="s">
        <v>1053</v>
      </c>
      <c r="O100" s="29">
        <v>55</v>
      </c>
      <c r="P100" s="23" t="s">
        <v>1054</v>
      </c>
      <c r="Q100" s="207" t="s">
        <v>165</v>
      </c>
      <c r="R100" s="30" t="s">
        <v>166</v>
      </c>
      <c r="S100" s="208" t="s">
        <v>1055</v>
      </c>
      <c r="T100" s="207" t="s">
        <v>168</v>
      </c>
      <c r="U100" s="207" t="s">
        <v>1034</v>
      </c>
      <c r="V100" s="207">
        <v>0</v>
      </c>
      <c r="W100" s="208" t="s">
        <v>1056</v>
      </c>
      <c r="X100" s="207" t="s">
        <v>171</v>
      </c>
      <c r="Y100" s="21"/>
      <c r="Z100" s="30"/>
      <c r="AA100" s="30"/>
      <c r="AB100" s="30"/>
      <c r="AC100" s="30"/>
      <c r="AD100" s="30"/>
      <c r="AE100" s="30"/>
      <c r="AF100" s="30"/>
      <c r="AG100" s="30"/>
      <c r="AH100" s="29"/>
      <c r="AI100" s="29"/>
      <c r="AJ100" s="29"/>
      <c r="AK100" s="29"/>
      <c r="AL100" s="29"/>
      <c r="AM100" s="29"/>
      <c r="AN100" s="29"/>
      <c r="AO100" s="29"/>
      <c r="AP100" s="29"/>
      <c r="AQ100" s="29"/>
      <c r="AR100" s="31"/>
      <c r="AS100" s="29"/>
      <c r="AT100" s="164">
        <v>1207200000</v>
      </c>
      <c r="AU100" s="209">
        <v>6886979966</v>
      </c>
      <c r="AV100" s="209">
        <v>5880000000</v>
      </c>
      <c r="AW100" s="209">
        <v>6174000000</v>
      </c>
      <c r="AX100" s="209">
        <v>6482700000</v>
      </c>
      <c r="AY100" s="209">
        <v>25423679966</v>
      </c>
      <c r="AZ100" s="209"/>
      <c r="BA100" s="209"/>
      <c r="BB100" s="209"/>
      <c r="BC100" s="210"/>
      <c r="BD100" s="94">
        <v>0</v>
      </c>
      <c r="BE100" s="153"/>
      <c r="BF100" s="154"/>
      <c r="BG100" s="37">
        <f t="shared" si="80"/>
        <v>0</v>
      </c>
      <c r="BH100" s="38">
        <f t="shared" si="81"/>
        <v>0</v>
      </c>
      <c r="BI100" s="39" t="s">
        <v>174</v>
      </c>
      <c r="BJ100" s="64" t="s">
        <v>1014</v>
      </c>
      <c r="BK100" s="46">
        <v>534545454.5</v>
      </c>
      <c r="BL100" s="40">
        <v>85739080.219999999</v>
      </c>
      <c r="BM100" s="36" t="s">
        <v>1057</v>
      </c>
      <c r="BN100" s="37">
        <f t="shared" si="82"/>
        <v>9.090909090136054E-2</v>
      </c>
      <c r="BO100" s="38">
        <f t="shared" si="83"/>
        <v>1.4581476227891157E-2</v>
      </c>
      <c r="BP100" s="39" t="s">
        <v>179</v>
      </c>
      <c r="BQ100" s="64" t="s">
        <v>1058</v>
      </c>
      <c r="BR100" s="46">
        <f>+BK100</f>
        <v>534545454.5</v>
      </c>
      <c r="BS100" s="44">
        <f t="shared" si="119"/>
        <v>85739080.219999999</v>
      </c>
      <c r="BT100" s="154"/>
      <c r="BU100" s="37">
        <f t="shared" si="84"/>
        <v>9.090909090136054E-2</v>
      </c>
      <c r="BV100" s="38">
        <f t="shared" si="85"/>
        <v>1.4581476227891157E-2</v>
      </c>
      <c r="BW100" s="39" t="s">
        <v>179</v>
      </c>
      <c r="BX100" s="64" t="s">
        <v>1038</v>
      </c>
      <c r="BY100" s="57">
        <v>1069090909.1</v>
      </c>
      <c r="BZ100" s="40">
        <v>353613966.04000002</v>
      </c>
      <c r="CA100" s="36" t="s">
        <v>1059</v>
      </c>
      <c r="CB100" s="37">
        <f t="shared" si="87"/>
        <v>0.18181818181972789</v>
      </c>
      <c r="CC100" s="38">
        <f t="shared" si="88"/>
        <v>6.0138429598639458E-2</v>
      </c>
      <c r="CD100" s="39" t="s">
        <v>179</v>
      </c>
      <c r="CE100" s="36" t="s">
        <v>1060</v>
      </c>
      <c r="CF100" s="57">
        <f>+BY100</f>
        <v>1069090909.1</v>
      </c>
      <c r="CG100" s="44">
        <f t="shared" si="115"/>
        <v>353613966.04000002</v>
      </c>
      <c r="CH100" s="40"/>
      <c r="CI100" s="37">
        <f t="shared" si="91"/>
        <v>0.18181818181972789</v>
      </c>
      <c r="CJ100" s="38">
        <f t="shared" si="92"/>
        <v>6.0138429598639458E-2</v>
      </c>
      <c r="CK100" s="39" t="s">
        <v>179</v>
      </c>
      <c r="CL100" s="36" t="s">
        <v>1018</v>
      </c>
      <c r="CM100" s="46">
        <v>1069090909.1</v>
      </c>
      <c r="CN100" s="40">
        <v>964510163.07000005</v>
      </c>
      <c r="CO100" s="36" t="s">
        <v>1061</v>
      </c>
      <c r="CP100" s="37">
        <f t="shared" si="93"/>
        <v>0.18181818181972789</v>
      </c>
      <c r="CQ100" s="38">
        <f t="shared" si="94"/>
        <v>0.16403234065816327</v>
      </c>
      <c r="CR100" s="39" t="s">
        <v>179</v>
      </c>
      <c r="CS100" s="64" t="s">
        <v>1062</v>
      </c>
      <c r="CT100" s="57">
        <f>+CM100</f>
        <v>1069090909.1</v>
      </c>
      <c r="CU100" s="44">
        <f t="shared" si="116"/>
        <v>964510163.07000005</v>
      </c>
      <c r="CV100" s="40"/>
      <c r="CW100" s="37">
        <f t="shared" si="96"/>
        <v>0.18181818181972789</v>
      </c>
      <c r="CX100" s="38">
        <f t="shared" si="97"/>
        <v>0.16403234065816327</v>
      </c>
      <c r="CY100" s="39" t="s">
        <v>174</v>
      </c>
      <c r="CZ100" s="40" t="s">
        <v>175</v>
      </c>
      <c r="DA100" s="46">
        <v>1069090909.1</v>
      </c>
      <c r="DB100" s="40"/>
      <c r="DC100" s="40"/>
      <c r="DD100" s="37">
        <f t="shared" si="99"/>
        <v>0.18181818181972789</v>
      </c>
      <c r="DE100" s="38">
        <f t="shared" si="100"/>
        <v>0.16403234065816327</v>
      </c>
      <c r="DF100" s="39" t="s">
        <v>174</v>
      </c>
      <c r="DG100" s="40" t="s">
        <v>175</v>
      </c>
      <c r="DH100" s="46">
        <f>+DA100</f>
        <v>1069090909.1</v>
      </c>
      <c r="DI100" s="44">
        <f t="shared" si="120"/>
        <v>0</v>
      </c>
      <c r="DJ100" s="40"/>
      <c r="DK100" s="37">
        <f t="shared" si="101"/>
        <v>0.18181818181972789</v>
      </c>
      <c r="DL100" s="38">
        <f t="shared" si="102"/>
        <v>0.16403234065816327</v>
      </c>
      <c r="DM100" s="39" t="s">
        <v>174</v>
      </c>
      <c r="DN100" s="40" t="s">
        <v>175</v>
      </c>
      <c r="DO100" s="46">
        <v>1069090909.1</v>
      </c>
      <c r="DP100" s="40"/>
      <c r="DQ100" s="40"/>
      <c r="DR100" s="37">
        <f t="shared" si="104"/>
        <v>0.18181818181972789</v>
      </c>
      <c r="DS100" s="38">
        <f t="shared" si="105"/>
        <v>0.16403234065816327</v>
      </c>
      <c r="DT100" s="39" t="s">
        <v>174</v>
      </c>
      <c r="DU100" s="40" t="s">
        <v>175</v>
      </c>
      <c r="DV100" s="46">
        <f>+DO100</f>
        <v>1069090909.1</v>
      </c>
      <c r="DW100" s="44">
        <f t="shared" si="117"/>
        <v>0</v>
      </c>
      <c r="DX100" s="40"/>
      <c r="DY100" s="37">
        <f t="shared" si="107"/>
        <v>0.18181818181972789</v>
      </c>
      <c r="DZ100" s="38">
        <f t="shared" si="108"/>
        <v>0.16403234065816327</v>
      </c>
      <c r="EA100" s="39" t="s">
        <v>174</v>
      </c>
      <c r="EB100" s="40" t="s">
        <v>175</v>
      </c>
      <c r="EC100" s="46">
        <f t="shared" si="118"/>
        <v>5880000000</v>
      </c>
      <c r="ED100" s="40"/>
      <c r="EE100" s="40"/>
      <c r="EF100" s="37">
        <f t="shared" si="110"/>
        <v>1</v>
      </c>
      <c r="EG100" s="38">
        <f t="shared" si="111"/>
        <v>0.16403234065816327</v>
      </c>
      <c r="EH100" s="39" t="s">
        <v>174</v>
      </c>
      <c r="EI100" s="40" t="s">
        <v>175</v>
      </c>
      <c r="EJ100" s="50"/>
      <c r="EK100" s="48">
        <v>2024</v>
      </c>
      <c r="EL100" s="49" t="e">
        <f>+VLOOKUP(C100,[8]Listas_desplega!$AI$22:$AJ$44,2,0)</f>
        <v>#N/A</v>
      </c>
      <c r="EM100" s="49" t="str">
        <f>+VLOOKUP(I100,[8]Listas_desplega!$BY$2:$BZ$7,2,0)</f>
        <v>T_2</v>
      </c>
      <c r="EN100" s="49" t="str">
        <f>+VLOOKUP(J100,[8]Listas_desplega!$BY$10:$BZ$23,2,0)</f>
        <v>T_2_C_1</v>
      </c>
      <c r="EO100" s="49" t="str">
        <f>+VLOOKUP(K100,[8]Listas_desplega!$BY$27:$BZ$54,2,0)</f>
        <v>T_2_C_1_ET_3</v>
      </c>
      <c r="EP100" s="49" t="str">
        <f>+VLOOKUP(L100,[8]Listas_desplega!$BY$57:$BZ$105,2,0)</f>
        <v>T_2_C_1_ET_3_CPT_1</v>
      </c>
      <c r="EQ100" s="50" t="str">
        <f>+VLOOKUP(M100,[8]Listas_desplega!$J$2:$K$11,2,FALSE)</f>
        <v>Eje_E_9</v>
      </c>
      <c r="ER100" s="50"/>
    </row>
    <row r="101" spans="1:148" s="51" customFormat="1" ht="14.25" customHeight="1" x14ac:dyDescent="0.25">
      <c r="A101" s="20" t="s">
        <v>1421</v>
      </c>
      <c r="B101" s="21" t="s">
        <v>1002</v>
      </c>
      <c r="C101" s="22" t="s">
        <v>1003</v>
      </c>
      <c r="D101" s="22" t="s">
        <v>1027</v>
      </c>
      <c r="E101" s="23" t="s">
        <v>765</v>
      </c>
      <c r="F101" s="23" t="s">
        <v>1006</v>
      </c>
      <c r="G101" s="23" t="s">
        <v>1028</v>
      </c>
      <c r="H101" s="22" t="s">
        <v>175</v>
      </c>
      <c r="I101" s="23" t="s">
        <v>605</v>
      </c>
      <c r="J101" s="21" t="s">
        <v>606</v>
      </c>
      <c r="K101" s="21" t="s">
        <v>607</v>
      </c>
      <c r="L101" s="21" t="s">
        <v>1063</v>
      </c>
      <c r="M101" s="21" t="s">
        <v>1009</v>
      </c>
      <c r="N101" s="25" t="s">
        <v>1064</v>
      </c>
      <c r="O101" s="29">
        <v>56</v>
      </c>
      <c r="P101" s="208" t="s">
        <v>1065</v>
      </c>
      <c r="Q101" s="207" t="s">
        <v>477</v>
      </c>
      <c r="R101" s="30" t="s">
        <v>478</v>
      </c>
      <c r="S101" s="208" t="s">
        <v>1066</v>
      </c>
      <c r="T101" s="29" t="s">
        <v>186</v>
      </c>
      <c r="U101" s="207" t="s">
        <v>169</v>
      </c>
      <c r="V101" s="207">
        <v>0</v>
      </c>
      <c r="W101" s="208" t="s">
        <v>1067</v>
      </c>
      <c r="X101" s="207" t="s">
        <v>171</v>
      </c>
      <c r="Y101" s="21"/>
      <c r="Z101" s="30"/>
      <c r="AA101" s="30"/>
      <c r="AB101" s="30"/>
      <c r="AC101" s="30"/>
      <c r="AD101" s="30"/>
      <c r="AE101" s="30"/>
      <c r="AF101" s="30"/>
      <c r="AG101" s="30"/>
      <c r="AH101" s="29"/>
      <c r="AI101" s="29"/>
      <c r="AJ101" s="29"/>
      <c r="AK101" s="29"/>
      <c r="AL101" s="29"/>
      <c r="AM101" s="29"/>
      <c r="AN101" s="29"/>
      <c r="AO101" s="29"/>
      <c r="AP101" s="29"/>
      <c r="AQ101" s="29"/>
      <c r="AR101" s="31"/>
      <c r="AS101" s="29"/>
      <c r="AT101" s="164">
        <v>0</v>
      </c>
      <c r="AU101" s="209">
        <v>100</v>
      </c>
      <c r="AV101" s="209">
        <v>100</v>
      </c>
      <c r="AW101" s="209">
        <v>100</v>
      </c>
      <c r="AX101" s="209">
        <v>100</v>
      </c>
      <c r="AY101" s="209">
        <v>100</v>
      </c>
      <c r="AZ101" s="209"/>
      <c r="BA101" s="209"/>
      <c r="BB101" s="209"/>
      <c r="BC101" s="210"/>
      <c r="BD101" s="45">
        <v>0</v>
      </c>
      <c r="BE101" s="195"/>
      <c r="BF101" s="154"/>
      <c r="BG101" s="37">
        <f t="shared" si="80"/>
        <v>0</v>
      </c>
      <c r="BH101" s="38">
        <f t="shared" si="81"/>
        <v>0</v>
      </c>
      <c r="BI101" s="39" t="s">
        <v>174</v>
      </c>
      <c r="BJ101" s="64" t="s">
        <v>1014</v>
      </c>
      <c r="BK101" s="57">
        <v>0</v>
      </c>
      <c r="BL101" s="44">
        <f>IF(BI101="SI",BE101,0)</f>
        <v>0</v>
      </c>
      <c r="BM101" s="36" t="s">
        <v>1016</v>
      </c>
      <c r="BN101" s="37">
        <f t="shared" si="82"/>
        <v>0</v>
      </c>
      <c r="BO101" s="38">
        <f t="shared" si="83"/>
        <v>0</v>
      </c>
      <c r="BP101" s="39" t="s">
        <v>174</v>
      </c>
      <c r="BQ101" s="64" t="s">
        <v>1015</v>
      </c>
      <c r="BR101" s="57">
        <v>0</v>
      </c>
      <c r="BS101" s="44">
        <f t="shared" si="119"/>
        <v>0</v>
      </c>
      <c r="BT101" s="154"/>
      <c r="BU101" s="37">
        <f t="shared" si="84"/>
        <v>0</v>
      </c>
      <c r="BV101" s="38">
        <f t="shared" si="85"/>
        <v>0</v>
      </c>
      <c r="BW101" s="39" t="s">
        <v>179</v>
      </c>
      <c r="BX101" s="64" t="s">
        <v>1038</v>
      </c>
      <c r="BY101" s="57">
        <v>0</v>
      </c>
      <c r="BZ101" s="44">
        <f>IF(BW101="SI",BS101,0)</f>
        <v>0</v>
      </c>
      <c r="CA101" s="36"/>
      <c r="CB101" s="37">
        <f t="shared" si="87"/>
        <v>0</v>
      </c>
      <c r="CC101" s="38">
        <f t="shared" si="88"/>
        <v>0</v>
      </c>
      <c r="CD101" s="39" t="s">
        <v>179</v>
      </c>
      <c r="CE101" s="36" t="s">
        <v>1017</v>
      </c>
      <c r="CF101" s="57">
        <v>0</v>
      </c>
      <c r="CG101" s="44">
        <f t="shared" si="115"/>
        <v>0</v>
      </c>
      <c r="CH101" s="40"/>
      <c r="CI101" s="37">
        <f t="shared" si="91"/>
        <v>0</v>
      </c>
      <c r="CJ101" s="38">
        <f t="shared" si="92"/>
        <v>0</v>
      </c>
      <c r="CK101" s="39" t="s">
        <v>179</v>
      </c>
      <c r="CL101" s="36" t="s">
        <v>1018</v>
      </c>
      <c r="CM101" s="46">
        <v>50</v>
      </c>
      <c r="CN101" s="40">
        <v>50</v>
      </c>
      <c r="CO101" s="36" t="s">
        <v>1068</v>
      </c>
      <c r="CP101" s="37">
        <f t="shared" si="93"/>
        <v>0.5</v>
      </c>
      <c r="CQ101" s="38">
        <f t="shared" si="94"/>
        <v>0.5</v>
      </c>
      <c r="CR101" s="39" t="s">
        <v>179</v>
      </c>
      <c r="CS101" s="64" t="s">
        <v>1069</v>
      </c>
      <c r="CT101" s="126">
        <v>0</v>
      </c>
      <c r="CU101" s="44">
        <f t="shared" si="116"/>
        <v>50</v>
      </c>
      <c r="CV101" s="40"/>
      <c r="CW101" s="37">
        <f t="shared" si="96"/>
        <v>0</v>
      </c>
      <c r="CX101" s="38">
        <f t="shared" si="97"/>
        <v>0.5</v>
      </c>
      <c r="CY101" s="39" t="s">
        <v>174</v>
      </c>
      <c r="CZ101" s="40" t="s">
        <v>175</v>
      </c>
      <c r="DA101" s="94">
        <v>0</v>
      </c>
      <c r="DB101" s="44">
        <f>IF(CY101="SI",CU101,0)</f>
        <v>0</v>
      </c>
      <c r="DC101" s="40"/>
      <c r="DD101" s="37">
        <f t="shared" si="99"/>
        <v>0</v>
      </c>
      <c r="DE101" s="38">
        <f t="shared" si="100"/>
        <v>0.5</v>
      </c>
      <c r="DF101" s="39" t="s">
        <v>174</v>
      </c>
      <c r="DG101" s="40" t="s">
        <v>175</v>
      </c>
      <c r="DH101" s="46">
        <v>0</v>
      </c>
      <c r="DI101" s="44">
        <f t="shared" si="120"/>
        <v>0</v>
      </c>
      <c r="DJ101" s="40"/>
      <c r="DK101" s="37">
        <f t="shared" si="101"/>
        <v>0</v>
      </c>
      <c r="DL101" s="38">
        <f t="shared" si="102"/>
        <v>0.5</v>
      </c>
      <c r="DM101" s="39" t="s">
        <v>174</v>
      </c>
      <c r="DN101" s="40" t="s">
        <v>175</v>
      </c>
      <c r="DO101" s="46">
        <v>0</v>
      </c>
      <c r="DP101" s="44">
        <f>IF(DM101="SI",DI101,0)</f>
        <v>0</v>
      </c>
      <c r="DQ101" s="40"/>
      <c r="DR101" s="37">
        <f t="shared" si="104"/>
        <v>0</v>
      </c>
      <c r="DS101" s="38">
        <f t="shared" si="105"/>
        <v>0.5</v>
      </c>
      <c r="DT101" s="39" t="s">
        <v>174</v>
      </c>
      <c r="DU101" s="40" t="s">
        <v>175</v>
      </c>
      <c r="DV101" s="46">
        <v>0</v>
      </c>
      <c r="DW101" s="44">
        <f t="shared" si="117"/>
        <v>0</v>
      </c>
      <c r="DX101" s="40"/>
      <c r="DY101" s="37">
        <f t="shared" si="107"/>
        <v>0</v>
      </c>
      <c r="DZ101" s="38">
        <f t="shared" si="108"/>
        <v>0.5</v>
      </c>
      <c r="EA101" s="39" t="s">
        <v>174</v>
      </c>
      <c r="EB101" s="40" t="s">
        <v>175</v>
      </c>
      <c r="EC101" s="46">
        <f t="shared" si="118"/>
        <v>100</v>
      </c>
      <c r="ED101" s="40"/>
      <c r="EE101" s="40"/>
      <c r="EF101" s="37">
        <f t="shared" si="110"/>
        <v>1</v>
      </c>
      <c r="EG101" s="38">
        <f t="shared" si="111"/>
        <v>0.5</v>
      </c>
      <c r="EH101" s="39" t="s">
        <v>174</v>
      </c>
      <c r="EI101" s="40" t="s">
        <v>175</v>
      </c>
      <c r="EJ101" s="50"/>
      <c r="EK101" s="48">
        <v>2024</v>
      </c>
      <c r="EL101" s="49" t="e">
        <f>+VLOOKUP(C101,[8]Listas_desplega!$AI$22:$AJ$44,2,0)</f>
        <v>#N/A</v>
      </c>
      <c r="EM101" s="49" t="str">
        <f>+VLOOKUP(I101,[8]Listas_desplega!$BY$2:$BZ$7,2,0)</f>
        <v>T_5</v>
      </c>
      <c r="EN101" s="49" t="str">
        <f>+VLOOKUP(J101,[8]Listas_desplega!$BY$10:$BZ$23,2,0)</f>
        <v>T_5_C_1</v>
      </c>
      <c r="EO101" s="49" t="str">
        <f>+VLOOKUP(K101,[8]Listas_desplega!$BY$27:$BZ$54,2,0)</f>
        <v>T_5_C_1_ET_1</v>
      </c>
      <c r="EP101" s="49" t="str">
        <f>+VLOOKUP(L101,[8]Listas_desplega!$BY$57:$BZ$105,2,0)</f>
        <v>T_5_C_1_ET_1_CPT_3</v>
      </c>
      <c r="EQ101" s="50" t="str">
        <f>+VLOOKUP(M101,[8]Listas_desplega!$J$2:$K$11,2,FALSE)</f>
        <v>Eje_E_9</v>
      </c>
      <c r="ER101" s="50"/>
    </row>
    <row r="102" spans="1:148" s="51" customFormat="1" ht="14.25" customHeight="1" x14ac:dyDescent="0.25">
      <c r="A102" s="20" t="s">
        <v>1422</v>
      </c>
      <c r="B102" s="21" t="s">
        <v>1002</v>
      </c>
      <c r="C102" s="22" t="s">
        <v>1003</v>
      </c>
      <c r="D102" s="22" t="s">
        <v>1027</v>
      </c>
      <c r="E102" s="23" t="s">
        <v>765</v>
      </c>
      <c r="F102" s="23" t="s">
        <v>1006</v>
      </c>
      <c r="G102" s="23" t="s">
        <v>1028</v>
      </c>
      <c r="H102" s="22" t="s">
        <v>175</v>
      </c>
      <c r="I102" s="23" t="s">
        <v>605</v>
      </c>
      <c r="J102" s="21" t="s">
        <v>606</v>
      </c>
      <c r="K102" s="21" t="s">
        <v>607</v>
      </c>
      <c r="L102" s="21" t="s">
        <v>1063</v>
      </c>
      <c r="M102" s="21" t="s">
        <v>1009</v>
      </c>
      <c r="N102" s="25" t="s">
        <v>1070</v>
      </c>
      <c r="O102" s="29">
        <v>58</v>
      </c>
      <c r="P102" s="208" t="s">
        <v>1071</v>
      </c>
      <c r="Q102" s="207" t="s">
        <v>165</v>
      </c>
      <c r="R102" s="30" t="s">
        <v>166</v>
      </c>
      <c r="S102" s="208" t="s">
        <v>1072</v>
      </c>
      <c r="T102" s="207" t="s">
        <v>168</v>
      </c>
      <c r="U102" s="207" t="s">
        <v>1034</v>
      </c>
      <c r="V102" s="207">
        <v>0</v>
      </c>
      <c r="W102" s="208" t="s">
        <v>1073</v>
      </c>
      <c r="X102" s="207" t="s">
        <v>171</v>
      </c>
      <c r="Y102" s="21"/>
      <c r="Z102" s="30"/>
      <c r="AA102" s="30"/>
      <c r="AB102" s="30"/>
      <c r="AC102" s="30"/>
      <c r="AD102" s="30"/>
      <c r="AE102" s="30"/>
      <c r="AF102" s="30"/>
      <c r="AG102" s="30"/>
      <c r="AH102" s="29"/>
      <c r="AI102" s="29"/>
      <c r="AJ102" s="29"/>
      <c r="AK102" s="29"/>
      <c r="AL102" s="29"/>
      <c r="AM102" s="29"/>
      <c r="AN102" s="29"/>
      <c r="AO102" s="29"/>
      <c r="AP102" s="29"/>
      <c r="AQ102" s="29"/>
      <c r="AR102" s="31"/>
      <c r="AS102" s="29"/>
      <c r="AT102" s="164">
        <v>0</v>
      </c>
      <c r="AU102" s="164" t="s">
        <v>175</v>
      </c>
      <c r="AV102" s="164">
        <v>6</v>
      </c>
      <c r="AW102" s="164">
        <v>6</v>
      </c>
      <c r="AX102" s="164">
        <v>6</v>
      </c>
      <c r="AY102" s="164">
        <v>18</v>
      </c>
      <c r="AZ102" s="164"/>
      <c r="BA102" s="164"/>
      <c r="BB102" s="164"/>
      <c r="BC102" s="211"/>
      <c r="BD102" s="94">
        <v>0</v>
      </c>
      <c r="BE102" s="153"/>
      <c r="BF102" s="154"/>
      <c r="BG102" s="37">
        <f t="shared" si="80"/>
        <v>0</v>
      </c>
      <c r="BH102" s="38">
        <f t="shared" si="81"/>
        <v>0</v>
      </c>
      <c r="BI102" s="39" t="s">
        <v>174</v>
      </c>
      <c r="BJ102" s="64" t="s">
        <v>1014</v>
      </c>
      <c r="BK102" s="46">
        <v>1</v>
      </c>
      <c r="BL102" s="40">
        <v>1</v>
      </c>
      <c r="BM102" s="36" t="s">
        <v>1074</v>
      </c>
      <c r="BN102" s="37">
        <f t="shared" si="82"/>
        <v>0.16666666666666666</v>
      </c>
      <c r="BO102" s="38">
        <f t="shared" si="83"/>
        <v>0.16666666666666666</v>
      </c>
      <c r="BP102" s="39" t="s">
        <v>179</v>
      </c>
      <c r="BQ102" s="64" t="s">
        <v>1075</v>
      </c>
      <c r="BR102" s="46">
        <f>+BK102</f>
        <v>1</v>
      </c>
      <c r="BS102" s="44">
        <f t="shared" si="119"/>
        <v>1</v>
      </c>
      <c r="BT102" s="154"/>
      <c r="BU102" s="37">
        <f t="shared" si="84"/>
        <v>0.16666666666666666</v>
      </c>
      <c r="BV102" s="38">
        <f t="shared" si="85"/>
        <v>0.16666666666666666</v>
      </c>
      <c r="BW102" s="39" t="s">
        <v>179</v>
      </c>
      <c r="BX102" s="64" t="s">
        <v>1038</v>
      </c>
      <c r="BY102" s="57">
        <v>1</v>
      </c>
      <c r="BZ102" s="40">
        <v>2</v>
      </c>
      <c r="CA102" s="36" t="s">
        <v>1076</v>
      </c>
      <c r="CB102" s="37">
        <f t="shared" si="87"/>
        <v>0.16666666666666666</v>
      </c>
      <c r="CC102" s="38">
        <f t="shared" si="88"/>
        <v>0.33333333333333331</v>
      </c>
      <c r="CD102" s="39" t="s">
        <v>179</v>
      </c>
      <c r="CE102" s="36" t="s">
        <v>1077</v>
      </c>
      <c r="CF102" s="57">
        <f>+BY102</f>
        <v>1</v>
      </c>
      <c r="CG102" s="44">
        <f t="shared" si="115"/>
        <v>2</v>
      </c>
      <c r="CH102" s="40"/>
      <c r="CI102" s="37">
        <f t="shared" si="91"/>
        <v>0.16666666666666666</v>
      </c>
      <c r="CJ102" s="38">
        <f t="shared" si="92"/>
        <v>0.33333333333333331</v>
      </c>
      <c r="CK102" s="39" t="s">
        <v>179</v>
      </c>
      <c r="CL102" s="36" t="s">
        <v>1018</v>
      </c>
      <c r="CM102" s="46">
        <v>1</v>
      </c>
      <c r="CN102" s="40">
        <v>3</v>
      </c>
      <c r="CO102" s="36" t="s">
        <v>1078</v>
      </c>
      <c r="CP102" s="37">
        <f t="shared" si="93"/>
        <v>0.16666666666666666</v>
      </c>
      <c r="CQ102" s="38">
        <f t="shared" si="94"/>
        <v>0.5</v>
      </c>
      <c r="CR102" s="39" t="s">
        <v>179</v>
      </c>
      <c r="CS102" s="64" t="s">
        <v>1079</v>
      </c>
      <c r="CT102" s="57">
        <f>+CM102</f>
        <v>1</v>
      </c>
      <c r="CU102" s="44">
        <f t="shared" si="116"/>
        <v>3</v>
      </c>
      <c r="CV102" s="40"/>
      <c r="CW102" s="37">
        <f t="shared" si="96"/>
        <v>0.16666666666666666</v>
      </c>
      <c r="CX102" s="38">
        <f t="shared" si="97"/>
        <v>0.5</v>
      </c>
      <c r="CY102" s="39" t="s">
        <v>174</v>
      </c>
      <c r="CZ102" s="40" t="s">
        <v>175</v>
      </c>
      <c r="DA102" s="46">
        <v>1</v>
      </c>
      <c r="DB102" s="40"/>
      <c r="DC102" s="40"/>
      <c r="DD102" s="37">
        <f t="shared" si="99"/>
        <v>0.16666666666666666</v>
      </c>
      <c r="DE102" s="38">
        <f t="shared" si="100"/>
        <v>0.5</v>
      </c>
      <c r="DF102" s="39" t="s">
        <v>174</v>
      </c>
      <c r="DG102" s="40" t="s">
        <v>175</v>
      </c>
      <c r="DH102" s="46">
        <f>+DA102</f>
        <v>1</v>
      </c>
      <c r="DI102" s="44">
        <f t="shared" si="120"/>
        <v>0</v>
      </c>
      <c r="DJ102" s="40"/>
      <c r="DK102" s="37">
        <f t="shared" si="101"/>
        <v>0.16666666666666666</v>
      </c>
      <c r="DL102" s="38">
        <f t="shared" si="102"/>
        <v>0.5</v>
      </c>
      <c r="DM102" s="39" t="s">
        <v>174</v>
      </c>
      <c r="DN102" s="40" t="s">
        <v>175</v>
      </c>
      <c r="DO102" s="46">
        <v>1</v>
      </c>
      <c r="DP102" s="40"/>
      <c r="DQ102" s="40"/>
      <c r="DR102" s="37">
        <f t="shared" si="104"/>
        <v>0.16666666666666666</v>
      </c>
      <c r="DS102" s="38">
        <f t="shared" si="105"/>
        <v>0.5</v>
      </c>
      <c r="DT102" s="39" t="s">
        <v>174</v>
      </c>
      <c r="DU102" s="40" t="s">
        <v>175</v>
      </c>
      <c r="DV102" s="46">
        <f>+DO102</f>
        <v>1</v>
      </c>
      <c r="DW102" s="44">
        <f t="shared" si="117"/>
        <v>0</v>
      </c>
      <c r="DX102" s="40"/>
      <c r="DY102" s="37">
        <f t="shared" si="107"/>
        <v>0.16666666666666666</v>
      </c>
      <c r="DZ102" s="38">
        <f t="shared" si="108"/>
        <v>0.5</v>
      </c>
      <c r="EA102" s="39" t="s">
        <v>174</v>
      </c>
      <c r="EB102" s="40" t="s">
        <v>175</v>
      </c>
      <c r="EC102" s="46">
        <f t="shared" si="118"/>
        <v>6</v>
      </c>
      <c r="ED102" s="40"/>
      <c r="EE102" s="40"/>
      <c r="EF102" s="37">
        <f t="shared" si="110"/>
        <v>1</v>
      </c>
      <c r="EG102" s="38">
        <f t="shared" si="111"/>
        <v>0.5</v>
      </c>
      <c r="EH102" s="39" t="s">
        <v>174</v>
      </c>
      <c r="EI102" s="40" t="s">
        <v>175</v>
      </c>
      <c r="EJ102" s="50"/>
      <c r="EK102" s="48">
        <v>2024</v>
      </c>
      <c r="EL102" s="49" t="e">
        <f>+VLOOKUP(C102,[8]Listas_desplega!$AI$22:$AJ$44,2,0)</f>
        <v>#N/A</v>
      </c>
      <c r="EM102" s="49" t="str">
        <f>+VLOOKUP(I102,[8]Listas_desplega!$BY$2:$BZ$7,2,0)</f>
        <v>T_5</v>
      </c>
      <c r="EN102" s="49" t="str">
        <f>+VLOOKUP(J102,[8]Listas_desplega!$BY$10:$BZ$23,2,0)</f>
        <v>T_5_C_1</v>
      </c>
      <c r="EO102" s="49" t="str">
        <f>+VLOOKUP(K102,[8]Listas_desplega!$BY$27:$BZ$54,2,0)</f>
        <v>T_5_C_1_ET_1</v>
      </c>
      <c r="EP102" s="49" t="str">
        <f>+VLOOKUP(L102,[8]Listas_desplega!$BY$57:$BZ$105,2,0)</f>
        <v>T_5_C_1_ET_1_CPT_3</v>
      </c>
      <c r="EQ102" s="50" t="str">
        <f>+VLOOKUP(M102,[8]Listas_desplega!$J$2:$K$11,2,FALSE)</f>
        <v>Eje_E_9</v>
      </c>
      <c r="ER102" s="50"/>
    </row>
    <row r="103" spans="1:148" s="51" customFormat="1" ht="14.25" customHeight="1" x14ac:dyDescent="0.25">
      <c r="A103" s="20" t="s">
        <v>1423</v>
      </c>
      <c r="B103" s="21" t="s">
        <v>1002</v>
      </c>
      <c r="C103" s="22" t="s">
        <v>1003</v>
      </c>
      <c r="D103" s="22" t="s">
        <v>1080</v>
      </c>
      <c r="E103" s="23" t="s">
        <v>154</v>
      </c>
      <c r="F103" s="23" t="s">
        <v>1081</v>
      </c>
      <c r="G103" s="23" t="s">
        <v>1082</v>
      </c>
      <c r="H103" s="63" t="s">
        <v>175</v>
      </c>
      <c r="I103" s="23" t="s">
        <v>605</v>
      </c>
      <c r="J103" s="23" t="s">
        <v>606</v>
      </c>
      <c r="K103" s="23" t="s">
        <v>607</v>
      </c>
      <c r="L103" s="23" t="s">
        <v>608</v>
      </c>
      <c r="M103" s="21" t="s">
        <v>1009</v>
      </c>
      <c r="N103" s="25" t="s">
        <v>1083</v>
      </c>
      <c r="O103" s="29">
        <v>59</v>
      </c>
      <c r="P103" s="23" t="s">
        <v>1084</v>
      </c>
      <c r="Q103" s="30" t="s">
        <v>221</v>
      </c>
      <c r="R103" s="30" t="s">
        <v>222</v>
      </c>
      <c r="S103" s="23" t="s">
        <v>1085</v>
      </c>
      <c r="T103" s="29" t="s">
        <v>186</v>
      </c>
      <c r="U103" s="29" t="s">
        <v>199</v>
      </c>
      <c r="V103" s="26">
        <v>30</v>
      </c>
      <c r="W103" s="63" t="s">
        <v>1086</v>
      </c>
      <c r="X103" s="26" t="s">
        <v>171</v>
      </c>
      <c r="Y103" s="21"/>
      <c r="Z103" s="30"/>
      <c r="AA103" s="30"/>
      <c r="AB103" s="30"/>
      <c r="AC103" s="30"/>
      <c r="AD103" s="30"/>
      <c r="AE103" s="30"/>
      <c r="AF103" s="30"/>
      <c r="AG103" s="30"/>
      <c r="AH103" s="29"/>
      <c r="AI103" s="29"/>
      <c r="AJ103" s="29"/>
      <c r="AK103" s="29"/>
      <c r="AL103" s="29"/>
      <c r="AM103" s="29"/>
      <c r="AN103" s="29"/>
      <c r="AO103" s="29"/>
      <c r="AP103" s="29"/>
      <c r="AQ103" s="29"/>
      <c r="AR103" s="31"/>
      <c r="AS103" s="29"/>
      <c r="AT103" s="157">
        <v>50</v>
      </c>
      <c r="AU103" s="212">
        <v>57</v>
      </c>
      <c r="AV103" s="212">
        <v>70</v>
      </c>
      <c r="AW103" s="212"/>
      <c r="AX103" s="212"/>
      <c r="AY103" s="212"/>
      <c r="AZ103" s="212"/>
      <c r="BA103" s="212"/>
      <c r="BB103" s="212"/>
      <c r="BC103" s="213"/>
      <c r="BD103" s="201">
        <v>0</v>
      </c>
      <c r="BE103" s="214"/>
      <c r="BF103" s="154"/>
      <c r="BG103" s="37">
        <f t="shared" si="80"/>
        <v>0</v>
      </c>
      <c r="BH103" s="38">
        <f t="shared" si="81"/>
        <v>0</v>
      </c>
      <c r="BI103" s="39" t="s">
        <v>174</v>
      </c>
      <c r="BJ103" s="64" t="s">
        <v>1087</v>
      </c>
      <c r="BK103" s="215">
        <v>0</v>
      </c>
      <c r="BL103" s="214"/>
      <c r="BM103" s="154"/>
      <c r="BN103" s="37">
        <f t="shared" si="82"/>
        <v>0</v>
      </c>
      <c r="BO103" s="38">
        <f t="shared" si="83"/>
        <v>0</v>
      </c>
      <c r="BP103" s="39" t="s">
        <v>174</v>
      </c>
      <c r="BQ103" s="40" t="s">
        <v>175</v>
      </c>
      <c r="BR103" s="95"/>
      <c r="BS103" s="191">
        <f t="shared" si="119"/>
        <v>0</v>
      </c>
      <c r="BT103" s="154"/>
      <c r="BU103" s="37">
        <f t="shared" si="84"/>
        <v>0</v>
      </c>
      <c r="BV103" s="38">
        <f t="shared" si="85"/>
        <v>0</v>
      </c>
      <c r="BW103" s="39" t="s">
        <v>174</v>
      </c>
      <c r="BX103" s="40" t="s">
        <v>175</v>
      </c>
      <c r="BY103" s="151"/>
      <c r="BZ103" s="44">
        <f t="shared" ref="BZ103:BZ108" si="121">IF(BW103="SI",BS103,0)</f>
        <v>0</v>
      </c>
      <c r="CA103" s="40"/>
      <c r="CB103" s="37">
        <f t="shared" si="87"/>
        <v>0</v>
      </c>
      <c r="CC103" s="38">
        <f t="shared" si="88"/>
        <v>0</v>
      </c>
      <c r="CD103" s="39" t="s">
        <v>179</v>
      </c>
      <c r="CE103" s="40" t="s">
        <v>1017</v>
      </c>
      <c r="CF103" s="151" t="s">
        <v>175</v>
      </c>
      <c r="CG103" s="44">
        <f t="shared" si="115"/>
        <v>0</v>
      </c>
      <c r="CH103" s="40"/>
      <c r="CI103" s="37">
        <f t="shared" si="91"/>
        <v>0</v>
      </c>
      <c r="CJ103" s="38">
        <f t="shared" si="92"/>
        <v>0</v>
      </c>
      <c r="CK103" s="39" t="s">
        <v>174</v>
      </c>
      <c r="CL103" s="40" t="s">
        <v>175</v>
      </c>
      <c r="CM103" s="151"/>
      <c r="CN103" s="44">
        <v>0</v>
      </c>
      <c r="CO103" s="40" t="s">
        <v>1088</v>
      </c>
      <c r="CP103" s="37">
        <f t="shared" si="93"/>
        <v>0</v>
      </c>
      <c r="CQ103" s="38">
        <f t="shared" si="94"/>
        <v>0</v>
      </c>
      <c r="CR103" s="39" t="s">
        <v>174</v>
      </c>
      <c r="CS103" s="114" t="s">
        <v>1089</v>
      </c>
      <c r="CT103" s="126"/>
      <c r="CU103" s="44">
        <f t="shared" si="116"/>
        <v>0</v>
      </c>
      <c r="CV103" s="40"/>
      <c r="CW103" s="37">
        <f t="shared" si="96"/>
        <v>0</v>
      </c>
      <c r="CX103" s="38">
        <f t="shared" si="97"/>
        <v>0</v>
      </c>
      <c r="CY103" s="39" t="s">
        <v>174</v>
      </c>
      <c r="CZ103" s="40" t="s">
        <v>175</v>
      </c>
      <c r="DA103" s="152"/>
      <c r="DB103" s="44">
        <f t="shared" ref="DB103:DB108" si="122">IF(CY103="SI",CU103,0)</f>
        <v>0</v>
      </c>
      <c r="DC103" s="40"/>
      <c r="DD103" s="37">
        <f t="shared" si="99"/>
        <v>0</v>
      </c>
      <c r="DE103" s="38">
        <f t="shared" si="100"/>
        <v>0</v>
      </c>
      <c r="DF103" s="39" t="s">
        <v>174</v>
      </c>
      <c r="DG103" s="40" t="s">
        <v>175</v>
      </c>
      <c r="DH103" s="152"/>
      <c r="DI103" s="44">
        <f t="shared" si="120"/>
        <v>0</v>
      </c>
      <c r="DJ103" s="40"/>
      <c r="DK103" s="37">
        <f t="shared" si="101"/>
        <v>0</v>
      </c>
      <c r="DL103" s="38">
        <f t="shared" si="102"/>
        <v>0</v>
      </c>
      <c r="DM103" s="39" t="s">
        <v>174</v>
      </c>
      <c r="DN103" s="40" t="s">
        <v>175</v>
      </c>
      <c r="DO103" s="152"/>
      <c r="DP103" s="44">
        <f t="shared" ref="DP103:DP108" si="123">IF(DM103="SI",DI103,0)</f>
        <v>0</v>
      </c>
      <c r="DQ103" s="40"/>
      <c r="DR103" s="37">
        <f t="shared" si="104"/>
        <v>0</v>
      </c>
      <c r="DS103" s="38">
        <f t="shared" si="105"/>
        <v>0</v>
      </c>
      <c r="DT103" s="39" t="s">
        <v>174</v>
      </c>
      <c r="DU103" s="40" t="s">
        <v>175</v>
      </c>
      <c r="DV103" s="94"/>
      <c r="DW103" s="44">
        <f>IF(DT103="SI",DO103,0)</f>
        <v>0</v>
      </c>
      <c r="DX103" s="40"/>
      <c r="DY103" s="37">
        <f t="shared" si="107"/>
        <v>0</v>
      </c>
      <c r="DZ103" s="38">
        <f t="shared" si="108"/>
        <v>0</v>
      </c>
      <c r="EA103" s="39" t="s">
        <v>174</v>
      </c>
      <c r="EB103" s="40" t="s">
        <v>175</v>
      </c>
      <c r="EC103" s="46">
        <f t="shared" si="118"/>
        <v>70</v>
      </c>
      <c r="ED103" s="60"/>
      <c r="EE103" s="40"/>
      <c r="EF103" s="37">
        <f t="shared" si="110"/>
        <v>1</v>
      </c>
      <c r="EG103" s="38">
        <f t="shared" si="111"/>
        <v>0</v>
      </c>
      <c r="EH103" s="39" t="s">
        <v>174</v>
      </c>
      <c r="EI103" s="40" t="s">
        <v>175</v>
      </c>
      <c r="EJ103" s="50" t="s">
        <v>173</v>
      </c>
      <c r="EK103" s="48">
        <v>2024</v>
      </c>
      <c r="EL103" s="49" t="e">
        <f>+VLOOKUP(C103,[8]Listas_desplega!$AI$22:$AJ$44,2,0)</f>
        <v>#N/A</v>
      </c>
      <c r="EM103" s="49" t="str">
        <f>+VLOOKUP(I103,[8]Listas_desplega!$BY$2:$BZ$7,2,0)</f>
        <v>T_5</v>
      </c>
      <c r="EN103" s="49" t="str">
        <f>+VLOOKUP(J103,[8]Listas_desplega!$BY$10:$BZ$23,2,0)</f>
        <v>T_5_C_1</v>
      </c>
      <c r="EO103" s="49" t="str">
        <f>+VLOOKUP(K103,[8]Listas_desplega!$BY$27:$BZ$54,2,0)</f>
        <v>T_5_C_1_ET_1</v>
      </c>
      <c r="EP103" s="49" t="str">
        <f>+VLOOKUP(L103,[8]Listas_desplega!$BY$57:$BZ$105,2,0)</f>
        <v>T_5_C_1_ET_1_CPT_2</v>
      </c>
      <c r="EQ103" s="50" t="str">
        <f>+VLOOKUP(M103,[8]Listas_desplega!$J$2:$K$11,2,FALSE)</f>
        <v>Eje_E_9</v>
      </c>
      <c r="ER103" s="50"/>
    </row>
    <row r="104" spans="1:148" s="51" customFormat="1" ht="14.25" customHeight="1" x14ac:dyDescent="0.25">
      <c r="A104" s="20" t="s">
        <v>1424</v>
      </c>
      <c r="B104" s="21" t="s">
        <v>1002</v>
      </c>
      <c r="C104" s="22" t="s">
        <v>1003</v>
      </c>
      <c r="D104" s="22" t="s">
        <v>1080</v>
      </c>
      <c r="E104" s="23" t="s">
        <v>154</v>
      </c>
      <c r="F104" s="23" t="s">
        <v>1081</v>
      </c>
      <c r="G104" s="23" t="s">
        <v>1082</v>
      </c>
      <c r="H104" s="63" t="s">
        <v>175</v>
      </c>
      <c r="I104" s="23" t="s">
        <v>158</v>
      </c>
      <c r="J104" s="23" t="s">
        <v>543</v>
      </c>
      <c r="K104" s="23" t="s">
        <v>1090</v>
      </c>
      <c r="L104" s="23" t="s">
        <v>1091</v>
      </c>
      <c r="M104" s="21" t="s">
        <v>1009</v>
      </c>
      <c r="N104" s="25" t="s">
        <v>1092</v>
      </c>
      <c r="O104" s="29">
        <v>60</v>
      </c>
      <c r="P104" s="23" t="s">
        <v>1093</v>
      </c>
      <c r="Q104" s="30" t="s">
        <v>477</v>
      </c>
      <c r="R104" s="30" t="s">
        <v>222</v>
      </c>
      <c r="S104" s="23" t="s">
        <v>1094</v>
      </c>
      <c r="T104" s="29" t="s">
        <v>186</v>
      </c>
      <c r="U104" s="29" t="s">
        <v>199</v>
      </c>
      <c r="V104" s="146"/>
      <c r="W104" s="148"/>
      <c r="X104" s="29" t="s">
        <v>171</v>
      </c>
      <c r="Y104" s="21"/>
      <c r="Z104" s="30"/>
      <c r="AA104" s="30"/>
      <c r="AB104" s="30"/>
      <c r="AC104" s="30"/>
      <c r="AD104" s="30"/>
      <c r="AE104" s="30"/>
      <c r="AF104" s="30"/>
      <c r="AG104" s="30"/>
      <c r="AH104" s="29"/>
      <c r="AI104" s="29"/>
      <c r="AJ104" s="29"/>
      <c r="AK104" s="29"/>
      <c r="AL104" s="29"/>
      <c r="AM104" s="29"/>
      <c r="AN104" s="29"/>
      <c r="AO104" s="29"/>
      <c r="AP104" s="29"/>
      <c r="AQ104" s="29"/>
      <c r="AR104" s="31"/>
      <c r="AS104" s="29"/>
      <c r="AT104" s="216"/>
      <c r="AU104" s="217"/>
      <c r="AV104" s="218"/>
      <c r="AW104" s="218"/>
      <c r="AX104" s="218"/>
      <c r="AY104" s="212"/>
      <c r="AZ104" s="212"/>
      <c r="BA104" s="212"/>
      <c r="BB104" s="212"/>
      <c r="BC104" s="213"/>
      <c r="BD104" s="201">
        <v>0</v>
      </c>
      <c r="BE104" s="214"/>
      <c r="BF104" s="154"/>
      <c r="BG104" s="37">
        <f t="shared" si="80"/>
        <v>0</v>
      </c>
      <c r="BH104" s="38">
        <f t="shared" si="81"/>
        <v>0</v>
      </c>
      <c r="BI104" s="39" t="s">
        <v>174</v>
      </c>
      <c r="BJ104" s="64" t="s">
        <v>1087</v>
      </c>
      <c r="BK104" s="215">
        <v>0</v>
      </c>
      <c r="BL104" s="214"/>
      <c r="BM104" s="154"/>
      <c r="BN104" s="37">
        <f t="shared" si="82"/>
        <v>0</v>
      </c>
      <c r="BO104" s="38">
        <f t="shared" si="83"/>
        <v>0</v>
      </c>
      <c r="BP104" s="39" t="s">
        <v>174</v>
      </c>
      <c r="BQ104" s="40" t="s">
        <v>175</v>
      </c>
      <c r="BR104" s="95"/>
      <c r="BS104" s="191">
        <f t="shared" si="119"/>
        <v>0</v>
      </c>
      <c r="BT104" s="154"/>
      <c r="BU104" s="37">
        <f t="shared" si="84"/>
        <v>0</v>
      </c>
      <c r="BV104" s="38">
        <f t="shared" si="85"/>
        <v>0</v>
      </c>
      <c r="BW104" s="39" t="s">
        <v>174</v>
      </c>
      <c r="BX104" s="40" t="s">
        <v>175</v>
      </c>
      <c r="BY104" s="151"/>
      <c r="BZ104" s="44">
        <f t="shared" si="121"/>
        <v>0</v>
      </c>
      <c r="CA104" s="40"/>
      <c r="CB104" s="37">
        <f t="shared" si="87"/>
        <v>0</v>
      </c>
      <c r="CC104" s="38">
        <f>+IF(CD104="SI",IFERROR((IF(CD104="SI",BZ104,0)/AV104),0),BV104)</f>
        <v>0</v>
      </c>
      <c r="CD104" s="39" t="s">
        <v>179</v>
      </c>
      <c r="CE104" s="40" t="s">
        <v>1017</v>
      </c>
      <c r="CF104" s="151" t="s">
        <v>175</v>
      </c>
      <c r="CG104" s="44">
        <f t="shared" si="115"/>
        <v>0</v>
      </c>
      <c r="CH104" s="40"/>
      <c r="CI104" s="37">
        <f t="shared" si="91"/>
        <v>0</v>
      </c>
      <c r="CJ104" s="38">
        <f t="shared" si="92"/>
        <v>0</v>
      </c>
      <c r="CK104" s="39" t="s">
        <v>174</v>
      </c>
      <c r="CL104" s="40" t="s">
        <v>175</v>
      </c>
      <c r="CM104" s="151"/>
      <c r="CN104" s="44">
        <v>50</v>
      </c>
      <c r="CO104" s="40" t="s">
        <v>1088</v>
      </c>
      <c r="CP104" s="37">
        <f t="shared" si="93"/>
        <v>0</v>
      </c>
      <c r="CQ104" s="38">
        <f t="shared" si="94"/>
        <v>0</v>
      </c>
      <c r="CR104" s="39" t="s">
        <v>174</v>
      </c>
      <c r="CS104" s="114" t="s">
        <v>1089</v>
      </c>
      <c r="CT104" s="126"/>
      <c r="CU104" s="44">
        <f t="shared" si="116"/>
        <v>0</v>
      </c>
      <c r="CV104" s="40"/>
      <c r="CW104" s="37">
        <f t="shared" si="96"/>
        <v>0</v>
      </c>
      <c r="CX104" s="38">
        <f t="shared" si="97"/>
        <v>0</v>
      </c>
      <c r="CY104" s="39" t="s">
        <v>174</v>
      </c>
      <c r="CZ104" s="40" t="s">
        <v>175</v>
      </c>
      <c r="DA104" s="152"/>
      <c r="DB104" s="44">
        <f t="shared" si="122"/>
        <v>0</v>
      </c>
      <c r="DC104" s="40"/>
      <c r="DD104" s="37">
        <f t="shared" si="99"/>
        <v>0</v>
      </c>
      <c r="DE104" s="38">
        <f t="shared" si="100"/>
        <v>0</v>
      </c>
      <c r="DF104" s="39" t="s">
        <v>174</v>
      </c>
      <c r="DG104" s="40" t="s">
        <v>175</v>
      </c>
      <c r="DH104" s="152"/>
      <c r="DI104" s="44">
        <f t="shared" si="120"/>
        <v>0</v>
      </c>
      <c r="DJ104" s="40"/>
      <c r="DK104" s="37">
        <f t="shared" si="101"/>
        <v>0</v>
      </c>
      <c r="DL104" s="38">
        <f t="shared" si="102"/>
        <v>0</v>
      </c>
      <c r="DM104" s="39" t="s">
        <v>174</v>
      </c>
      <c r="DN104" s="40" t="s">
        <v>175</v>
      </c>
      <c r="DO104" s="152"/>
      <c r="DP104" s="44">
        <f t="shared" si="123"/>
        <v>0</v>
      </c>
      <c r="DQ104" s="40"/>
      <c r="DR104" s="37">
        <f t="shared" si="104"/>
        <v>0</v>
      </c>
      <c r="DS104" s="38">
        <f t="shared" si="105"/>
        <v>0</v>
      </c>
      <c r="DT104" s="39" t="s">
        <v>174</v>
      </c>
      <c r="DU104" s="40" t="s">
        <v>175</v>
      </c>
      <c r="DV104" s="94"/>
      <c r="DW104" s="44">
        <f>IF(DT104="SI",DO104,0)</f>
        <v>0</v>
      </c>
      <c r="DX104" s="40"/>
      <c r="DY104" s="37">
        <f t="shared" si="107"/>
        <v>0</v>
      </c>
      <c r="DZ104" s="38">
        <f t="shared" si="108"/>
        <v>0</v>
      </c>
      <c r="EA104" s="39" t="s">
        <v>174</v>
      </c>
      <c r="EB104" s="40" t="s">
        <v>175</v>
      </c>
      <c r="EC104" s="46">
        <f t="shared" si="118"/>
        <v>0</v>
      </c>
      <c r="ED104" s="60"/>
      <c r="EE104" s="40"/>
      <c r="EF104" s="37">
        <f t="shared" si="110"/>
        <v>0</v>
      </c>
      <c r="EG104" s="38">
        <f t="shared" si="111"/>
        <v>0</v>
      </c>
      <c r="EH104" s="39" t="s">
        <v>174</v>
      </c>
      <c r="EI104" s="40" t="s">
        <v>175</v>
      </c>
      <c r="EJ104" s="50" t="s">
        <v>995</v>
      </c>
      <c r="EK104" s="48">
        <v>2024</v>
      </c>
      <c r="EL104" s="49" t="e">
        <f>+VLOOKUP(C104,[8]Listas_desplega!$AI$22:$AJ$44,2,0)</f>
        <v>#N/A</v>
      </c>
      <c r="EM104" s="49" t="str">
        <f>+VLOOKUP(I104,[8]Listas_desplega!$BY$2:$BZ$7,2,0)</f>
        <v>T_2</v>
      </c>
      <c r="EN104" s="49" t="str">
        <f>+VLOOKUP(J104,[8]Listas_desplega!$BY$10:$BZ$23,2,0)</f>
        <v>T_2_C_1</v>
      </c>
      <c r="EO104" s="49" t="str">
        <f>+VLOOKUP(K104,[8]Listas_desplega!$BY$27:$BZ$54,2,0)</f>
        <v>T_2_C_1_ET_2</v>
      </c>
      <c r="EP104" s="49" t="str">
        <f>+VLOOKUP(L104,[8]Listas_desplega!$BY$57:$BZ$105,2,0)</f>
        <v>T_2_C_1_ET_2_CPT_1</v>
      </c>
      <c r="EQ104" s="50" t="str">
        <f>+VLOOKUP(M104,[8]Listas_desplega!$J$2:$K$11,2,FALSE)</f>
        <v>Eje_E_9</v>
      </c>
      <c r="ER104" s="50"/>
    </row>
    <row r="105" spans="1:148" s="51" customFormat="1" ht="14.25" customHeight="1" x14ac:dyDescent="0.25">
      <c r="A105" s="20" t="s">
        <v>1425</v>
      </c>
      <c r="B105" s="21" t="s">
        <v>1002</v>
      </c>
      <c r="C105" s="22" t="s">
        <v>1003</v>
      </c>
      <c r="D105" s="22" t="s">
        <v>1080</v>
      </c>
      <c r="E105" s="23" t="s">
        <v>765</v>
      </c>
      <c r="F105" s="23" t="s">
        <v>155</v>
      </c>
      <c r="G105" s="23" t="s">
        <v>1082</v>
      </c>
      <c r="H105" s="63" t="s">
        <v>175</v>
      </c>
      <c r="I105" s="23" t="s">
        <v>605</v>
      </c>
      <c r="J105" s="23" t="s">
        <v>606</v>
      </c>
      <c r="K105" s="23" t="s">
        <v>1095</v>
      </c>
      <c r="L105" s="23" t="s">
        <v>1096</v>
      </c>
      <c r="M105" s="21" t="s">
        <v>1009</v>
      </c>
      <c r="N105" s="25" t="s">
        <v>1097</v>
      </c>
      <c r="O105" s="29">
        <v>61</v>
      </c>
      <c r="P105" s="23" t="s">
        <v>1098</v>
      </c>
      <c r="Q105" s="30" t="s">
        <v>477</v>
      </c>
      <c r="R105" s="30" t="s">
        <v>478</v>
      </c>
      <c r="S105" s="23" t="s">
        <v>1099</v>
      </c>
      <c r="T105" s="29" t="s">
        <v>186</v>
      </c>
      <c r="U105" s="29" t="s">
        <v>187</v>
      </c>
      <c r="V105" s="26">
        <v>0</v>
      </c>
      <c r="W105" s="63" t="s">
        <v>1100</v>
      </c>
      <c r="X105" s="26" t="s">
        <v>171</v>
      </c>
      <c r="Y105" s="21"/>
      <c r="Z105" s="30"/>
      <c r="AA105" s="30"/>
      <c r="AB105" s="30"/>
      <c r="AC105" s="30"/>
      <c r="AD105" s="30"/>
      <c r="AE105" s="30"/>
      <c r="AF105" s="30"/>
      <c r="AG105" s="30"/>
      <c r="AH105" s="29"/>
      <c r="AI105" s="29"/>
      <c r="AJ105" s="29"/>
      <c r="AK105" s="29"/>
      <c r="AL105" s="29"/>
      <c r="AM105" s="29"/>
      <c r="AN105" s="29"/>
      <c r="AO105" s="29"/>
      <c r="AP105" s="29"/>
      <c r="AQ105" s="29"/>
      <c r="AR105" s="31"/>
      <c r="AS105" s="29"/>
      <c r="AT105" s="184"/>
      <c r="AU105" s="185">
        <v>93</v>
      </c>
      <c r="AV105" s="185">
        <v>100</v>
      </c>
      <c r="AW105" s="185">
        <v>100</v>
      </c>
      <c r="AX105" s="185">
        <v>100</v>
      </c>
      <c r="AY105" s="174"/>
      <c r="AZ105" s="212"/>
      <c r="BA105" s="212"/>
      <c r="BB105" s="212"/>
      <c r="BC105" s="213"/>
      <c r="BD105" s="201">
        <v>0</v>
      </c>
      <c r="BE105" s="219"/>
      <c r="BF105" s="220"/>
      <c r="BG105" s="37">
        <f t="shared" si="80"/>
        <v>0</v>
      </c>
      <c r="BH105" s="38">
        <f t="shared" si="81"/>
        <v>0</v>
      </c>
      <c r="BI105" s="39" t="s">
        <v>174</v>
      </c>
      <c r="BJ105" s="64" t="s">
        <v>1087</v>
      </c>
      <c r="BK105" s="215">
        <v>0</v>
      </c>
      <c r="BL105" s="191"/>
      <c r="BM105" s="220"/>
      <c r="BN105" s="37">
        <f t="shared" si="82"/>
        <v>0</v>
      </c>
      <c r="BO105" s="38">
        <f t="shared" si="83"/>
        <v>0</v>
      </c>
      <c r="BP105" s="39" t="s">
        <v>174</v>
      </c>
      <c r="BQ105" s="40" t="s">
        <v>175</v>
      </c>
      <c r="BR105" s="215">
        <v>20</v>
      </c>
      <c r="BS105" s="165">
        <v>20</v>
      </c>
      <c r="BT105" s="221" t="s">
        <v>1101</v>
      </c>
      <c r="BU105" s="37">
        <f t="shared" si="84"/>
        <v>0.2</v>
      </c>
      <c r="BV105" s="38">
        <f t="shared" si="85"/>
        <v>0.2</v>
      </c>
      <c r="BW105" s="39" t="s">
        <v>179</v>
      </c>
      <c r="BX105" s="64" t="s">
        <v>1102</v>
      </c>
      <c r="BY105" s="57">
        <f>+BR105</f>
        <v>20</v>
      </c>
      <c r="BZ105" s="44">
        <f t="shared" si="121"/>
        <v>20</v>
      </c>
      <c r="CA105" s="222"/>
      <c r="CB105" s="37">
        <f t="shared" si="87"/>
        <v>0.2</v>
      </c>
      <c r="CC105" s="38">
        <f t="shared" ref="CC105:CC126" si="124">+IF(CD105="SI",IFERROR((IF(CD105="SI",BZ105,0)/AV105),"REVISAR"),BV105)</f>
        <v>0.2</v>
      </c>
      <c r="CD105" s="39" t="s">
        <v>179</v>
      </c>
      <c r="CE105" s="40" t="s">
        <v>1017</v>
      </c>
      <c r="CF105" s="57">
        <f>+BY105</f>
        <v>20</v>
      </c>
      <c r="CG105" s="44">
        <f t="shared" si="115"/>
        <v>20</v>
      </c>
      <c r="CH105" s="222"/>
      <c r="CI105" s="37">
        <f t="shared" si="91"/>
        <v>0.2</v>
      </c>
      <c r="CJ105" s="38">
        <f t="shared" si="92"/>
        <v>0.2</v>
      </c>
      <c r="CK105" s="39" t="s">
        <v>179</v>
      </c>
      <c r="CL105" s="36" t="s">
        <v>1103</v>
      </c>
      <c r="CM105" s="215">
        <v>46</v>
      </c>
      <c r="CN105" s="223">
        <v>46</v>
      </c>
      <c r="CO105" s="222" t="s">
        <v>1104</v>
      </c>
      <c r="CP105" s="37">
        <f t="shared" si="93"/>
        <v>0.46</v>
      </c>
      <c r="CQ105" s="38">
        <f t="shared" si="94"/>
        <v>0.46</v>
      </c>
      <c r="CR105" s="39" t="s">
        <v>179</v>
      </c>
      <c r="CS105" s="224" t="s">
        <v>1105</v>
      </c>
      <c r="CT105" s="57">
        <f>+CM105</f>
        <v>46</v>
      </c>
      <c r="CU105" s="44">
        <f t="shared" si="116"/>
        <v>46</v>
      </c>
      <c r="CV105" s="222"/>
      <c r="CW105" s="37">
        <f t="shared" si="96"/>
        <v>0.46</v>
      </c>
      <c r="CX105" s="38">
        <f t="shared" si="97"/>
        <v>0.46</v>
      </c>
      <c r="CY105" s="39" t="s">
        <v>174</v>
      </c>
      <c r="CZ105" s="40" t="s">
        <v>175</v>
      </c>
      <c r="DA105" s="46">
        <f>+CT105</f>
        <v>46</v>
      </c>
      <c r="DB105" s="44">
        <f t="shared" si="122"/>
        <v>0</v>
      </c>
      <c r="DC105" s="222"/>
      <c r="DD105" s="37">
        <f t="shared" si="99"/>
        <v>0.46</v>
      </c>
      <c r="DE105" s="38">
        <f t="shared" si="100"/>
        <v>0.46</v>
      </c>
      <c r="DF105" s="39" t="s">
        <v>174</v>
      </c>
      <c r="DG105" s="40" t="s">
        <v>175</v>
      </c>
      <c r="DH105" s="225">
        <v>71.5</v>
      </c>
      <c r="DI105" s="222"/>
      <c r="DJ105" s="222"/>
      <c r="DK105" s="37">
        <f t="shared" si="101"/>
        <v>0.71499999999999997</v>
      </c>
      <c r="DL105" s="38">
        <f t="shared" si="102"/>
        <v>0.46</v>
      </c>
      <c r="DM105" s="39" t="s">
        <v>174</v>
      </c>
      <c r="DN105" s="40" t="s">
        <v>175</v>
      </c>
      <c r="DO105" s="46">
        <f>+DH105</f>
        <v>71.5</v>
      </c>
      <c r="DP105" s="44">
        <f t="shared" si="123"/>
        <v>0</v>
      </c>
      <c r="DQ105" s="222"/>
      <c r="DR105" s="37">
        <f t="shared" si="104"/>
        <v>0.71499999999999997</v>
      </c>
      <c r="DS105" s="38">
        <f t="shared" si="105"/>
        <v>0.46</v>
      </c>
      <c r="DT105" s="39" t="s">
        <v>174</v>
      </c>
      <c r="DU105" s="40" t="s">
        <v>175</v>
      </c>
      <c r="DV105" s="46">
        <f>+DO105</f>
        <v>71.5</v>
      </c>
      <c r="DW105" s="44">
        <f>IF(DT105="SI",DP105,0)</f>
        <v>0</v>
      </c>
      <c r="DX105" s="222"/>
      <c r="DY105" s="37">
        <f t="shared" si="107"/>
        <v>0.71499999999999997</v>
      </c>
      <c r="DZ105" s="38">
        <f t="shared" si="108"/>
        <v>0.46</v>
      </c>
      <c r="EA105" s="39" t="s">
        <v>174</v>
      </c>
      <c r="EB105" s="40" t="s">
        <v>175</v>
      </c>
      <c r="EC105" s="46">
        <f t="shared" si="118"/>
        <v>100</v>
      </c>
      <c r="ED105" s="222"/>
      <c r="EE105" s="222"/>
      <c r="EF105" s="37">
        <f t="shared" si="110"/>
        <v>1</v>
      </c>
      <c r="EG105" s="38">
        <f t="shared" si="111"/>
        <v>0.46</v>
      </c>
      <c r="EH105" s="39" t="s">
        <v>174</v>
      </c>
      <c r="EI105" s="40" t="s">
        <v>175</v>
      </c>
      <c r="EJ105" s="48"/>
      <c r="EK105" s="48">
        <v>2024</v>
      </c>
      <c r="EL105" s="49" t="e">
        <f>+VLOOKUP(C105,[8]Listas_desplega!$AI$22:$AJ$44,2,0)</f>
        <v>#N/A</v>
      </c>
      <c r="EM105" s="49" t="str">
        <f>+VLOOKUP(I105,[8]Listas_desplega!$BY$2:$BZ$7,2,0)</f>
        <v>T_5</v>
      </c>
      <c r="EN105" s="49" t="str">
        <f>+VLOOKUP(J105,[8]Listas_desplega!$BY$10:$BZ$23,2,0)</f>
        <v>T_5_C_1</v>
      </c>
      <c r="EO105" s="49" t="str">
        <f>+VLOOKUP(K105,[8]Listas_desplega!$BY$27:$BZ$54,2,0)</f>
        <v>T_5_C_1_ET_2</v>
      </c>
      <c r="EP105" s="49" t="str">
        <f>+VLOOKUP(L105,[8]Listas_desplega!$BY$57:$BZ$105,2,0)</f>
        <v>T_5_C_1_ET_2_CPT_1</v>
      </c>
      <c r="EQ105" s="50" t="str">
        <f>+VLOOKUP(M105,[8]Listas_desplega!$J$2:$K$11,2,FALSE)</f>
        <v>Eje_E_9</v>
      </c>
      <c r="ER105" s="50"/>
    </row>
    <row r="106" spans="1:148" s="51" customFormat="1" ht="14.25" customHeight="1" x14ac:dyDescent="0.25">
      <c r="A106" s="20" t="s">
        <v>1426</v>
      </c>
      <c r="B106" s="21" t="s">
        <v>1002</v>
      </c>
      <c r="C106" s="22" t="s">
        <v>1003</v>
      </c>
      <c r="D106" s="22" t="s">
        <v>1106</v>
      </c>
      <c r="E106" s="23" t="s">
        <v>1107</v>
      </c>
      <c r="F106" s="23" t="s">
        <v>1108</v>
      </c>
      <c r="G106" s="23" t="s">
        <v>1109</v>
      </c>
      <c r="H106" s="63" t="s">
        <v>175</v>
      </c>
      <c r="I106" s="23" t="s">
        <v>605</v>
      </c>
      <c r="J106" s="23" t="s">
        <v>606</v>
      </c>
      <c r="K106" s="23" t="s">
        <v>607</v>
      </c>
      <c r="L106" s="23" t="s">
        <v>1063</v>
      </c>
      <c r="M106" s="21" t="s">
        <v>1009</v>
      </c>
      <c r="N106" s="25" t="s">
        <v>1110</v>
      </c>
      <c r="O106" s="29">
        <v>62</v>
      </c>
      <c r="P106" s="23" t="s">
        <v>1111</v>
      </c>
      <c r="Q106" s="30" t="s">
        <v>165</v>
      </c>
      <c r="R106" s="30" t="s">
        <v>166</v>
      </c>
      <c r="S106" s="23" t="s">
        <v>1112</v>
      </c>
      <c r="T106" s="207" t="s">
        <v>168</v>
      </c>
      <c r="U106" s="29" t="s">
        <v>169</v>
      </c>
      <c r="V106" s="26">
        <v>0</v>
      </c>
      <c r="W106" s="63" t="s">
        <v>1113</v>
      </c>
      <c r="X106" s="26" t="s">
        <v>171</v>
      </c>
      <c r="Y106" s="21"/>
      <c r="Z106" s="30"/>
      <c r="AA106" s="30"/>
      <c r="AB106" s="30"/>
      <c r="AC106" s="30"/>
      <c r="AD106" s="30"/>
      <c r="AE106" s="30"/>
      <c r="AF106" s="30"/>
      <c r="AG106" s="30"/>
      <c r="AH106" s="29"/>
      <c r="AI106" s="29"/>
      <c r="AJ106" s="29"/>
      <c r="AK106" s="29" t="s">
        <v>173</v>
      </c>
      <c r="AL106" s="29"/>
      <c r="AM106" s="29"/>
      <c r="AN106" s="29"/>
      <c r="AO106" s="29"/>
      <c r="AP106" s="29"/>
      <c r="AQ106" s="29"/>
      <c r="AR106" s="31"/>
      <c r="AS106" s="29"/>
      <c r="AT106" s="157">
        <v>2</v>
      </c>
      <c r="AU106" s="226">
        <v>2</v>
      </c>
      <c r="AV106" s="212">
        <v>2</v>
      </c>
      <c r="AW106" s="212">
        <v>2</v>
      </c>
      <c r="AX106" s="212">
        <v>2</v>
      </c>
      <c r="AY106" s="212">
        <v>10</v>
      </c>
      <c r="AZ106" s="212"/>
      <c r="BA106" s="212"/>
      <c r="BB106" s="212"/>
      <c r="BC106" s="213"/>
      <c r="BD106" s="45">
        <v>0</v>
      </c>
      <c r="BE106" s="195"/>
      <c r="BF106" s="154"/>
      <c r="BG106" s="37">
        <f t="shared" si="80"/>
        <v>0</v>
      </c>
      <c r="BH106" s="38">
        <f t="shared" si="81"/>
        <v>0</v>
      </c>
      <c r="BI106" s="39" t="s">
        <v>174</v>
      </c>
      <c r="BJ106" s="64" t="s">
        <v>1114</v>
      </c>
      <c r="BK106" s="57">
        <v>0</v>
      </c>
      <c r="BL106" s="191">
        <f>IF(BI106="SI",BE106,0)</f>
        <v>0</v>
      </c>
      <c r="BM106" s="154"/>
      <c r="BN106" s="37">
        <f t="shared" si="82"/>
        <v>0</v>
      </c>
      <c r="BO106" s="38">
        <f t="shared" si="83"/>
        <v>0</v>
      </c>
      <c r="BP106" s="39" t="s">
        <v>174</v>
      </c>
      <c r="BQ106" s="36" t="s">
        <v>1115</v>
      </c>
      <c r="BR106" s="57">
        <v>0</v>
      </c>
      <c r="BS106" s="191">
        <f>IF(BP106="SI",BL106,0)</f>
        <v>0</v>
      </c>
      <c r="BT106" s="154"/>
      <c r="BU106" s="37">
        <f t="shared" si="84"/>
        <v>0</v>
      </c>
      <c r="BV106" s="38">
        <f t="shared" si="85"/>
        <v>0</v>
      </c>
      <c r="BW106" s="39" t="s">
        <v>174</v>
      </c>
      <c r="BX106" s="36" t="s">
        <v>1115</v>
      </c>
      <c r="BY106" s="57">
        <v>0</v>
      </c>
      <c r="BZ106" s="44">
        <f t="shared" si="121"/>
        <v>0</v>
      </c>
      <c r="CA106" s="40"/>
      <c r="CB106" s="37">
        <f t="shared" si="87"/>
        <v>0</v>
      </c>
      <c r="CC106" s="38">
        <f t="shared" si="124"/>
        <v>0</v>
      </c>
      <c r="CD106" s="39" t="s">
        <v>174</v>
      </c>
      <c r="CE106" s="36" t="s">
        <v>1116</v>
      </c>
      <c r="CF106" s="45">
        <v>0</v>
      </c>
      <c r="CG106" s="44">
        <f t="shared" si="115"/>
        <v>0</v>
      </c>
      <c r="CH106" s="40"/>
      <c r="CI106" s="37">
        <f t="shared" si="91"/>
        <v>0</v>
      </c>
      <c r="CJ106" s="38">
        <f t="shared" si="92"/>
        <v>0</v>
      </c>
      <c r="CK106" s="39" t="s">
        <v>174</v>
      </c>
      <c r="CL106" s="36" t="s">
        <v>1117</v>
      </c>
      <c r="CM106" s="46">
        <v>1</v>
      </c>
      <c r="CN106" s="40">
        <v>1</v>
      </c>
      <c r="CO106" s="36" t="s">
        <v>1118</v>
      </c>
      <c r="CP106" s="37">
        <f t="shared" si="93"/>
        <v>0.5</v>
      </c>
      <c r="CQ106" s="38">
        <f t="shared" si="94"/>
        <v>0.5</v>
      </c>
      <c r="CR106" s="39" t="s">
        <v>179</v>
      </c>
      <c r="CS106" s="36" t="s">
        <v>1119</v>
      </c>
      <c r="CT106" s="126">
        <v>1</v>
      </c>
      <c r="CU106" s="44">
        <f t="shared" si="116"/>
        <v>1</v>
      </c>
      <c r="CV106" s="40"/>
      <c r="CW106" s="37">
        <f t="shared" si="96"/>
        <v>0.5</v>
      </c>
      <c r="CX106" s="38">
        <f t="shared" si="97"/>
        <v>0.5</v>
      </c>
      <c r="CY106" s="39" t="s">
        <v>174</v>
      </c>
      <c r="CZ106" s="40" t="s">
        <v>175</v>
      </c>
      <c r="DA106" s="94">
        <v>1</v>
      </c>
      <c r="DB106" s="44">
        <f t="shared" si="122"/>
        <v>0</v>
      </c>
      <c r="DC106" s="40"/>
      <c r="DD106" s="37">
        <f t="shared" si="99"/>
        <v>0.5</v>
      </c>
      <c r="DE106" s="38">
        <f t="shared" si="100"/>
        <v>0.5</v>
      </c>
      <c r="DF106" s="39" t="s">
        <v>174</v>
      </c>
      <c r="DG106" s="40" t="s">
        <v>175</v>
      </c>
      <c r="DH106" s="46">
        <v>1</v>
      </c>
      <c r="DI106" s="44">
        <f>IF(DF106="SI",DB106,0)</f>
        <v>0</v>
      </c>
      <c r="DJ106" s="40"/>
      <c r="DK106" s="37">
        <f t="shared" si="101"/>
        <v>0.5</v>
      </c>
      <c r="DL106" s="38">
        <f t="shared" si="102"/>
        <v>0.5</v>
      </c>
      <c r="DM106" s="39" t="s">
        <v>174</v>
      </c>
      <c r="DN106" s="40" t="s">
        <v>175</v>
      </c>
      <c r="DO106" s="46">
        <v>1</v>
      </c>
      <c r="DP106" s="44">
        <f t="shared" si="123"/>
        <v>0</v>
      </c>
      <c r="DQ106" s="40"/>
      <c r="DR106" s="37">
        <f t="shared" si="104"/>
        <v>0.5</v>
      </c>
      <c r="DS106" s="38">
        <f t="shared" si="105"/>
        <v>0.5</v>
      </c>
      <c r="DT106" s="39" t="s">
        <v>174</v>
      </c>
      <c r="DU106" s="40" t="s">
        <v>175</v>
      </c>
      <c r="DV106" s="46">
        <v>1</v>
      </c>
      <c r="DW106" s="44">
        <f>IF(DT106="SI",DP106,0)</f>
        <v>0</v>
      </c>
      <c r="DX106" s="40"/>
      <c r="DY106" s="37">
        <f t="shared" si="107"/>
        <v>0.5</v>
      </c>
      <c r="DZ106" s="38">
        <f t="shared" si="108"/>
        <v>0.5</v>
      </c>
      <c r="EA106" s="39" t="s">
        <v>174</v>
      </c>
      <c r="EB106" s="40" t="s">
        <v>175</v>
      </c>
      <c r="EC106" s="46">
        <f t="shared" si="118"/>
        <v>2</v>
      </c>
      <c r="ED106" s="40"/>
      <c r="EE106" s="40"/>
      <c r="EF106" s="37">
        <f t="shared" si="110"/>
        <v>1</v>
      </c>
      <c r="EG106" s="38">
        <f t="shared" si="111"/>
        <v>0.5</v>
      </c>
      <c r="EH106" s="39" t="s">
        <v>174</v>
      </c>
      <c r="EI106" s="40" t="s">
        <v>175</v>
      </c>
      <c r="EJ106" s="50"/>
      <c r="EK106" s="48">
        <v>2024</v>
      </c>
      <c r="EL106" s="49" t="e">
        <f>+VLOOKUP(C106,[8]Listas_desplega!$AI$22:$AJ$44,2,0)</f>
        <v>#N/A</v>
      </c>
      <c r="EM106" s="49" t="str">
        <f>+VLOOKUP(I106,[8]Listas_desplega!$BY$2:$BZ$7,2,0)</f>
        <v>T_5</v>
      </c>
      <c r="EN106" s="49" t="str">
        <f>+VLOOKUP(J106,[8]Listas_desplega!$BY$10:$BZ$23,2,0)</f>
        <v>T_5_C_1</v>
      </c>
      <c r="EO106" s="49" t="str">
        <f>+VLOOKUP(K106,[8]Listas_desplega!$BY$27:$BZ$54,2,0)</f>
        <v>T_5_C_1_ET_1</v>
      </c>
      <c r="EP106" s="49" t="str">
        <f>+VLOOKUP(L106,[8]Listas_desplega!$BY$57:$BZ$105,2,0)</f>
        <v>T_5_C_1_ET_1_CPT_3</v>
      </c>
      <c r="EQ106" s="50" t="str">
        <f>+VLOOKUP(M106,[8]Listas_desplega!$J$2:$K$11,2,FALSE)</f>
        <v>Eje_E_9</v>
      </c>
      <c r="ER106" s="50"/>
    </row>
    <row r="107" spans="1:148" s="51" customFormat="1" ht="14.25" customHeight="1" x14ac:dyDescent="0.25">
      <c r="A107" s="20" t="s">
        <v>1427</v>
      </c>
      <c r="B107" s="21" t="s">
        <v>1002</v>
      </c>
      <c r="C107" s="22" t="s">
        <v>1003</v>
      </c>
      <c r="D107" s="22" t="s">
        <v>1106</v>
      </c>
      <c r="E107" s="23" t="s">
        <v>1107</v>
      </c>
      <c r="F107" s="23" t="s">
        <v>1108</v>
      </c>
      <c r="G107" s="23" t="s">
        <v>1109</v>
      </c>
      <c r="H107" s="63" t="s">
        <v>175</v>
      </c>
      <c r="I107" s="23" t="s">
        <v>605</v>
      </c>
      <c r="J107" s="23" t="s">
        <v>606</v>
      </c>
      <c r="K107" s="23" t="s">
        <v>607</v>
      </c>
      <c r="L107" s="23" t="s">
        <v>1063</v>
      </c>
      <c r="M107" s="21" t="s">
        <v>1009</v>
      </c>
      <c r="N107" s="25" t="s">
        <v>1110</v>
      </c>
      <c r="O107" s="29">
        <v>63</v>
      </c>
      <c r="P107" s="23" t="s">
        <v>1120</v>
      </c>
      <c r="Q107" s="30" t="s">
        <v>165</v>
      </c>
      <c r="R107" s="28" t="s">
        <v>222</v>
      </c>
      <c r="S107" s="23" t="s">
        <v>1121</v>
      </c>
      <c r="T107" s="207" t="s">
        <v>168</v>
      </c>
      <c r="U107" s="29" t="s">
        <v>199</v>
      </c>
      <c r="V107" s="29">
        <v>0</v>
      </c>
      <c r="W107" s="23" t="s">
        <v>1122</v>
      </c>
      <c r="X107" s="29" t="s">
        <v>171</v>
      </c>
      <c r="Y107" s="21"/>
      <c r="Z107" s="30"/>
      <c r="AA107" s="30"/>
      <c r="AB107" s="30"/>
      <c r="AC107" s="30"/>
      <c r="AD107" s="30"/>
      <c r="AE107" s="30"/>
      <c r="AF107" s="30"/>
      <c r="AG107" s="30"/>
      <c r="AH107" s="29"/>
      <c r="AI107" s="29"/>
      <c r="AJ107" s="29"/>
      <c r="AK107" s="29" t="s">
        <v>173</v>
      </c>
      <c r="AL107" s="29"/>
      <c r="AM107" s="29"/>
      <c r="AN107" s="29"/>
      <c r="AO107" s="29"/>
      <c r="AP107" s="29"/>
      <c r="AQ107" s="29"/>
      <c r="AR107" s="31"/>
      <c r="AS107" s="29"/>
      <c r="AT107" s="157">
        <v>1</v>
      </c>
      <c r="AU107" s="226">
        <v>1</v>
      </c>
      <c r="AV107" s="212">
        <v>1</v>
      </c>
      <c r="AW107" s="212">
        <v>1</v>
      </c>
      <c r="AX107" s="212">
        <v>1</v>
      </c>
      <c r="AY107" s="212">
        <v>5</v>
      </c>
      <c r="AZ107" s="212"/>
      <c r="BA107" s="212"/>
      <c r="BB107" s="212"/>
      <c r="BC107" s="213"/>
      <c r="BD107" s="45">
        <v>0</v>
      </c>
      <c r="BE107" s="214"/>
      <c r="BF107" s="154"/>
      <c r="BG107" s="37">
        <f t="shared" si="80"/>
        <v>0</v>
      </c>
      <c r="BH107" s="38">
        <f t="shared" si="81"/>
        <v>0</v>
      </c>
      <c r="BI107" s="39" t="s">
        <v>174</v>
      </c>
      <c r="BJ107" s="64" t="s">
        <v>1114</v>
      </c>
      <c r="BK107" s="95">
        <v>0</v>
      </c>
      <c r="BL107" s="191">
        <f>IF(BI107="SI",BE107,0)</f>
        <v>0</v>
      </c>
      <c r="BM107" s="154"/>
      <c r="BN107" s="37">
        <f t="shared" si="82"/>
        <v>0</v>
      </c>
      <c r="BO107" s="38">
        <f t="shared" si="83"/>
        <v>0</v>
      </c>
      <c r="BP107" s="39" t="s">
        <v>174</v>
      </c>
      <c r="BQ107" s="36" t="s">
        <v>1115</v>
      </c>
      <c r="BR107" s="95">
        <v>0</v>
      </c>
      <c r="BS107" s="191">
        <f>IF(BP107="SI",BL107,0)</f>
        <v>0</v>
      </c>
      <c r="BT107" s="154"/>
      <c r="BU107" s="37">
        <f t="shared" si="84"/>
        <v>0</v>
      </c>
      <c r="BV107" s="38">
        <f t="shared" si="85"/>
        <v>0</v>
      </c>
      <c r="BW107" s="39" t="s">
        <v>174</v>
      </c>
      <c r="BX107" s="36" t="s">
        <v>1115</v>
      </c>
      <c r="BY107" s="57">
        <v>0</v>
      </c>
      <c r="BZ107" s="44">
        <f t="shared" si="121"/>
        <v>0</v>
      </c>
      <c r="CA107" s="40"/>
      <c r="CB107" s="37">
        <f t="shared" si="87"/>
        <v>0</v>
      </c>
      <c r="CC107" s="38">
        <f t="shared" si="124"/>
        <v>0</v>
      </c>
      <c r="CD107" s="39" t="s">
        <v>174</v>
      </c>
      <c r="CE107" s="36" t="s">
        <v>1116</v>
      </c>
      <c r="CF107" s="95">
        <v>0</v>
      </c>
      <c r="CG107" s="44">
        <f t="shared" si="115"/>
        <v>0</v>
      </c>
      <c r="CH107" s="40"/>
      <c r="CI107" s="37">
        <f t="shared" si="91"/>
        <v>0</v>
      </c>
      <c r="CJ107" s="38">
        <f t="shared" si="92"/>
        <v>0</v>
      </c>
      <c r="CK107" s="39" t="s">
        <v>174</v>
      </c>
      <c r="CL107" s="36" t="s">
        <v>1117</v>
      </c>
      <c r="CM107" s="100">
        <v>0</v>
      </c>
      <c r="CN107" s="44">
        <v>0</v>
      </c>
      <c r="CO107" s="36" t="s">
        <v>1088</v>
      </c>
      <c r="CP107" s="37">
        <f t="shared" si="93"/>
        <v>0</v>
      </c>
      <c r="CQ107" s="38">
        <f t="shared" si="94"/>
        <v>0</v>
      </c>
      <c r="CR107" s="39" t="s">
        <v>179</v>
      </c>
      <c r="CS107" s="36" t="s">
        <v>1123</v>
      </c>
      <c r="CT107" s="126">
        <v>0</v>
      </c>
      <c r="CU107" s="44">
        <f t="shared" si="116"/>
        <v>0</v>
      </c>
      <c r="CV107" s="40"/>
      <c r="CW107" s="37">
        <f t="shared" si="96"/>
        <v>0</v>
      </c>
      <c r="CX107" s="38">
        <f t="shared" si="97"/>
        <v>0</v>
      </c>
      <c r="CY107" s="39" t="s">
        <v>174</v>
      </c>
      <c r="CZ107" s="40" t="s">
        <v>175</v>
      </c>
      <c r="DA107" s="93">
        <v>0</v>
      </c>
      <c r="DB107" s="44">
        <f t="shared" si="122"/>
        <v>0</v>
      </c>
      <c r="DC107" s="40"/>
      <c r="DD107" s="37">
        <f t="shared" si="99"/>
        <v>0</v>
      </c>
      <c r="DE107" s="38">
        <f t="shared" si="100"/>
        <v>0</v>
      </c>
      <c r="DF107" s="39" t="s">
        <v>174</v>
      </c>
      <c r="DG107" s="40" t="s">
        <v>175</v>
      </c>
      <c r="DH107" s="94">
        <v>0</v>
      </c>
      <c r="DI107" s="44">
        <f>IF(DF107="SI",DB107,0)</f>
        <v>0</v>
      </c>
      <c r="DJ107" s="40"/>
      <c r="DK107" s="37">
        <f t="shared" si="101"/>
        <v>0</v>
      </c>
      <c r="DL107" s="38">
        <f t="shared" si="102"/>
        <v>0</v>
      </c>
      <c r="DM107" s="39" t="s">
        <v>174</v>
      </c>
      <c r="DN107" s="40" t="s">
        <v>175</v>
      </c>
      <c r="DO107" s="152"/>
      <c r="DP107" s="44">
        <f t="shared" si="123"/>
        <v>0</v>
      </c>
      <c r="DQ107" s="40"/>
      <c r="DR107" s="37">
        <f t="shared" si="104"/>
        <v>0</v>
      </c>
      <c r="DS107" s="38">
        <f t="shared" si="105"/>
        <v>0</v>
      </c>
      <c r="DT107" s="39" t="s">
        <v>174</v>
      </c>
      <c r="DU107" s="40" t="s">
        <v>175</v>
      </c>
      <c r="DV107" s="46">
        <v>0</v>
      </c>
      <c r="DW107" s="44">
        <f>IF(DT107="SI",DO107,0)</f>
        <v>0</v>
      </c>
      <c r="DX107" s="40"/>
      <c r="DY107" s="37">
        <f t="shared" si="107"/>
        <v>0</v>
      </c>
      <c r="DZ107" s="38">
        <f t="shared" si="108"/>
        <v>0</v>
      </c>
      <c r="EA107" s="39" t="s">
        <v>174</v>
      </c>
      <c r="EB107" s="40" t="s">
        <v>175</v>
      </c>
      <c r="EC107" s="46">
        <f t="shared" si="118"/>
        <v>1</v>
      </c>
      <c r="ED107" s="60"/>
      <c r="EE107" s="40"/>
      <c r="EF107" s="37">
        <f t="shared" si="110"/>
        <v>1</v>
      </c>
      <c r="EG107" s="38">
        <f t="shared" si="111"/>
        <v>0</v>
      </c>
      <c r="EH107" s="39" t="s">
        <v>174</v>
      </c>
      <c r="EI107" s="40" t="s">
        <v>175</v>
      </c>
      <c r="EJ107" s="50"/>
      <c r="EK107" s="48">
        <v>2024</v>
      </c>
      <c r="EL107" s="49" t="e">
        <f>+VLOOKUP(C107,[8]Listas_desplega!$AI$22:$AJ$44,2,0)</f>
        <v>#N/A</v>
      </c>
      <c r="EM107" s="49" t="str">
        <f>+VLOOKUP(I107,[8]Listas_desplega!$BY$2:$BZ$7,2,0)</f>
        <v>T_5</v>
      </c>
      <c r="EN107" s="49" t="str">
        <f>+VLOOKUP(J107,[8]Listas_desplega!$BY$10:$BZ$23,2,0)</f>
        <v>T_5_C_1</v>
      </c>
      <c r="EO107" s="49" t="str">
        <f>+VLOOKUP(K107,[8]Listas_desplega!$BY$27:$BZ$54,2,0)</f>
        <v>T_5_C_1_ET_1</v>
      </c>
      <c r="EP107" s="49" t="str">
        <f>+VLOOKUP(L107,[8]Listas_desplega!$BY$57:$BZ$105,2,0)</f>
        <v>T_5_C_1_ET_1_CPT_3</v>
      </c>
      <c r="EQ107" s="50" t="str">
        <f>+VLOOKUP(M107,[8]Listas_desplega!$J$2:$K$11,2,FALSE)</f>
        <v>Eje_E_9</v>
      </c>
      <c r="ER107" s="50"/>
    </row>
    <row r="108" spans="1:148" s="51" customFormat="1" x14ac:dyDescent="0.25">
      <c r="A108" s="20" t="s">
        <v>1428</v>
      </c>
      <c r="B108" s="21" t="s">
        <v>1002</v>
      </c>
      <c r="C108" s="22" t="s">
        <v>1003</v>
      </c>
      <c r="D108" s="22" t="s">
        <v>1106</v>
      </c>
      <c r="E108" s="23" t="s">
        <v>1107</v>
      </c>
      <c r="F108" s="23" t="s">
        <v>1108</v>
      </c>
      <c r="G108" s="23" t="s">
        <v>1109</v>
      </c>
      <c r="H108" s="63" t="s">
        <v>175</v>
      </c>
      <c r="I108" s="23" t="s">
        <v>605</v>
      </c>
      <c r="J108" s="23" t="s">
        <v>606</v>
      </c>
      <c r="K108" s="23" t="s">
        <v>607</v>
      </c>
      <c r="L108" s="23" t="s">
        <v>1063</v>
      </c>
      <c r="M108" s="21" t="s">
        <v>1009</v>
      </c>
      <c r="N108" s="25" t="s">
        <v>1110</v>
      </c>
      <c r="O108" s="29">
        <v>64</v>
      </c>
      <c r="P108" s="23" t="s">
        <v>1124</v>
      </c>
      <c r="Q108" s="30" t="s">
        <v>165</v>
      </c>
      <c r="R108" s="30" t="s">
        <v>478</v>
      </c>
      <c r="S108" s="23" t="s">
        <v>1125</v>
      </c>
      <c r="T108" s="29" t="s">
        <v>186</v>
      </c>
      <c r="U108" s="29" t="s">
        <v>169</v>
      </c>
      <c r="V108" s="29">
        <v>0</v>
      </c>
      <c r="W108" s="23" t="s">
        <v>1126</v>
      </c>
      <c r="X108" s="29" t="s">
        <v>171</v>
      </c>
      <c r="Y108" s="21"/>
      <c r="Z108" s="30"/>
      <c r="AA108" s="30"/>
      <c r="AB108" s="30"/>
      <c r="AC108" s="30"/>
      <c r="AD108" s="30"/>
      <c r="AE108" s="30"/>
      <c r="AF108" s="30"/>
      <c r="AG108" s="30"/>
      <c r="AH108" s="29"/>
      <c r="AI108" s="29"/>
      <c r="AJ108" s="29"/>
      <c r="AK108" s="29" t="s">
        <v>173</v>
      </c>
      <c r="AL108" s="29"/>
      <c r="AM108" s="29"/>
      <c r="AN108" s="29"/>
      <c r="AO108" s="29"/>
      <c r="AP108" s="29"/>
      <c r="AQ108" s="29"/>
      <c r="AR108" s="31"/>
      <c r="AS108" s="29"/>
      <c r="AT108" s="157">
        <v>100</v>
      </c>
      <c r="AU108" s="226">
        <v>100</v>
      </c>
      <c r="AV108" s="226">
        <v>100</v>
      </c>
      <c r="AW108" s="226">
        <v>100</v>
      </c>
      <c r="AX108" s="226">
        <v>100</v>
      </c>
      <c r="AY108" s="226">
        <v>100</v>
      </c>
      <c r="AZ108" s="226"/>
      <c r="BA108" s="226"/>
      <c r="BB108" s="226"/>
      <c r="BC108" s="227"/>
      <c r="BD108" s="45">
        <v>0</v>
      </c>
      <c r="BE108" s="195"/>
      <c r="BF108" s="154"/>
      <c r="BG108" s="37">
        <f t="shared" si="80"/>
        <v>0</v>
      </c>
      <c r="BH108" s="38">
        <f t="shared" si="81"/>
        <v>0</v>
      </c>
      <c r="BI108" s="39" t="s">
        <v>174</v>
      </c>
      <c r="BJ108" s="64" t="s">
        <v>1114</v>
      </c>
      <c r="BK108" s="57">
        <v>0</v>
      </c>
      <c r="BL108" s="191">
        <f>IF(BI108="SI",BE108,0)</f>
        <v>0</v>
      </c>
      <c r="BM108" s="154"/>
      <c r="BN108" s="37">
        <f t="shared" si="82"/>
        <v>0</v>
      </c>
      <c r="BO108" s="38">
        <f t="shared" si="83"/>
        <v>0</v>
      </c>
      <c r="BP108" s="39" t="s">
        <v>174</v>
      </c>
      <c r="BQ108" s="36" t="s">
        <v>1115</v>
      </c>
      <c r="BR108" s="57">
        <v>0</v>
      </c>
      <c r="BS108" s="191">
        <f>IF(BP108="SI",BL108,0)</f>
        <v>0</v>
      </c>
      <c r="BT108" s="154"/>
      <c r="BU108" s="37">
        <f t="shared" si="84"/>
        <v>0</v>
      </c>
      <c r="BV108" s="38">
        <f t="shared" si="85"/>
        <v>0</v>
      </c>
      <c r="BW108" s="39" t="s">
        <v>174</v>
      </c>
      <c r="BX108" s="36" t="s">
        <v>1115</v>
      </c>
      <c r="BY108" s="57">
        <v>0</v>
      </c>
      <c r="BZ108" s="44">
        <f t="shared" si="121"/>
        <v>0</v>
      </c>
      <c r="CA108" s="40"/>
      <c r="CB108" s="37">
        <f t="shared" si="87"/>
        <v>0</v>
      </c>
      <c r="CC108" s="38">
        <f t="shared" si="124"/>
        <v>0</v>
      </c>
      <c r="CD108" s="39" t="s">
        <v>174</v>
      </c>
      <c r="CE108" s="36" t="s">
        <v>1116</v>
      </c>
      <c r="CF108" s="45">
        <v>0</v>
      </c>
      <c r="CG108" s="44">
        <f t="shared" si="115"/>
        <v>0</v>
      </c>
      <c r="CH108" s="40"/>
      <c r="CI108" s="37">
        <f t="shared" si="91"/>
        <v>0</v>
      </c>
      <c r="CJ108" s="38">
        <f t="shared" si="92"/>
        <v>0</v>
      </c>
      <c r="CK108" s="39" t="s">
        <v>174</v>
      </c>
      <c r="CL108" s="36" t="s">
        <v>1117</v>
      </c>
      <c r="CM108" s="46">
        <v>50</v>
      </c>
      <c r="CN108" s="40">
        <v>50</v>
      </c>
      <c r="CO108" s="36" t="s">
        <v>1127</v>
      </c>
      <c r="CP108" s="37">
        <f t="shared" si="93"/>
        <v>0.5</v>
      </c>
      <c r="CQ108" s="38">
        <f t="shared" si="94"/>
        <v>0.5</v>
      </c>
      <c r="CR108" s="39" t="s">
        <v>179</v>
      </c>
      <c r="CS108" s="36" t="s">
        <v>1119</v>
      </c>
      <c r="CT108" s="126">
        <v>50</v>
      </c>
      <c r="CU108" s="44">
        <f t="shared" si="116"/>
        <v>50</v>
      </c>
      <c r="CV108" s="40"/>
      <c r="CW108" s="37">
        <f t="shared" si="96"/>
        <v>0.5</v>
      </c>
      <c r="CX108" s="38">
        <f t="shared" si="97"/>
        <v>0.5</v>
      </c>
      <c r="CY108" s="39" t="s">
        <v>174</v>
      </c>
      <c r="CZ108" s="40" t="s">
        <v>175</v>
      </c>
      <c r="DA108" s="94">
        <v>50</v>
      </c>
      <c r="DB108" s="44">
        <f t="shared" si="122"/>
        <v>0</v>
      </c>
      <c r="DC108" s="40"/>
      <c r="DD108" s="37">
        <f t="shared" si="99"/>
        <v>0.5</v>
      </c>
      <c r="DE108" s="38">
        <f t="shared" si="100"/>
        <v>0.5</v>
      </c>
      <c r="DF108" s="39" t="s">
        <v>174</v>
      </c>
      <c r="DG108" s="40" t="s">
        <v>175</v>
      </c>
      <c r="DH108" s="46">
        <v>50</v>
      </c>
      <c r="DI108" s="44">
        <f>IF(DF108="SI",DB108,0)</f>
        <v>0</v>
      </c>
      <c r="DJ108" s="40"/>
      <c r="DK108" s="37">
        <f t="shared" si="101"/>
        <v>0.5</v>
      </c>
      <c r="DL108" s="38">
        <f t="shared" si="102"/>
        <v>0.5</v>
      </c>
      <c r="DM108" s="39" t="s">
        <v>174</v>
      </c>
      <c r="DN108" s="40" t="s">
        <v>175</v>
      </c>
      <c r="DO108" s="46">
        <v>50</v>
      </c>
      <c r="DP108" s="44">
        <f t="shared" si="123"/>
        <v>0</v>
      </c>
      <c r="DQ108" s="40"/>
      <c r="DR108" s="37">
        <f t="shared" si="104"/>
        <v>0.5</v>
      </c>
      <c r="DS108" s="38">
        <f t="shared" si="105"/>
        <v>0.5</v>
      </c>
      <c r="DT108" s="39" t="s">
        <v>174</v>
      </c>
      <c r="DU108" s="40" t="s">
        <v>175</v>
      </c>
      <c r="DV108" s="46">
        <v>50</v>
      </c>
      <c r="DW108" s="44">
        <f>IF(DT108="SI",DP108,0)</f>
        <v>0</v>
      </c>
      <c r="DX108" s="40"/>
      <c r="DY108" s="37">
        <f t="shared" si="107"/>
        <v>0.5</v>
      </c>
      <c r="DZ108" s="38">
        <f t="shared" si="108"/>
        <v>0.5</v>
      </c>
      <c r="EA108" s="39" t="s">
        <v>174</v>
      </c>
      <c r="EB108" s="40" t="s">
        <v>175</v>
      </c>
      <c r="EC108" s="46">
        <v>100</v>
      </c>
      <c r="ED108" s="40"/>
      <c r="EE108" s="40"/>
      <c r="EF108" s="37">
        <f t="shared" si="110"/>
        <v>1</v>
      </c>
      <c r="EG108" s="38">
        <f t="shared" si="111"/>
        <v>0.5</v>
      </c>
      <c r="EH108" s="39" t="s">
        <v>174</v>
      </c>
      <c r="EI108" s="40" t="s">
        <v>175</v>
      </c>
      <c r="EJ108" s="50"/>
      <c r="EK108" s="48">
        <v>2024</v>
      </c>
      <c r="EL108" s="49" t="e">
        <f>+VLOOKUP(C108,[8]Listas_desplega!$AI$22:$AJ$44,2,0)</f>
        <v>#N/A</v>
      </c>
      <c r="EM108" s="49" t="str">
        <f>+VLOOKUP(I108,[8]Listas_desplega!$BY$2:$BZ$7,2,0)</f>
        <v>T_5</v>
      </c>
      <c r="EN108" s="49" t="str">
        <f>+VLOOKUP(J108,[8]Listas_desplega!$BY$10:$BZ$23,2,0)</f>
        <v>T_5_C_1</v>
      </c>
      <c r="EO108" s="49" t="str">
        <f>+VLOOKUP(K108,[8]Listas_desplega!$BY$27:$BZ$54,2,0)</f>
        <v>T_5_C_1_ET_1</v>
      </c>
      <c r="EP108" s="49" t="str">
        <f>+VLOOKUP(L108,[8]Listas_desplega!$BY$57:$BZ$105,2,0)</f>
        <v>T_5_C_1_ET_1_CPT_3</v>
      </c>
      <c r="EQ108" s="50" t="str">
        <f>+VLOOKUP(M108,[8]Listas_desplega!$J$2:$K$11,2,FALSE)</f>
        <v>Eje_E_9</v>
      </c>
      <c r="ER108" s="50"/>
    </row>
    <row r="109" spans="1:148" s="51" customFormat="1" x14ac:dyDescent="0.25">
      <c r="A109" s="20" t="s">
        <v>1429</v>
      </c>
      <c r="B109" s="21" t="s">
        <v>1002</v>
      </c>
      <c r="C109" s="22" t="s">
        <v>1003</v>
      </c>
      <c r="D109" s="22" t="s">
        <v>1128</v>
      </c>
      <c r="E109" s="23" t="s">
        <v>154</v>
      </c>
      <c r="F109" s="23" t="s">
        <v>155</v>
      </c>
      <c r="G109" s="23" t="s">
        <v>1129</v>
      </c>
      <c r="H109" s="63" t="s">
        <v>175</v>
      </c>
      <c r="I109" s="23" t="s">
        <v>158</v>
      </c>
      <c r="J109" s="23" t="s">
        <v>206</v>
      </c>
      <c r="K109" s="23" t="s">
        <v>607</v>
      </c>
      <c r="L109" s="23" t="s">
        <v>608</v>
      </c>
      <c r="M109" s="21" t="s">
        <v>1009</v>
      </c>
      <c r="N109" s="25" t="s">
        <v>1130</v>
      </c>
      <c r="O109" s="29">
        <v>65</v>
      </c>
      <c r="P109" s="23" t="s">
        <v>1131</v>
      </c>
      <c r="Q109" s="30" t="s">
        <v>477</v>
      </c>
      <c r="R109" s="30" t="s">
        <v>166</v>
      </c>
      <c r="S109" s="23" t="s">
        <v>1132</v>
      </c>
      <c r="T109" s="207" t="s">
        <v>168</v>
      </c>
      <c r="U109" s="29" t="s">
        <v>566</v>
      </c>
      <c r="V109" s="26">
        <v>0</v>
      </c>
      <c r="W109" s="23" t="s">
        <v>1133</v>
      </c>
      <c r="X109" s="29" t="s">
        <v>171</v>
      </c>
      <c r="Y109" s="21"/>
      <c r="Z109" s="30"/>
      <c r="AA109" s="30"/>
      <c r="AB109" s="30"/>
      <c r="AC109" s="30"/>
      <c r="AD109" s="30"/>
      <c r="AE109" s="30"/>
      <c r="AF109" s="30"/>
      <c r="AG109" s="30"/>
      <c r="AH109" s="29"/>
      <c r="AI109" s="29"/>
      <c r="AJ109" s="29"/>
      <c r="AK109" s="29"/>
      <c r="AL109" s="29"/>
      <c r="AM109" s="29"/>
      <c r="AN109" s="29"/>
      <c r="AO109" s="29"/>
      <c r="AP109" s="29"/>
      <c r="AQ109" s="29"/>
      <c r="AR109" s="31"/>
      <c r="AS109" s="29"/>
      <c r="AT109" s="157">
        <v>20000000000</v>
      </c>
      <c r="AU109" s="226">
        <v>30000000000</v>
      </c>
      <c r="AV109" s="212">
        <v>35000000000</v>
      </c>
      <c r="AW109" s="212">
        <v>35000000000</v>
      </c>
      <c r="AX109" s="212">
        <v>20000000000</v>
      </c>
      <c r="AY109" s="212">
        <v>120000000000</v>
      </c>
      <c r="AZ109" s="212"/>
      <c r="BA109" s="212"/>
      <c r="BB109" s="212"/>
      <c r="BC109" s="213"/>
      <c r="BD109" s="46">
        <v>0</v>
      </c>
      <c r="BE109" s="228">
        <v>38845601</v>
      </c>
      <c r="BF109" s="40" t="s">
        <v>1134</v>
      </c>
      <c r="BG109" s="37">
        <f t="shared" si="80"/>
        <v>0</v>
      </c>
      <c r="BH109" s="38">
        <f t="shared" si="81"/>
        <v>1.1098743142857143E-3</v>
      </c>
      <c r="BI109" s="39" t="s">
        <v>179</v>
      </c>
      <c r="BJ109" s="64" t="s">
        <v>1135</v>
      </c>
      <c r="BK109" s="57">
        <v>0</v>
      </c>
      <c r="BL109" s="229">
        <v>176445593</v>
      </c>
      <c r="BM109" s="64" t="s">
        <v>1136</v>
      </c>
      <c r="BN109" s="37">
        <f t="shared" si="82"/>
        <v>0</v>
      </c>
      <c r="BO109" s="38">
        <f t="shared" si="83"/>
        <v>5.0413026571428567E-3</v>
      </c>
      <c r="BP109" s="230" t="s">
        <v>179</v>
      </c>
      <c r="BQ109" s="64" t="s">
        <v>1137</v>
      </c>
      <c r="BR109" s="126">
        <v>0</v>
      </c>
      <c r="BS109" s="229">
        <v>251345978</v>
      </c>
      <c r="BT109" s="64" t="s">
        <v>1138</v>
      </c>
      <c r="BU109" s="37">
        <f t="shared" si="84"/>
        <v>0</v>
      </c>
      <c r="BV109" s="38">
        <f t="shared" si="85"/>
        <v>7.1813136571428574E-3</v>
      </c>
      <c r="BW109" s="39" t="s">
        <v>179</v>
      </c>
      <c r="BX109" s="64" t="s">
        <v>1025</v>
      </c>
      <c r="BY109" s="57">
        <v>1000000000</v>
      </c>
      <c r="BZ109" s="166">
        <v>11122563971</v>
      </c>
      <c r="CA109" s="64" t="s">
        <v>1139</v>
      </c>
      <c r="CB109" s="37">
        <f t="shared" si="87"/>
        <v>2.8571428571428571E-2</v>
      </c>
      <c r="CC109" s="38">
        <f t="shared" si="124"/>
        <v>0.3177875420285714</v>
      </c>
      <c r="CD109" s="39" t="s">
        <v>179</v>
      </c>
      <c r="CE109" s="64" t="s">
        <v>1140</v>
      </c>
      <c r="CF109" s="57">
        <v>1000000000</v>
      </c>
      <c r="CG109" s="166">
        <v>12080916515</v>
      </c>
      <c r="CH109" s="64" t="s">
        <v>1141</v>
      </c>
      <c r="CI109" s="37">
        <f t="shared" si="91"/>
        <v>2.8571428571428571E-2</v>
      </c>
      <c r="CJ109" s="38">
        <f t="shared" si="92"/>
        <v>0.34516904328571429</v>
      </c>
      <c r="CK109" s="39" t="s">
        <v>179</v>
      </c>
      <c r="CL109" s="64" t="s">
        <v>1142</v>
      </c>
      <c r="CM109" s="57">
        <v>10000000000</v>
      </c>
      <c r="CN109" s="40">
        <v>12150622506</v>
      </c>
      <c r="CO109" s="40" t="s">
        <v>1143</v>
      </c>
      <c r="CP109" s="37">
        <f t="shared" si="93"/>
        <v>0.2857142857142857</v>
      </c>
      <c r="CQ109" s="38">
        <f t="shared" si="94"/>
        <v>0.34716064302857141</v>
      </c>
      <c r="CR109" s="39" t="s">
        <v>179</v>
      </c>
      <c r="CS109" s="40" t="s">
        <v>1144</v>
      </c>
      <c r="CT109" s="46">
        <v>10000000000</v>
      </c>
      <c r="CU109" s="40"/>
      <c r="CV109" s="40"/>
      <c r="CW109" s="37">
        <f t="shared" si="96"/>
        <v>0.2857142857142857</v>
      </c>
      <c r="CX109" s="38">
        <f t="shared" si="97"/>
        <v>0.34716064302857141</v>
      </c>
      <c r="CY109" s="39" t="s">
        <v>174</v>
      </c>
      <c r="CZ109" s="40" t="s">
        <v>175</v>
      </c>
      <c r="DA109" s="46">
        <v>10000000000</v>
      </c>
      <c r="DB109" s="40"/>
      <c r="DC109" s="40"/>
      <c r="DD109" s="37">
        <f t="shared" si="99"/>
        <v>0.2857142857142857</v>
      </c>
      <c r="DE109" s="38">
        <f t="shared" si="100"/>
        <v>0.34716064302857141</v>
      </c>
      <c r="DF109" s="39" t="s">
        <v>174</v>
      </c>
      <c r="DG109" s="40" t="s">
        <v>175</v>
      </c>
      <c r="DH109" s="46">
        <v>20000000000</v>
      </c>
      <c r="DI109" s="40"/>
      <c r="DJ109" s="40"/>
      <c r="DK109" s="37">
        <f t="shared" si="101"/>
        <v>0.5714285714285714</v>
      </c>
      <c r="DL109" s="38">
        <f t="shared" si="102"/>
        <v>0.34716064302857141</v>
      </c>
      <c r="DM109" s="39" t="s">
        <v>174</v>
      </c>
      <c r="DN109" s="40" t="s">
        <v>175</v>
      </c>
      <c r="DO109" s="46">
        <v>20000000000</v>
      </c>
      <c r="DP109" s="40"/>
      <c r="DQ109" s="40"/>
      <c r="DR109" s="37">
        <f t="shared" si="104"/>
        <v>0.5714285714285714</v>
      </c>
      <c r="DS109" s="38">
        <f t="shared" si="105"/>
        <v>0.34716064302857141</v>
      </c>
      <c r="DT109" s="39" t="s">
        <v>174</v>
      </c>
      <c r="DU109" s="40" t="s">
        <v>175</v>
      </c>
      <c r="DV109" s="46">
        <v>25000000000</v>
      </c>
      <c r="DW109" s="40"/>
      <c r="DX109" s="40"/>
      <c r="DY109" s="37">
        <f t="shared" si="107"/>
        <v>0.7142857142857143</v>
      </c>
      <c r="DZ109" s="38">
        <f t="shared" si="108"/>
        <v>0.34716064302857141</v>
      </c>
      <c r="EA109" s="39" t="s">
        <v>174</v>
      </c>
      <c r="EB109" s="40" t="s">
        <v>175</v>
      </c>
      <c r="EC109" s="46">
        <f>+AV109</f>
        <v>35000000000</v>
      </c>
      <c r="ED109" s="40"/>
      <c r="EE109" s="40"/>
      <c r="EF109" s="37">
        <f t="shared" si="110"/>
        <v>1</v>
      </c>
      <c r="EG109" s="38">
        <f t="shared" si="111"/>
        <v>0.34716064302857141</v>
      </c>
      <c r="EH109" s="39" t="s">
        <v>174</v>
      </c>
      <c r="EI109" s="40" t="s">
        <v>175</v>
      </c>
      <c r="EJ109" s="50"/>
      <c r="EK109" s="48">
        <v>2024</v>
      </c>
      <c r="EL109" s="49" t="e">
        <f>+VLOOKUP(C109,[8]Listas_desplega!$AI$22:$AJ$44,2,0)</f>
        <v>#N/A</v>
      </c>
      <c r="EM109" s="49" t="str">
        <f>+VLOOKUP(I109,[8]Listas_desplega!$BY$2:$BZ$7,2,0)</f>
        <v>T_2</v>
      </c>
      <c r="EN109" s="49" t="str">
        <f>+VLOOKUP(J109,[8]Listas_desplega!$BY$10:$BZ$23,2,0)</f>
        <v>T_2_C_3</v>
      </c>
      <c r="EO109" s="49" t="str">
        <f>+VLOOKUP(K109,[8]Listas_desplega!$BY$27:$BZ$54,2,0)</f>
        <v>T_5_C_1_ET_1</v>
      </c>
      <c r="EP109" s="49" t="str">
        <f>+VLOOKUP(L109,[8]Listas_desplega!$BY$57:$BZ$105,2,0)</f>
        <v>T_5_C_1_ET_1_CPT_2</v>
      </c>
      <c r="EQ109" s="50" t="str">
        <f>+VLOOKUP(M109,[8]Listas_desplega!$J$2:$K$11,2,FALSE)</f>
        <v>Eje_E_9</v>
      </c>
      <c r="ER109" s="50"/>
    </row>
    <row r="110" spans="1:148" s="51" customFormat="1" x14ac:dyDescent="0.25">
      <c r="A110" s="20" t="s">
        <v>1430</v>
      </c>
      <c r="B110" s="21" t="s">
        <v>1002</v>
      </c>
      <c r="C110" s="22" t="s">
        <v>1003</v>
      </c>
      <c r="D110" s="22" t="s">
        <v>1145</v>
      </c>
      <c r="E110" s="148" t="s">
        <v>1146</v>
      </c>
      <c r="F110" s="148" t="s">
        <v>1006</v>
      </c>
      <c r="G110" s="148" t="s">
        <v>1147</v>
      </c>
      <c r="H110" s="63" t="s">
        <v>175</v>
      </c>
      <c r="I110" s="23" t="s">
        <v>158</v>
      </c>
      <c r="J110" s="23" t="s">
        <v>159</v>
      </c>
      <c r="K110" s="23" t="s">
        <v>160</v>
      </c>
      <c r="L110" s="23" t="s">
        <v>238</v>
      </c>
      <c r="M110" s="21" t="s">
        <v>162</v>
      </c>
      <c r="N110" s="25" t="s">
        <v>209</v>
      </c>
      <c r="O110" s="29">
        <v>66</v>
      </c>
      <c r="P110" s="231" t="s">
        <v>1148</v>
      </c>
      <c r="Q110" s="27" t="s">
        <v>165</v>
      </c>
      <c r="R110" s="27" t="s">
        <v>1149</v>
      </c>
      <c r="S110" s="23" t="s">
        <v>1150</v>
      </c>
      <c r="T110" s="26" t="s">
        <v>168</v>
      </c>
      <c r="U110" s="26" t="s">
        <v>199</v>
      </c>
      <c r="V110" s="26">
        <v>60</v>
      </c>
      <c r="W110" s="23" t="s">
        <v>1151</v>
      </c>
      <c r="X110" s="29" t="s">
        <v>171</v>
      </c>
      <c r="Y110" s="21"/>
      <c r="Z110" s="30"/>
      <c r="AA110" s="30"/>
      <c r="AB110" s="30"/>
      <c r="AC110" s="30"/>
      <c r="AD110" s="30"/>
      <c r="AE110" s="30"/>
      <c r="AF110" s="30"/>
      <c r="AG110" s="30"/>
      <c r="AH110" s="29"/>
      <c r="AI110" s="29"/>
      <c r="AJ110" s="29"/>
      <c r="AK110" s="29"/>
      <c r="AL110" s="29"/>
      <c r="AM110" s="29"/>
      <c r="AN110" s="29"/>
      <c r="AO110" s="29"/>
      <c r="AP110" s="29"/>
      <c r="AQ110" s="29"/>
      <c r="AR110" s="31"/>
      <c r="AS110" s="29"/>
      <c r="AT110" s="232">
        <v>0</v>
      </c>
      <c r="AU110" s="233">
        <v>0</v>
      </c>
      <c r="AV110" s="234">
        <v>590</v>
      </c>
      <c r="AW110" s="234">
        <v>500</v>
      </c>
      <c r="AX110" s="234">
        <v>50</v>
      </c>
      <c r="AY110" s="234">
        <v>1140</v>
      </c>
      <c r="AZ110" s="212"/>
      <c r="BA110" s="212"/>
      <c r="BB110" s="212"/>
      <c r="BC110" s="213"/>
      <c r="BD110" s="151"/>
      <c r="BE110" s="151"/>
      <c r="BF110" s="40"/>
      <c r="BG110" s="37">
        <f t="shared" si="80"/>
        <v>0</v>
      </c>
      <c r="BH110" s="38">
        <f t="shared" si="81"/>
        <v>0</v>
      </c>
      <c r="BI110" s="39" t="s">
        <v>174</v>
      </c>
      <c r="BJ110" s="40" t="s">
        <v>175</v>
      </c>
      <c r="BK110" s="151"/>
      <c r="BL110" s="44">
        <f>IF(BI110="SI",BE110,0)</f>
        <v>0</v>
      </c>
      <c r="BM110" s="40" t="s">
        <v>1152</v>
      </c>
      <c r="BN110" s="37">
        <f t="shared" si="82"/>
        <v>0</v>
      </c>
      <c r="BO110" s="38">
        <f t="shared" si="83"/>
        <v>0</v>
      </c>
      <c r="BP110" s="39" t="s">
        <v>179</v>
      </c>
      <c r="BQ110" s="36" t="s">
        <v>1153</v>
      </c>
      <c r="BR110" s="95"/>
      <c r="BS110" s="111">
        <f>IF(BP110="SI",BL110,0)</f>
        <v>0</v>
      </c>
      <c r="BT110" s="40" t="s">
        <v>1152</v>
      </c>
      <c r="BU110" s="37">
        <f t="shared" si="84"/>
        <v>0</v>
      </c>
      <c r="BV110" s="38">
        <f t="shared" si="85"/>
        <v>0</v>
      </c>
      <c r="BW110" s="39" t="s">
        <v>179</v>
      </c>
      <c r="BX110" s="36" t="s">
        <v>1154</v>
      </c>
      <c r="BY110" s="151"/>
      <c r="BZ110" s="44">
        <f>IF(BW110="SI",BS110,0)</f>
        <v>0</v>
      </c>
      <c r="CA110" s="40" t="s">
        <v>1152</v>
      </c>
      <c r="CB110" s="37">
        <f t="shared" si="87"/>
        <v>0</v>
      </c>
      <c r="CC110" s="38">
        <f t="shared" si="124"/>
        <v>0</v>
      </c>
      <c r="CD110" s="39" t="s">
        <v>179</v>
      </c>
      <c r="CE110" s="36" t="s">
        <v>1116</v>
      </c>
      <c r="CF110" s="151"/>
      <c r="CG110" s="44">
        <f>IF(CD110="SI",BZ110,0)</f>
        <v>0</v>
      </c>
      <c r="CH110" s="40" t="s">
        <v>1152</v>
      </c>
      <c r="CI110" s="37">
        <f t="shared" si="91"/>
        <v>0</v>
      </c>
      <c r="CJ110" s="38">
        <f t="shared" si="92"/>
        <v>0</v>
      </c>
      <c r="CK110" s="39" t="s">
        <v>179</v>
      </c>
      <c r="CL110" s="36" t="s">
        <v>1117</v>
      </c>
      <c r="CM110" s="151"/>
      <c r="CN110" s="44">
        <f>IF(CK110="SI",CG110,0)</f>
        <v>0</v>
      </c>
      <c r="CO110" s="40" t="s">
        <v>1152</v>
      </c>
      <c r="CP110" s="37">
        <f t="shared" si="93"/>
        <v>0</v>
      </c>
      <c r="CQ110" s="38">
        <f t="shared" si="94"/>
        <v>0</v>
      </c>
      <c r="CR110" s="39" t="s">
        <v>179</v>
      </c>
      <c r="CS110" s="40" t="s">
        <v>1117</v>
      </c>
      <c r="CT110" s="126"/>
      <c r="CU110" s="44">
        <f>IF(CR110="SI",CN110,0)</f>
        <v>0</v>
      </c>
      <c r="CV110" s="40"/>
      <c r="CW110" s="37">
        <f t="shared" si="96"/>
        <v>0</v>
      </c>
      <c r="CX110" s="38">
        <f t="shared" si="97"/>
        <v>0</v>
      </c>
      <c r="CY110" s="39" t="s">
        <v>174</v>
      </c>
      <c r="CZ110" s="40" t="s">
        <v>175</v>
      </c>
      <c r="DA110" s="152"/>
      <c r="DB110" s="44">
        <f>IF(CY110="SI",CU110,0)</f>
        <v>0</v>
      </c>
      <c r="DC110" s="40"/>
      <c r="DD110" s="37">
        <f t="shared" si="99"/>
        <v>0</v>
      </c>
      <c r="DE110" s="38">
        <f t="shared" si="100"/>
        <v>0</v>
      </c>
      <c r="DF110" s="39" t="s">
        <v>174</v>
      </c>
      <c r="DG110" s="40" t="s">
        <v>175</v>
      </c>
      <c r="DH110" s="152"/>
      <c r="DI110" s="44">
        <f>IF(DF110="SI",DB110,0)</f>
        <v>0</v>
      </c>
      <c r="DJ110" s="40"/>
      <c r="DK110" s="37">
        <f t="shared" si="101"/>
        <v>0</v>
      </c>
      <c r="DL110" s="38">
        <f t="shared" si="102"/>
        <v>0</v>
      </c>
      <c r="DM110" s="39" t="s">
        <v>174</v>
      </c>
      <c r="DN110" s="40" t="s">
        <v>175</v>
      </c>
      <c r="DO110" s="151"/>
      <c r="DP110" s="44">
        <f>IF(DM110="SI",DI110,0)</f>
        <v>0</v>
      </c>
      <c r="DQ110" s="40"/>
      <c r="DR110" s="37">
        <f t="shared" si="104"/>
        <v>0</v>
      </c>
      <c r="DS110" s="38">
        <f t="shared" si="105"/>
        <v>0</v>
      </c>
      <c r="DT110" s="39" t="s">
        <v>174</v>
      </c>
      <c r="DU110" s="40" t="s">
        <v>175</v>
      </c>
      <c r="DV110" s="152"/>
      <c r="DW110" s="44">
        <f>IF(DT110="SI",DP110,0)</f>
        <v>0</v>
      </c>
      <c r="DX110" s="40"/>
      <c r="DY110" s="37">
        <f t="shared" si="107"/>
        <v>0</v>
      </c>
      <c r="DZ110" s="38">
        <f t="shared" si="108"/>
        <v>0</v>
      </c>
      <c r="EA110" s="39" t="s">
        <v>174</v>
      </c>
      <c r="EB110" s="40" t="s">
        <v>175</v>
      </c>
      <c r="EC110" s="46">
        <f>+AV110</f>
        <v>590</v>
      </c>
      <c r="ED110" s="60"/>
      <c r="EE110" s="40"/>
      <c r="EF110" s="37">
        <f t="shared" si="110"/>
        <v>1</v>
      </c>
      <c r="EG110" s="38">
        <f t="shared" si="111"/>
        <v>0</v>
      </c>
      <c r="EH110" s="39" t="s">
        <v>174</v>
      </c>
      <c r="EI110" s="40" t="s">
        <v>175</v>
      </c>
      <c r="EJ110" s="50" t="s">
        <v>173</v>
      </c>
      <c r="EK110" s="48">
        <v>2024</v>
      </c>
      <c r="EL110" s="49" t="e">
        <f>+VLOOKUP(C110,[8]Listas_desplega!$AI$22:$AJ$44,2,0)</f>
        <v>#N/A</v>
      </c>
      <c r="EM110" s="49" t="str">
        <f>+VLOOKUP(I110,[8]Listas_desplega!$BY$2:$BZ$7,2,0)</f>
        <v>T_2</v>
      </c>
      <c r="EN110" s="49" t="str">
        <f>+VLOOKUP(J110,[8]Listas_desplega!$BY$10:$BZ$23,2,0)</f>
        <v>T_2_C_2</v>
      </c>
      <c r="EO110" s="49" t="str">
        <f>+VLOOKUP(K110,[8]Listas_desplega!$BY$27:$BZ$54,2,0)</f>
        <v>T_2_C_2_ET_1</v>
      </c>
      <c r="EP110" s="49" t="str">
        <f>+VLOOKUP(L110,[8]Listas_desplega!$BY$57:$BZ$105,2,0)</f>
        <v>T_2_C_2_ET_1_CPT_2</v>
      </c>
      <c r="EQ110" s="50" t="str">
        <f>+VLOOKUP(M110,[8]Listas_desplega!$J$2:$K$11,2,FALSE)</f>
        <v>Eje_E_2</v>
      </c>
      <c r="ER110" s="50"/>
    </row>
    <row r="111" spans="1:148" s="51" customFormat="1" x14ac:dyDescent="0.25">
      <c r="A111" s="20" t="s">
        <v>1431</v>
      </c>
      <c r="B111" s="21" t="s">
        <v>1002</v>
      </c>
      <c r="C111" s="22" t="s">
        <v>1003</v>
      </c>
      <c r="D111" s="22" t="s">
        <v>1145</v>
      </c>
      <c r="E111" s="148" t="s">
        <v>1146</v>
      </c>
      <c r="F111" s="148" t="s">
        <v>1006</v>
      </c>
      <c r="G111" s="148" t="s">
        <v>1147</v>
      </c>
      <c r="H111" s="63" t="s">
        <v>175</v>
      </c>
      <c r="I111" s="23" t="s">
        <v>158</v>
      </c>
      <c r="J111" s="23" t="s">
        <v>159</v>
      </c>
      <c r="K111" s="23" t="s">
        <v>160</v>
      </c>
      <c r="L111" s="23" t="s">
        <v>238</v>
      </c>
      <c r="M111" s="21" t="s">
        <v>162</v>
      </c>
      <c r="N111" s="25" t="s">
        <v>209</v>
      </c>
      <c r="O111" s="29">
        <v>67</v>
      </c>
      <c r="P111" s="231" t="s">
        <v>1155</v>
      </c>
      <c r="Q111" s="27" t="s">
        <v>165</v>
      </c>
      <c r="R111" s="27" t="s">
        <v>1149</v>
      </c>
      <c r="S111" s="23" t="s">
        <v>1156</v>
      </c>
      <c r="T111" s="26" t="s">
        <v>186</v>
      </c>
      <c r="U111" s="26" t="s">
        <v>199</v>
      </c>
      <c r="V111" s="26">
        <v>60</v>
      </c>
      <c r="W111" s="23" t="s">
        <v>1151</v>
      </c>
      <c r="X111" s="29" t="s">
        <v>171</v>
      </c>
      <c r="Y111" s="21"/>
      <c r="Z111" s="30"/>
      <c r="AA111" s="30"/>
      <c r="AB111" s="30"/>
      <c r="AC111" s="30"/>
      <c r="AD111" s="30"/>
      <c r="AE111" s="30"/>
      <c r="AF111" s="30"/>
      <c r="AG111" s="30"/>
      <c r="AH111" s="29"/>
      <c r="AI111" s="29"/>
      <c r="AJ111" s="29"/>
      <c r="AK111" s="29"/>
      <c r="AL111" s="29"/>
      <c r="AM111" s="29"/>
      <c r="AN111" s="29"/>
      <c r="AO111" s="29"/>
      <c r="AP111" s="29"/>
      <c r="AQ111" s="29"/>
      <c r="AR111" s="31"/>
      <c r="AS111" s="29"/>
      <c r="AT111" s="232"/>
      <c r="AU111" s="164">
        <v>0</v>
      </c>
      <c r="AV111" s="234">
        <v>50</v>
      </c>
      <c r="AW111" s="234">
        <v>25</v>
      </c>
      <c r="AX111" s="234">
        <v>25</v>
      </c>
      <c r="AY111" s="234">
        <v>100</v>
      </c>
      <c r="AZ111" s="212"/>
      <c r="BA111" s="212"/>
      <c r="BB111" s="212"/>
      <c r="BC111" s="213"/>
      <c r="BD111" s="151"/>
      <c r="BE111" s="151"/>
      <c r="BF111" s="40"/>
      <c r="BG111" s="37">
        <f t="shared" si="80"/>
        <v>0</v>
      </c>
      <c r="BH111" s="38">
        <f t="shared" si="81"/>
        <v>0</v>
      </c>
      <c r="BI111" s="39" t="s">
        <v>174</v>
      </c>
      <c r="BJ111" s="40" t="s">
        <v>175</v>
      </c>
      <c r="BK111" s="151"/>
      <c r="BL111" s="44">
        <f>IF(BI111="SI",BE111,0)</f>
        <v>0</v>
      </c>
      <c r="BM111" s="40" t="s">
        <v>1152</v>
      </c>
      <c r="BN111" s="37">
        <f t="shared" si="82"/>
        <v>0</v>
      </c>
      <c r="BO111" s="38">
        <f t="shared" si="83"/>
        <v>0</v>
      </c>
      <c r="BP111" s="39" t="s">
        <v>179</v>
      </c>
      <c r="BQ111" s="36" t="s">
        <v>1153</v>
      </c>
      <c r="BR111" s="95"/>
      <c r="BS111" s="111">
        <f>IF(BP111="SI",BL111,0)</f>
        <v>0</v>
      </c>
      <c r="BT111" s="40" t="s">
        <v>1152</v>
      </c>
      <c r="BU111" s="37">
        <f t="shared" si="84"/>
        <v>0</v>
      </c>
      <c r="BV111" s="38">
        <f t="shared" si="85"/>
        <v>0</v>
      </c>
      <c r="BW111" s="39" t="s">
        <v>179</v>
      </c>
      <c r="BX111" s="36" t="s">
        <v>1154</v>
      </c>
      <c r="BY111" s="151"/>
      <c r="BZ111" s="44">
        <f>IF(BW111="SI",BS111,0)</f>
        <v>0</v>
      </c>
      <c r="CA111" s="40" t="s">
        <v>1152</v>
      </c>
      <c r="CB111" s="37">
        <f t="shared" si="87"/>
        <v>0</v>
      </c>
      <c r="CC111" s="38">
        <f t="shared" si="124"/>
        <v>0</v>
      </c>
      <c r="CD111" s="39" t="s">
        <v>179</v>
      </c>
      <c r="CE111" s="36" t="s">
        <v>1116</v>
      </c>
      <c r="CF111" s="151"/>
      <c r="CG111" s="44">
        <f>IF(CD111="SI",BZ111,0)</f>
        <v>0</v>
      </c>
      <c r="CH111" s="40" t="s">
        <v>1152</v>
      </c>
      <c r="CI111" s="37">
        <f t="shared" si="91"/>
        <v>0</v>
      </c>
      <c r="CJ111" s="38">
        <f t="shared" si="92"/>
        <v>0</v>
      </c>
      <c r="CK111" s="39" t="s">
        <v>179</v>
      </c>
      <c r="CL111" s="36" t="s">
        <v>1117</v>
      </c>
      <c r="CM111" s="151"/>
      <c r="CN111" s="44">
        <f>IF(CK111="SI",CG111,0)</f>
        <v>0</v>
      </c>
      <c r="CO111" s="40" t="s">
        <v>1152</v>
      </c>
      <c r="CP111" s="37">
        <f t="shared" si="93"/>
        <v>0</v>
      </c>
      <c r="CQ111" s="38">
        <f t="shared" si="94"/>
        <v>0</v>
      </c>
      <c r="CR111" s="39" t="s">
        <v>179</v>
      </c>
      <c r="CS111" s="40" t="s">
        <v>1117</v>
      </c>
      <c r="CT111" s="126"/>
      <c r="CU111" s="44">
        <f>IF(CR111="SI",CN111,0)</f>
        <v>0</v>
      </c>
      <c r="CV111" s="40"/>
      <c r="CW111" s="37">
        <f t="shared" si="96"/>
        <v>0</v>
      </c>
      <c r="CX111" s="38">
        <f t="shared" si="97"/>
        <v>0</v>
      </c>
      <c r="CY111" s="39" t="s">
        <v>174</v>
      </c>
      <c r="CZ111" s="40" t="s">
        <v>175</v>
      </c>
      <c r="DA111" s="152"/>
      <c r="DB111" s="44">
        <f>IF(CY111="SI",CU111,0)</f>
        <v>0</v>
      </c>
      <c r="DC111" s="40"/>
      <c r="DD111" s="37">
        <f t="shared" si="99"/>
        <v>0</v>
      </c>
      <c r="DE111" s="38">
        <f t="shared" si="100"/>
        <v>0</v>
      </c>
      <c r="DF111" s="39" t="s">
        <v>174</v>
      </c>
      <c r="DG111" s="40" t="s">
        <v>175</v>
      </c>
      <c r="DH111" s="152"/>
      <c r="DI111" s="44">
        <f>IF(DF111="SI",DB111,0)</f>
        <v>0</v>
      </c>
      <c r="DJ111" s="40"/>
      <c r="DK111" s="37">
        <f t="shared" si="101"/>
        <v>0</v>
      </c>
      <c r="DL111" s="38">
        <f t="shared" si="102"/>
        <v>0</v>
      </c>
      <c r="DM111" s="39" t="s">
        <v>174</v>
      </c>
      <c r="DN111" s="40" t="s">
        <v>175</v>
      </c>
      <c r="DO111" s="151"/>
      <c r="DP111" s="44">
        <f>IF(DM111="SI",DI111,0)</f>
        <v>0</v>
      </c>
      <c r="DQ111" s="40"/>
      <c r="DR111" s="37">
        <f t="shared" si="104"/>
        <v>0</v>
      </c>
      <c r="DS111" s="38">
        <f t="shared" si="105"/>
        <v>0</v>
      </c>
      <c r="DT111" s="39" t="s">
        <v>174</v>
      </c>
      <c r="DU111" s="40" t="s">
        <v>175</v>
      </c>
      <c r="DV111" s="152"/>
      <c r="DW111" s="44">
        <f>IF(DT111="SI",DP111,0)</f>
        <v>0</v>
      </c>
      <c r="DX111" s="40"/>
      <c r="DY111" s="37">
        <f t="shared" si="107"/>
        <v>0</v>
      </c>
      <c r="DZ111" s="38">
        <f t="shared" si="108"/>
        <v>0</v>
      </c>
      <c r="EA111" s="39" t="s">
        <v>174</v>
      </c>
      <c r="EB111" s="40" t="s">
        <v>175</v>
      </c>
      <c r="EC111" s="46">
        <f>+AV111</f>
        <v>50</v>
      </c>
      <c r="ED111" s="60"/>
      <c r="EE111" s="40"/>
      <c r="EF111" s="37">
        <f t="shared" si="110"/>
        <v>1</v>
      </c>
      <c r="EG111" s="38">
        <f t="shared" si="111"/>
        <v>0</v>
      </c>
      <c r="EH111" s="39" t="s">
        <v>174</v>
      </c>
      <c r="EI111" s="40" t="s">
        <v>175</v>
      </c>
      <c r="EJ111" s="50" t="s">
        <v>173</v>
      </c>
      <c r="EK111" s="48">
        <v>2024</v>
      </c>
      <c r="EL111" s="49" t="e">
        <f>+VLOOKUP(C111,[8]Listas_desplega!$AI$22:$AJ$44,2,0)</f>
        <v>#N/A</v>
      </c>
      <c r="EM111" s="49" t="str">
        <f>+VLOOKUP(I111,[8]Listas_desplega!$BY$2:$BZ$7,2,0)</f>
        <v>T_2</v>
      </c>
      <c r="EN111" s="49" t="str">
        <f>+VLOOKUP(J111,[8]Listas_desplega!$BY$10:$BZ$23,2,0)</f>
        <v>T_2_C_2</v>
      </c>
      <c r="EO111" s="49" t="str">
        <f>+VLOOKUP(K111,[8]Listas_desplega!$BY$27:$BZ$54,2,0)</f>
        <v>T_2_C_2_ET_1</v>
      </c>
      <c r="EP111" s="49" t="str">
        <f>+VLOOKUP(L111,[8]Listas_desplega!$BY$57:$BZ$105,2,0)</f>
        <v>T_2_C_2_ET_1_CPT_2</v>
      </c>
      <c r="EQ111" s="50" t="str">
        <f>+VLOOKUP(M111,[8]Listas_desplega!$J$2:$K$11,2,FALSE)</f>
        <v>Eje_E_2</v>
      </c>
      <c r="ER111" s="50"/>
    </row>
    <row r="112" spans="1:148" s="51" customFormat="1" x14ac:dyDescent="0.25">
      <c r="A112" s="20" t="s">
        <v>1432</v>
      </c>
      <c r="B112" s="21" t="s">
        <v>1002</v>
      </c>
      <c r="C112" s="22" t="s">
        <v>1003</v>
      </c>
      <c r="D112" s="22" t="s">
        <v>1157</v>
      </c>
      <c r="E112" s="23" t="s">
        <v>765</v>
      </c>
      <c r="F112" s="23" t="s">
        <v>1006</v>
      </c>
      <c r="G112" s="23" t="s">
        <v>1158</v>
      </c>
      <c r="H112" s="63" t="s">
        <v>175</v>
      </c>
      <c r="I112" s="23" t="s">
        <v>605</v>
      </c>
      <c r="J112" s="23" t="s">
        <v>606</v>
      </c>
      <c r="K112" s="23" t="s">
        <v>607</v>
      </c>
      <c r="L112" s="23" t="s">
        <v>1159</v>
      </c>
      <c r="M112" s="21" t="s">
        <v>1009</v>
      </c>
      <c r="N112" s="25" t="s">
        <v>1160</v>
      </c>
      <c r="O112" s="29">
        <v>69</v>
      </c>
      <c r="P112" s="23" t="s">
        <v>1161</v>
      </c>
      <c r="Q112" s="30" t="s">
        <v>165</v>
      </c>
      <c r="R112" s="28" t="s">
        <v>656</v>
      </c>
      <c r="S112" s="23" t="s">
        <v>1162</v>
      </c>
      <c r="T112" s="29" t="s">
        <v>186</v>
      </c>
      <c r="U112" s="29" t="s">
        <v>187</v>
      </c>
      <c r="V112" s="29">
        <v>0</v>
      </c>
      <c r="W112" s="23" t="s">
        <v>1163</v>
      </c>
      <c r="X112" s="29" t="s">
        <v>171</v>
      </c>
      <c r="Y112" s="21"/>
      <c r="Z112" s="30"/>
      <c r="AA112" s="30"/>
      <c r="AB112" s="30"/>
      <c r="AC112" s="30"/>
      <c r="AD112" s="30"/>
      <c r="AE112" s="30"/>
      <c r="AF112" s="30"/>
      <c r="AG112" s="30"/>
      <c r="AH112" s="29"/>
      <c r="AI112" s="29"/>
      <c r="AJ112" s="29"/>
      <c r="AK112" s="29"/>
      <c r="AL112" s="29"/>
      <c r="AM112" s="29" t="s">
        <v>173</v>
      </c>
      <c r="AN112" s="29"/>
      <c r="AO112" s="29"/>
      <c r="AP112" s="29"/>
      <c r="AQ112" s="29"/>
      <c r="AR112" s="31"/>
      <c r="AS112" s="29"/>
      <c r="AT112" s="157"/>
      <c r="AU112" s="178"/>
      <c r="AV112" s="235">
        <v>90</v>
      </c>
      <c r="AW112" s="235">
        <v>90</v>
      </c>
      <c r="AX112" s="235">
        <v>90</v>
      </c>
      <c r="AY112" s="235">
        <v>90</v>
      </c>
      <c r="AZ112" s="235"/>
      <c r="BA112" s="235"/>
      <c r="BB112" s="235"/>
      <c r="BC112" s="236"/>
      <c r="BD112" s="237">
        <v>0</v>
      </c>
      <c r="BE112" s="238"/>
      <c r="BF112" s="239"/>
      <c r="BG112" s="37">
        <f t="shared" si="80"/>
        <v>0</v>
      </c>
      <c r="BH112" s="38">
        <f t="shared" si="81"/>
        <v>0</v>
      </c>
      <c r="BI112" s="39" t="s">
        <v>179</v>
      </c>
      <c r="BJ112" s="36" t="s">
        <v>1164</v>
      </c>
      <c r="BK112" s="57">
        <v>0</v>
      </c>
      <c r="BL112" s="240">
        <f t="shared" ref="BL112:BL126" si="125">IF(BI112="SI",BE112,0)</f>
        <v>0</v>
      </c>
      <c r="BM112" s="239"/>
      <c r="BN112" s="37">
        <f t="shared" si="82"/>
        <v>0</v>
      </c>
      <c r="BO112" s="38">
        <f t="shared" si="83"/>
        <v>0</v>
      </c>
      <c r="BP112" s="39" t="s">
        <v>179</v>
      </c>
      <c r="BQ112" s="36" t="s">
        <v>1153</v>
      </c>
      <c r="BR112" s="57">
        <v>22.5</v>
      </c>
      <c r="BS112" s="241">
        <v>22.5</v>
      </c>
      <c r="BT112" s="242" t="s">
        <v>1165</v>
      </c>
      <c r="BU112" s="37">
        <f t="shared" si="84"/>
        <v>0.25</v>
      </c>
      <c r="BV112" s="38">
        <f t="shared" si="85"/>
        <v>0.25</v>
      </c>
      <c r="BW112" s="39" t="s">
        <v>179</v>
      </c>
      <c r="BX112" s="36" t="s">
        <v>1025</v>
      </c>
      <c r="BY112" s="57">
        <f t="shared" ref="BY112:BY126" si="126">+BR112</f>
        <v>22.5</v>
      </c>
      <c r="BZ112" s="44">
        <f t="shared" ref="BZ112:BZ126" si="127">IF(BW112="SI",BS112,0)</f>
        <v>22.5</v>
      </c>
      <c r="CA112" s="228"/>
      <c r="CB112" s="37">
        <f t="shared" si="87"/>
        <v>0.25</v>
      </c>
      <c r="CC112" s="38">
        <f t="shared" si="124"/>
        <v>0.25</v>
      </c>
      <c r="CD112" s="39" t="s">
        <v>179</v>
      </c>
      <c r="CE112" s="40" t="s">
        <v>1116</v>
      </c>
      <c r="CF112" s="57">
        <f t="shared" ref="CF112:CF126" si="128">+BY112</f>
        <v>22.5</v>
      </c>
      <c r="CG112" s="44">
        <f t="shared" ref="CG112:CG124" si="129">IF(CD112="SI",BZ112,0)</f>
        <v>22.5</v>
      </c>
      <c r="CH112" s="228"/>
      <c r="CI112" s="37">
        <f t="shared" si="91"/>
        <v>0.25</v>
      </c>
      <c r="CJ112" s="38">
        <f t="shared" si="92"/>
        <v>0.25</v>
      </c>
      <c r="CK112" s="39" t="s">
        <v>179</v>
      </c>
      <c r="CL112" s="40" t="s">
        <v>1117</v>
      </c>
      <c r="CM112" s="57">
        <v>45</v>
      </c>
      <c r="CN112" s="228">
        <v>49.5</v>
      </c>
      <c r="CO112" s="228" t="s">
        <v>1166</v>
      </c>
      <c r="CP112" s="37">
        <f t="shared" si="93"/>
        <v>0.5</v>
      </c>
      <c r="CQ112" s="38">
        <f t="shared" si="94"/>
        <v>0.55000000000000004</v>
      </c>
      <c r="CR112" s="39" t="s">
        <v>179</v>
      </c>
      <c r="CS112" s="40" t="s">
        <v>1020</v>
      </c>
      <c r="CT112" s="57">
        <f t="shared" ref="CT112:CT126" si="130">+CM112</f>
        <v>45</v>
      </c>
      <c r="CU112" s="44">
        <f t="shared" ref="CU112:CU126" si="131">IF(CR112="SI",CN112,0)</f>
        <v>49.5</v>
      </c>
      <c r="CV112" s="228"/>
      <c r="CW112" s="37">
        <f t="shared" si="96"/>
        <v>0.5</v>
      </c>
      <c r="CX112" s="38">
        <f t="shared" si="97"/>
        <v>0.55000000000000004</v>
      </c>
      <c r="CY112" s="39" t="s">
        <v>174</v>
      </c>
      <c r="CZ112" s="40" t="s">
        <v>175</v>
      </c>
      <c r="DA112" s="46">
        <f t="shared" ref="DA112:DA126" si="132">+CT112</f>
        <v>45</v>
      </c>
      <c r="DB112" s="44">
        <f t="shared" ref="DB112:DB126" si="133">IF(CY112="SI",CU112,0)</f>
        <v>0</v>
      </c>
      <c r="DC112" s="228"/>
      <c r="DD112" s="37">
        <f t="shared" si="99"/>
        <v>0.5</v>
      </c>
      <c r="DE112" s="38">
        <f t="shared" si="100"/>
        <v>0.55000000000000004</v>
      </c>
      <c r="DF112" s="39" t="s">
        <v>174</v>
      </c>
      <c r="DG112" s="40" t="s">
        <v>175</v>
      </c>
      <c r="DH112" s="46">
        <v>67.5</v>
      </c>
      <c r="DI112" s="228"/>
      <c r="DJ112" s="228"/>
      <c r="DK112" s="37">
        <f t="shared" si="101"/>
        <v>0.75</v>
      </c>
      <c r="DL112" s="38">
        <f t="shared" si="102"/>
        <v>0.55000000000000004</v>
      </c>
      <c r="DM112" s="39" t="s">
        <v>174</v>
      </c>
      <c r="DN112" s="40" t="s">
        <v>175</v>
      </c>
      <c r="DO112" s="46">
        <f t="shared" ref="DO112:DO126" si="134">+DH112</f>
        <v>67.5</v>
      </c>
      <c r="DP112" s="44">
        <f t="shared" ref="DP112:DP126" si="135">IF(DM112="SI",DI112,0)</f>
        <v>0</v>
      </c>
      <c r="DQ112" s="228"/>
      <c r="DR112" s="37">
        <f t="shared" si="104"/>
        <v>0.75</v>
      </c>
      <c r="DS112" s="38">
        <f t="shared" si="105"/>
        <v>0.55000000000000004</v>
      </c>
      <c r="DT112" s="39" t="s">
        <v>174</v>
      </c>
      <c r="DU112" s="40" t="s">
        <v>175</v>
      </c>
      <c r="DV112" s="46">
        <f t="shared" ref="DV112:DV126" si="136">+DO112</f>
        <v>67.5</v>
      </c>
      <c r="DW112" s="44">
        <f t="shared" ref="DW112:DW126" si="137">IF(DT112="SI",DP112,0)</f>
        <v>0</v>
      </c>
      <c r="DX112" s="228"/>
      <c r="DY112" s="37">
        <f t="shared" si="107"/>
        <v>0.75</v>
      </c>
      <c r="DZ112" s="38">
        <f t="shared" si="108"/>
        <v>0.55000000000000004</v>
      </c>
      <c r="EA112" s="39" t="s">
        <v>174</v>
      </c>
      <c r="EB112" s="40" t="s">
        <v>175</v>
      </c>
      <c r="EC112" s="46">
        <f t="shared" ref="EC112:EC126" si="138">+AV112</f>
        <v>90</v>
      </c>
      <c r="ED112" s="228"/>
      <c r="EE112" s="228"/>
      <c r="EF112" s="37">
        <f t="shared" si="110"/>
        <v>1</v>
      </c>
      <c r="EG112" s="38">
        <f t="shared" si="111"/>
        <v>0.55000000000000004</v>
      </c>
      <c r="EH112" s="39" t="s">
        <v>174</v>
      </c>
      <c r="EI112" s="40" t="s">
        <v>175</v>
      </c>
      <c r="EJ112" s="48"/>
      <c r="EK112" s="48">
        <v>2024</v>
      </c>
      <c r="EL112" s="49" t="e">
        <f>+VLOOKUP(C112,[8]Listas_desplega!$AI$22:$AJ$44,2,0)</f>
        <v>#N/A</v>
      </c>
      <c r="EM112" s="49" t="str">
        <f>+VLOOKUP(I112,[8]Listas_desplega!$BY$2:$BZ$7,2,0)</f>
        <v>T_5</v>
      </c>
      <c r="EN112" s="49" t="str">
        <f>+VLOOKUP(J112,[8]Listas_desplega!$BY$10:$BZ$23,2,0)</f>
        <v>T_5_C_1</v>
      </c>
      <c r="EO112" s="49" t="str">
        <f>+VLOOKUP(K112,[8]Listas_desplega!$BY$27:$BZ$54,2,0)</f>
        <v>T_5_C_1_ET_1</v>
      </c>
      <c r="EP112" s="49" t="str">
        <f>+VLOOKUP(L112,[8]Listas_desplega!$BY$57:$BZ$105,2,0)</f>
        <v>T_5_C_1_ET_1_CPT_4</v>
      </c>
      <c r="EQ112" s="50" t="str">
        <f>+VLOOKUP(M112,[8]Listas_desplega!$J$2:$K$11,2,FALSE)</f>
        <v>Eje_E_9</v>
      </c>
      <c r="ER112" s="50"/>
    </row>
    <row r="113" spans="1:148" s="51" customFormat="1" x14ac:dyDescent="0.25">
      <c r="A113" s="20" t="s">
        <v>1433</v>
      </c>
      <c r="B113" s="21" t="s">
        <v>1002</v>
      </c>
      <c r="C113" s="22" t="s">
        <v>1003</v>
      </c>
      <c r="D113" s="22" t="s">
        <v>1157</v>
      </c>
      <c r="E113" s="23" t="s">
        <v>765</v>
      </c>
      <c r="F113" s="23" t="s">
        <v>1006</v>
      </c>
      <c r="G113" s="23" t="s">
        <v>1158</v>
      </c>
      <c r="H113" s="63" t="s">
        <v>175</v>
      </c>
      <c r="I113" s="23" t="s">
        <v>605</v>
      </c>
      <c r="J113" s="23" t="s">
        <v>606</v>
      </c>
      <c r="K113" s="23" t="s">
        <v>607</v>
      </c>
      <c r="L113" s="23" t="s">
        <v>1159</v>
      </c>
      <c r="M113" s="21" t="s">
        <v>1009</v>
      </c>
      <c r="N113" s="25" t="s">
        <v>1160</v>
      </c>
      <c r="O113" s="29">
        <v>70</v>
      </c>
      <c r="P113" s="23" t="s">
        <v>1167</v>
      </c>
      <c r="Q113" s="30" t="s">
        <v>165</v>
      </c>
      <c r="R113" s="28" t="s">
        <v>656</v>
      </c>
      <c r="S113" s="23" t="s">
        <v>1168</v>
      </c>
      <c r="T113" s="29" t="s">
        <v>186</v>
      </c>
      <c r="U113" s="29" t="s">
        <v>187</v>
      </c>
      <c r="V113" s="29">
        <v>0</v>
      </c>
      <c r="W113" s="23" t="s">
        <v>1169</v>
      </c>
      <c r="X113" s="29" t="s">
        <v>171</v>
      </c>
      <c r="Y113" s="21"/>
      <c r="Z113" s="30"/>
      <c r="AA113" s="30"/>
      <c r="AB113" s="30"/>
      <c r="AC113" s="30"/>
      <c r="AD113" s="30"/>
      <c r="AE113" s="30"/>
      <c r="AF113" s="30"/>
      <c r="AG113" s="30"/>
      <c r="AH113" s="29"/>
      <c r="AI113" s="29"/>
      <c r="AJ113" s="29"/>
      <c r="AK113" s="29"/>
      <c r="AL113" s="29"/>
      <c r="AM113" s="29" t="s">
        <v>173</v>
      </c>
      <c r="AN113" s="29"/>
      <c r="AO113" s="29"/>
      <c r="AP113" s="29"/>
      <c r="AQ113" s="29"/>
      <c r="AR113" s="31"/>
      <c r="AS113" s="29"/>
      <c r="AT113" s="157"/>
      <c r="AU113" s="178"/>
      <c r="AV113" s="235">
        <v>74</v>
      </c>
      <c r="AW113" s="235">
        <v>74</v>
      </c>
      <c r="AX113" s="235">
        <v>74</v>
      </c>
      <c r="AY113" s="235">
        <v>74</v>
      </c>
      <c r="AZ113" s="235"/>
      <c r="BA113" s="235"/>
      <c r="BB113" s="235"/>
      <c r="BC113" s="236"/>
      <c r="BD113" s="237">
        <v>0</v>
      </c>
      <c r="BE113" s="238"/>
      <c r="BF113" s="239"/>
      <c r="BG113" s="37">
        <f t="shared" si="80"/>
        <v>0</v>
      </c>
      <c r="BH113" s="38">
        <f t="shared" si="81"/>
        <v>0</v>
      </c>
      <c r="BI113" s="39" t="s">
        <v>179</v>
      </c>
      <c r="BJ113" s="36" t="s">
        <v>1164</v>
      </c>
      <c r="BK113" s="57">
        <v>0</v>
      </c>
      <c r="BL113" s="240">
        <f t="shared" si="125"/>
        <v>0</v>
      </c>
      <c r="BM113" s="239"/>
      <c r="BN113" s="37">
        <f t="shared" si="82"/>
        <v>0</v>
      </c>
      <c r="BO113" s="38">
        <f t="shared" si="83"/>
        <v>0</v>
      </c>
      <c r="BP113" s="39" t="s">
        <v>179</v>
      </c>
      <c r="BQ113" s="36" t="s">
        <v>1153</v>
      </c>
      <c r="BR113" s="57">
        <v>27</v>
      </c>
      <c r="BS113" s="241">
        <v>20.618556701030926</v>
      </c>
      <c r="BT113" s="242" t="s">
        <v>1170</v>
      </c>
      <c r="BU113" s="37">
        <f t="shared" si="84"/>
        <v>0.36486486486486486</v>
      </c>
      <c r="BV113" s="38">
        <f t="shared" si="85"/>
        <v>0.278629144608526</v>
      </c>
      <c r="BW113" s="39" t="s">
        <v>179</v>
      </c>
      <c r="BX113" s="36" t="s">
        <v>1025</v>
      </c>
      <c r="BY113" s="57">
        <f t="shared" si="126"/>
        <v>27</v>
      </c>
      <c r="BZ113" s="44">
        <f t="shared" si="127"/>
        <v>20.618556701030926</v>
      </c>
      <c r="CA113" s="228"/>
      <c r="CB113" s="37">
        <f t="shared" si="87"/>
        <v>0.36486486486486486</v>
      </c>
      <c r="CC113" s="38">
        <f t="shared" si="124"/>
        <v>0.278629144608526</v>
      </c>
      <c r="CD113" s="39" t="s">
        <v>179</v>
      </c>
      <c r="CE113" s="40" t="s">
        <v>1116</v>
      </c>
      <c r="CF113" s="57">
        <f t="shared" si="128"/>
        <v>27</v>
      </c>
      <c r="CG113" s="44">
        <f t="shared" si="129"/>
        <v>20.618556701030926</v>
      </c>
      <c r="CH113" s="228"/>
      <c r="CI113" s="37">
        <f t="shared" si="91"/>
        <v>0.36486486486486486</v>
      </c>
      <c r="CJ113" s="38">
        <f t="shared" si="92"/>
        <v>0.278629144608526</v>
      </c>
      <c r="CK113" s="39" t="s">
        <v>179</v>
      </c>
      <c r="CL113" s="40" t="s">
        <v>1117</v>
      </c>
      <c r="CM113" s="57">
        <v>52</v>
      </c>
      <c r="CN113" s="228">
        <v>54.639175257731956</v>
      </c>
      <c r="CO113" s="228" t="s">
        <v>1171</v>
      </c>
      <c r="CP113" s="37">
        <f t="shared" si="93"/>
        <v>0.70270270270270274</v>
      </c>
      <c r="CQ113" s="38">
        <f t="shared" si="94"/>
        <v>0.73836723321259401</v>
      </c>
      <c r="CR113" s="39" t="s">
        <v>179</v>
      </c>
      <c r="CS113" s="40" t="s">
        <v>1020</v>
      </c>
      <c r="CT113" s="57">
        <f t="shared" si="130"/>
        <v>52</v>
      </c>
      <c r="CU113" s="44">
        <f t="shared" si="131"/>
        <v>54.639175257731956</v>
      </c>
      <c r="CV113" s="228"/>
      <c r="CW113" s="37">
        <f t="shared" si="96"/>
        <v>0.70270270270270274</v>
      </c>
      <c r="CX113" s="38">
        <f t="shared" si="97"/>
        <v>0.73836723321259401</v>
      </c>
      <c r="CY113" s="39" t="s">
        <v>174</v>
      </c>
      <c r="CZ113" s="40" t="s">
        <v>175</v>
      </c>
      <c r="DA113" s="46">
        <f t="shared" si="132"/>
        <v>52</v>
      </c>
      <c r="DB113" s="44">
        <f t="shared" si="133"/>
        <v>0</v>
      </c>
      <c r="DC113" s="228"/>
      <c r="DD113" s="37">
        <f t="shared" si="99"/>
        <v>0.70270270270270274</v>
      </c>
      <c r="DE113" s="38">
        <f t="shared" si="100"/>
        <v>0.73836723321259401</v>
      </c>
      <c r="DF113" s="39" t="s">
        <v>174</v>
      </c>
      <c r="DG113" s="40" t="s">
        <v>175</v>
      </c>
      <c r="DH113" s="46">
        <v>67</v>
      </c>
      <c r="DI113" s="228"/>
      <c r="DJ113" s="228"/>
      <c r="DK113" s="37">
        <f t="shared" si="101"/>
        <v>0.90540540540540537</v>
      </c>
      <c r="DL113" s="38">
        <f t="shared" si="102"/>
        <v>0.73836723321259401</v>
      </c>
      <c r="DM113" s="39" t="s">
        <v>174</v>
      </c>
      <c r="DN113" s="40" t="s">
        <v>175</v>
      </c>
      <c r="DO113" s="46">
        <f t="shared" si="134"/>
        <v>67</v>
      </c>
      <c r="DP113" s="44">
        <f t="shared" si="135"/>
        <v>0</v>
      </c>
      <c r="DQ113" s="228"/>
      <c r="DR113" s="37">
        <f t="shared" si="104"/>
        <v>0.90540540540540537</v>
      </c>
      <c r="DS113" s="38">
        <f t="shared" si="105"/>
        <v>0.73836723321259401</v>
      </c>
      <c r="DT113" s="39" t="s">
        <v>174</v>
      </c>
      <c r="DU113" s="40" t="s">
        <v>175</v>
      </c>
      <c r="DV113" s="46">
        <f t="shared" si="136"/>
        <v>67</v>
      </c>
      <c r="DW113" s="44">
        <f t="shared" si="137"/>
        <v>0</v>
      </c>
      <c r="DX113" s="228"/>
      <c r="DY113" s="37">
        <f t="shared" si="107"/>
        <v>0.90540540540540537</v>
      </c>
      <c r="DZ113" s="38">
        <f t="shared" si="108"/>
        <v>0.73836723321259401</v>
      </c>
      <c r="EA113" s="39" t="s">
        <v>174</v>
      </c>
      <c r="EB113" s="40" t="s">
        <v>175</v>
      </c>
      <c r="EC113" s="46">
        <f t="shared" si="138"/>
        <v>74</v>
      </c>
      <c r="ED113" s="228"/>
      <c r="EE113" s="228"/>
      <c r="EF113" s="37">
        <f t="shared" si="110"/>
        <v>1</v>
      </c>
      <c r="EG113" s="38">
        <f t="shared" si="111"/>
        <v>0.73836723321259401</v>
      </c>
      <c r="EH113" s="39" t="s">
        <v>174</v>
      </c>
      <c r="EI113" s="40" t="s">
        <v>175</v>
      </c>
      <c r="EJ113" s="48"/>
      <c r="EK113" s="48">
        <v>2024</v>
      </c>
      <c r="EL113" s="49" t="e">
        <f>+VLOOKUP(C113,[8]Listas_desplega!$AI$22:$AJ$44,2,0)</f>
        <v>#N/A</v>
      </c>
      <c r="EM113" s="49" t="str">
        <f>+VLOOKUP(I113,[8]Listas_desplega!$BY$2:$BZ$7,2,0)</f>
        <v>T_5</v>
      </c>
      <c r="EN113" s="49" t="str">
        <f>+VLOOKUP(J113,[8]Listas_desplega!$BY$10:$BZ$23,2,0)</f>
        <v>T_5_C_1</v>
      </c>
      <c r="EO113" s="49" t="str">
        <f>+VLOOKUP(K113,[8]Listas_desplega!$BY$27:$BZ$54,2,0)</f>
        <v>T_5_C_1_ET_1</v>
      </c>
      <c r="EP113" s="49" t="str">
        <f>+VLOOKUP(L113,[8]Listas_desplega!$BY$57:$BZ$105,2,0)</f>
        <v>T_5_C_1_ET_1_CPT_4</v>
      </c>
      <c r="EQ113" s="50" t="str">
        <f>+VLOOKUP(M113,[8]Listas_desplega!$J$2:$K$11,2,FALSE)</f>
        <v>Eje_E_9</v>
      </c>
      <c r="ER113" s="50"/>
    </row>
    <row r="114" spans="1:148" s="51" customFormat="1" x14ac:dyDescent="0.25">
      <c r="A114" s="20" t="s">
        <v>1434</v>
      </c>
      <c r="B114" s="21" t="s">
        <v>1002</v>
      </c>
      <c r="C114" s="22" t="s">
        <v>1003</v>
      </c>
      <c r="D114" s="22" t="s">
        <v>1157</v>
      </c>
      <c r="E114" s="23" t="s">
        <v>765</v>
      </c>
      <c r="F114" s="23" t="s">
        <v>1006</v>
      </c>
      <c r="G114" s="23" t="s">
        <v>1158</v>
      </c>
      <c r="H114" s="63" t="s">
        <v>175</v>
      </c>
      <c r="I114" s="23" t="s">
        <v>605</v>
      </c>
      <c r="J114" s="23" t="s">
        <v>606</v>
      </c>
      <c r="K114" s="23" t="s">
        <v>607</v>
      </c>
      <c r="L114" s="23" t="s">
        <v>1159</v>
      </c>
      <c r="M114" s="21" t="s">
        <v>1009</v>
      </c>
      <c r="N114" s="25" t="s">
        <v>1160</v>
      </c>
      <c r="O114" s="29">
        <v>71</v>
      </c>
      <c r="P114" s="23" t="s">
        <v>1172</v>
      </c>
      <c r="Q114" s="30" t="s">
        <v>221</v>
      </c>
      <c r="R114" s="28" t="s">
        <v>656</v>
      </c>
      <c r="S114" s="23" t="s">
        <v>1173</v>
      </c>
      <c r="T114" s="29" t="s">
        <v>186</v>
      </c>
      <c r="U114" s="29" t="s">
        <v>187</v>
      </c>
      <c r="V114" s="29">
        <v>0</v>
      </c>
      <c r="W114" s="23" t="s">
        <v>1174</v>
      </c>
      <c r="X114" s="29" t="s">
        <v>171</v>
      </c>
      <c r="Y114" s="21"/>
      <c r="Z114" s="30"/>
      <c r="AA114" s="30"/>
      <c r="AB114" s="30"/>
      <c r="AC114" s="30"/>
      <c r="AD114" s="30"/>
      <c r="AE114" s="30"/>
      <c r="AF114" s="30"/>
      <c r="AG114" s="30"/>
      <c r="AH114" s="29"/>
      <c r="AI114" s="29"/>
      <c r="AJ114" s="29"/>
      <c r="AK114" s="29"/>
      <c r="AL114" s="29"/>
      <c r="AM114" s="29" t="s">
        <v>173</v>
      </c>
      <c r="AN114" s="29"/>
      <c r="AO114" s="29"/>
      <c r="AP114" s="29"/>
      <c r="AQ114" s="29"/>
      <c r="AR114" s="31"/>
      <c r="AS114" s="29"/>
      <c r="AT114" s="157"/>
      <c r="AU114" s="178"/>
      <c r="AV114" s="243">
        <v>100</v>
      </c>
      <c r="AW114" s="243">
        <v>100</v>
      </c>
      <c r="AX114" s="243">
        <v>100</v>
      </c>
      <c r="AY114" s="243">
        <v>100</v>
      </c>
      <c r="AZ114" s="243"/>
      <c r="BA114" s="243"/>
      <c r="BB114" s="243"/>
      <c r="BC114" s="244"/>
      <c r="BD114" s="237">
        <v>0</v>
      </c>
      <c r="BE114" s="238"/>
      <c r="BF114" s="239"/>
      <c r="BG114" s="37">
        <f t="shared" si="80"/>
        <v>0</v>
      </c>
      <c r="BH114" s="38">
        <f t="shared" si="81"/>
        <v>0</v>
      </c>
      <c r="BI114" s="39" t="s">
        <v>179</v>
      </c>
      <c r="BJ114" s="36" t="s">
        <v>1164</v>
      </c>
      <c r="BK114" s="57">
        <v>0</v>
      </c>
      <c r="BL114" s="240">
        <f t="shared" si="125"/>
        <v>0</v>
      </c>
      <c r="BM114" s="239"/>
      <c r="BN114" s="37">
        <f t="shared" si="82"/>
        <v>0</v>
      </c>
      <c r="BO114" s="38">
        <f t="shared" si="83"/>
        <v>0</v>
      </c>
      <c r="BP114" s="39" t="s">
        <v>179</v>
      </c>
      <c r="BQ114" s="36" t="s">
        <v>1153</v>
      </c>
      <c r="BR114" s="57">
        <v>25</v>
      </c>
      <c r="BS114" s="241">
        <v>25</v>
      </c>
      <c r="BT114" s="242" t="s">
        <v>1175</v>
      </c>
      <c r="BU114" s="37">
        <f t="shared" si="84"/>
        <v>0.25</v>
      </c>
      <c r="BV114" s="38">
        <f t="shared" si="85"/>
        <v>0.25</v>
      </c>
      <c r="BW114" s="39" t="s">
        <v>179</v>
      </c>
      <c r="BX114" s="36" t="s">
        <v>1025</v>
      </c>
      <c r="BY114" s="57">
        <f t="shared" si="126"/>
        <v>25</v>
      </c>
      <c r="BZ114" s="44">
        <f t="shared" si="127"/>
        <v>25</v>
      </c>
      <c r="CA114" s="228"/>
      <c r="CB114" s="37">
        <f t="shared" si="87"/>
        <v>0.25</v>
      </c>
      <c r="CC114" s="38">
        <f t="shared" si="124"/>
        <v>0.25</v>
      </c>
      <c r="CD114" s="39" t="s">
        <v>179</v>
      </c>
      <c r="CE114" s="40" t="s">
        <v>1116</v>
      </c>
      <c r="CF114" s="57">
        <f t="shared" si="128"/>
        <v>25</v>
      </c>
      <c r="CG114" s="44">
        <f t="shared" si="129"/>
        <v>25</v>
      </c>
      <c r="CH114" s="228"/>
      <c r="CI114" s="37">
        <f t="shared" si="91"/>
        <v>0.25</v>
      </c>
      <c r="CJ114" s="38">
        <f t="shared" si="92"/>
        <v>0.25</v>
      </c>
      <c r="CK114" s="39" t="s">
        <v>179</v>
      </c>
      <c r="CL114" s="40" t="s">
        <v>1117</v>
      </c>
      <c r="CM114" s="57">
        <v>50</v>
      </c>
      <c r="CN114" s="228">
        <v>50</v>
      </c>
      <c r="CO114" s="228" t="s">
        <v>1176</v>
      </c>
      <c r="CP114" s="37">
        <f t="shared" si="93"/>
        <v>0.5</v>
      </c>
      <c r="CQ114" s="38">
        <f t="shared" si="94"/>
        <v>0.5</v>
      </c>
      <c r="CR114" s="39" t="s">
        <v>179</v>
      </c>
      <c r="CS114" s="40" t="s">
        <v>1020</v>
      </c>
      <c r="CT114" s="57">
        <f t="shared" si="130"/>
        <v>50</v>
      </c>
      <c r="CU114" s="44">
        <f t="shared" si="131"/>
        <v>50</v>
      </c>
      <c r="CV114" s="228"/>
      <c r="CW114" s="37">
        <f t="shared" si="96"/>
        <v>0.5</v>
      </c>
      <c r="CX114" s="38">
        <f t="shared" si="97"/>
        <v>0.5</v>
      </c>
      <c r="CY114" s="39" t="s">
        <v>174</v>
      </c>
      <c r="CZ114" s="40" t="s">
        <v>175</v>
      </c>
      <c r="DA114" s="46">
        <f t="shared" si="132"/>
        <v>50</v>
      </c>
      <c r="DB114" s="44">
        <f t="shared" si="133"/>
        <v>0</v>
      </c>
      <c r="DC114" s="228"/>
      <c r="DD114" s="37">
        <f t="shared" si="99"/>
        <v>0.5</v>
      </c>
      <c r="DE114" s="38">
        <f t="shared" si="100"/>
        <v>0.5</v>
      </c>
      <c r="DF114" s="39" t="s">
        <v>174</v>
      </c>
      <c r="DG114" s="40" t="s">
        <v>175</v>
      </c>
      <c r="DH114" s="46">
        <v>75</v>
      </c>
      <c r="DI114" s="228"/>
      <c r="DJ114" s="228"/>
      <c r="DK114" s="37">
        <f t="shared" si="101"/>
        <v>0.75</v>
      </c>
      <c r="DL114" s="38">
        <f t="shared" si="102"/>
        <v>0.5</v>
      </c>
      <c r="DM114" s="39" t="s">
        <v>174</v>
      </c>
      <c r="DN114" s="40" t="s">
        <v>175</v>
      </c>
      <c r="DO114" s="46">
        <f t="shared" si="134"/>
        <v>75</v>
      </c>
      <c r="DP114" s="44">
        <f t="shared" si="135"/>
        <v>0</v>
      </c>
      <c r="DQ114" s="228"/>
      <c r="DR114" s="37">
        <f t="shared" si="104"/>
        <v>0.75</v>
      </c>
      <c r="DS114" s="38">
        <f t="shared" si="105"/>
        <v>0.5</v>
      </c>
      <c r="DT114" s="39" t="s">
        <v>174</v>
      </c>
      <c r="DU114" s="40" t="s">
        <v>175</v>
      </c>
      <c r="DV114" s="46">
        <f t="shared" si="136"/>
        <v>75</v>
      </c>
      <c r="DW114" s="44">
        <f t="shared" si="137"/>
        <v>0</v>
      </c>
      <c r="DX114" s="228"/>
      <c r="DY114" s="37">
        <f t="shared" si="107"/>
        <v>0.75</v>
      </c>
      <c r="DZ114" s="38">
        <f t="shared" si="108"/>
        <v>0.5</v>
      </c>
      <c r="EA114" s="39" t="s">
        <v>174</v>
      </c>
      <c r="EB114" s="40" t="s">
        <v>175</v>
      </c>
      <c r="EC114" s="46">
        <f t="shared" si="138"/>
        <v>100</v>
      </c>
      <c r="ED114" s="228"/>
      <c r="EE114" s="228"/>
      <c r="EF114" s="37">
        <f t="shared" si="110"/>
        <v>1</v>
      </c>
      <c r="EG114" s="38">
        <f t="shared" si="111"/>
        <v>0.5</v>
      </c>
      <c r="EH114" s="39" t="s">
        <v>174</v>
      </c>
      <c r="EI114" s="40" t="s">
        <v>175</v>
      </c>
      <c r="EJ114" s="48"/>
      <c r="EK114" s="48">
        <v>2024</v>
      </c>
      <c r="EL114" s="49" t="e">
        <f>+VLOOKUP(C114,[8]Listas_desplega!$AI$22:$AJ$44,2,0)</f>
        <v>#N/A</v>
      </c>
      <c r="EM114" s="49" t="str">
        <f>+VLOOKUP(I114,[8]Listas_desplega!$BY$2:$BZ$7,2,0)</f>
        <v>T_5</v>
      </c>
      <c r="EN114" s="49" t="str">
        <f>+VLOOKUP(J114,[8]Listas_desplega!$BY$10:$BZ$23,2,0)</f>
        <v>T_5_C_1</v>
      </c>
      <c r="EO114" s="49" t="str">
        <f>+VLOOKUP(K114,[8]Listas_desplega!$BY$27:$BZ$54,2,0)</f>
        <v>T_5_C_1_ET_1</v>
      </c>
      <c r="EP114" s="49" t="str">
        <f>+VLOOKUP(L114,[8]Listas_desplega!$BY$57:$BZ$105,2,0)</f>
        <v>T_5_C_1_ET_1_CPT_4</v>
      </c>
      <c r="EQ114" s="50" t="str">
        <f>+VLOOKUP(M114,[8]Listas_desplega!$J$2:$K$11,2,FALSE)</f>
        <v>Eje_E_9</v>
      </c>
      <c r="ER114" s="50"/>
    </row>
    <row r="115" spans="1:148" s="51" customFormat="1" x14ac:dyDescent="0.25">
      <c r="A115" s="20" t="s">
        <v>1435</v>
      </c>
      <c r="B115" s="21" t="s">
        <v>1002</v>
      </c>
      <c r="C115" s="22" t="s">
        <v>1003</v>
      </c>
      <c r="D115" s="22" t="s">
        <v>1157</v>
      </c>
      <c r="E115" s="23" t="s">
        <v>765</v>
      </c>
      <c r="F115" s="23" t="s">
        <v>1006</v>
      </c>
      <c r="G115" s="23" t="s">
        <v>1158</v>
      </c>
      <c r="H115" s="63" t="s">
        <v>175</v>
      </c>
      <c r="I115" s="23" t="s">
        <v>605</v>
      </c>
      <c r="J115" s="23" t="s">
        <v>606</v>
      </c>
      <c r="K115" s="23" t="s">
        <v>607</v>
      </c>
      <c r="L115" s="23" t="s">
        <v>1159</v>
      </c>
      <c r="M115" s="21" t="s">
        <v>1009</v>
      </c>
      <c r="N115" s="25" t="s">
        <v>1160</v>
      </c>
      <c r="O115" s="29">
        <v>72</v>
      </c>
      <c r="P115" s="23" t="s">
        <v>1177</v>
      </c>
      <c r="Q115" s="30" t="s">
        <v>221</v>
      </c>
      <c r="R115" s="28" t="s">
        <v>222</v>
      </c>
      <c r="S115" s="23" t="s">
        <v>1178</v>
      </c>
      <c r="T115" s="29" t="s">
        <v>186</v>
      </c>
      <c r="U115" s="29" t="s">
        <v>187</v>
      </c>
      <c r="V115" s="29">
        <v>0</v>
      </c>
      <c r="W115" s="23" t="s">
        <v>1179</v>
      </c>
      <c r="X115" s="29" t="s">
        <v>171</v>
      </c>
      <c r="Y115" s="21"/>
      <c r="Z115" s="30"/>
      <c r="AA115" s="30"/>
      <c r="AB115" s="30"/>
      <c r="AC115" s="30"/>
      <c r="AD115" s="30"/>
      <c r="AE115" s="30"/>
      <c r="AF115" s="30"/>
      <c r="AG115" s="30"/>
      <c r="AH115" s="29"/>
      <c r="AI115" s="29"/>
      <c r="AJ115" s="29"/>
      <c r="AK115" s="29"/>
      <c r="AL115" s="29"/>
      <c r="AM115" s="29" t="s">
        <v>173</v>
      </c>
      <c r="AN115" s="29"/>
      <c r="AO115" s="29"/>
      <c r="AP115" s="29"/>
      <c r="AQ115" s="29"/>
      <c r="AR115" s="31"/>
      <c r="AS115" s="29"/>
      <c r="AT115" s="157"/>
      <c r="AU115" s="178"/>
      <c r="AV115" s="243">
        <v>80</v>
      </c>
      <c r="AW115" s="243">
        <v>82</v>
      </c>
      <c r="AX115" s="243">
        <v>85</v>
      </c>
      <c r="AY115" s="243">
        <v>85</v>
      </c>
      <c r="AZ115" s="243"/>
      <c r="BA115" s="243"/>
      <c r="BB115" s="243"/>
      <c r="BC115" s="244"/>
      <c r="BD115" s="237">
        <v>75</v>
      </c>
      <c r="BE115" s="238"/>
      <c r="BF115" s="239"/>
      <c r="BG115" s="37">
        <f t="shared" si="80"/>
        <v>0.9375</v>
      </c>
      <c r="BH115" s="38">
        <f t="shared" si="81"/>
        <v>0</v>
      </c>
      <c r="BI115" s="39" t="s">
        <v>179</v>
      </c>
      <c r="BJ115" s="36" t="s">
        <v>1164</v>
      </c>
      <c r="BK115" s="57">
        <v>75</v>
      </c>
      <c r="BL115" s="240">
        <f t="shared" si="125"/>
        <v>0</v>
      </c>
      <c r="BM115" s="239"/>
      <c r="BN115" s="37">
        <f t="shared" si="82"/>
        <v>0.9375</v>
      </c>
      <c r="BO115" s="38">
        <f t="shared" si="83"/>
        <v>0</v>
      </c>
      <c r="BP115" s="39" t="s">
        <v>179</v>
      </c>
      <c r="BQ115" s="36" t="s">
        <v>1153</v>
      </c>
      <c r="BR115" s="57">
        <v>75</v>
      </c>
      <c r="BS115" s="241">
        <v>88.589398023360289</v>
      </c>
      <c r="BT115" s="242" t="s">
        <v>1180</v>
      </c>
      <c r="BU115" s="37">
        <f t="shared" si="84"/>
        <v>0.9375</v>
      </c>
      <c r="BV115" s="38">
        <f t="shared" si="85"/>
        <v>1.1073674752920035</v>
      </c>
      <c r="BW115" s="39" t="s">
        <v>179</v>
      </c>
      <c r="BX115" s="36" t="s">
        <v>1025</v>
      </c>
      <c r="BY115" s="57">
        <f t="shared" si="126"/>
        <v>75</v>
      </c>
      <c r="BZ115" s="44">
        <f t="shared" si="127"/>
        <v>88.589398023360289</v>
      </c>
      <c r="CA115" s="228"/>
      <c r="CB115" s="37">
        <f t="shared" si="87"/>
        <v>0.9375</v>
      </c>
      <c r="CC115" s="38">
        <f t="shared" si="124"/>
        <v>1.1073674752920035</v>
      </c>
      <c r="CD115" s="39" t="s">
        <v>179</v>
      </c>
      <c r="CE115" s="40" t="s">
        <v>1116</v>
      </c>
      <c r="CF115" s="57">
        <f t="shared" si="128"/>
        <v>75</v>
      </c>
      <c r="CG115" s="44">
        <f t="shared" si="129"/>
        <v>88.589398023360289</v>
      </c>
      <c r="CH115" s="228"/>
      <c r="CI115" s="37">
        <f t="shared" si="91"/>
        <v>0.9375</v>
      </c>
      <c r="CJ115" s="38">
        <f t="shared" si="92"/>
        <v>1.1073674752920035</v>
      </c>
      <c r="CK115" s="39" t="s">
        <v>179</v>
      </c>
      <c r="CL115" s="40" t="s">
        <v>1117</v>
      </c>
      <c r="CM115" s="57">
        <v>77.5</v>
      </c>
      <c r="CN115" s="228">
        <v>93.293885601577912</v>
      </c>
      <c r="CO115" s="228" t="s">
        <v>1181</v>
      </c>
      <c r="CP115" s="37">
        <f t="shared" si="93"/>
        <v>0.96875</v>
      </c>
      <c r="CQ115" s="38">
        <f t="shared" si="94"/>
        <v>1.166173570019724</v>
      </c>
      <c r="CR115" s="39" t="s">
        <v>179</v>
      </c>
      <c r="CS115" s="40" t="s">
        <v>1182</v>
      </c>
      <c r="CT115" s="57">
        <f t="shared" si="130"/>
        <v>77.5</v>
      </c>
      <c r="CU115" s="44">
        <f t="shared" si="131"/>
        <v>93.293885601577912</v>
      </c>
      <c r="CV115" s="228"/>
      <c r="CW115" s="37">
        <f t="shared" si="96"/>
        <v>0.96875</v>
      </c>
      <c r="CX115" s="38">
        <f t="shared" si="97"/>
        <v>1.166173570019724</v>
      </c>
      <c r="CY115" s="39" t="s">
        <v>174</v>
      </c>
      <c r="CZ115" s="40" t="s">
        <v>175</v>
      </c>
      <c r="DA115" s="46">
        <f t="shared" si="132"/>
        <v>77.5</v>
      </c>
      <c r="DB115" s="44">
        <f t="shared" si="133"/>
        <v>0</v>
      </c>
      <c r="DC115" s="228"/>
      <c r="DD115" s="37">
        <f t="shared" si="99"/>
        <v>0.96875</v>
      </c>
      <c r="DE115" s="38">
        <f t="shared" si="100"/>
        <v>1.166173570019724</v>
      </c>
      <c r="DF115" s="39" t="s">
        <v>174</v>
      </c>
      <c r="DG115" s="40" t="s">
        <v>175</v>
      </c>
      <c r="DH115" s="46">
        <v>78.5</v>
      </c>
      <c r="DI115" s="228"/>
      <c r="DJ115" s="228"/>
      <c r="DK115" s="37">
        <f t="shared" si="101"/>
        <v>0.98124999999999996</v>
      </c>
      <c r="DL115" s="38">
        <f t="shared" si="102"/>
        <v>1.166173570019724</v>
      </c>
      <c r="DM115" s="39" t="s">
        <v>174</v>
      </c>
      <c r="DN115" s="40" t="s">
        <v>175</v>
      </c>
      <c r="DO115" s="46">
        <f t="shared" si="134"/>
        <v>78.5</v>
      </c>
      <c r="DP115" s="44">
        <f t="shared" si="135"/>
        <v>0</v>
      </c>
      <c r="DQ115" s="228"/>
      <c r="DR115" s="37">
        <f t="shared" si="104"/>
        <v>0.98124999999999996</v>
      </c>
      <c r="DS115" s="38">
        <f t="shared" si="105"/>
        <v>1.166173570019724</v>
      </c>
      <c r="DT115" s="39" t="s">
        <v>174</v>
      </c>
      <c r="DU115" s="40" t="s">
        <v>175</v>
      </c>
      <c r="DV115" s="46">
        <f t="shared" si="136"/>
        <v>78.5</v>
      </c>
      <c r="DW115" s="44">
        <f t="shared" si="137"/>
        <v>0</v>
      </c>
      <c r="DX115" s="228"/>
      <c r="DY115" s="37">
        <f t="shared" si="107"/>
        <v>0.98124999999999996</v>
      </c>
      <c r="DZ115" s="38">
        <f t="shared" si="108"/>
        <v>1.166173570019724</v>
      </c>
      <c r="EA115" s="39" t="s">
        <v>174</v>
      </c>
      <c r="EB115" s="40" t="s">
        <v>175</v>
      </c>
      <c r="EC115" s="46">
        <f t="shared" si="138"/>
        <v>80</v>
      </c>
      <c r="ED115" s="228"/>
      <c r="EE115" s="228"/>
      <c r="EF115" s="37">
        <f t="shared" si="110"/>
        <v>1</v>
      </c>
      <c r="EG115" s="38">
        <f t="shared" si="111"/>
        <v>1.166173570019724</v>
      </c>
      <c r="EH115" s="39" t="s">
        <v>174</v>
      </c>
      <c r="EI115" s="40" t="s">
        <v>175</v>
      </c>
      <c r="EJ115" s="48"/>
      <c r="EK115" s="48">
        <v>2024</v>
      </c>
      <c r="EL115" s="49" t="e">
        <f>+VLOOKUP(C115,[8]Listas_desplega!$AI$22:$AJ$44,2,0)</f>
        <v>#N/A</v>
      </c>
      <c r="EM115" s="49" t="str">
        <f>+VLOOKUP(I115,[8]Listas_desplega!$BY$2:$BZ$7,2,0)</f>
        <v>T_5</v>
      </c>
      <c r="EN115" s="49" t="str">
        <f>+VLOOKUP(J115,[8]Listas_desplega!$BY$10:$BZ$23,2,0)</f>
        <v>T_5_C_1</v>
      </c>
      <c r="EO115" s="49" t="str">
        <f>+VLOOKUP(K115,[8]Listas_desplega!$BY$27:$BZ$54,2,0)</f>
        <v>T_5_C_1_ET_1</v>
      </c>
      <c r="EP115" s="49" t="str">
        <f>+VLOOKUP(L115,[8]Listas_desplega!$BY$57:$BZ$105,2,0)</f>
        <v>T_5_C_1_ET_1_CPT_4</v>
      </c>
      <c r="EQ115" s="50" t="str">
        <f>+VLOOKUP(M115,[8]Listas_desplega!$J$2:$K$11,2,FALSE)</f>
        <v>Eje_E_9</v>
      </c>
      <c r="ER115" s="50"/>
    </row>
    <row r="116" spans="1:148" s="51" customFormat="1" x14ac:dyDescent="0.25">
      <c r="A116" s="20" t="s">
        <v>1436</v>
      </c>
      <c r="B116" s="21" t="s">
        <v>1183</v>
      </c>
      <c r="C116" s="22" t="s">
        <v>1184</v>
      </c>
      <c r="D116" s="22" t="s">
        <v>1185</v>
      </c>
      <c r="E116" s="23" t="s">
        <v>154</v>
      </c>
      <c r="F116" s="23" t="s">
        <v>1006</v>
      </c>
      <c r="G116" s="23" t="s">
        <v>1186</v>
      </c>
      <c r="H116" s="63" t="s">
        <v>175</v>
      </c>
      <c r="I116" s="23" t="s">
        <v>605</v>
      </c>
      <c r="J116" s="23" t="s">
        <v>606</v>
      </c>
      <c r="K116" s="23" t="s">
        <v>607</v>
      </c>
      <c r="L116" s="23" t="s">
        <v>608</v>
      </c>
      <c r="M116" s="21" t="s">
        <v>1009</v>
      </c>
      <c r="N116" s="25" t="s">
        <v>1187</v>
      </c>
      <c r="O116" s="29">
        <v>73</v>
      </c>
      <c r="P116" s="23" t="s">
        <v>1188</v>
      </c>
      <c r="Q116" s="30" t="s">
        <v>477</v>
      </c>
      <c r="R116" s="28" t="s">
        <v>166</v>
      </c>
      <c r="S116" s="23" t="s">
        <v>1189</v>
      </c>
      <c r="T116" s="29" t="s">
        <v>186</v>
      </c>
      <c r="U116" s="29" t="s">
        <v>187</v>
      </c>
      <c r="V116" s="29">
        <v>15</v>
      </c>
      <c r="W116" s="23" t="s">
        <v>1190</v>
      </c>
      <c r="X116" s="29" t="s">
        <v>171</v>
      </c>
      <c r="Y116" s="21"/>
      <c r="Z116" s="30"/>
      <c r="AA116" s="30"/>
      <c r="AB116" s="30"/>
      <c r="AC116" s="30"/>
      <c r="AD116" s="30"/>
      <c r="AE116" s="30"/>
      <c r="AF116" s="30"/>
      <c r="AG116" s="30"/>
      <c r="AH116" s="29"/>
      <c r="AI116" s="29"/>
      <c r="AJ116" s="29"/>
      <c r="AK116" s="29"/>
      <c r="AL116" s="29"/>
      <c r="AM116" s="29"/>
      <c r="AN116" s="29"/>
      <c r="AO116" s="29"/>
      <c r="AP116" s="29"/>
      <c r="AQ116" s="29"/>
      <c r="AR116" s="31"/>
      <c r="AS116" s="29"/>
      <c r="AT116" s="157"/>
      <c r="AU116" s="178"/>
      <c r="AV116" s="245">
        <v>95</v>
      </c>
      <c r="AW116" s="245">
        <v>95</v>
      </c>
      <c r="AX116" s="245">
        <v>95</v>
      </c>
      <c r="AY116" s="245">
        <v>95</v>
      </c>
      <c r="AZ116" s="245">
        <v>0</v>
      </c>
      <c r="BA116" s="245">
        <v>0</v>
      </c>
      <c r="BB116" s="245">
        <v>40</v>
      </c>
      <c r="BC116" s="246">
        <v>0</v>
      </c>
      <c r="BD116" s="247">
        <v>0</v>
      </c>
      <c r="BE116" s="248">
        <v>0</v>
      </c>
      <c r="BF116" s="249"/>
      <c r="BG116" s="37">
        <f t="shared" si="80"/>
        <v>0</v>
      </c>
      <c r="BH116" s="38">
        <f t="shared" si="81"/>
        <v>0</v>
      </c>
      <c r="BI116" s="39" t="s">
        <v>174</v>
      </c>
      <c r="BJ116" s="40" t="s">
        <v>175</v>
      </c>
      <c r="BK116" s="250">
        <v>0</v>
      </c>
      <c r="BL116" s="248">
        <v>0</v>
      </c>
      <c r="BM116" s="249"/>
      <c r="BN116" s="37">
        <f t="shared" si="82"/>
        <v>0</v>
      </c>
      <c r="BO116" s="38">
        <f t="shared" si="83"/>
        <v>0</v>
      </c>
      <c r="BP116" s="39" t="s">
        <v>174</v>
      </c>
      <c r="BQ116" s="40" t="s">
        <v>175</v>
      </c>
      <c r="BR116" s="250">
        <v>40</v>
      </c>
      <c r="BS116" s="165">
        <v>82.95</v>
      </c>
      <c r="BT116" s="251" t="s">
        <v>1191</v>
      </c>
      <c r="BU116" s="37">
        <f t="shared" si="84"/>
        <v>0.42105263157894735</v>
      </c>
      <c r="BV116" s="38">
        <f t="shared" si="85"/>
        <v>0.87315789473684213</v>
      </c>
      <c r="BW116" s="39" t="s">
        <v>179</v>
      </c>
      <c r="BX116" s="64" t="s">
        <v>1192</v>
      </c>
      <c r="BY116" s="57">
        <f t="shared" si="126"/>
        <v>40</v>
      </c>
      <c r="BZ116" s="44">
        <f t="shared" si="127"/>
        <v>82.95</v>
      </c>
      <c r="CA116" s="252"/>
      <c r="CB116" s="37">
        <f t="shared" si="87"/>
        <v>0.42105263157894735</v>
      </c>
      <c r="CC116" s="38">
        <f t="shared" si="124"/>
        <v>0.87315789473684213</v>
      </c>
      <c r="CD116" s="39" t="s">
        <v>179</v>
      </c>
      <c r="CE116" s="40" t="s">
        <v>1017</v>
      </c>
      <c r="CF116" s="57">
        <f t="shared" si="128"/>
        <v>40</v>
      </c>
      <c r="CG116" s="44">
        <f>IF(CD116="SI",BZ116,0)</f>
        <v>82.95</v>
      </c>
      <c r="CH116" s="252"/>
      <c r="CI116" s="37">
        <f t="shared" si="91"/>
        <v>0.42105263157894735</v>
      </c>
      <c r="CJ116" s="38">
        <f t="shared" si="92"/>
        <v>0.87315789473684213</v>
      </c>
      <c r="CK116" s="39" t="s">
        <v>179</v>
      </c>
      <c r="CL116" s="36" t="s">
        <v>1018</v>
      </c>
      <c r="CM116" s="250">
        <v>60</v>
      </c>
      <c r="CN116" s="253">
        <f>+CG116</f>
        <v>82.95</v>
      </c>
      <c r="CO116" s="252"/>
      <c r="CP116" s="37">
        <f t="shared" si="93"/>
        <v>0.63157894736842102</v>
      </c>
      <c r="CQ116" s="38">
        <f t="shared" si="94"/>
        <v>0.87315789473684213</v>
      </c>
      <c r="CR116" s="39" t="s">
        <v>179</v>
      </c>
      <c r="CS116" s="40" t="s">
        <v>175</v>
      </c>
      <c r="CT116" s="57">
        <f t="shared" si="130"/>
        <v>60</v>
      </c>
      <c r="CU116" s="44">
        <f t="shared" si="131"/>
        <v>82.95</v>
      </c>
      <c r="CV116" s="252"/>
      <c r="CW116" s="37">
        <f t="shared" si="96"/>
        <v>0.63157894736842102</v>
      </c>
      <c r="CX116" s="38">
        <f t="shared" si="97"/>
        <v>0.87315789473684213</v>
      </c>
      <c r="CY116" s="39" t="s">
        <v>174</v>
      </c>
      <c r="CZ116" s="40" t="s">
        <v>175</v>
      </c>
      <c r="DA116" s="46">
        <f t="shared" si="132"/>
        <v>60</v>
      </c>
      <c r="DB116" s="44">
        <f t="shared" si="133"/>
        <v>0</v>
      </c>
      <c r="DC116" s="252"/>
      <c r="DD116" s="37">
        <f t="shared" si="99"/>
        <v>0.63157894736842102</v>
      </c>
      <c r="DE116" s="38">
        <f t="shared" si="100"/>
        <v>0.87315789473684213</v>
      </c>
      <c r="DF116" s="39" t="s">
        <v>174</v>
      </c>
      <c r="DG116" s="40" t="s">
        <v>175</v>
      </c>
      <c r="DH116" s="254">
        <v>80</v>
      </c>
      <c r="DI116" s="252"/>
      <c r="DJ116" s="252"/>
      <c r="DK116" s="37">
        <f t="shared" si="101"/>
        <v>0.84210526315789469</v>
      </c>
      <c r="DL116" s="38">
        <f t="shared" si="102"/>
        <v>0.87315789473684213</v>
      </c>
      <c r="DM116" s="39" t="s">
        <v>174</v>
      </c>
      <c r="DN116" s="40" t="s">
        <v>175</v>
      </c>
      <c r="DO116" s="46">
        <f t="shared" si="134"/>
        <v>80</v>
      </c>
      <c r="DP116" s="44">
        <f t="shared" si="135"/>
        <v>0</v>
      </c>
      <c r="DQ116" s="252"/>
      <c r="DR116" s="37">
        <f t="shared" si="104"/>
        <v>0.84210526315789469</v>
      </c>
      <c r="DS116" s="38">
        <f t="shared" si="105"/>
        <v>0.87315789473684213</v>
      </c>
      <c r="DT116" s="39" t="s">
        <v>174</v>
      </c>
      <c r="DU116" s="40" t="s">
        <v>175</v>
      </c>
      <c r="DV116" s="46">
        <f t="shared" si="136"/>
        <v>80</v>
      </c>
      <c r="DW116" s="44">
        <f t="shared" si="137"/>
        <v>0</v>
      </c>
      <c r="DX116" s="252"/>
      <c r="DY116" s="37">
        <f t="shared" si="107"/>
        <v>0.84210526315789469</v>
      </c>
      <c r="DZ116" s="38">
        <f t="shared" si="108"/>
        <v>0.87315789473684213</v>
      </c>
      <c r="EA116" s="39" t="s">
        <v>174</v>
      </c>
      <c r="EB116" s="40" t="s">
        <v>175</v>
      </c>
      <c r="EC116" s="46">
        <f t="shared" si="138"/>
        <v>95</v>
      </c>
      <c r="ED116" s="252"/>
      <c r="EE116" s="252"/>
      <c r="EF116" s="37">
        <f t="shared" si="110"/>
        <v>1</v>
      </c>
      <c r="EG116" s="38">
        <f t="shared" si="111"/>
        <v>0.87315789473684213</v>
      </c>
      <c r="EH116" s="39" t="s">
        <v>174</v>
      </c>
      <c r="EI116" s="40" t="s">
        <v>175</v>
      </c>
      <c r="EJ116" s="48"/>
      <c r="EK116" s="48">
        <v>2024</v>
      </c>
      <c r="EL116" s="49" t="str">
        <f>+VLOOKUP(C116,[8]Listas_desplega!$AI$22:$AJ$44,2,0)</f>
        <v>SG</v>
      </c>
      <c r="EM116" s="49" t="str">
        <f>+VLOOKUP(I116,[8]Listas_desplega!$BY$2:$BZ$7,2,0)</f>
        <v>T_5</v>
      </c>
      <c r="EN116" s="49" t="str">
        <f>+VLOOKUP(J116,[8]Listas_desplega!$BY$10:$BZ$23,2,0)</f>
        <v>T_5_C_1</v>
      </c>
      <c r="EO116" s="49" t="str">
        <f>+VLOOKUP(K116,[8]Listas_desplega!$BY$27:$BZ$54,2,0)</f>
        <v>T_5_C_1_ET_1</v>
      </c>
      <c r="EP116" s="49" t="str">
        <f>+VLOOKUP(L116,[8]Listas_desplega!$BY$57:$BZ$105,2,0)</f>
        <v>T_5_C_1_ET_1_CPT_2</v>
      </c>
      <c r="EQ116" s="50" t="str">
        <f>+VLOOKUP(M116,[8]Listas_desplega!$J$2:$K$11,2,FALSE)</f>
        <v>Eje_E_9</v>
      </c>
      <c r="ER116" s="50"/>
    </row>
    <row r="117" spans="1:148" s="51" customFormat="1" x14ac:dyDescent="0.25">
      <c r="A117" s="20" t="s">
        <v>1437</v>
      </c>
      <c r="B117" s="21" t="s">
        <v>1183</v>
      </c>
      <c r="C117" s="22" t="s">
        <v>1184</v>
      </c>
      <c r="D117" s="22" t="s">
        <v>1185</v>
      </c>
      <c r="E117" s="23" t="s">
        <v>154</v>
      </c>
      <c r="F117" s="23" t="s">
        <v>1006</v>
      </c>
      <c r="G117" s="23" t="s">
        <v>1186</v>
      </c>
      <c r="H117" s="63" t="s">
        <v>175</v>
      </c>
      <c r="I117" s="23" t="s">
        <v>605</v>
      </c>
      <c r="J117" s="23" t="s">
        <v>606</v>
      </c>
      <c r="K117" s="23" t="s">
        <v>607</v>
      </c>
      <c r="L117" s="23" t="s">
        <v>608</v>
      </c>
      <c r="M117" s="21" t="s">
        <v>1009</v>
      </c>
      <c r="N117" s="25" t="s">
        <v>1187</v>
      </c>
      <c r="O117" s="29">
        <v>74</v>
      </c>
      <c r="P117" s="23" t="s">
        <v>1193</v>
      </c>
      <c r="Q117" s="30" t="s">
        <v>477</v>
      </c>
      <c r="R117" s="28" t="s">
        <v>166</v>
      </c>
      <c r="S117" s="23" t="s">
        <v>1194</v>
      </c>
      <c r="T117" s="29" t="s">
        <v>186</v>
      </c>
      <c r="U117" s="29" t="s">
        <v>187</v>
      </c>
      <c r="V117" s="29">
        <v>15</v>
      </c>
      <c r="W117" s="23" t="s">
        <v>1195</v>
      </c>
      <c r="X117" s="29" t="s">
        <v>171</v>
      </c>
      <c r="Y117" s="21"/>
      <c r="Z117" s="30"/>
      <c r="AA117" s="30"/>
      <c r="AB117" s="30"/>
      <c r="AC117" s="30"/>
      <c r="AD117" s="30"/>
      <c r="AE117" s="30"/>
      <c r="AF117" s="30"/>
      <c r="AG117" s="30"/>
      <c r="AH117" s="29"/>
      <c r="AI117" s="29"/>
      <c r="AJ117" s="29"/>
      <c r="AK117" s="29"/>
      <c r="AL117" s="29"/>
      <c r="AM117" s="29"/>
      <c r="AN117" s="29"/>
      <c r="AO117" s="29"/>
      <c r="AP117" s="29"/>
      <c r="AQ117" s="29"/>
      <c r="AR117" s="31"/>
      <c r="AS117" s="29"/>
      <c r="AT117" s="157"/>
      <c r="AU117" s="226"/>
      <c r="AV117" s="245">
        <v>95</v>
      </c>
      <c r="AW117" s="245">
        <v>95</v>
      </c>
      <c r="AX117" s="245">
        <v>95</v>
      </c>
      <c r="AY117" s="245">
        <v>95</v>
      </c>
      <c r="AZ117" s="245">
        <v>0</v>
      </c>
      <c r="BA117" s="245">
        <v>0</v>
      </c>
      <c r="BB117" s="245">
        <v>20</v>
      </c>
      <c r="BC117" s="246">
        <v>0</v>
      </c>
      <c r="BD117" s="247">
        <v>0</v>
      </c>
      <c r="BE117" s="248">
        <v>0</v>
      </c>
      <c r="BF117" s="249"/>
      <c r="BG117" s="37">
        <f t="shared" si="80"/>
        <v>0</v>
      </c>
      <c r="BH117" s="38">
        <f t="shared" si="81"/>
        <v>0</v>
      </c>
      <c r="BI117" s="39" t="s">
        <v>174</v>
      </c>
      <c r="BJ117" s="40" t="s">
        <v>175</v>
      </c>
      <c r="BK117" s="250">
        <v>0</v>
      </c>
      <c r="BL117" s="248">
        <v>0</v>
      </c>
      <c r="BM117" s="249"/>
      <c r="BN117" s="37">
        <f t="shared" si="82"/>
        <v>0</v>
      </c>
      <c r="BO117" s="38">
        <f t="shared" si="83"/>
        <v>0</v>
      </c>
      <c r="BP117" s="39" t="s">
        <v>174</v>
      </c>
      <c r="BQ117" s="40" t="s">
        <v>175</v>
      </c>
      <c r="BR117" s="250">
        <v>20</v>
      </c>
      <c r="BS117" s="165">
        <v>27.8</v>
      </c>
      <c r="BT117" s="252" t="s">
        <v>1196</v>
      </c>
      <c r="BU117" s="37">
        <f t="shared" si="84"/>
        <v>0.21052631578947367</v>
      </c>
      <c r="BV117" s="38">
        <f t="shared" si="85"/>
        <v>0.29263157894736841</v>
      </c>
      <c r="BW117" s="39" t="s">
        <v>179</v>
      </c>
      <c r="BX117" s="64" t="s">
        <v>1197</v>
      </c>
      <c r="BY117" s="57">
        <f t="shared" si="126"/>
        <v>20</v>
      </c>
      <c r="BZ117" s="44">
        <f t="shared" si="127"/>
        <v>27.8</v>
      </c>
      <c r="CA117" s="252"/>
      <c r="CB117" s="37">
        <f t="shared" si="87"/>
        <v>0.21052631578947367</v>
      </c>
      <c r="CC117" s="38">
        <f t="shared" si="124"/>
        <v>0.29263157894736841</v>
      </c>
      <c r="CD117" s="39" t="s">
        <v>179</v>
      </c>
      <c r="CE117" s="40" t="s">
        <v>1017</v>
      </c>
      <c r="CF117" s="57">
        <f t="shared" si="128"/>
        <v>20</v>
      </c>
      <c r="CG117" s="44">
        <f t="shared" si="129"/>
        <v>27.8</v>
      </c>
      <c r="CH117" s="252"/>
      <c r="CI117" s="37">
        <f t="shared" si="91"/>
        <v>0.21052631578947367</v>
      </c>
      <c r="CJ117" s="38">
        <f t="shared" si="92"/>
        <v>0.29263157894736841</v>
      </c>
      <c r="CK117" s="39" t="s">
        <v>179</v>
      </c>
      <c r="CL117" s="36" t="s">
        <v>1018</v>
      </c>
      <c r="CM117" s="250">
        <v>50</v>
      </c>
      <c r="CN117" s="253">
        <f>+CG117</f>
        <v>27.8</v>
      </c>
      <c r="CO117" s="252"/>
      <c r="CP117" s="37">
        <f t="shared" si="93"/>
        <v>0.52631578947368418</v>
      </c>
      <c r="CQ117" s="38">
        <f t="shared" si="94"/>
        <v>0.29263157894736841</v>
      </c>
      <c r="CR117" s="39" t="s">
        <v>179</v>
      </c>
      <c r="CS117" s="40" t="s">
        <v>175</v>
      </c>
      <c r="CT117" s="57">
        <f t="shared" si="130"/>
        <v>50</v>
      </c>
      <c r="CU117" s="44">
        <f t="shared" si="131"/>
        <v>27.8</v>
      </c>
      <c r="CV117" s="252"/>
      <c r="CW117" s="37">
        <f t="shared" si="96"/>
        <v>0.52631578947368418</v>
      </c>
      <c r="CX117" s="38">
        <f t="shared" si="97"/>
        <v>0.29263157894736841</v>
      </c>
      <c r="CY117" s="39" t="s">
        <v>174</v>
      </c>
      <c r="CZ117" s="40" t="s">
        <v>175</v>
      </c>
      <c r="DA117" s="46">
        <f t="shared" si="132"/>
        <v>50</v>
      </c>
      <c r="DB117" s="44">
        <f t="shared" si="133"/>
        <v>0</v>
      </c>
      <c r="DC117" s="252"/>
      <c r="DD117" s="37">
        <f t="shared" si="99"/>
        <v>0.52631578947368418</v>
      </c>
      <c r="DE117" s="38">
        <f t="shared" si="100"/>
        <v>0.29263157894736841</v>
      </c>
      <c r="DF117" s="39" t="s">
        <v>174</v>
      </c>
      <c r="DG117" s="40" t="s">
        <v>175</v>
      </c>
      <c r="DH117" s="254">
        <v>75</v>
      </c>
      <c r="DI117" s="252"/>
      <c r="DJ117" s="252"/>
      <c r="DK117" s="37">
        <f t="shared" si="101"/>
        <v>0.78947368421052633</v>
      </c>
      <c r="DL117" s="38">
        <f t="shared" si="102"/>
        <v>0.29263157894736841</v>
      </c>
      <c r="DM117" s="39" t="s">
        <v>174</v>
      </c>
      <c r="DN117" s="40" t="s">
        <v>175</v>
      </c>
      <c r="DO117" s="46">
        <f t="shared" si="134"/>
        <v>75</v>
      </c>
      <c r="DP117" s="44">
        <f t="shared" si="135"/>
        <v>0</v>
      </c>
      <c r="DQ117" s="252"/>
      <c r="DR117" s="37">
        <f t="shared" si="104"/>
        <v>0.78947368421052633</v>
      </c>
      <c r="DS117" s="38">
        <f t="shared" si="105"/>
        <v>0.29263157894736841</v>
      </c>
      <c r="DT117" s="39" t="s">
        <v>174</v>
      </c>
      <c r="DU117" s="40" t="s">
        <v>175</v>
      </c>
      <c r="DV117" s="46">
        <f t="shared" si="136"/>
        <v>75</v>
      </c>
      <c r="DW117" s="44">
        <f t="shared" si="137"/>
        <v>0</v>
      </c>
      <c r="DX117" s="252"/>
      <c r="DY117" s="37">
        <f t="shared" si="107"/>
        <v>0.78947368421052633</v>
      </c>
      <c r="DZ117" s="38">
        <f t="shared" si="108"/>
        <v>0.29263157894736841</v>
      </c>
      <c r="EA117" s="39" t="s">
        <v>174</v>
      </c>
      <c r="EB117" s="40" t="s">
        <v>175</v>
      </c>
      <c r="EC117" s="46">
        <f t="shared" si="138"/>
        <v>95</v>
      </c>
      <c r="ED117" s="252"/>
      <c r="EE117" s="252"/>
      <c r="EF117" s="37">
        <f t="shared" si="110"/>
        <v>1</v>
      </c>
      <c r="EG117" s="38">
        <f t="shared" si="111"/>
        <v>0.29263157894736841</v>
      </c>
      <c r="EH117" s="39" t="s">
        <v>174</v>
      </c>
      <c r="EI117" s="40" t="s">
        <v>175</v>
      </c>
      <c r="EJ117" s="48"/>
      <c r="EK117" s="48">
        <v>2024</v>
      </c>
      <c r="EL117" s="49" t="str">
        <f>+VLOOKUP(C117,[8]Listas_desplega!$AI$22:$AJ$44,2,0)</f>
        <v>SG</v>
      </c>
      <c r="EM117" s="49" t="str">
        <f>+VLOOKUP(I117,[8]Listas_desplega!$BY$2:$BZ$7,2,0)</f>
        <v>T_5</v>
      </c>
      <c r="EN117" s="49" t="str">
        <f>+VLOOKUP(J117,[8]Listas_desplega!$BY$10:$BZ$23,2,0)</f>
        <v>T_5_C_1</v>
      </c>
      <c r="EO117" s="49" t="str">
        <f>+VLOOKUP(K117,[8]Listas_desplega!$BY$27:$BZ$54,2,0)</f>
        <v>T_5_C_1_ET_1</v>
      </c>
      <c r="EP117" s="49" t="str">
        <f>+VLOOKUP(L117,[8]Listas_desplega!$BY$57:$BZ$105,2,0)</f>
        <v>T_5_C_1_ET_1_CPT_2</v>
      </c>
      <c r="EQ117" s="50" t="str">
        <f>+VLOOKUP(M117,[8]Listas_desplega!$J$2:$K$11,2,FALSE)</f>
        <v>Eje_E_9</v>
      </c>
      <c r="ER117" s="50"/>
    </row>
    <row r="118" spans="1:148" s="51" customFormat="1" x14ac:dyDescent="0.25">
      <c r="A118" s="20" t="s">
        <v>1438</v>
      </c>
      <c r="B118" s="21" t="s">
        <v>1183</v>
      </c>
      <c r="C118" s="22" t="s">
        <v>1184</v>
      </c>
      <c r="D118" s="22" t="s">
        <v>1198</v>
      </c>
      <c r="E118" s="23" t="s">
        <v>1199</v>
      </c>
      <c r="F118" s="23" t="s">
        <v>1006</v>
      </c>
      <c r="G118" s="125" t="s">
        <v>1200</v>
      </c>
      <c r="H118" s="255" t="s">
        <v>175</v>
      </c>
      <c r="I118" s="23" t="s">
        <v>158</v>
      </c>
      <c r="J118" s="23" t="s">
        <v>206</v>
      </c>
      <c r="K118" s="23" t="s">
        <v>1201</v>
      </c>
      <c r="L118" s="23" t="s">
        <v>1202</v>
      </c>
      <c r="M118" s="21" t="s">
        <v>1009</v>
      </c>
      <c r="N118" s="63" t="s">
        <v>1203</v>
      </c>
      <c r="O118" s="29">
        <v>75</v>
      </c>
      <c r="P118" s="118" t="s">
        <v>1204</v>
      </c>
      <c r="Q118" s="256" t="s">
        <v>221</v>
      </c>
      <c r="R118" s="30" t="s">
        <v>166</v>
      </c>
      <c r="S118" s="125" t="s">
        <v>1205</v>
      </c>
      <c r="T118" s="29" t="s">
        <v>186</v>
      </c>
      <c r="U118" s="256" t="s">
        <v>187</v>
      </c>
      <c r="V118" s="256">
        <v>0</v>
      </c>
      <c r="W118" s="125" t="s">
        <v>1206</v>
      </c>
      <c r="X118" s="256" t="s">
        <v>171</v>
      </c>
      <c r="Y118" s="21"/>
      <c r="Z118" s="30"/>
      <c r="AA118" s="30"/>
      <c r="AB118" s="30"/>
      <c r="AC118" s="30"/>
      <c r="AD118" s="30"/>
      <c r="AE118" s="30"/>
      <c r="AF118" s="30"/>
      <c r="AG118" s="30"/>
      <c r="AH118" s="29"/>
      <c r="AI118" s="29"/>
      <c r="AJ118" s="29"/>
      <c r="AK118" s="29"/>
      <c r="AL118" s="29"/>
      <c r="AM118" s="29"/>
      <c r="AN118" s="29"/>
      <c r="AO118" s="29"/>
      <c r="AP118" s="29"/>
      <c r="AQ118" s="29"/>
      <c r="AR118" s="31"/>
      <c r="AS118" s="29"/>
      <c r="AT118" s="157">
        <v>0</v>
      </c>
      <c r="AU118" s="178">
        <v>0</v>
      </c>
      <c r="AV118" s="178">
        <v>100</v>
      </c>
      <c r="AW118" s="178">
        <v>0</v>
      </c>
      <c r="AX118" s="178">
        <v>0</v>
      </c>
      <c r="AY118" s="178">
        <v>100</v>
      </c>
      <c r="AZ118" s="178">
        <v>0</v>
      </c>
      <c r="BA118" s="178">
        <v>0</v>
      </c>
      <c r="BB118" s="178">
        <v>0</v>
      </c>
      <c r="BC118" s="257">
        <v>0</v>
      </c>
      <c r="BD118" s="158">
        <v>0</v>
      </c>
      <c r="BE118" s="94"/>
      <c r="BF118" s="40"/>
      <c r="BG118" s="37">
        <f t="shared" si="80"/>
        <v>0</v>
      </c>
      <c r="BH118" s="38">
        <f t="shared" si="81"/>
        <v>0</v>
      </c>
      <c r="BI118" s="39" t="s">
        <v>174</v>
      </c>
      <c r="BJ118" s="64" t="s">
        <v>1087</v>
      </c>
      <c r="BK118" s="57">
        <v>0</v>
      </c>
      <c r="BL118" s="44">
        <f t="shared" si="125"/>
        <v>0</v>
      </c>
      <c r="BM118" s="40"/>
      <c r="BN118" s="37">
        <f t="shared" si="82"/>
        <v>0</v>
      </c>
      <c r="BO118" s="38">
        <f t="shared" si="83"/>
        <v>0</v>
      </c>
      <c r="BP118" s="39" t="s">
        <v>174</v>
      </c>
      <c r="BQ118" s="64" t="s">
        <v>1015</v>
      </c>
      <c r="BR118" s="57">
        <v>25</v>
      </c>
      <c r="BS118" s="55">
        <v>30</v>
      </c>
      <c r="BT118" s="36" t="s">
        <v>1207</v>
      </c>
      <c r="BU118" s="37">
        <f t="shared" si="84"/>
        <v>0.25</v>
      </c>
      <c r="BV118" s="38">
        <f t="shared" si="85"/>
        <v>0.3</v>
      </c>
      <c r="BW118" s="39" t="s">
        <v>179</v>
      </c>
      <c r="BX118" s="64" t="s">
        <v>1208</v>
      </c>
      <c r="BY118" s="57">
        <f t="shared" si="126"/>
        <v>25</v>
      </c>
      <c r="BZ118" s="44">
        <f t="shared" si="127"/>
        <v>30</v>
      </c>
      <c r="CA118" s="40"/>
      <c r="CB118" s="37">
        <f t="shared" si="87"/>
        <v>0.25</v>
      </c>
      <c r="CC118" s="38">
        <f t="shared" si="124"/>
        <v>0.3</v>
      </c>
      <c r="CD118" s="39" t="s">
        <v>179</v>
      </c>
      <c r="CE118" s="36" t="s">
        <v>1017</v>
      </c>
      <c r="CF118" s="57">
        <f t="shared" si="128"/>
        <v>25</v>
      </c>
      <c r="CG118" s="44">
        <f>IF(CD118="SI",BZ118,0)</f>
        <v>30</v>
      </c>
      <c r="CH118" s="40"/>
      <c r="CI118" s="37">
        <f t="shared" si="91"/>
        <v>0.25</v>
      </c>
      <c r="CJ118" s="38">
        <f t="shared" si="92"/>
        <v>0.3</v>
      </c>
      <c r="CK118" s="39" t="s">
        <v>179</v>
      </c>
      <c r="CL118" s="36" t="s">
        <v>1103</v>
      </c>
      <c r="CM118" s="57">
        <v>45</v>
      </c>
      <c r="CN118" s="40">
        <v>54.7</v>
      </c>
      <c r="CO118" s="40" t="s">
        <v>1209</v>
      </c>
      <c r="CP118" s="37">
        <f t="shared" si="93"/>
        <v>0.45</v>
      </c>
      <c r="CQ118" s="38">
        <f t="shared" si="94"/>
        <v>0.54700000000000004</v>
      </c>
      <c r="CR118" s="39" t="s">
        <v>179</v>
      </c>
      <c r="CS118" s="40" t="s">
        <v>1210</v>
      </c>
      <c r="CT118" s="57">
        <f t="shared" si="130"/>
        <v>45</v>
      </c>
      <c r="CU118" s="44">
        <f t="shared" si="131"/>
        <v>54.7</v>
      </c>
      <c r="CV118" s="40"/>
      <c r="CW118" s="37">
        <f t="shared" si="96"/>
        <v>0.45</v>
      </c>
      <c r="CX118" s="38">
        <f t="shared" si="97"/>
        <v>0.54700000000000004</v>
      </c>
      <c r="CY118" s="39" t="s">
        <v>174</v>
      </c>
      <c r="CZ118" s="40" t="s">
        <v>175</v>
      </c>
      <c r="DA118" s="46">
        <f t="shared" si="132"/>
        <v>45</v>
      </c>
      <c r="DB118" s="44">
        <f t="shared" si="133"/>
        <v>0</v>
      </c>
      <c r="DC118" s="40"/>
      <c r="DD118" s="37">
        <f t="shared" si="99"/>
        <v>0.45</v>
      </c>
      <c r="DE118" s="38">
        <f t="shared" si="100"/>
        <v>0.54700000000000004</v>
      </c>
      <c r="DF118" s="39" t="s">
        <v>174</v>
      </c>
      <c r="DG118" s="40" t="s">
        <v>175</v>
      </c>
      <c r="DH118" s="46">
        <v>75</v>
      </c>
      <c r="DI118" s="40"/>
      <c r="DJ118" s="40"/>
      <c r="DK118" s="37">
        <f t="shared" si="101"/>
        <v>0.75</v>
      </c>
      <c r="DL118" s="38">
        <f t="shared" si="102"/>
        <v>0.54700000000000004</v>
      </c>
      <c r="DM118" s="39" t="s">
        <v>174</v>
      </c>
      <c r="DN118" s="40" t="s">
        <v>175</v>
      </c>
      <c r="DO118" s="46">
        <f t="shared" si="134"/>
        <v>75</v>
      </c>
      <c r="DP118" s="44">
        <f t="shared" si="135"/>
        <v>0</v>
      </c>
      <c r="DQ118" s="40"/>
      <c r="DR118" s="37">
        <f t="shared" si="104"/>
        <v>0.75</v>
      </c>
      <c r="DS118" s="38">
        <f t="shared" si="105"/>
        <v>0.54700000000000004</v>
      </c>
      <c r="DT118" s="39" t="s">
        <v>174</v>
      </c>
      <c r="DU118" s="40" t="s">
        <v>175</v>
      </c>
      <c r="DV118" s="46">
        <f t="shared" si="136"/>
        <v>75</v>
      </c>
      <c r="DW118" s="44">
        <f t="shared" si="137"/>
        <v>0</v>
      </c>
      <c r="DX118" s="40"/>
      <c r="DY118" s="37">
        <f t="shared" si="107"/>
        <v>0.75</v>
      </c>
      <c r="DZ118" s="38">
        <f t="shared" si="108"/>
        <v>0.54700000000000004</v>
      </c>
      <c r="EA118" s="39" t="s">
        <v>174</v>
      </c>
      <c r="EB118" s="40" t="s">
        <v>175</v>
      </c>
      <c r="EC118" s="46">
        <f t="shared" si="138"/>
        <v>100</v>
      </c>
      <c r="ED118" s="40"/>
      <c r="EE118" s="40"/>
      <c r="EF118" s="37">
        <f t="shared" si="110"/>
        <v>1</v>
      </c>
      <c r="EG118" s="38">
        <f t="shared" si="111"/>
        <v>0.54700000000000004</v>
      </c>
      <c r="EH118" s="39" t="s">
        <v>174</v>
      </c>
      <c r="EI118" s="40" t="s">
        <v>175</v>
      </c>
      <c r="EJ118" s="48"/>
      <c r="EK118" s="48">
        <v>2024</v>
      </c>
      <c r="EL118" s="49" t="str">
        <f>+VLOOKUP(C118,[8]Listas_desplega!$AI$22:$AJ$44,2,0)</f>
        <v>SG</v>
      </c>
      <c r="EM118" s="49" t="str">
        <f>+VLOOKUP(I118,[8]Listas_desplega!$BY$2:$BZ$7,2,0)</f>
        <v>T_2</v>
      </c>
      <c r="EN118" s="49" t="str">
        <f>+VLOOKUP(J118,[8]Listas_desplega!$BY$10:$BZ$23,2,0)</f>
        <v>T_2_C_3</v>
      </c>
      <c r="EO118" s="49" t="str">
        <f>+VLOOKUP(K118,[8]Listas_desplega!$BY$27:$BZ$54,2,0)</f>
        <v>T_2_C_3_ET_6</v>
      </c>
      <c r="EP118" s="49" t="str">
        <f>+VLOOKUP(L118,[8]Listas_desplega!$BY$57:$BZ$105,2,0)</f>
        <v>T_2_C_3_ET_6_CPT_1</v>
      </c>
      <c r="EQ118" s="50" t="str">
        <f>+VLOOKUP(M118,[8]Listas_desplega!$J$2:$K$11,2,FALSE)</f>
        <v>Eje_E_9</v>
      </c>
      <c r="ER118" s="50"/>
    </row>
    <row r="119" spans="1:148" s="51" customFormat="1" x14ac:dyDescent="0.25">
      <c r="A119" s="20" t="s">
        <v>1439</v>
      </c>
      <c r="B119" s="21" t="s">
        <v>1183</v>
      </c>
      <c r="C119" s="22" t="s">
        <v>1184</v>
      </c>
      <c r="D119" s="22" t="s">
        <v>1198</v>
      </c>
      <c r="E119" s="23" t="s">
        <v>1199</v>
      </c>
      <c r="F119" s="23" t="s">
        <v>1006</v>
      </c>
      <c r="G119" s="125" t="s">
        <v>1200</v>
      </c>
      <c r="H119" s="255" t="s">
        <v>175</v>
      </c>
      <c r="I119" s="23" t="s">
        <v>605</v>
      </c>
      <c r="J119" s="23" t="s">
        <v>606</v>
      </c>
      <c r="K119" s="23" t="s">
        <v>607</v>
      </c>
      <c r="L119" s="23" t="s">
        <v>608</v>
      </c>
      <c r="M119" s="21" t="s">
        <v>1009</v>
      </c>
      <c r="N119" s="63" t="s">
        <v>1211</v>
      </c>
      <c r="O119" s="29">
        <v>76</v>
      </c>
      <c r="P119" s="122" t="s">
        <v>1212</v>
      </c>
      <c r="Q119" s="256" t="s">
        <v>477</v>
      </c>
      <c r="R119" s="28" t="s">
        <v>222</v>
      </c>
      <c r="S119" s="125" t="s">
        <v>1213</v>
      </c>
      <c r="T119" s="29" t="s">
        <v>186</v>
      </c>
      <c r="U119" s="256" t="s">
        <v>187</v>
      </c>
      <c r="V119" s="256">
        <v>15</v>
      </c>
      <c r="W119" s="125" t="s">
        <v>1214</v>
      </c>
      <c r="X119" s="256" t="s">
        <v>171</v>
      </c>
      <c r="Y119" s="21"/>
      <c r="Z119" s="30"/>
      <c r="AA119" s="30"/>
      <c r="AB119" s="30"/>
      <c r="AC119" s="30"/>
      <c r="AD119" s="30"/>
      <c r="AE119" s="30"/>
      <c r="AF119" s="30"/>
      <c r="AG119" s="30"/>
      <c r="AH119" s="29"/>
      <c r="AI119" s="29"/>
      <c r="AJ119" s="29"/>
      <c r="AK119" s="29"/>
      <c r="AL119" s="29"/>
      <c r="AM119" s="29"/>
      <c r="AN119" s="29"/>
      <c r="AO119" s="29"/>
      <c r="AP119" s="29"/>
      <c r="AQ119" s="29"/>
      <c r="AR119" s="31"/>
      <c r="AS119" s="29"/>
      <c r="AT119" s="157">
        <v>0</v>
      </c>
      <c r="AU119" s="178">
        <v>0</v>
      </c>
      <c r="AV119" s="178">
        <v>90</v>
      </c>
      <c r="AW119" s="178">
        <v>0</v>
      </c>
      <c r="AX119" s="178">
        <v>0</v>
      </c>
      <c r="AY119" s="178">
        <v>90</v>
      </c>
      <c r="AZ119" s="178">
        <v>0</v>
      </c>
      <c r="BA119" s="178">
        <v>0</v>
      </c>
      <c r="BB119" s="178">
        <v>0</v>
      </c>
      <c r="BC119" s="257">
        <v>0</v>
      </c>
      <c r="BD119" s="258">
        <v>0</v>
      </c>
      <c r="BE119" s="259"/>
      <c r="BF119" s="178"/>
      <c r="BG119" s="37">
        <f t="shared" si="80"/>
        <v>0</v>
      </c>
      <c r="BH119" s="38">
        <f t="shared" si="81"/>
        <v>0</v>
      </c>
      <c r="BI119" s="39" t="s">
        <v>174</v>
      </c>
      <c r="BJ119" s="64" t="s">
        <v>1087</v>
      </c>
      <c r="BK119" s="250">
        <v>0</v>
      </c>
      <c r="BL119" s="44">
        <f t="shared" si="125"/>
        <v>0</v>
      </c>
      <c r="BM119" s="178"/>
      <c r="BN119" s="37">
        <f t="shared" si="82"/>
        <v>0</v>
      </c>
      <c r="BO119" s="38">
        <f t="shared" si="83"/>
        <v>0</v>
      </c>
      <c r="BP119" s="39" t="s">
        <v>174</v>
      </c>
      <c r="BQ119" s="64" t="s">
        <v>1015</v>
      </c>
      <c r="BR119" s="250">
        <v>90</v>
      </c>
      <c r="BS119" s="260">
        <v>100</v>
      </c>
      <c r="BT119" s="261" t="s">
        <v>1215</v>
      </c>
      <c r="BU119" s="37">
        <f t="shared" si="84"/>
        <v>1</v>
      </c>
      <c r="BV119" s="38">
        <f t="shared" si="85"/>
        <v>1.1111111111111112</v>
      </c>
      <c r="BW119" s="39" t="s">
        <v>179</v>
      </c>
      <c r="BX119" s="64" t="s">
        <v>1208</v>
      </c>
      <c r="BY119" s="57">
        <f t="shared" si="126"/>
        <v>90</v>
      </c>
      <c r="BZ119" s="44">
        <f t="shared" si="127"/>
        <v>100</v>
      </c>
      <c r="CA119" s="178"/>
      <c r="CB119" s="37">
        <f t="shared" si="87"/>
        <v>1</v>
      </c>
      <c r="CC119" s="38">
        <f t="shared" si="124"/>
        <v>1.1111111111111112</v>
      </c>
      <c r="CD119" s="39" t="s">
        <v>179</v>
      </c>
      <c r="CE119" s="36" t="s">
        <v>1017</v>
      </c>
      <c r="CF119" s="57">
        <f t="shared" si="128"/>
        <v>90</v>
      </c>
      <c r="CG119" s="44">
        <f>IF(CD119="SI",BZ119,0)</f>
        <v>100</v>
      </c>
      <c r="CH119" s="178"/>
      <c r="CI119" s="37">
        <f t="shared" si="91"/>
        <v>1</v>
      </c>
      <c r="CJ119" s="38">
        <f t="shared" si="92"/>
        <v>1.1111111111111112</v>
      </c>
      <c r="CK119" s="39" t="s">
        <v>179</v>
      </c>
      <c r="CL119" s="36" t="s">
        <v>1103</v>
      </c>
      <c r="CM119" s="250">
        <v>90</v>
      </c>
      <c r="CN119" s="178">
        <v>100</v>
      </c>
      <c r="CO119" s="178" t="s">
        <v>1216</v>
      </c>
      <c r="CP119" s="37">
        <f t="shared" si="93"/>
        <v>1</v>
      </c>
      <c r="CQ119" s="38">
        <f t="shared" si="94"/>
        <v>1.1111111111111112</v>
      </c>
      <c r="CR119" s="39" t="s">
        <v>179</v>
      </c>
      <c r="CS119" s="40" t="s">
        <v>1210</v>
      </c>
      <c r="CT119" s="57">
        <f t="shared" si="130"/>
        <v>90</v>
      </c>
      <c r="CU119" s="44">
        <f t="shared" si="131"/>
        <v>100</v>
      </c>
      <c r="CV119" s="178"/>
      <c r="CW119" s="37">
        <f t="shared" si="96"/>
        <v>1</v>
      </c>
      <c r="CX119" s="38">
        <f t="shared" si="97"/>
        <v>1.1111111111111112</v>
      </c>
      <c r="CY119" s="39" t="s">
        <v>174</v>
      </c>
      <c r="CZ119" s="40" t="s">
        <v>175</v>
      </c>
      <c r="DA119" s="46">
        <f t="shared" si="132"/>
        <v>90</v>
      </c>
      <c r="DB119" s="44">
        <f t="shared" si="133"/>
        <v>0</v>
      </c>
      <c r="DC119" s="178"/>
      <c r="DD119" s="37">
        <f t="shared" si="99"/>
        <v>1</v>
      </c>
      <c r="DE119" s="38">
        <f t="shared" si="100"/>
        <v>1.1111111111111112</v>
      </c>
      <c r="DF119" s="39" t="s">
        <v>174</v>
      </c>
      <c r="DG119" s="40" t="s">
        <v>175</v>
      </c>
      <c r="DH119" s="254">
        <v>90</v>
      </c>
      <c r="DI119" s="178"/>
      <c r="DJ119" s="178"/>
      <c r="DK119" s="37">
        <f t="shared" si="101"/>
        <v>1</v>
      </c>
      <c r="DL119" s="38">
        <f t="shared" si="102"/>
        <v>1.1111111111111112</v>
      </c>
      <c r="DM119" s="39" t="s">
        <v>174</v>
      </c>
      <c r="DN119" s="40" t="s">
        <v>175</v>
      </c>
      <c r="DO119" s="46">
        <f t="shared" si="134"/>
        <v>90</v>
      </c>
      <c r="DP119" s="44">
        <f t="shared" si="135"/>
        <v>0</v>
      </c>
      <c r="DQ119" s="178"/>
      <c r="DR119" s="37">
        <f t="shared" si="104"/>
        <v>1</v>
      </c>
      <c r="DS119" s="38">
        <f t="shared" si="105"/>
        <v>1.1111111111111112</v>
      </c>
      <c r="DT119" s="39" t="s">
        <v>174</v>
      </c>
      <c r="DU119" s="40" t="s">
        <v>175</v>
      </c>
      <c r="DV119" s="46">
        <f t="shared" si="136"/>
        <v>90</v>
      </c>
      <c r="DW119" s="44">
        <f t="shared" si="137"/>
        <v>0</v>
      </c>
      <c r="DX119" s="178"/>
      <c r="DY119" s="37">
        <f t="shared" si="107"/>
        <v>1</v>
      </c>
      <c r="DZ119" s="38">
        <f t="shared" si="108"/>
        <v>1.1111111111111112</v>
      </c>
      <c r="EA119" s="39" t="s">
        <v>174</v>
      </c>
      <c r="EB119" s="40" t="s">
        <v>175</v>
      </c>
      <c r="EC119" s="46">
        <f t="shared" si="138"/>
        <v>90</v>
      </c>
      <c r="ED119" s="178"/>
      <c r="EE119" s="178"/>
      <c r="EF119" s="37">
        <f t="shared" si="110"/>
        <v>1</v>
      </c>
      <c r="EG119" s="38">
        <f t="shared" si="111"/>
        <v>1.1111111111111112</v>
      </c>
      <c r="EH119" s="39" t="s">
        <v>174</v>
      </c>
      <c r="EI119" s="40" t="s">
        <v>175</v>
      </c>
      <c r="EJ119" s="48"/>
      <c r="EK119" s="48">
        <v>2024</v>
      </c>
      <c r="EL119" s="49" t="str">
        <f>+VLOOKUP(C119,[8]Listas_desplega!$AI$22:$AJ$44,2,0)</f>
        <v>SG</v>
      </c>
      <c r="EM119" s="49" t="str">
        <f>+VLOOKUP(I119,[8]Listas_desplega!$BY$2:$BZ$7,2,0)</f>
        <v>T_5</v>
      </c>
      <c r="EN119" s="49" t="str">
        <f>+VLOOKUP(J119,[8]Listas_desplega!$BY$10:$BZ$23,2,0)</f>
        <v>T_5_C_1</v>
      </c>
      <c r="EO119" s="49" t="str">
        <f>+VLOOKUP(K119,[8]Listas_desplega!$BY$27:$BZ$54,2,0)</f>
        <v>T_5_C_1_ET_1</v>
      </c>
      <c r="EP119" s="49" t="str">
        <f>+VLOOKUP(L119,[8]Listas_desplega!$BY$57:$BZ$105,2,0)</f>
        <v>T_5_C_1_ET_1_CPT_2</v>
      </c>
      <c r="EQ119" s="50" t="str">
        <f>+VLOOKUP(M119,[8]Listas_desplega!$J$2:$K$11,2,FALSE)</f>
        <v>Eje_E_9</v>
      </c>
      <c r="ER119" s="50"/>
    </row>
    <row r="120" spans="1:148" s="51" customFormat="1" x14ac:dyDescent="0.25">
      <c r="A120" s="20" t="s">
        <v>1440</v>
      </c>
      <c r="B120" s="21" t="s">
        <v>1183</v>
      </c>
      <c r="C120" s="22" t="s">
        <v>1184</v>
      </c>
      <c r="D120" s="22" t="s">
        <v>1217</v>
      </c>
      <c r="E120" s="23" t="s">
        <v>765</v>
      </c>
      <c r="F120" s="23" t="s">
        <v>1081</v>
      </c>
      <c r="G120" s="23" t="s">
        <v>1218</v>
      </c>
      <c r="H120" s="63" t="s">
        <v>175</v>
      </c>
      <c r="I120" s="23" t="s">
        <v>605</v>
      </c>
      <c r="J120" s="23" t="s">
        <v>606</v>
      </c>
      <c r="K120" s="23" t="s">
        <v>607</v>
      </c>
      <c r="L120" s="23" t="s">
        <v>608</v>
      </c>
      <c r="M120" s="21" t="s">
        <v>1009</v>
      </c>
      <c r="N120" s="25" t="s">
        <v>1219</v>
      </c>
      <c r="O120" s="29">
        <v>77</v>
      </c>
      <c r="P120" s="23" t="s">
        <v>1220</v>
      </c>
      <c r="Q120" s="30" t="s">
        <v>477</v>
      </c>
      <c r="R120" s="30" t="s">
        <v>478</v>
      </c>
      <c r="S120" s="23" t="s">
        <v>1221</v>
      </c>
      <c r="T120" s="29" t="s">
        <v>186</v>
      </c>
      <c r="U120" s="29" t="s">
        <v>187</v>
      </c>
      <c r="V120" s="29">
        <v>15</v>
      </c>
      <c r="W120" s="23" t="s">
        <v>1222</v>
      </c>
      <c r="X120" s="256" t="s">
        <v>171</v>
      </c>
      <c r="Y120" s="21"/>
      <c r="Z120" s="30"/>
      <c r="AA120" s="30"/>
      <c r="AB120" s="30"/>
      <c r="AC120" s="30"/>
      <c r="AD120" s="30"/>
      <c r="AE120" s="30"/>
      <c r="AF120" s="30"/>
      <c r="AG120" s="30"/>
      <c r="AH120" s="29"/>
      <c r="AI120" s="29"/>
      <c r="AJ120" s="29"/>
      <c r="AK120" s="29"/>
      <c r="AL120" s="29"/>
      <c r="AM120" s="29"/>
      <c r="AN120" s="29"/>
      <c r="AO120" s="29"/>
      <c r="AP120" s="29"/>
      <c r="AQ120" s="29"/>
      <c r="AR120" s="31"/>
      <c r="AS120" s="29"/>
      <c r="AT120" s="232">
        <v>0</v>
      </c>
      <c r="AU120" s="233">
        <v>0</v>
      </c>
      <c r="AV120" s="164">
        <v>100</v>
      </c>
      <c r="AW120" s="164">
        <v>100</v>
      </c>
      <c r="AX120" s="164">
        <v>100</v>
      </c>
      <c r="AY120" s="164">
        <v>100</v>
      </c>
      <c r="AZ120" s="178"/>
      <c r="BA120" s="178"/>
      <c r="BB120" s="178"/>
      <c r="BC120" s="257"/>
      <c r="BD120" s="258">
        <v>0</v>
      </c>
      <c r="BE120" s="259"/>
      <c r="BF120" s="262"/>
      <c r="BG120" s="37">
        <f t="shared" si="80"/>
        <v>0</v>
      </c>
      <c r="BH120" s="38">
        <f t="shared" si="81"/>
        <v>0</v>
      </c>
      <c r="BI120" s="39" t="s">
        <v>174</v>
      </c>
      <c r="BJ120" s="40" t="s">
        <v>175</v>
      </c>
      <c r="BK120" s="250">
        <v>0</v>
      </c>
      <c r="BL120" s="44">
        <f t="shared" si="125"/>
        <v>0</v>
      </c>
      <c r="BM120" s="262"/>
      <c r="BN120" s="37">
        <f t="shared" si="82"/>
        <v>0</v>
      </c>
      <c r="BO120" s="38">
        <f t="shared" si="83"/>
        <v>0</v>
      </c>
      <c r="BP120" s="39" t="s">
        <v>174</v>
      </c>
      <c r="BQ120" s="40" t="s">
        <v>175</v>
      </c>
      <c r="BR120" s="250">
        <v>100</v>
      </c>
      <c r="BS120" s="263">
        <v>100</v>
      </c>
      <c r="BT120" s="264" t="s">
        <v>1223</v>
      </c>
      <c r="BU120" s="37">
        <f t="shared" si="84"/>
        <v>1</v>
      </c>
      <c r="BV120" s="38">
        <f t="shared" si="85"/>
        <v>1</v>
      </c>
      <c r="BW120" s="39" t="s">
        <v>179</v>
      </c>
      <c r="BX120" s="64" t="s">
        <v>1224</v>
      </c>
      <c r="BY120" s="57">
        <f t="shared" si="126"/>
        <v>100</v>
      </c>
      <c r="BZ120" s="44">
        <f t="shared" si="127"/>
        <v>100</v>
      </c>
      <c r="CA120" s="178" t="s">
        <v>1088</v>
      </c>
      <c r="CB120" s="37">
        <f t="shared" si="87"/>
        <v>1</v>
      </c>
      <c r="CC120" s="38">
        <f t="shared" si="124"/>
        <v>1</v>
      </c>
      <c r="CD120" s="39" t="s">
        <v>179</v>
      </c>
      <c r="CE120" s="36" t="s">
        <v>1017</v>
      </c>
      <c r="CF120" s="57">
        <f t="shared" si="128"/>
        <v>100</v>
      </c>
      <c r="CG120" s="44">
        <f t="shared" si="129"/>
        <v>100</v>
      </c>
      <c r="CH120" s="178"/>
      <c r="CI120" s="37">
        <f t="shared" si="91"/>
        <v>1</v>
      </c>
      <c r="CJ120" s="38">
        <f t="shared" si="92"/>
        <v>1</v>
      </c>
      <c r="CK120" s="39" t="s">
        <v>179</v>
      </c>
      <c r="CL120" s="36" t="s">
        <v>1103</v>
      </c>
      <c r="CM120" s="250">
        <v>100</v>
      </c>
      <c r="CN120" s="178">
        <v>100</v>
      </c>
      <c r="CO120" s="178" t="s">
        <v>1225</v>
      </c>
      <c r="CP120" s="37">
        <f t="shared" si="93"/>
        <v>1</v>
      </c>
      <c r="CQ120" s="38">
        <f t="shared" si="94"/>
        <v>1</v>
      </c>
      <c r="CR120" s="39" t="s">
        <v>179</v>
      </c>
      <c r="CS120" s="40" t="s">
        <v>1226</v>
      </c>
      <c r="CT120" s="57">
        <f t="shared" si="130"/>
        <v>100</v>
      </c>
      <c r="CU120" s="44">
        <f t="shared" si="131"/>
        <v>100</v>
      </c>
      <c r="CV120" s="178"/>
      <c r="CW120" s="37">
        <f t="shared" si="96"/>
        <v>1</v>
      </c>
      <c r="CX120" s="38">
        <f t="shared" si="97"/>
        <v>1</v>
      </c>
      <c r="CY120" s="39" t="s">
        <v>174</v>
      </c>
      <c r="CZ120" s="40" t="s">
        <v>175</v>
      </c>
      <c r="DA120" s="46">
        <f t="shared" si="132"/>
        <v>100</v>
      </c>
      <c r="DB120" s="44">
        <f t="shared" si="133"/>
        <v>0</v>
      </c>
      <c r="DC120" s="178"/>
      <c r="DD120" s="37">
        <f t="shared" si="99"/>
        <v>1</v>
      </c>
      <c r="DE120" s="38">
        <f t="shared" si="100"/>
        <v>1</v>
      </c>
      <c r="DF120" s="39" t="s">
        <v>174</v>
      </c>
      <c r="DG120" s="40" t="s">
        <v>175</v>
      </c>
      <c r="DH120" s="254">
        <v>100</v>
      </c>
      <c r="DI120" s="178"/>
      <c r="DJ120" s="178"/>
      <c r="DK120" s="37">
        <f t="shared" si="101"/>
        <v>1</v>
      </c>
      <c r="DL120" s="38">
        <f t="shared" si="102"/>
        <v>1</v>
      </c>
      <c r="DM120" s="39" t="s">
        <v>174</v>
      </c>
      <c r="DN120" s="40" t="s">
        <v>175</v>
      </c>
      <c r="DO120" s="46">
        <f t="shared" si="134"/>
        <v>100</v>
      </c>
      <c r="DP120" s="44">
        <f t="shared" si="135"/>
        <v>0</v>
      </c>
      <c r="DQ120" s="178"/>
      <c r="DR120" s="37">
        <f t="shared" si="104"/>
        <v>1</v>
      </c>
      <c r="DS120" s="38">
        <f t="shared" si="105"/>
        <v>1</v>
      </c>
      <c r="DT120" s="39" t="s">
        <v>174</v>
      </c>
      <c r="DU120" s="40" t="s">
        <v>175</v>
      </c>
      <c r="DV120" s="46">
        <f t="shared" si="136"/>
        <v>100</v>
      </c>
      <c r="DW120" s="44">
        <f t="shared" si="137"/>
        <v>0</v>
      </c>
      <c r="DX120" s="178"/>
      <c r="DY120" s="37">
        <f t="shared" si="107"/>
        <v>1</v>
      </c>
      <c r="DZ120" s="38">
        <f t="shared" si="108"/>
        <v>1</v>
      </c>
      <c r="EA120" s="39" t="s">
        <v>174</v>
      </c>
      <c r="EB120" s="40" t="s">
        <v>175</v>
      </c>
      <c r="EC120" s="46">
        <f t="shared" si="138"/>
        <v>100</v>
      </c>
      <c r="ED120" s="178"/>
      <c r="EE120" s="178"/>
      <c r="EF120" s="37">
        <f t="shared" si="110"/>
        <v>1</v>
      </c>
      <c r="EG120" s="38">
        <f t="shared" si="111"/>
        <v>1</v>
      </c>
      <c r="EH120" s="39" t="s">
        <v>174</v>
      </c>
      <c r="EI120" s="40" t="s">
        <v>175</v>
      </c>
      <c r="EJ120" s="48"/>
      <c r="EK120" s="48">
        <v>2024</v>
      </c>
      <c r="EL120" s="49" t="str">
        <f>+VLOOKUP(C120,[8]Listas_desplega!$AI$22:$AJ$44,2,0)</f>
        <v>SG</v>
      </c>
      <c r="EM120" s="49" t="str">
        <f>+VLOOKUP(I120,[8]Listas_desplega!$BY$2:$BZ$7,2,0)</f>
        <v>T_5</v>
      </c>
      <c r="EN120" s="49" t="str">
        <f>+VLOOKUP(J120,[8]Listas_desplega!$BY$10:$BZ$23,2,0)</f>
        <v>T_5_C_1</v>
      </c>
      <c r="EO120" s="49" t="str">
        <f>+VLOOKUP(K120,[8]Listas_desplega!$BY$27:$BZ$54,2,0)</f>
        <v>T_5_C_1_ET_1</v>
      </c>
      <c r="EP120" s="49" t="str">
        <f>+VLOOKUP(L120,[8]Listas_desplega!$BY$57:$BZ$105,2,0)</f>
        <v>T_5_C_1_ET_1_CPT_2</v>
      </c>
      <c r="EQ120" s="50" t="str">
        <f>+VLOOKUP(M120,[8]Listas_desplega!$J$2:$K$11,2,FALSE)</f>
        <v>Eje_E_9</v>
      </c>
      <c r="ER120" s="50"/>
    </row>
    <row r="121" spans="1:148" s="51" customFormat="1" x14ac:dyDescent="0.25">
      <c r="A121" s="20" t="s">
        <v>1441</v>
      </c>
      <c r="B121" s="21" t="s">
        <v>1183</v>
      </c>
      <c r="C121" s="22" t="s">
        <v>1184</v>
      </c>
      <c r="D121" s="22" t="s">
        <v>1217</v>
      </c>
      <c r="E121" s="23" t="s">
        <v>765</v>
      </c>
      <c r="F121" s="23" t="s">
        <v>1081</v>
      </c>
      <c r="G121" s="23" t="s">
        <v>1218</v>
      </c>
      <c r="H121" s="63" t="s">
        <v>175</v>
      </c>
      <c r="I121" s="23" t="s">
        <v>605</v>
      </c>
      <c r="J121" s="23" t="s">
        <v>606</v>
      </c>
      <c r="K121" s="23" t="s">
        <v>607</v>
      </c>
      <c r="L121" s="23" t="s">
        <v>608</v>
      </c>
      <c r="M121" s="21" t="s">
        <v>1009</v>
      </c>
      <c r="N121" s="25" t="s">
        <v>1219</v>
      </c>
      <c r="O121" s="29">
        <v>78</v>
      </c>
      <c r="P121" s="23" t="s">
        <v>1227</v>
      </c>
      <c r="Q121" s="30" t="s">
        <v>477</v>
      </c>
      <c r="R121" s="27" t="s">
        <v>222</v>
      </c>
      <c r="S121" s="23" t="s">
        <v>1228</v>
      </c>
      <c r="T121" s="29" t="s">
        <v>186</v>
      </c>
      <c r="U121" s="29" t="s">
        <v>187</v>
      </c>
      <c r="V121" s="29">
        <v>0</v>
      </c>
      <c r="W121" s="23" t="s">
        <v>1229</v>
      </c>
      <c r="X121" s="256" t="s">
        <v>171</v>
      </c>
      <c r="Y121" s="21"/>
      <c r="Z121" s="30"/>
      <c r="AA121" s="30"/>
      <c r="AB121" s="30"/>
      <c r="AC121" s="30"/>
      <c r="AD121" s="30"/>
      <c r="AE121" s="30"/>
      <c r="AF121" s="30"/>
      <c r="AG121" s="30"/>
      <c r="AH121" s="29"/>
      <c r="AI121" s="29"/>
      <c r="AJ121" s="29"/>
      <c r="AK121" s="29"/>
      <c r="AL121" s="29"/>
      <c r="AM121" s="29"/>
      <c r="AN121" s="29"/>
      <c r="AO121" s="29"/>
      <c r="AP121" s="29"/>
      <c r="AQ121" s="29"/>
      <c r="AR121" s="31"/>
      <c r="AS121" s="29"/>
      <c r="AT121" s="232">
        <v>0</v>
      </c>
      <c r="AU121" s="233">
        <v>0</v>
      </c>
      <c r="AV121" s="234">
        <v>90</v>
      </c>
      <c r="AW121" s="234">
        <v>100</v>
      </c>
      <c r="AX121" s="234">
        <v>100</v>
      </c>
      <c r="AY121" s="234">
        <v>100</v>
      </c>
      <c r="AZ121" s="212"/>
      <c r="BA121" s="212"/>
      <c r="BB121" s="212"/>
      <c r="BC121" s="213"/>
      <c r="BD121" s="265">
        <v>0</v>
      </c>
      <c r="BE121" s="266"/>
      <c r="BF121" s="267"/>
      <c r="BG121" s="37">
        <f t="shared" si="80"/>
        <v>0</v>
      </c>
      <c r="BH121" s="38">
        <f t="shared" si="81"/>
        <v>0</v>
      </c>
      <c r="BI121" s="39" t="s">
        <v>174</v>
      </c>
      <c r="BJ121" s="40" t="s">
        <v>175</v>
      </c>
      <c r="BK121" s="215">
        <v>0</v>
      </c>
      <c r="BL121" s="44">
        <f t="shared" si="125"/>
        <v>0</v>
      </c>
      <c r="BM121" s="267"/>
      <c r="BN121" s="37">
        <f t="shared" si="82"/>
        <v>0</v>
      </c>
      <c r="BO121" s="38">
        <f t="shared" si="83"/>
        <v>0</v>
      </c>
      <c r="BP121" s="39" t="s">
        <v>174</v>
      </c>
      <c r="BQ121" s="40" t="s">
        <v>175</v>
      </c>
      <c r="BR121" s="215">
        <v>18.3</v>
      </c>
      <c r="BS121" s="268">
        <v>18.3</v>
      </c>
      <c r="BT121" s="269" t="s">
        <v>1230</v>
      </c>
      <c r="BU121" s="37">
        <f t="shared" si="84"/>
        <v>0.20333333333333334</v>
      </c>
      <c r="BV121" s="38">
        <f t="shared" si="85"/>
        <v>0.20333333333333334</v>
      </c>
      <c r="BW121" s="39" t="s">
        <v>179</v>
      </c>
      <c r="BX121" s="64" t="s">
        <v>1208</v>
      </c>
      <c r="BY121" s="57">
        <f t="shared" si="126"/>
        <v>18.3</v>
      </c>
      <c r="BZ121" s="44">
        <f t="shared" si="127"/>
        <v>18.3</v>
      </c>
      <c r="CA121" s="212" t="s">
        <v>1088</v>
      </c>
      <c r="CB121" s="37">
        <f t="shared" si="87"/>
        <v>0.20333333333333334</v>
      </c>
      <c r="CC121" s="38">
        <f t="shared" si="124"/>
        <v>0.20333333333333334</v>
      </c>
      <c r="CD121" s="39" t="s">
        <v>179</v>
      </c>
      <c r="CE121" s="36" t="s">
        <v>1017</v>
      </c>
      <c r="CF121" s="57">
        <f t="shared" si="128"/>
        <v>18.3</v>
      </c>
      <c r="CG121" s="44">
        <f t="shared" si="129"/>
        <v>18.3</v>
      </c>
      <c r="CH121" s="212"/>
      <c r="CI121" s="37">
        <f t="shared" si="91"/>
        <v>0.20333333333333334</v>
      </c>
      <c r="CJ121" s="38">
        <f t="shared" si="92"/>
        <v>0.20333333333333334</v>
      </c>
      <c r="CK121" s="39" t="s">
        <v>179</v>
      </c>
      <c r="CL121" s="36" t="s">
        <v>1103</v>
      </c>
      <c r="CM121" s="215">
        <v>59.2</v>
      </c>
      <c r="CN121" s="212">
        <v>59.2</v>
      </c>
      <c r="CO121" s="212" t="s">
        <v>1231</v>
      </c>
      <c r="CP121" s="37">
        <f t="shared" si="93"/>
        <v>0.65777777777777779</v>
      </c>
      <c r="CQ121" s="38">
        <f t="shared" si="94"/>
        <v>0.65777777777777779</v>
      </c>
      <c r="CR121" s="39" t="s">
        <v>179</v>
      </c>
      <c r="CS121" s="40" t="s">
        <v>1232</v>
      </c>
      <c r="CT121" s="57">
        <f t="shared" si="130"/>
        <v>59.2</v>
      </c>
      <c r="CU121" s="44">
        <f t="shared" si="131"/>
        <v>59.2</v>
      </c>
      <c r="CV121" s="212"/>
      <c r="CW121" s="37">
        <f t="shared" si="96"/>
        <v>0.65777777777777779</v>
      </c>
      <c r="CX121" s="38">
        <f t="shared" si="97"/>
        <v>0.65777777777777779</v>
      </c>
      <c r="CY121" s="39" t="s">
        <v>174</v>
      </c>
      <c r="CZ121" s="40" t="s">
        <v>175</v>
      </c>
      <c r="DA121" s="46">
        <f t="shared" si="132"/>
        <v>59.2</v>
      </c>
      <c r="DB121" s="44">
        <f t="shared" si="133"/>
        <v>0</v>
      </c>
      <c r="DC121" s="212"/>
      <c r="DD121" s="37">
        <f t="shared" si="99"/>
        <v>0.65777777777777779</v>
      </c>
      <c r="DE121" s="38">
        <f t="shared" si="100"/>
        <v>0.65777777777777779</v>
      </c>
      <c r="DF121" s="39" t="s">
        <v>174</v>
      </c>
      <c r="DG121" s="40" t="s">
        <v>175</v>
      </c>
      <c r="DH121" s="225">
        <v>69.2</v>
      </c>
      <c r="DI121" s="212"/>
      <c r="DJ121" s="212"/>
      <c r="DK121" s="37">
        <f t="shared" si="101"/>
        <v>0.76888888888888896</v>
      </c>
      <c r="DL121" s="38">
        <f t="shared" si="102"/>
        <v>0.65777777777777779</v>
      </c>
      <c r="DM121" s="39" t="s">
        <v>174</v>
      </c>
      <c r="DN121" s="40" t="s">
        <v>175</v>
      </c>
      <c r="DO121" s="46">
        <f t="shared" si="134"/>
        <v>69.2</v>
      </c>
      <c r="DP121" s="44">
        <f t="shared" si="135"/>
        <v>0</v>
      </c>
      <c r="DQ121" s="212"/>
      <c r="DR121" s="37">
        <f t="shared" si="104"/>
        <v>0.76888888888888896</v>
      </c>
      <c r="DS121" s="38">
        <f t="shared" si="105"/>
        <v>0.65777777777777779</v>
      </c>
      <c r="DT121" s="39" t="s">
        <v>174</v>
      </c>
      <c r="DU121" s="40" t="s">
        <v>175</v>
      </c>
      <c r="DV121" s="46">
        <f t="shared" si="136"/>
        <v>69.2</v>
      </c>
      <c r="DW121" s="44">
        <f t="shared" si="137"/>
        <v>0</v>
      </c>
      <c r="DX121" s="212"/>
      <c r="DY121" s="37">
        <f t="shared" si="107"/>
        <v>0.76888888888888896</v>
      </c>
      <c r="DZ121" s="38">
        <f t="shared" si="108"/>
        <v>0.65777777777777779</v>
      </c>
      <c r="EA121" s="39" t="s">
        <v>174</v>
      </c>
      <c r="EB121" s="40" t="s">
        <v>175</v>
      </c>
      <c r="EC121" s="46">
        <f t="shared" si="138"/>
        <v>90</v>
      </c>
      <c r="ED121" s="212"/>
      <c r="EE121" s="212"/>
      <c r="EF121" s="37">
        <f t="shared" si="110"/>
        <v>1</v>
      </c>
      <c r="EG121" s="38">
        <f t="shared" si="111"/>
        <v>0.65777777777777779</v>
      </c>
      <c r="EH121" s="39" t="s">
        <v>174</v>
      </c>
      <c r="EI121" s="40" t="s">
        <v>175</v>
      </c>
      <c r="EJ121" s="48"/>
      <c r="EK121" s="48">
        <v>2024</v>
      </c>
      <c r="EL121" s="49" t="str">
        <f>+VLOOKUP(C121,[8]Listas_desplega!$AI$22:$AJ$44,2,0)</f>
        <v>SG</v>
      </c>
      <c r="EM121" s="49" t="str">
        <f>+VLOOKUP(I121,[8]Listas_desplega!$BY$2:$BZ$7,2,0)</f>
        <v>T_5</v>
      </c>
      <c r="EN121" s="49" t="str">
        <f>+VLOOKUP(J121,[8]Listas_desplega!$BY$10:$BZ$23,2,0)</f>
        <v>T_5_C_1</v>
      </c>
      <c r="EO121" s="49" t="str">
        <f>+VLOOKUP(K121,[8]Listas_desplega!$BY$27:$BZ$54,2,0)</f>
        <v>T_5_C_1_ET_1</v>
      </c>
      <c r="EP121" s="49" t="str">
        <f>+VLOOKUP(L121,[8]Listas_desplega!$BY$57:$BZ$105,2,0)</f>
        <v>T_5_C_1_ET_1_CPT_2</v>
      </c>
      <c r="EQ121" s="50" t="str">
        <f>+VLOOKUP(M121,[8]Listas_desplega!$J$2:$K$11,2,FALSE)</f>
        <v>Eje_E_9</v>
      </c>
      <c r="ER121" s="50"/>
    </row>
    <row r="122" spans="1:148" s="51" customFormat="1" x14ac:dyDescent="0.25">
      <c r="A122" s="20" t="s">
        <v>1442</v>
      </c>
      <c r="B122" s="21" t="s">
        <v>1183</v>
      </c>
      <c r="C122" s="22" t="s">
        <v>1184</v>
      </c>
      <c r="D122" s="22" t="s">
        <v>1217</v>
      </c>
      <c r="E122" s="23" t="s">
        <v>765</v>
      </c>
      <c r="F122" s="23" t="s">
        <v>1081</v>
      </c>
      <c r="G122" s="23" t="s">
        <v>1218</v>
      </c>
      <c r="H122" s="63" t="s">
        <v>175</v>
      </c>
      <c r="I122" s="23" t="s">
        <v>605</v>
      </c>
      <c r="J122" s="23" t="s">
        <v>606</v>
      </c>
      <c r="K122" s="23" t="s">
        <v>607</v>
      </c>
      <c r="L122" s="23" t="s">
        <v>608</v>
      </c>
      <c r="M122" s="21" t="s">
        <v>1009</v>
      </c>
      <c r="N122" s="25" t="s">
        <v>1219</v>
      </c>
      <c r="O122" s="29">
        <v>79</v>
      </c>
      <c r="P122" s="23" t="s">
        <v>1233</v>
      </c>
      <c r="Q122" s="30" t="s">
        <v>477</v>
      </c>
      <c r="R122" s="30" t="s">
        <v>222</v>
      </c>
      <c r="S122" s="23" t="s">
        <v>1234</v>
      </c>
      <c r="T122" s="29" t="s">
        <v>186</v>
      </c>
      <c r="U122" s="29" t="s">
        <v>187</v>
      </c>
      <c r="V122" s="29">
        <v>15</v>
      </c>
      <c r="W122" s="23" t="s">
        <v>1235</v>
      </c>
      <c r="X122" s="256" t="s">
        <v>171</v>
      </c>
      <c r="Y122" s="21"/>
      <c r="Z122" s="30"/>
      <c r="AA122" s="30"/>
      <c r="AB122" s="30"/>
      <c r="AC122" s="30"/>
      <c r="AD122" s="30"/>
      <c r="AE122" s="30"/>
      <c r="AF122" s="30"/>
      <c r="AG122" s="30"/>
      <c r="AH122" s="29"/>
      <c r="AI122" s="29"/>
      <c r="AJ122" s="29"/>
      <c r="AK122" s="29"/>
      <c r="AL122" s="29"/>
      <c r="AM122" s="29"/>
      <c r="AN122" s="29"/>
      <c r="AO122" s="29"/>
      <c r="AP122" s="29"/>
      <c r="AQ122" s="29"/>
      <c r="AR122" s="31"/>
      <c r="AS122" s="29"/>
      <c r="AT122" s="232">
        <v>0</v>
      </c>
      <c r="AU122" s="233">
        <v>0</v>
      </c>
      <c r="AV122" s="234">
        <v>75</v>
      </c>
      <c r="AW122" s="234">
        <v>100</v>
      </c>
      <c r="AX122" s="234">
        <v>100</v>
      </c>
      <c r="AY122" s="234">
        <v>100</v>
      </c>
      <c r="AZ122" s="212"/>
      <c r="BA122" s="212"/>
      <c r="BB122" s="212"/>
      <c r="BC122" s="213"/>
      <c r="BD122" s="265">
        <v>0</v>
      </c>
      <c r="BE122" s="266"/>
      <c r="BF122" s="267"/>
      <c r="BG122" s="37">
        <f t="shared" si="80"/>
        <v>0</v>
      </c>
      <c r="BH122" s="38">
        <f t="shared" si="81"/>
        <v>0</v>
      </c>
      <c r="BI122" s="39" t="s">
        <v>174</v>
      </c>
      <c r="BJ122" s="40" t="s">
        <v>175</v>
      </c>
      <c r="BK122" s="215">
        <v>0</v>
      </c>
      <c r="BL122" s="44">
        <f t="shared" si="125"/>
        <v>0</v>
      </c>
      <c r="BM122" s="267"/>
      <c r="BN122" s="37">
        <f t="shared" si="82"/>
        <v>0</v>
      </c>
      <c r="BO122" s="38">
        <f t="shared" si="83"/>
        <v>0</v>
      </c>
      <c r="BP122" s="39" t="s">
        <v>174</v>
      </c>
      <c r="BQ122" s="40" t="s">
        <v>175</v>
      </c>
      <c r="BR122" s="215">
        <v>75</v>
      </c>
      <c r="BS122" s="270">
        <v>66.599999999999994</v>
      </c>
      <c r="BT122" s="269" t="s">
        <v>1236</v>
      </c>
      <c r="BU122" s="37">
        <f t="shared" si="84"/>
        <v>1</v>
      </c>
      <c r="BV122" s="38">
        <f t="shared" si="85"/>
        <v>0.8879999999999999</v>
      </c>
      <c r="BW122" s="39" t="s">
        <v>179</v>
      </c>
      <c r="BX122" s="64" t="s">
        <v>1237</v>
      </c>
      <c r="BY122" s="57">
        <f t="shared" si="126"/>
        <v>75</v>
      </c>
      <c r="BZ122" s="44">
        <f t="shared" si="127"/>
        <v>66.599999999999994</v>
      </c>
      <c r="CA122" s="212" t="s">
        <v>1088</v>
      </c>
      <c r="CB122" s="37">
        <f t="shared" si="87"/>
        <v>1</v>
      </c>
      <c r="CC122" s="38">
        <f t="shared" si="124"/>
        <v>0.8879999999999999</v>
      </c>
      <c r="CD122" s="39" t="s">
        <v>179</v>
      </c>
      <c r="CE122" s="36" t="s">
        <v>1017</v>
      </c>
      <c r="CF122" s="57">
        <f t="shared" si="128"/>
        <v>75</v>
      </c>
      <c r="CG122" s="44">
        <f t="shared" si="129"/>
        <v>66.599999999999994</v>
      </c>
      <c r="CH122" s="212"/>
      <c r="CI122" s="37">
        <f t="shared" si="91"/>
        <v>1</v>
      </c>
      <c r="CJ122" s="38">
        <f t="shared" si="92"/>
        <v>0.8879999999999999</v>
      </c>
      <c r="CK122" s="39" t="s">
        <v>179</v>
      </c>
      <c r="CL122" s="36" t="s">
        <v>1103</v>
      </c>
      <c r="CM122" s="215">
        <v>75</v>
      </c>
      <c r="CN122" s="212">
        <v>66.599999999999994</v>
      </c>
      <c r="CO122" s="212" t="s">
        <v>1238</v>
      </c>
      <c r="CP122" s="37">
        <f t="shared" si="93"/>
        <v>1</v>
      </c>
      <c r="CQ122" s="38">
        <f t="shared" si="94"/>
        <v>0.8879999999999999</v>
      </c>
      <c r="CR122" s="39" t="s">
        <v>179</v>
      </c>
      <c r="CS122" s="40" t="s">
        <v>1226</v>
      </c>
      <c r="CT122" s="57">
        <f t="shared" si="130"/>
        <v>75</v>
      </c>
      <c r="CU122" s="44">
        <f t="shared" si="131"/>
        <v>66.599999999999994</v>
      </c>
      <c r="CV122" s="212"/>
      <c r="CW122" s="37">
        <f t="shared" si="96"/>
        <v>1</v>
      </c>
      <c r="CX122" s="38">
        <f t="shared" si="97"/>
        <v>0.8879999999999999</v>
      </c>
      <c r="CY122" s="39" t="s">
        <v>174</v>
      </c>
      <c r="CZ122" s="40" t="s">
        <v>175</v>
      </c>
      <c r="DA122" s="46">
        <f t="shared" si="132"/>
        <v>75</v>
      </c>
      <c r="DB122" s="44">
        <f t="shared" si="133"/>
        <v>0</v>
      </c>
      <c r="DC122" s="212"/>
      <c r="DD122" s="37">
        <f t="shared" si="99"/>
        <v>1</v>
      </c>
      <c r="DE122" s="38">
        <f t="shared" si="100"/>
        <v>0.8879999999999999</v>
      </c>
      <c r="DF122" s="39" t="s">
        <v>174</v>
      </c>
      <c r="DG122" s="40" t="s">
        <v>175</v>
      </c>
      <c r="DH122" s="225">
        <v>75</v>
      </c>
      <c r="DI122" s="212"/>
      <c r="DJ122" s="212"/>
      <c r="DK122" s="37">
        <f t="shared" si="101"/>
        <v>1</v>
      </c>
      <c r="DL122" s="38">
        <f t="shared" si="102"/>
        <v>0.8879999999999999</v>
      </c>
      <c r="DM122" s="39" t="s">
        <v>174</v>
      </c>
      <c r="DN122" s="40" t="s">
        <v>175</v>
      </c>
      <c r="DO122" s="46">
        <f t="shared" si="134"/>
        <v>75</v>
      </c>
      <c r="DP122" s="44">
        <f t="shared" si="135"/>
        <v>0</v>
      </c>
      <c r="DQ122" s="212"/>
      <c r="DR122" s="37">
        <f t="shared" si="104"/>
        <v>1</v>
      </c>
      <c r="DS122" s="38">
        <f t="shared" si="105"/>
        <v>0.8879999999999999</v>
      </c>
      <c r="DT122" s="39" t="s">
        <v>174</v>
      </c>
      <c r="DU122" s="40" t="s">
        <v>175</v>
      </c>
      <c r="DV122" s="46">
        <f t="shared" si="136"/>
        <v>75</v>
      </c>
      <c r="DW122" s="44">
        <f t="shared" si="137"/>
        <v>0</v>
      </c>
      <c r="DX122" s="212"/>
      <c r="DY122" s="37">
        <f t="shared" si="107"/>
        <v>1</v>
      </c>
      <c r="DZ122" s="38">
        <f t="shared" si="108"/>
        <v>0.8879999999999999</v>
      </c>
      <c r="EA122" s="39" t="s">
        <v>174</v>
      </c>
      <c r="EB122" s="40" t="s">
        <v>175</v>
      </c>
      <c r="EC122" s="46">
        <f t="shared" si="138"/>
        <v>75</v>
      </c>
      <c r="ED122" s="212"/>
      <c r="EE122" s="212"/>
      <c r="EF122" s="37">
        <f t="shared" si="110"/>
        <v>1</v>
      </c>
      <c r="EG122" s="38">
        <f t="shared" si="111"/>
        <v>0.8879999999999999</v>
      </c>
      <c r="EH122" s="39" t="s">
        <v>174</v>
      </c>
      <c r="EI122" s="40" t="s">
        <v>175</v>
      </c>
      <c r="EJ122" s="48"/>
      <c r="EK122" s="48">
        <v>2024</v>
      </c>
      <c r="EL122" s="49" t="str">
        <f>+VLOOKUP(C122,[8]Listas_desplega!$AI$22:$AJ$44,2,0)</f>
        <v>SG</v>
      </c>
      <c r="EM122" s="49" t="str">
        <f>+VLOOKUP(I122,[8]Listas_desplega!$BY$2:$BZ$7,2,0)</f>
        <v>T_5</v>
      </c>
      <c r="EN122" s="49" t="str">
        <f>+VLOOKUP(J122,[8]Listas_desplega!$BY$10:$BZ$23,2,0)</f>
        <v>T_5_C_1</v>
      </c>
      <c r="EO122" s="49" t="str">
        <f>+VLOOKUP(K122,[8]Listas_desplega!$BY$27:$BZ$54,2,0)</f>
        <v>T_5_C_1_ET_1</v>
      </c>
      <c r="EP122" s="49" t="str">
        <f>+VLOOKUP(L122,[8]Listas_desplega!$BY$57:$BZ$105,2,0)</f>
        <v>T_5_C_1_ET_1_CPT_2</v>
      </c>
      <c r="EQ122" s="50" t="str">
        <f>+VLOOKUP(M122,[8]Listas_desplega!$J$2:$K$11,2,FALSE)</f>
        <v>Eje_E_9</v>
      </c>
      <c r="ER122" s="50"/>
    </row>
    <row r="123" spans="1:148" s="51" customFormat="1" x14ac:dyDescent="0.25">
      <c r="A123" s="20" t="s">
        <v>1443</v>
      </c>
      <c r="B123" s="21" t="s">
        <v>1183</v>
      </c>
      <c r="C123" s="22" t="s">
        <v>1184</v>
      </c>
      <c r="D123" s="22" t="s">
        <v>1239</v>
      </c>
      <c r="E123" s="23" t="s">
        <v>154</v>
      </c>
      <c r="F123" s="23" t="s">
        <v>1006</v>
      </c>
      <c r="G123" s="23" t="s">
        <v>1240</v>
      </c>
      <c r="H123" s="63" t="s">
        <v>542</v>
      </c>
      <c r="I123" s="23" t="s">
        <v>158</v>
      </c>
      <c r="J123" s="23" t="s">
        <v>543</v>
      </c>
      <c r="K123" s="23" t="s">
        <v>544</v>
      </c>
      <c r="L123" s="23" t="s">
        <v>545</v>
      </c>
      <c r="M123" s="21" t="s">
        <v>546</v>
      </c>
      <c r="N123" s="25" t="s">
        <v>547</v>
      </c>
      <c r="O123" s="29">
        <v>80</v>
      </c>
      <c r="P123" s="23" t="s">
        <v>1241</v>
      </c>
      <c r="Q123" s="30" t="s">
        <v>477</v>
      </c>
      <c r="R123" s="30" t="s">
        <v>478</v>
      </c>
      <c r="S123" s="23" t="s">
        <v>1242</v>
      </c>
      <c r="T123" s="29" t="s">
        <v>186</v>
      </c>
      <c r="U123" s="29" t="s">
        <v>187</v>
      </c>
      <c r="V123" s="29">
        <v>0</v>
      </c>
      <c r="W123" s="23" t="s">
        <v>1243</v>
      </c>
      <c r="X123" s="29" t="s">
        <v>171</v>
      </c>
      <c r="Y123" s="21" t="s">
        <v>1244</v>
      </c>
      <c r="Z123" s="30" t="s">
        <v>175</v>
      </c>
      <c r="AA123" s="30"/>
      <c r="AB123" s="30"/>
      <c r="AC123" s="30"/>
      <c r="AD123" s="30"/>
      <c r="AE123" s="30"/>
      <c r="AF123" s="30"/>
      <c r="AG123" s="30"/>
      <c r="AH123" s="29"/>
      <c r="AI123" s="29"/>
      <c r="AJ123" s="29"/>
      <c r="AK123" s="29"/>
      <c r="AL123" s="29"/>
      <c r="AM123" s="29"/>
      <c r="AN123" s="29"/>
      <c r="AO123" s="29"/>
      <c r="AP123" s="29"/>
      <c r="AQ123" s="29"/>
      <c r="AR123" s="31"/>
      <c r="AS123" s="29"/>
      <c r="AT123" s="157">
        <v>100</v>
      </c>
      <c r="AU123" s="226">
        <v>100</v>
      </c>
      <c r="AV123" s="157">
        <v>100</v>
      </c>
      <c r="AW123" s="157">
        <v>100</v>
      </c>
      <c r="AX123" s="157">
        <v>100</v>
      </c>
      <c r="AY123" s="157">
        <v>100</v>
      </c>
      <c r="AZ123" s="157"/>
      <c r="BA123" s="157"/>
      <c r="BB123" s="157"/>
      <c r="BC123" s="160"/>
      <c r="BD123" s="158">
        <v>0</v>
      </c>
      <c r="BE123" s="153">
        <v>0</v>
      </c>
      <c r="BF123" s="154"/>
      <c r="BG123" s="37">
        <f>IFERROR(BD123/AV123,0)</f>
        <v>0</v>
      </c>
      <c r="BH123" s="38">
        <f>+IF(BI123="SI",IFERROR((IF(BI123="SI",BE123,0)/AV123),"REVISAR"),0)</f>
        <v>0</v>
      </c>
      <c r="BI123" s="39" t="s">
        <v>174</v>
      </c>
      <c r="BJ123" s="40" t="s">
        <v>175</v>
      </c>
      <c r="BK123" s="57">
        <v>0</v>
      </c>
      <c r="BL123" s="153">
        <v>0</v>
      </c>
      <c r="BM123" s="154"/>
      <c r="BN123" s="37">
        <f>+IFERROR(BK123/AV123,0)</f>
        <v>0</v>
      </c>
      <c r="BO123" s="38">
        <f>+IF(BP123="SI",IFERROR((IF(BP123="SI",BL123,0)/AV123),"REVISAR"),BH123)</f>
        <v>0</v>
      </c>
      <c r="BP123" s="39" t="s">
        <v>174</v>
      </c>
      <c r="BQ123" s="40" t="s">
        <v>175</v>
      </c>
      <c r="BR123" s="57">
        <v>18.96</v>
      </c>
      <c r="BS123" s="55">
        <v>21.31</v>
      </c>
      <c r="BT123" s="64" t="s">
        <v>1245</v>
      </c>
      <c r="BU123" s="37">
        <f>IFERROR(BR123/AV123,0)</f>
        <v>0.18960000000000002</v>
      </c>
      <c r="BV123" s="38">
        <f>+IF(BW123="SI",IFERROR((IF(BW123="SI",BS123,0)/AV123),"REVISAR"),BO123)</f>
        <v>0.21309999999999998</v>
      </c>
      <c r="BW123" s="271" t="s">
        <v>179</v>
      </c>
      <c r="BX123" s="40" t="s">
        <v>175</v>
      </c>
      <c r="BY123" s="57">
        <f t="shared" si="126"/>
        <v>18.96</v>
      </c>
      <c r="BZ123" s="44">
        <f t="shared" si="127"/>
        <v>21.31</v>
      </c>
      <c r="CA123" s="64" t="s">
        <v>1246</v>
      </c>
      <c r="CB123" s="37">
        <f>IFERROR(BY123/$AV123,0)</f>
        <v>0.18960000000000002</v>
      </c>
      <c r="CC123" s="38">
        <f t="shared" si="124"/>
        <v>0.21309999999999998</v>
      </c>
      <c r="CD123" s="39" t="s">
        <v>179</v>
      </c>
      <c r="CE123" s="40" t="s">
        <v>1017</v>
      </c>
      <c r="CF123" s="57">
        <f t="shared" si="128"/>
        <v>18.96</v>
      </c>
      <c r="CG123" s="44">
        <f t="shared" si="129"/>
        <v>21.31</v>
      </c>
      <c r="CH123" s="64" t="s">
        <v>1247</v>
      </c>
      <c r="CI123" s="37">
        <f>IFERROR(CF123/$AV123,0)</f>
        <v>0.18960000000000002</v>
      </c>
      <c r="CJ123" s="38">
        <f>+IF(CK123="SI",IFERROR((IF(CK123="SI",CG123,0)/AV123),"REVISAR"),CC123)</f>
        <v>0.21309999999999998</v>
      </c>
      <c r="CK123" s="39" t="s">
        <v>179</v>
      </c>
      <c r="CL123" s="40" t="s">
        <v>1248</v>
      </c>
      <c r="CM123" s="57">
        <v>41.82</v>
      </c>
      <c r="CN123" s="40">
        <v>48.5</v>
      </c>
      <c r="CO123" s="40" t="s">
        <v>1249</v>
      </c>
      <c r="CP123" s="37">
        <f>IFERROR(CM123/$AV123,0)</f>
        <v>0.41820000000000002</v>
      </c>
      <c r="CQ123" s="38">
        <f>+IF(CR123="SI",IFERROR((IF(CR123="SI",CN123,0)/AV123),"REVISAR"),CJ123)</f>
        <v>0.48499999999999999</v>
      </c>
      <c r="CR123" s="39" t="s">
        <v>179</v>
      </c>
      <c r="CS123" s="40" t="s">
        <v>1250</v>
      </c>
      <c r="CT123" s="57">
        <f t="shared" si="130"/>
        <v>41.82</v>
      </c>
      <c r="CU123" s="44">
        <f t="shared" si="131"/>
        <v>48.5</v>
      </c>
      <c r="CV123" s="40"/>
      <c r="CW123" s="37">
        <f>IFERROR(CT123/$AV123,0)</f>
        <v>0.41820000000000002</v>
      </c>
      <c r="CX123" s="38">
        <f>+IF(CY123="SI",IFERROR((IF(CY123="SI",CU123,0)/AV123),"REVISAR"),CQ123)</f>
        <v>0.48499999999999999</v>
      </c>
      <c r="CY123" s="39" t="s">
        <v>174</v>
      </c>
      <c r="CZ123" s="40" t="s">
        <v>175</v>
      </c>
      <c r="DA123" s="46">
        <f t="shared" si="132"/>
        <v>41.82</v>
      </c>
      <c r="DB123" s="44">
        <f t="shared" si="133"/>
        <v>0</v>
      </c>
      <c r="DC123" s="40"/>
      <c r="DD123" s="37">
        <f>IFERROR(DA123/$AV123,0)</f>
        <v>0.41820000000000002</v>
      </c>
      <c r="DE123" s="38">
        <f>+IF(DF123="SI",IFERROR((IF(DF123="SI",DB123,0)/AV123),"REVISAR"),CX123)</f>
        <v>0.48499999999999999</v>
      </c>
      <c r="DF123" s="39" t="s">
        <v>174</v>
      </c>
      <c r="DG123" s="40" t="s">
        <v>175</v>
      </c>
      <c r="DH123" s="46">
        <v>72.02</v>
      </c>
      <c r="DI123" s="40"/>
      <c r="DJ123" s="40"/>
      <c r="DK123" s="37">
        <f>IFERROR(DH123/$AV123,0)</f>
        <v>0.72019999999999995</v>
      </c>
      <c r="DL123" s="38">
        <f>+IF(DM123="SI",IFERROR((IF(DM123="SI",DI123,0)/AV123),"REVISAR"),DE123)</f>
        <v>0.48499999999999999</v>
      </c>
      <c r="DM123" s="39" t="s">
        <v>174</v>
      </c>
      <c r="DN123" s="40" t="s">
        <v>175</v>
      </c>
      <c r="DO123" s="46">
        <f t="shared" si="134"/>
        <v>72.02</v>
      </c>
      <c r="DP123" s="44">
        <f t="shared" si="135"/>
        <v>0</v>
      </c>
      <c r="DQ123" s="40"/>
      <c r="DR123" s="37">
        <f>IFERROR(DO123/$AV123,0)</f>
        <v>0.72019999999999995</v>
      </c>
      <c r="DS123" s="38">
        <f>+IF(DT123="SI",IFERROR((IF(DT123="SI",DP123,0)/AV123),"REVISAR"),DL123)</f>
        <v>0.48499999999999999</v>
      </c>
      <c r="DT123" s="39" t="s">
        <v>174</v>
      </c>
      <c r="DU123" s="40" t="s">
        <v>175</v>
      </c>
      <c r="DV123" s="46">
        <f t="shared" si="136"/>
        <v>72.02</v>
      </c>
      <c r="DW123" s="44">
        <f t="shared" si="137"/>
        <v>0</v>
      </c>
      <c r="DX123" s="40"/>
      <c r="DY123" s="37">
        <f>IFERROR(DV123/$AV123,0)</f>
        <v>0.72019999999999995</v>
      </c>
      <c r="DZ123" s="38">
        <f>+IF(EA123="SI",IFERROR((IF(EA123="SI",DW123,0)/AV123),"REVISAR"),DS123)</f>
        <v>0.48499999999999999</v>
      </c>
      <c r="EA123" s="39" t="s">
        <v>174</v>
      </c>
      <c r="EB123" s="40" t="s">
        <v>175</v>
      </c>
      <c r="EC123" s="46">
        <f t="shared" si="138"/>
        <v>100</v>
      </c>
      <c r="ED123" s="40"/>
      <c r="EE123" s="40"/>
      <c r="EF123" s="37">
        <f>IFERROR(EC123/$AV123,0)</f>
        <v>1</v>
      </c>
      <c r="EG123" s="38">
        <f>+IF(EH123="SI",IFERROR((IF(EH123="SI",ED123,0)/AV123),"REVISAR"),DZ123)</f>
        <v>0.48499999999999999</v>
      </c>
      <c r="EH123" s="39" t="s">
        <v>174</v>
      </c>
      <c r="EI123" s="40" t="s">
        <v>175</v>
      </c>
      <c r="EJ123" s="48"/>
      <c r="EK123" s="48">
        <v>2024</v>
      </c>
      <c r="EL123" s="49" t="str">
        <f>+VLOOKUP(C123,[8]Listas_desplega!$AI$22:$AJ$44,2,0)</f>
        <v>SG</v>
      </c>
      <c r="EM123" s="49" t="str">
        <f>+VLOOKUP(I123,[8]Listas_desplega!$BY$2:$BZ$7,2,0)</f>
        <v>T_2</v>
      </c>
      <c r="EN123" s="49" t="str">
        <f>+VLOOKUP(J123,[8]Listas_desplega!$BY$10:$BZ$23,2,0)</f>
        <v>T_2_C_1</v>
      </c>
      <c r="EO123" s="49" t="str">
        <f>+VLOOKUP(K123,[8]Listas_desplega!$BY$27:$BZ$54,2,0)</f>
        <v>T_2_C_1_ET_1</v>
      </c>
      <c r="EP123" s="49" t="str">
        <f>+VLOOKUP(L123,[8]Listas_desplega!$BY$57:$BZ$105,2,0)</f>
        <v>T_2_C_1_ET_1_CPT_1</v>
      </c>
      <c r="EQ123" s="50" t="str">
        <f>+VLOOKUP(M123,[8]Listas_desplega!$J$2:$K$11,2,FALSE)</f>
        <v>Eje_E_7</v>
      </c>
      <c r="ER123" s="50"/>
    </row>
    <row r="124" spans="1:148" s="51" customFormat="1" x14ac:dyDescent="0.25">
      <c r="A124" s="20" t="s">
        <v>1444</v>
      </c>
      <c r="B124" s="21" t="s">
        <v>1183</v>
      </c>
      <c r="C124" s="22" t="s">
        <v>1184</v>
      </c>
      <c r="D124" s="22" t="s">
        <v>1239</v>
      </c>
      <c r="E124" s="23" t="s">
        <v>154</v>
      </c>
      <c r="F124" s="23" t="s">
        <v>1006</v>
      </c>
      <c r="G124" s="23" t="s">
        <v>1240</v>
      </c>
      <c r="H124" s="63" t="s">
        <v>175</v>
      </c>
      <c r="I124" s="23" t="s">
        <v>605</v>
      </c>
      <c r="J124" s="23" t="s">
        <v>606</v>
      </c>
      <c r="K124" s="23" t="s">
        <v>607</v>
      </c>
      <c r="L124" s="23" t="s">
        <v>1251</v>
      </c>
      <c r="M124" s="21" t="s">
        <v>1009</v>
      </c>
      <c r="N124" s="25" t="s">
        <v>1187</v>
      </c>
      <c r="O124" s="29">
        <v>81</v>
      </c>
      <c r="P124" s="63" t="s">
        <v>1252</v>
      </c>
      <c r="Q124" s="27" t="s">
        <v>477</v>
      </c>
      <c r="R124" s="30" t="s">
        <v>478</v>
      </c>
      <c r="S124" s="63" t="s">
        <v>1253</v>
      </c>
      <c r="T124" s="29" t="s">
        <v>186</v>
      </c>
      <c r="U124" s="26" t="s">
        <v>187</v>
      </c>
      <c r="V124" s="26">
        <v>0</v>
      </c>
      <c r="W124" s="63" t="s">
        <v>1254</v>
      </c>
      <c r="X124" s="26" t="s">
        <v>171</v>
      </c>
      <c r="Y124" s="21"/>
      <c r="Z124" s="30"/>
      <c r="AA124" s="30"/>
      <c r="AB124" s="30"/>
      <c r="AC124" s="30"/>
      <c r="AD124" s="30"/>
      <c r="AE124" s="30"/>
      <c r="AF124" s="30"/>
      <c r="AG124" s="30"/>
      <c r="AH124" s="29"/>
      <c r="AI124" s="29"/>
      <c r="AJ124" s="29"/>
      <c r="AK124" s="29"/>
      <c r="AL124" s="29"/>
      <c r="AM124" s="29"/>
      <c r="AN124" s="29"/>
      <c r="AO124" s="29"/>
      <c r="AP124" s="29"/>
      <c r="AQ124" s="29"/>
      <c r="AR124" s="31"/>
      <c r="AS124" s="29"/>
      <c r="AT124" s="232">
        <v>0</v>
      </c>
      <c r="AU124" s="233">
        <v>0</v>
      </c>
      <c r="AV124" s="232">
        <v>4</v>
      </c>
      <c r="AW124" s="232">
        <v>4</v>
      </c>
      <c r="AX124" s="232">
        <v>4</v>
      </c>
      <c r="AY124" s="232">
        <v>4</v>
      </c>
      <c r="AZ124" s="157"/>
      <c r="BA124" s="157"/>
      <c r="BB124" s="157"/>
      <c r="BC124" s="160"/>
      <c r="BD124" s="158">
        <v>0</v>
      </c>
      <c r="BE124" s="153">
        <v>0</v>
      </c>
      <c r="BF124" s="154"/>
      <c r="BG124" s="37">
        <f>IFERROR(BD124/AV124,0)</f>
        <v>0</v>
      </c>
      <c r="BH124" s="38">
        <f>+IF(BI124="SI",IFERROR((IF(BI124="SI",BE124,0)/AV124),"REVISAR"),0)</f>
        <v>0</v>
      </c>
      <c r="BI124" s="39" t="s">
        <v>174</v>
      </c>
      <c r="BJ124" s="40" t="s">
        <v>175</v>
      </c>
      <c r="BK124" s="57">
        <v>0</v>
      </c>
      <c r="BL124" s="153">
        <v>0</v>
      </c>
      <c r="BM124" s="154"/>
      <c r="BN124" s="37">
        <f>+IFERROR(BK124/AV124,0)</f>
        <v>0</v>
      </c>
      <c r="BO124" s="38">
        <f>+IF(BP124="SI",IFERROR((IF(BP124="SI",BL124,0)/AV124),"REVISAR"),BH124)</f>
        <v>0</v>
      </c>
      <c r="BP124" s="39" t="s">
        <v>174</v>
      </c>
      <c r="BQ124" s="40" t="s">
        <v>175</v>
      </c>
      <c r="BR124" s="57">
        <v>1</v>
      </c>
      <c r="BS124" s="55">
        <v>1</v>
      </c>
      <c r="BT124" s="64" t="s">
        <v>1255</v>
      </c>
      <c r="BU124" s="37">
        <f>IFERROR(BR124/AV124,0)</f>
        <v>0.25</v>
      </c>
      <c r="BV124" s="38">
        <f>+IF(BW124="SI",IFERROR((IF(BW124="SI",BS124,0)/AV124),"REVISAR"),BO124)</f>
        <v>0.25</v>
      </c>
      <c r="BW124" s="271" t="s">
        <v>179</v>
      </c>
      <c r="BX124" s="40" t="s">
        <v>175</v>
      </c>
      <c r="BY124" s="57">
        <f t="shared" si="126"/>
        <v>1</v>
      </c>
      <c r="BZ124" s="44">
        <f t="shared" si="127"/>
        <v>1</v>
      </c>
      <c r="CA124" s="64" t="s">
        <v>1256</v>
      </c>
      <c r="CB124" s="37">
        <f>IFERROR(BY124/$AV124,0)</f>
        <v>0.25</v>
      </c>
      <c r="CC124" s="38">
        <f t="shared" si="124"/>
        <v>0.25</v>
      </c>
      <c r="CD124" s="39" t="s">
        <v>179</v>
      </c>
      <c r="CE124" s="40" t="s">
        <v>1017</v>
      </c>
      <c r="CF124" s="57">
        <f t="shared" si="128"/>
        <v>1</v>
      </c>
      <c r="CG124" s="44">
        <f t="shared" si="129"/>
        <v>1</v>
      </c>
      <c r="CH124" s="64" t="s">
        <v>1257</v>
      </c>
      <c r="CI124" s="37">
        <f>IFERROR(CF124/$AV124,0)</f>
        <v>0.25</v>
      </c>
      <c r="CJ124" s="38">
        <f>+IF(CK124="SI",IFERROR((IF(CK124="SI",CG124,0)/AV124),"REVISAR"),CC124)</f>
        <v>0.25</v>
      </c>
      <c r="CK124" s="39" t="s">
        <v>179</v>
      </c>
      <c r="CL124" s="40" t="s">
        <v>1248</v>
      </c>
      <c r="CM124" s="57">
        <v>2</v>
      </c>
      <c r="CN124" s="40">
        <v>2</v>
      </c>
      <c r="CO124" s="40" t="s">
        <v>1258</v>
      </c>
      <c r="CP124" s="37">
        <f>IFERROR(CM124/$AV124,0)</f>
        <v>0.5</v>
      </c>
      <c r="CQ124" s="38">
        <f>+IF(CR124="SI",IFERROR((IF(CR124="SI",CN124,0)/AV124),"REVISAR"),CJ124)</f>
        <v>0.5</v>
      </c>
      <c r="CR124" s="39" t="s">
        <v>179</v>
      </c>
      <c r="CS124" s="40" t="s">
        <v>1259</v>
      </c>
      <c r="CT124" s="57">
        <f t="shared" si="130"/>
        <v>2</v>
      </c>
      <c r="CU124" s="44">
        <f t="shared" si="131"/>
        <v>2</v>
      </c>
      <c r="CV124" s="40"/>
      <c r="CW124" s="37">
        <f>IFERROR(CT124/$AV124,0)</f>
        <v>0.5</v>
      </c>
      <c r="CX124" s="38">
        <f>+IF(CY124="SI",IFERROR((IF(CY124="SI",CU124,0)/AV124),"REVISAR"),CQ124)</f>
        <v>0.5</v>
      </c>
      <c r="CY124" s="39" t="s">
        <v>174</v>
      </c>
      <c r="CZ124" s="40" t="s">
        <v>175</v>
      </c>
      <c r="DA124" s="46">
        <f t="shared" si="132"/>
        <v>2</v>
      </c>
      <c r="DB124" s="44">
        <f t="shared" si="133"/>
        <v>0</v>
      </c>
      <c r="DC124" s="40"/>
      <c r="DD124" s="37">
        <f>IFERROR(DA124/$AV124,0)</f>
        <v>0.5</v>
      </c>
      <c r="DE124" s="38">
        <f>+IF(DF124="SI",IFERROR((IF(DF124="SI",DB124,0)/AV124),"REVISAR"),CX124)</f>
        <v>0.5</v>
      </c>
      <c r="DF124" s="39" t="s">
        <v>174</v>
      </c>
      <c r="DG124" s="40" t="s">
        <v>175</v>
      </c>
      <c r="DH124" s="46">
        <v>3</v>
      </c>
      <c r="DI124" s="40"/>
      <c r="DJ124" s="40"/>
      <c r="DK124" s="37">
        <f>IFERROR(DH124/$AV124,0)</f>
        <v>0.75</v>
      </c>
      <c r="DL124" s="38">
        <f>+IF(DM124="SI",IFERROR((IF(DM124="SI",DI124,0)/AV124),"REVISAR"),DE124)</f>
        <v>0.5</v>
      </c>
      <c r="DM124" s="39" t="s">
        <v>174</v>
      </c>
      <c r="DN124" s="40" t="s">
        <v>175</v>
      </c>
      <c r="DO124" s="46">
        <f t="shared" si="134"/>
        <v>3</v>
      </c>
      <c r="DP124" s="44">
        <f t="shared" si="135"/>
        <v>0</v>
      </c>
      <c r="DQ124" s="40"/>
      <c r="DR124" s="37">
        <f>IFERROR(DO124/$AV124,0)</f>
        <v>0.75</v>
      </c>
      <c r="DS124" s="38">
        <f>+IF(DT124="SI",IFERROR((IF(DT124="SI",DP124,0)/AV124),"REVISAR"),DL124)</f>
        <v>0.5</v>
      </c>
      <c r="DT124" s="39" t="s">
        <v>174</v>
      </c>
      <c r="DU124" s="40" t="s">
        <v>175</v>
      </c>
      <c r="DV124" s="46">
        <f t="shared" si="136"/>
        <v>3</v>
      </c>
      <c r="DW124" s="44">
        <f t="shared" si="137"/>
        <v>0</v>
      </c>
      <c r="DX124" s="40"/>
      <c r="DY124" s="37">
        <f>IFERROR(DV124/$AV124,0)</f>
        <v>0.75</v>
      </c>
      <c r="DZ124" s="38">
        <f>+IF(EA124="SI",IFERROR((IF(EA124="SI",DW124,0)/AV124),"REVISAR"),DS124)</f>
        <v>0.5</v>
      </c>
      <c r="EA124" s="39" t="s">
        <v>174</v>
      </c>
      <c r="EB124" s="40" t="s">
        <v>175</v>
      </c>
      <c r="EC124" s="46">
        <f t="shared" si="138"/>
        <v>4</v>
      </c>
      <c r="ED124" s="40"/>
      <c r="EE124" s="40"/>
      <c r="EF124" s="37">
        <f>IFERROR(EC124/$AV124,0)</f>
        <v>1</v>
      </c>
      <c r="EG124" s="38">
        <f>+IF(EH124="SI",IFERROR((IF(EH124="SI",ED124,0)/AV124),"REVISAR"),DZ124)</f>
        <v>0.5</v>
      </c>
      <c r="EH124" s="39" t="s">
        <v>174</v>
      </c>
      <c r="EI124" s="40" t="s">
        <v>175</v>
      </c>
      <c r="EJ124" s="48"/>
      <c r="EK124" s="48">
        <v>2024</v>
      </c>
      <c r="EL124" s="49" t="str">
        <f>+VLOOKUP(C124,[8]Listas_desplega!$AI$22:$AJ$44,2,0)</f>
        <v>SG</v>
      </c>
      <c r="EM124" s="49" t="str">
        <f>+VLOOKUP(I124,[8]Listas_desplega!$BY$2:$BZ$7,2,0)</f>
        <v>T_5</v>
      </c>
      <c r="EN124" s="49" t="str">
        <f>+VLOOKUP(J124,[8]Listas_desplega!$BY$10:$BZ$23,2,0)</f>
        <v>T_5_C_1</v>
      </c>
      <c r="EO124" s="49" t="str">
        <f>+VLOOKUP(K124,[8]Listas_desplega!$BY$27:$BZ$54,2,0)</f>
        <v>T_5_C_1_ET_1</v>
      </c>
      <c r="EP124" s="49" t="str">
        <f>+VLOOKUP(L124,[8]Listas_desplega!$BY$57:$BZ$105,2,0)</f>
        <v>T_5_C_1_ET_1_CPT_1</v>
      </c>
      <c r="EQ124" s="50" t="str">
        <f>+VLOOKUP(M124,[8]Listas_desplega!$J$2:$K$11,2,FALSE)</f>
        <v>Eje_E_9</v>
      </c>
      <c r="ER124" s="50"/>
    </row>
    <row r="125" spans="1:148" s="51" customFormat="1" x14ac:dyDescent="0.25">
      <c r="A125" s="20" t="s">
        <v>1445</v>
      </c>
      <c r="B125" s="21" t="s">
        <v>1183</v>
      </c>
      <c r="C125" s="22" t="s">
        <v>1184</v>
      </c>
      <c r="D125" s="22" t="s">
        <v>1260</v>
      </c>
      <c r="E125" s="23" t="s">
        <v>1261</v>
      </c>
      <c r="F125" s="23" t="s">
        <v>155</v>
      </c>
      <c r="G125" s="23" t="s">
        <v>1262</v>
      </c>
      <c r="H125" s="63" t="s">
        <v>175</v>
      </c>
      <c r="I125" s="23" t="s">
        <v>605</v>
      </c>
      <c r="J125" s="23" t="s">
        <v>606</v>
      </c>
      <c r="K125" s="23" t="s">
        <v>607</v>
      </c>
      <c r="L125" s="23" t="s">
        <v>1008</v>
      </c>
      <c r="M125" s="21" t="s">
        <v>1009</v>
      </c>
      <c r="N125" s="272" t="s">
        <v>1263</v>
      </c>
      <c r="O125" s="29">
        <v>82</v>
      </c>
      <c r="P125" s="23" t="s">
        <v>1264</v>
      </c>
      <c r="Q125" s="30" t="s">
        <v>165</v>
      </c>
      <c r="R125" s="30" t="s">
        <v>166</v>
      </c>
      <c r="S125" s="23" t="s">
        <v>1265</v>
      </c>
      <c r="T125" s="29" t="s">
        <v>186</v>
      </c>
      <c r="U125" s="29" t="s">
        <v>187</v>
      </c>
      <c r="V125" s="29">
        <v>0</v>
      </c>
      <c r="W125" s="23" t="s">
        <v>1266</v>
      </c>
      <c r="X125" s="29" t="s">
        <v>171</v>
      </c>
      <c r="Y125" s="21"/>
      <c r="Z125" s="30" t="s">
        <v>421</v>
      </c>
      <c r="AA125" s="30" t="s">
        <v>421</v>
      </c>
      <c r="AB125" s="30" t="s">
        <v>421</v>
      </c>
      <c r="AC125" s="30" t="s">
        <v>421</v>
      </c>
      <c r="AD125" s="30" t="s">
        <v>421</v>
      </c>
      <c r="AE125" s="30" t="s">
        <v>421</v>
      </c>
      <c r="AF125" s="30"/>
      <c r="AG125" s="30" t="s">
        <v>421</v>
      </c>
      <c r="AH125" s="29"/>
      <c r="AI125" s="29" t="s">
        <v>421</v>
      </c>
      <c r="AJ125" s="29"/>
      <c r="AK125" s="29" t="s">
        <v>421</v>
      </c>
      <c r="AL125" s="29"/>
      <c r="AM125" s="29" t="s">
        <v>421</v>
      </c>
      <c r="AN125" s="29" t="s">
        <v>421</v>
      </c>
      <c r="AO125" s="29" t="s">
        <v>421</v>
      </c>
      <c r="AP125" s="29" t="s">
        <v>421</v>
      </c>
      <c r="AQ125" s="29" t="s">
        <v>421</v>
      </c>
      <c r="AR125" s="31" t="s">
        <v>421</v>
      </c>
      <c r="AS125" s="29" t="s">
        <v>421</v>
      </c>
      <c r="AT125" s="157" t="s">
        <v>421</v>
      </c>
      <c r="AU125" s="178">
        <v>0</v>
      </c>
      <c r="AV125" s="157">
        <v>15</v>
      </c>
      <c r="AW125" s="157">
        <v>15</v>
      </c>
      <c r="AX125" s="157">
        <v>20</v>
      </c>
      <c r="AY125" s="157">
        <v>50</v>
      </c>
      <c r="AZ125" s="157">
        <v>0</v>
      </c>
      <c r="BA125" s="157">
        <v>0</v>
      </c>
      <c r="BB125" s="157">
        <v>0.05</v>
      </c>
      <c r="BC125" s="160">
        <v>0.05</v>
      </c>
      <c r="BD125" s="158">
        <v>0</v>
      </c>
      <c r="BE125" s="94"/>
      <c r="BF125" s="155" t="s">
        <v>1267</v>
      </c>
      <c r="BG125" s="37">
        <f>IFERROR(BD125/AV125,0)</f>
        <v>0</v>
      </c>
      <c r="BH125" s="38">
        <f>+IF(BI125="SI",IFERROR((IF(BI125="SI",BE125,0)/AV125),"REVISAR"),0)</f>
        <v>0</v>
      </c>
      <c r="BI125" s="230" t="s">
        <v>179</v>
      </c>
      <c r="BJ125" s="40" t="s">
        <v>1087</v>
      </c>
      <c r="BK125" s="57">
        <v>0</v>
      </c>
      <c r="BL125" s="44">
        <f t="shared" si="125"/>
        <v>0</v>
      </c>
      <c r="BM125" s="40"/>
      <c r="BN125" s="37">
        <f>+IFERROR(BK125/AV125,0)</f>
        <v>0</v>
      </c>
      <c r="BO125" s="38">
        <f>+IF(BP125="SI",IFERROR((IF(BP125="SI",BL125,0)/AV125),"REVISAR"),BH125)</f>
        <v>0</v>
      </c>
      <c r="BP125" s="39" t="s">
        <v>174</v>
      </c>
      <c r="BQ125" s="40" t="s">
        <v>175</v>
      </c>
      <c r="BR125" s="57">
        <v>5</v>
      </c>
      <c r="BS125" s="60">
        <v>0.7</v>
      </c>
      <c r="BT125" s="273" t="s">
        <v>1268</v>
      </c>
      <c r="BU125" s="37">
        <f>IFERROR(BR125/AV125,0)</f>
        <v>0.33333333333333331</v>
      </c>
      <c r="BV125" s="38">
        <f>+IF(BW125="SI",IFERROR((IF(BW125="SI",BS125,0)/AV125),"REVISAR"),BO125)</f>
        <v>4.6666666666666662E-2</v>
      </c>
      <c r="BW125" s="39" t="s">
        <v>179</v>
      </c>
      <c r="BX125" s="36" t="s">
        <v>1269</v>
      </c>
      <c r="BY125" s="57">
        <f t="shared" si="126"/>
        <v>5</v>
      </c>
      <c r="BZ125" s="44">
        <f t="shared" si="127"/>
        <v>0.7</v>
      </c>
      <c r="CA125" s="36" t="s">
        <v>1270</v>
      </c>
      <c r="CB125" s="37">
        <f>IFERROR(BY125/$AV125,0)</f>
        <v>0.33333333333333331</v>
      </c>
      <c r="CC125" s="38">
        <f t="shared" si="124"/>
        <v>4.6666666666666662E-2</v>
      </c>
      <c r="CD125" s="39" t="s">
        <v>179</v>
      </c>
      <c r="CE125" s="36" t="s">
        <v>1017</v>
      </c>
      <c r="CF125" s="57">
        <f t="shared" si="128"/>
        <v>5</v>
      </c>
      <c r="CG125" s="44">
        <f>IF(CD125="SI",BZ125,0)</f>
        <v>0.7</v>
      </c>
      <c r="CH125" s="40"/>
      <c r="CI125" s="37">
        <f>IFERROR(CF125/$AV125,0)</f>
        <v>0.33333333333333331</v>
      </c>
      <c r="CJ125" s="38">
        <f>+IF(CK125="SI",IFERROR((IF(CK125="SI",CG125,0)/AV125),"REVISAR"),CC125)</f>
        <v>4.6666666666666662E-2</v>
      </c>
      <c r="CK125" s="39" t="s">
        <v>179</v>
      </c>
      <c r="CL125" s="40" t="s">
        <v>175</v>
      </c>
      <c r="CM125" s="57">
        <v>10</v>
      </c>
      <c r="CN125" s="40">
        <v>4</v>
      </c>
      <c r="CO125" s="36" t="s">
        <v>1271</v>
      </c>
      <c r="CP125" s="37">
        <f>IFERROR(CM125/$AV125,0)</f>
        <v>0.66666666666666663</v>
      </c>
      <c r="CQ125" s="38">
        <f>+IF(CR125="SI",IFERROR((IF(CR125="SI",CN125,0)/AV125),"REVISAR"),CJ125)</f>
        <v>0.26666666666666666</v>
      </c>
      <c r="CR125" s="39" t="s">
        <v>179</v>
      </c>
      <c r="CS125" s="36" t="s">
        <v>1272</v>
      </c>
      <c r="CT125" s="57">
        <f t="shared" si="130"/>
        <v>10</v>
      </c>
      <c r="CU125" s="44">
        <f t="shared" si="131"/>
        <v>4</v>
      </c>
      <c r="CV125" s="40"/>
      <c r="CW125" s="37">
        <f>IFERROR(CT125/$AV125,0)</f>
        <v>0.66666666666666663</v>
      </c>
      <c r="CX125" s="38">
        <f>+IF(CY125="SI",IFERROR((IF(CY125="SI",CU125,0)/AV125),"REVISAR"),CQ125)</f>
        <v>0.26666666666666666</v>
      </c>
      <c r="CY125" s="39" t="s">
        <v>174</v>
      </c>
      <c r="CZ125" s="40" t="s">
        <v>175</v>
      </c>
      <c r="DA125" s="46">
        <f t="shared" si="132"/>
        <v>10</v>
      </c>
      <c r="DB125" s="44">
        <f t="shared" si="133"/>
        <v>0</v>
      </c>
      <c r="DC125" s="40"/>
      <c r="DD125" s="37">
        <f>IFERROR(DA125/$AV125,0)</f>
        <v>0.66666666666666663</v>
      </c>
      <c r="DE125" s="38">
        <f>+IF(DF125="SI",IFERROR((IF(DF125="SI",DB125,0)/AV125),"REVISAR"),CX125)</f>
        <v>0.26666666666666666</v>
      </c>
      <c r="DF125" s="39" t="s">
        <v>174</v>
      </c>
      <c r="DG125" s="40" t="s">
        <v>175</v>
      </c>
      <c r="DH125" s="46">
        <v>12</v>
      </c>
      <c r="DI125" s="40"/>
      <c r="DJ125" s="40"/>
      <c r="DK125" s="37">
        <f>IFERROR(DH125/$AV125,0)</f>
        <v>0.8</v>
      </c>
      <c r="DL125" s="38">
        <f>+IF(DM125="SI",IFERROR((IF(DM125="SI",DI125,0)/AV125),"REVISAR"),DE125)</f>
        <v>0.26666666666666666</v>
      </c>
      <c r="DM125" s="39" t="s">
        <v>174</v>
      </c>
      <c r="DN125" s="40" t="s">
        <v>175</v>
      </c>
      <c r="DO125" s="46">
        <f t="shared" si="134"/>
        <v>12</v>
      </c>
      <c r="DP125" s="44">
        <f t="shared" si="135"/>
        <v>0</v>
      </c>
      <c r="DQ125" s="40"/>
      <c r="DR125" s="37">
        <f>IFERROR(DO125/$AV125,0)</f>
        <v>0.8</v>
      </c>
      <c r="DS125" s="38">
        <f>+IF(DT125="SI",IFERROR((IF(DT125="SI",DP125,0)/AV125),"REVISAR"),DL125)</f>
        <v>0.26666666666666666</v>
      </c>
      <c r="DT125" s="39" t="s">
        <v>174</v>
      </c>
      <c r="DU125" s="40" t="s">
        <v>175</v>
      </c>
      <c r="DV125" s="46">
        <f t="shared" si="136"/>
        <v>12</v>
      </c>
      <c r="DW125" s="44">
        <f t="shared" si="137"/>
        <v>0</v>
      </c>
      <c r="DX125" s="40"/>
      <c r="DY125" s="37">
        <f>IFERROR(DV125/$AV125,0)</f>
        <v>0.8</v>
      </c>
      <c r="DZ125" s="38">
        <f>+IF(EA125="SI",IFERROR((IF(EA125="SI",DW125,0)/AV125),"REVISAR"),DS125)</f>
        <v>0.26666666666666666</v>
      </c>
      <c r="EA125" s="39" t="s">
        <v>174</v>
      </c>
      <c r="EB125" s="40" t="s">
        <v>175</v>
      </c>
      <c r="EC125" s="46">
        <f t="shared" si="138"/>
        <v>15</v>
      </c>
      <c r="ED125" s="40"/>
      <c r="EE125" s="40"/>
      <c r="EF125" s="37">
        <f>IFERROR(EC125/$AV125,0)</f>
        <v>1</v>
      </c>
      <c r="EG125" s="38">
        <f>+IF(EH125="SI",IFERROR((IF(EH125="SI",ED125,0)/AV125),"REVISAR"),DZ125)</f>
        <v>0.26666666666666666</v>
      </c>
      <c r="EH125" s="39" t="s">
        <v>174</v>
      </c>
      <c r="EI125" s="40" t="s">
        <v>175</v>
      </c>
      <c r="EJ125" s="48"/>
      <c r="EK125" s="48">
        <v>2024</v>
      </c>
      <c r="EL125" s="49" t="str">
        <f>+VLOOKUP(C125,[8]Listas_desplega!$AI$22:$AJ$44,2,0)</f>
        <v>SG</v>
      </c>
      <c r="EM125" s="49" t="str">
        <f>+VLOOKUP(I125,[8]Listas_desplega!$BY$2:$BZ$7,2,0)</f>
        <v>T_5</v>
      </c>
      <c r="EN125" s="49" t="str">
        <f>+VLOOKUP(J125,[8]Listas_desplega!$BY$10:$BZ$23,2,0)</f>
        <v>T_5_C_1</v>
      </c>
      <c r="EO125" s="49" t="str">
        <f>+VLOOKUP(K125,[8]Listas_desplega!$BY$27:$BZ$54,2,0)</f>
        <v>T_5_C_1_ET_1</v>
      </c>
      <c r="EP125" s="49" t="str">
        <f>+VLOOKUP(L125,[8]Listas_desplega!$BY$57:$BZ$105,2,0)</f>
        <v>T_5_C_1_ET_1_CPT_6</v>
      </c>
      <c r="EQ125" s="50" t="str">
        <f>+VLOOKUP(M125,[8]Listas_desplega!$J$2:$K$11,2,FALSE)</f>
        <v>Eje_E_9</v>
      </c>
      <c r="ER125" s="50"/>
    </row>
    <row r="126" spans="1:148" s="51" customFormat="1" x14ac:dyDescent="0.25">
      <c r="A126" s="20" t="s">
        <v>1446</v>
      </c>
      <c r="B126" s="21" t="s">
        <v>1183</v>
      </c>
      <c r="C126" s="22" t="s">
        <v>1184</v>
      </c>
      <c r="D126" s="22" t="s">
        <v>1260</v>
      </c>
      <c r="E126" s="23" t="s">
        <v>1261</v>
      </c>
      <c r="F126" s="23" t="s">
        <v>155</v>
      </c>
      <c r="G126" s="23" t="s">
        <v>1262</v>
      </c>
      <c r="H126" s="63" t="s">
        <v>175</v>
      </c>
      <c r="I126" s="23" t="s">
        <v>605</v>
      </c>
      <c r="J126" s="23" t="s">
        <v>606</v>
      </c>
      <c r="K126" s="23" t="s">
        <v>607</v>
      </c>
      <c r="L126" s="23" t="s">
        <v>1008</v>
      </c>
      <c r="M126" s="21" t="s">
        <v>1009</v>
      </c>
      <c r="N126" s="272" t="s">
        <v>1263</v>
      </c>
      <c r="O126" s="29">
        <v>83</v>
      </c>
      <c r="P126" s="23" t="s">
        <v>1273</v>
      </c>
      <c r="Q126" s="30" t="s">
        <v>165</v>
      </c>
      <c r="R126" s="29" t="s">
        <v>222</v>
      </c>
      <c r="S126" s="23" t="s">
        <v>1274</v>
      </c>
      <c r="T126" s="29" t="s">
        <v>186</v>
      </c>
      <c r="U126" s="29" t="s">
        <v>187</v>
      </c>
      <c r="V126" s="29">
        <v>0</v>
      </c>
      <c r="W126" s="23" t="s">
        <v>1275</v>
      </c>
      <c r="X126" s="29" t="s">
        <v>171</v>
      </c>
      <c r="Y126" s="21"/>
      <c r="Z126" s="30" t="s">
        <v>421</v>
      </c>
      <c r="AA126" s="30" t="s">
        <v>421</v>
      </c>
      <c r="AB126" s="30" t="s">
        <v>421</v>
      </c>
      <c r="AC126" s="30" t="s">
        <v>421</v>
      </c>
      <c r="AD126" s="30" t="s">
        <v>421</v>
      </c>
      <c r="AE126" s="30" t="s">
        <v>421</v>
      </c>
      <c r="AF126" s="30" t="s">
        <v>421</v>
      </c>
      <c r="AG126" s="30" t="s">
        <v>421</v>
      </c>
      <c r="AH126" s="29" t="s">
        <v>421</v>
      </c>
      <c r="AI126" s="29" t="s">
        <v>421</v>
      </c>
      <c r="AJ126" s="29" t="s">
        <v>421</v>
      </c>
      <c r="AK126" s="29" t="s">
        <v>421</v>
      </c>
      <c r="AL126" s="29" t="s">
        <v>421</v>
      </c>
      <c r="AM126" s="29" t="s">
        <v>421</v>
      </c>
      <c r="AN126" s="29" t="s">
        <v>421</v>
      </c>
      <c r="AO126" s="29" t="s">
        <v>421</v>
      </c>
      <c r="AP126" s="29" t="s">
        <v>421</v>
      </c>
      <c r="AQ126" s="29" t="s">
        <v>421</v>
      </c>
      <c r="AR126" s="31" t="s">
        <v>421</v>
      </c>
      <c r="AS126" s="29" t="s">
        <v>421</v>
      </c>
      <c r="AT126" s="157" t="s">
        <v>421</v>
      </c>
      <c r="AU126" s="178">
        <v>0</v>
      </c>
      <c r="AV126" s="212">
        <v>70</v>
      </c>
      <c r="AW126" s="212">
        <v>85</v>
      </c>
      <c r="AX126" s="212">
        <v>100</v>
      </c>
      <c r="AY126" s="212">
        <v>100</v>
      </c>
      <c r="AZ126" s="212">
        <v>0</v>
      </c>
      <c r="BA126" s="212">
        <v>0</v>
      </c>
      <c r="BB126" s="212">
        <v>15</v>
      </c>
      <c r="BC126" s="213">
        <v>15</v>
      </c>
      <c r="BD126" s="158">
        <v>0</v>
      </c>
      <c r="BE126" s="94"/>
      <c r="BF126" s="155" t="s">
        <v>1276</v>
      </c>
      <c r="BG126" s="37">
        <f>IFERROR(BD126/AV126,0)</f>
        <v>0</v>
      </c>
      <c r="BH126" s="38">
        <f>+IF(BI126="SI",IFERROR((IF(BI126="SI",BE126,0)/AV126),"REVISAR"),0)</f>
        <v>0</v>
      </c>
      <c r="BI126" s="230" t="s">
        <v>179</v>
      </c>
      <c r="BJ126" s="40" t="s">
        <v>1087</v>
      </c>
      <c r="BK126" s="57">
        <v>0</v>
      </c>
      <c r="BL126" s="44">
        <f t="shared" si="125"/>
        <v>0</v>
      </c>
      <c r="BM126" s="40"/>
      <c r="BN126" s="37">
        <f>+IFERROR(BK126/AV126,0)</f>
        <v>0</v>
      </c>
      <c r="BO126" s="38">
        <f>+IF(BP126="SI",IFERROR((IF(BP126="SI",BL126,0)/AV126),"REVISAR"),BH126)</f>
        <v>0</v>
      </c>
      <c r="BP126" s="39" t="s">
        <v>174</v>
      </c>
      <c r="BQ126" s="40" t="s">
        <v>175</v>
      </c>
      <c r="BR126" s="57">
        <v>15</v>
      </c>
      <c r="BS126" s="60">
        <v>0</v>
      </c>
      <c r="BT126" s="273" t="s">
        <v>1277</v>
      </c>
      <c r="BU126" s="37">
        <f>IFERROR(BR126/AV126,0)</f>
        <v>0.21428571428571427</v>
      </c>
      <c r="BV126" s="38">
        <f>+IF(BW126="SI",IFERROR((IF(BW126="SI",BS126,0)/AV126),"REVISAR"),BO126)</f>
        <v>0</v>
      </c>
      <c r="BW126" s="39" t="s">
        <v>179</v>
      </c>
      <c r="BX126" s="36" t="s">
        <v>1269</v>
      </c>
      <c r="BY126" s="57">
        <f t="shared" si="126"/>
        <v>15</v>
      </c>
      <c r="BZ126" s="44">
        <f t="shared" si="127"/>
        <v>0</v>
      </c>
      <c r="CA126" s="36" t="s">
        <v>1278</v>
      </c>
      <c r="CB126" s="37">
        <f>IFERROR(BY126/$AV126,0)</f>
        <v>0.21428571428571427</v>
      </c>
      <c r="CC126" s="38">
        <f t="shared" si="124"/>
        <v>0</v>
      </c>
      <c r="CD126" s="39" t="s">
        <v>179</v>
      </c>
      <c r="CE126" s="36" t="s">
        <v>1017</v>
      </c>
      <c r="CF126" s="57">
        <f t="shared" si="128"/>
        <v>15</v>
      </c>
      <c r="CG126" s="44">
        <f>IF(CD126="SI",BZ126,0)</f>
        <v>0</v>
      </c>
      <c r="CH126" s="40"/>
      <c r="CI126" s="37">
        <f>IFERROR(CF126/$AV126,0)</f>
        <v>0.21428571428571427</v>
      </c>
      <c r="CJ126" s="38">
        <f>+IF(CK126="SI",IFERROR((IF(CK126="SI",CG126,0)/AV126),"REVISAR"),CC126)</f>
        <v>0</v>
      </c>
      <c r="CK126" s="39" t="s">
        <v>179</v>
      </c>
      <c r="CL126" s="40" t="s">
        <v>175</v>
      </c>
      <c r="CM126" s="57">
        <v>35</v>
      </c>
      <c r="CN126" s="40">
        <v>48</v>
      </c>
      <c r="CO126" s="36" t="s">
        <v>1279</v>
      </c>
      <c r="CP126" s="37">
        <f>IFERROR(CM126/$AV126,0)</f>
        <v>0.5</v>
      </c>
      <c r="CQ126" s="38">
        <f>+IF(CR126="SI",IFERROR((IF(CR126="SI",CN126,0)/AV126),"REVISAR"),CJ126)</f>
        <v>0.68571428571428572</v>
      </c>
      <c r="CR126" s="39" t="s">
        <v>179</v>
      </c>
      <c r="CS126" s="36" t="s">
        <v>1280</v>
      </c>
      <c r="CT126" s="57">
        <f t="shared" si="130"/>
        <v>35</v>
      </c>
      <c r="CU126" s="44">
        <f t="shared" si="131"/>
        <v>48</v>
      </c>
      <c r="CV126" s="40"/>
      <c r="CW126" s="37">
        <f>IFERROR(CT126/$AV126,0)</f>
        <v>0.5</v>
      </c>
      <c r="CX126" s="38">
        <f>+IF(CY126="SI",IFERROR((IF(CY126="SI",CU126,0)/AV126),"REVISAR"),CQ126)</f>
        <v>0.68571428571428572</v>
      </c>
      <c r="CY126" s="39" t="s">
        <v>174</v>
      </c>
      <c r="CZ126" s="40" t="s">
        <v>175</v>
      </c>
      <c r="DA126" s="46">
        <f t="shared" si="132"/>
        <v>35</v>
      </c>
      <c r="DB126" s="44">
        <f t="shared" si="133"/>
        <v>0</v>
      </c>
      <c r="DC126" s="40"/>
      <c r="DD126" s="37">
        <f>IFERROR(DA126/$AV126,0)</f>
        <v>0.5</v>
      </c>
      <c r="DE126" s="38">
        <f>+IF(DF126="SI",IFERROR((IF(DF126="SI",DB126,0)/AV126),"REVISAR"),CX126)</f>
        <v>0.68571428571428572</v>
      </c>
      <c r="DF126" s="39" t="s">
        <v>174</v>
      </c>
      <c r="DG126" s="40" t="s">
        <v>175</v>
      </c>
      <c r="DH126" s="46">
        <v>55</v>
      </c>
      <c r="DI126" s="40"/>
      <c r="DJ126" s="40"/>
      <c r="DK126" s="37">
        <f>IFERROR(DH126/$AV126,0)</f>
        <v>0.7857142857142857</v>
      </c>
      <c r="DL126" s="38">
        <f>+IF(DM126="SI",IFERROR((IF(DM126="SI",DI126,0)/AV126),"REVISAR"),DE126)</f>
        <v>0.68571428571428572</v>
      </c>
      <c r="DM126" s="39" t="s">
        <v>174</v>
      </c>
      <c r="DN126" s="40" t="s">
        <v>175</v>
      </c>
      <c r="DO126" s="46">
        <f t="shared" si="134"/>
        <v>55</v>
      </c>
      <c r="DP126" s="44">
        <f t="shared" si="135"/>
        <v>0</v>
      </c>
      <c r="DQ126" s="40"/>
      <c r="DR126" s="37">
        <f>IFERROR(DO126/$AV126,0)</f>
        <v>0.7857142857142857</v>
      </c>
      <c r="DS126" s="38">
        <f>+IF(DT126="SI",IFERROR((IF(DT126="SI",DP126,0)/AV126),"REVISAR"),DL126)</f>
        <v>0.68571428571428572</v>
      </c>
      <c r="DT126" s="39" t="s">
        <v>174</v>
      </c>
      <c r="DU126" s="40" t="s">
        <v>175</v>
      </c>
      <c r="DV126" s="46">
        <f t="shared" si="136"/>
        <v>55</v>
      </c>
      <c r="DW126" s="44">
        <f t="shared" si="137"/>
        <v>0</v>
      </c>
      <c r="DX126" s="40"/>
      <c r="DY126" s="37">
        <f>IFERROR(DV126/$AV126,0)</f>
        <v>0.7857142857142857</v>
      </c>
      <c r="DZ126" s="38">
        <f>+IF(EA126="SI",IFERROR((IF(EA126="SI",DW126,0)/AV126),"REVISAR"),DS126)</f>
        <v>0.68571428571428572</v>
      </c>
      <c r="EA126" s="39" t="s">
        <v>174</v>
      </c>
      <c r="EB126" s="40" t="s">
        <v>175</v>
      </c>
      <c r="EC126" s="46">
        <f t="shared" si="138"/>
        <v>70</v>
      </c>
      <c r="ED126" s="40"/>
      <c r="EE126" s="40"/>
      <c r="EF126" s="37">
        <f>IFERROR(EC126/$AV126,0)</f>
        <v>1</v>
      </c>
      <c r="EG126" s="38">
        <f>+IF(EH126="SI",IFERROR((IF(EH126="SI",ED126,0)/AV126),"REVISAR"),DZ126)</f>
        <v>0.68571428571428572</v>
      </c>
      <c r="EH126" s="39" t="s">
        <v>174</v>
      </c>
      <c r="EI126" s="40" t="s">
        <v>175</v>
      </c>
      <c r="EJ126" s="48"/>
      <c r="EK126" s="48">
        <v>2024</v>
      </c>
      <c r="EL126" s="49" t="str">
        <f>+VLOOKUP(C126,[8]Listas_desplega!$AI$22:$AJ$44,2,0)</f>
        <v>SG</v>
      </c>
      <c r="EM126" s="49" t="str">
        <f>+VLOOKUP(I126,[8]Listas_desplega!$BY$2:$BZ$7,2,0)</f>
        <v>T_5</v>
      </c>
      <c r="EN126" s="49" t="str">
        <f>+VLOOKUP(J126,[8]Listas_desplega!$BY$10:$BZ$23,2,0)</f>
        <v>T_5_C_1</v>
      </c>
      <c r="EO126" s="49" t="str">
        <f>+VLOOKUP(K126,[8]Listas_desplega!$BY$27:$BZ$54,2,0)</f>
        <v>T_5_C_1_ET_1</v>
      </c>
      <c r="EP126" s="49" t="str">
        <f>+VLOOKUP(L126,[8]Listas_desplega!$BY$57:$BZ$105,2,0)</f>
        <v>T_5_C_1_ET_1_CPT_6</v>
      </c>
      <c r="EQ126" s="50" t="str">
        <f>+VLOOKUP(M126,[8]Listas_desplega!$J$2:$K$11,2,FALSE)</f>
        <v>Eje_E_9</v>
      </c>
      <c r="ER126" s="50"/>
    </row>
    <row r="127" spans="1:148" s="51" customFormat="1" x14ac:dyDescent="0.25">
      <c r="A127" s="20" t="s">
        <v>1447</v>
      </c>
      <c r="B127" s="21" t="s">
        <v>1183</v>
      </c>
      <c r="C127" s="22" t="s">
        <v>1184</v>
      </c>
      <c r="D127" s="22" t="s">
        <v>1260</v>
      </c>
      <c r="E127" s="23" t="s">
        <v>1261</v>
      </c>
      <c r="F127" s="23" t="s">
        <v>155</v>
      </c>
      <c r="G127" s="23" t="s">
        <v>1262</v>
      </c>
      <c r="H127" s="63" t="s">
        <v>175</v>
      </c>
      <c r="I127" s="23" t="s">
        <v>605</v>
      </c>
      <c r="J127" s="23" t="s">
        <v>606</v>
      </c>
      <c r="K127" s="23" t="s">
        <v>607</v>
      </c>
      <c r="L127" s="23" t="s">
        <v>1008</v>
      </c>
      <c r="M127" s="21" t="s">
        <v>1009</v>
      </c>
      <c r="N127" s="272" t="s">
        <v>1263</v>
      </c>
      <c r="O127" s="29">
        <v>84</v>
      </c>
      <c r="P127" s="23" t="s">
        <v>1281</v>
      </c>
      <c r="Q127" s="30" t="s">
        <v>221</v>
      </c>
      <c r="R127" s="29" t="s">
        <v>448</v>
      </c>
      <c r="S127" s="23" t="s">
        <v>1282</v>
      </c>
      <c r="T127" s="29" t="s">
        <v>186</v>
      </c>
      <c r="U127" s="29" t="s">
        <v>566</v>
      </c>
      <c r="V127" s="29">
        <v>0</v>
      </c>
      <c r="W127" s="23" t="s">
        <v>1283</v>
      </c>
      <c r="X127" s="29" t="s">
        <v>171</v>
      </c>
      <c r="Y127" s="21"/>
      <c r="Z127" s="30" t="s">
        <v>421</v>
      </c>
      <c r="AA127" s="30" t="s">
        <v>421</v>
      </c>
      <c r="AB127" s="30" t="s">
        <v>421</v>
      </c>
      <c r="AC127" s="30" t="s">
        <v>421</v>
      </c>
      <c r="AD127" s="30" t="s">
        <v>421</v>
      </c>
      <c r="AE127" s="30" t="s">
        <v>421</v>
      </c>
      <c r="AF127" s="30" t="s">
        <v>421</v>
      </c>
      <c r="AG127" s="30" t="s">
        <v>421</v>
      </c>
      <c r="AH127" s="29" t="s">
        <v>421</v>
      </c>
      <c r="AI127" s="29" t="s">
        <v>421</v>
      </c>
      <c r="AJ127" s="29" t="s">
        <v>421</v>
      </c>
      <c r="AK127" s="29" t="s">
        <v>421</v>
      </c>
      <c r="AL127" s="29" t="s">
        <v>421</v>
      </c>
      <c r="AM127" s="29" t="s">
        <v>421</v>
      </c>
      <c r="AN127" s="29" t="s">
        <v>421</v>
      </c>
      <c r="AO127" s="29" t="s">
        <v>421</v>
      </c>
      <c r="AP127" s="29" t="s">
        <v>421</v>
      </c>
      <c r="AQ127" s="29" t="s">
        <v>421</v>
      </c>
      <c r="AR127" s="31" t="s">
        <v>421</v>
      </c>
      <c r="AS127" s="29" t="s">
        <v>421</v>
      </c>
      <c r="AT127" s="274">
        <v>0</v>
      </c>
      <c r="AU127" s="178">
        <v>0</v>
      </c>
      <c r="AV127" s="212">
        <v>9</v>
      </c>
      <c r="AW127" s="212">
        <v>8</v>
      </c>
      <c r="AX127" s="212">
        <v>7</v>
      </c>
      <c r="AY127" s="212">
        <v>7</v>
      </c>
      <c r="AZ127" s="212">
        <v>10</v>
      </c>
      <c r="BA127" s="212">
        <v>10</v>
      </c>
      <c r="BB127" s="212">
        <v>10</v>
      </c>
      <c r="BC127" s="213">
        <v>10</v>
      </c>
      <c r="BD127" s="46">
        <v>9</v>
      </c>
      <c r="BE127" s="47">
        <v>8</v>
      </c>
      <c r="BF127" s="273" t="s">
        <v>1284</v>
      </c>
      <c r="BG127" s="37">
        <f>IFERROR((-BD127+$AT127)/(-$AV127+$AT127),0)</f>
        <v>1</v>
      </c>
      <c r="BH127" s="38">
        <f>+IF(BI127="SI",IFERROR((((IF(BI127="SI",(-BE127+AT127),0)))/(-AV127+ATS127)),0),0)</f>
        <v>0.88888888888888884</v>
      </c>
      <c r="BI127" s="230" t="s">
        <v>179</v>
      </c>
      <c r="BJ127" s="275" t="s">
        <v>1285</v>
      </c>
      <c r="BK127" s="57">
        <v>9</v>
      </c>
      <c r="BL127" s="40">
        <v>10</v>
      </c>
      <c r="BM127" s="64" t="s">
        <v>1286</v>
      </c>
      <c r="BN127" s="37">
        <f>IFERROR((-BK127+$AT127)/(-$AV127+$AT127),0)</f>
        <v>1</v>
      </c>
      <c r="BO127" s="38">
        <f>+IF(BP127="SI",IFERROR((((IF(BP127="SI",(-BL127+AT127),0)))/(-AV127+ATS127)),"REVISAR"),BH127)</f>
        <v>1.1111111111111112</v>
      </c>
      <c r="BP127" s="230" t="s">
        <v>179</v>
      </c>
      <c r="BQ127" s="275" t="s">
        <v>1287</v>
      </c>
      <c r="BR127" s="126">
        <v>9</v>
      </c>
      <c r="BS127" s="40">
        <v>8</v>
      </c>
      <c r="BT127" s="64" t="s">
        <v>1288</v>
      </c>
      <c r="BU127" s="37">
        <f>IFERROR((-BR127+$AT127)/(-$AV127+$AT127),0)</f>
        <v>1</v>
      </c>
      <c r="BV127" s="38">
        <f>+IF(BW127="SI",IFERROR((((IF(BW127="SI",(-BS127+AT127),0)))/(-AV127+ATS127)),"REVISAR"),BO127)</f>
        <v>0.88888888888888884</v>
      </c>
      <c r="BW127" s="39" t="s">
        <v>179</v>
      </c>
      <c r="BX127" s="36" t="s">
        <v>1269</v>
      </c>
      <c r="BY127" s="57">
        <v>9</v>
      </c>
      <c r="BZ127" s="40">
        <v>8</v>
      </c>
      <c r="CA127" s="36" t="s">
        <v>1289</v>
      </c>
      <c r="CB127" s="37">
        <f>IFERROR((-BY127+$AT127)/(-$AV127+$AT127),0)</f>
        <v>1</v>
      </c>
      <c r="CC127" s="38">
        <f>+IF(CD127="SI",IFERROR((((IF(CD127="SI",(-BZ127+AT127),0)))/(-AV127+ATS127)),"REVISAR"),BV127)</f>
        <v>0.88888888888888884</v>
      </c>
      <c r="CD127" s="39" t="s">
        <v>179</v>
      </c>
      <c r="CE127" s="36" t="s">
        <v>1290</v>
      </c>
      <c r="CF127" s="57">
        <v>9</v>
      </c>
      <c r="CG127" s="40">
        <v>4</v>
      </c>
      <c r="CH127" s="64" t="s">
        <v>1291</v>
      </c>
      <c r="CI127" s="37">
        <f>IFERROR((-CF127+$AT127)/(-$AV127+$AT127),0)</f>
        <v>1</v>
      </c>
      <c r="CJ127" s="38">
        <f>+IF(CK127="SI",IFERROR((((IF(CK127="SI",(-CG127+AT127),0)))/(-AV127+ATS127)),"REVISAR"),CC127)</f>
        <v>0.44444444444444442</v>
      </c>
      <c r="CK127" s="39" t="s">
        <v>179</v>
      </c>
      <c r="CL127" s="64" t="s">
        <v>1292</v>
      </c>
      <c r="CM127" s="57">
        <v>9</v>
      </c>
      <c r="CN127" s="40">
        <v>10</v>
      </c>
      <c r="CO127" s="36" t="s">
        <v>1293</v>
      </c>
      <c r="CP127" s="37">
        <f>IFERROR((-CM127+$AT127)/(-$AV127+$AT127),0)</f>
        <v>1</v>
      </c>
      <c r="CQ127" s="38">
        <f>+IF(CR127="SI",IFERROR((((IF(CR127="SI",(-CN127+AT127),0)))/(-AV127+ATS127)),"REVISAR"),CJ127)</f>
        <v>1.1111111111111112</v>
      </c>
      <c r="CR127" s="39" t="s">
        <v>179</v>
      </c>
      <c r="CS127" s="36" t="s">
        <v>1280</v>
      </c>
      <c r="CT127" s="94">
        <v>9</v>
      </c>
      <c r="CU127" s="40"/>
      <c r="CV127" s="40"/>
      <c r="CW127" s="37">
        <f>IFERROR((-CT127+$AT127)/(-$AV127+$AT127),0)</f>
        <v>1</v>
      </c>
      <c r="CX127" s="38">
        <f>+IF(CY127="SI",IFERROR((((IF(CY127="SI",(-CU127+AT127),0)))/(-AV127+ATS127)),"REVISAR"),CQ127)</f>
        <v>1.1111111111111112</v>
      </c>
      <c r="CY127" s="39" t="s">
        <v>174</v>
      </c>
      <c r="CZ127" s="40" t="s">
        <v>175</v>
      </c>
      <c r="DA127" s="94">
        <v>9</v>
      </c>
      <c r="DB127" s="40"/>
      <c r="DC127" s="40"/>
      <c r="DD127" s="37">
        <f>IFERROR((-DA127+$AT127)/(-$AV127+$AT127),0)</f>
        <v>1</v>
      </c>
      <c r="DE127" s="38">
        <f>+IF(DF127="SI",IFERROR((((IF(DF127="SI",(-DB127+AT127),0)))/(-AV127+ATS127)),"REVISAR"),CX127)</f>
        <v>1.1111111111111112</v>
      </c>
      <c r="DF127" s="39" t="s">
        <v>174</v>
      </c>
      <c r="DG127" s="40" t="s">
        <v>175</v>
      </c>
      <c r="DH127" s="46">
        <v>9</v>
      </c>
      <c r="DI127" s="40"/>
      <c r="DJ127" s="40"/>
      <c r="DK127" s="37">
        <f>IFERROR((-DH127+$AT127)/(-$AV127+$AT127),0)</f>
        <v>1</v>
      </c>
      <c r="DL127" s="38">
        <f>+IF(DM127="SI",IFERROR((((IF(DM127="SI",(-DI127+AT127),0)))/(-AV127+ATS127)),"REVISAR"),DE127)</f>
        <v>1.1111111111111112</v>
      </c>
      <c r="DM127" s="39" t="s">
        <v>174</v>
      </c>
      <c r="DN127" s="40" t="s">
        <v>175</v>
      </c>
      <c r="DO127" s="46">
        <v>9</v>
      </c>
      <c r="DP127" s="40"/>
      <c r="DQ127" s="40"/>
      <c r="DR127" s="37">
        <f>IFERROR((-DO127+$AT127)/(-$AV127+$AT127),0)</f>
        <v>1</v>
      </c>
      <c r="DS127" s="38">
        <f>+IF(DT127="SI",IFERROR((((IF(DT127="SI",(-DP127+AT127),0)))/(-AV127+ATS127)),"REVISAR"),DL127)</f>
        <v>1.1111111111111112</v>
      </c>
      <c r="DT127" s="39" t="s">
        <v>174</v>
      </c>
      <c r="DU127" s="40" t="s">
        <v>175</v>
      </c>
      <c r="DV127" s="46">
        <v>9</v>
      </c>
      <c r="DW127" s="40"/>
      <c r="DX127" s="40"/>
      <c r="DY127" s="37">
        <f>IFERROR((-DV127+$AT127)/(-$AV127+$AT127),0)</f>
        <v>1</v>
      </c>
      <c r="DZ127" s="38">
        <f>+IF(EA127="SI",IFERROR((((IF(EA127="SI",(-DW127+AT127),0)))/(-AV127+ATS127)),"REVISAR"),DS127)</f>
        <v>1.1111111111111112</v>
      </c>
      <c r="EA127" s="39" t="s">
        <v>174</v>
      </c>
      <c r="EB127" s="40" t="s">
        <v>175</v>
      </c>
      <c r="EC127" s="46">
        <v>9</v>
      </c>
      <c r="ED127" s="40"/>
      <c r="EE127" s="40"/>
      <c r="EF127" s="37">
        <f>IFERROR((-EC127+$AT127)/(-$AV127+$AT127),0)</f>
        <v>1</v>
      </c>
      <c r="EG127" s="38">
        <f>+IF(EH127="SI",IFERROR((((IF(EH127="SI",(-ED127+AT127),0)))/(-AV127+ATS127)),"REVISAR"),DZ127)</f>
        <v>1.1111111111111112</v>
      </c>
      <c r="EH127" s="39" t="s">
        <v>174</v>
      </c>
      <c r="EI127" s="40" t="s">
        <v>175</v>
      </c>
      <c r="EJ127" s="50"/>
      <c r="EK127" s="48">
        <v>2024</v>
      </c>
      <c r="EL127" s="49" t="str">
        <f>+VLOOKUP(C127,[8]Listas_desplega!$AI$22:$AJ$44,2,0)</f>
        <v>SG</v>
      </c>
      <c r="EM127" s="49" t="str">
        <f>+VLOOKUP(I127,[8]Listas_desplega!$BY$2:$BZ$7,2,0)</f>
        <v>T_5</v>
      </c>
      <c r="EN127" s="49" t="str">
        <f>+VLOOKUP(J127,[8]Listas_desplega!$BY$10:$BZ$23,2,0)</f>
        <v>T_5_C_1</v>
      </c>
      <c r="EO127" s="49" t="str">
        <f>+VLOOKUP(K127,[8]Listas_desplega!$BY$27:$BZ$54,2,0)</f>
        <v>T_5_C_1_ET_1</v>
      </c>
      <c r="EP127" s="49" t="str">
        <f>+VLOOKUP(L127,[8]Listas_desplega!$BY$57:$BZ$105,2,0)</f>
        <v>T_5_C_1_ET_1_CPT_6</v>
      </c>
      <c r="EQ127" s="50" t="str">
        <f>+VLOOKUP(M127,[8]Listas_desplega!$J$2:$K$11,2,FALSE)</f>
        <v>Eje_E_9</v>
      </c>
      <c r="ER127" s="50"/>
    </row>
    <row r="128" spans="1:148" s="51" customFormat="1" x14ac:dyDescent="0.25">
      <c r="A128" s="20" t="s">
        <v>1448</v>
      </c>
      <c r="B128" s="21" t="s">
        <v>1183</v>
      </c>
      <c r="C128" s="22" t="s">
        <v>1184</v>
      </c>
      <c r="D128" s="22" t="s">
        <v>1294</v>
      </c>
      <c r="E128" s="23" t="s">
        <v>765</v>
      </c>
      <c r="F128" s="23" t="s">
        <v>1081</v>
      </c>
      <c r="G128" s="23" t="s">
        <v>1295</v>
      </c>
      <c r="H128" s="63" t="s">
        <v>175</v>
      </c>
      <c r="I128" s="23" t="s">
        <v>605</v>
      </c>
      <c r="J128" s="23" t="s">
        <v>606</v>
      </c>
      <c r="K128" s="23" t="s">
        <v>607</v>
      </c>
      <c r="L128" s="23" t="s">
        <v>1063</v>
      </c>
      <c r="M128" s="21" t="s">
        <v>1009</v>
      </c>
      <c r="N128" s="25" t="s">
        <v>1295</v>
      </c>
      <c r="O128" s="29">
        <v>85</v>
      </c>
      <c r="P128" s="23" t="s">
        <v>1296</v>
      </c>
      <c r="Q128" s="30" t="s">
        <v>165</v>
      </c>
      <c r="R128" s="26" t="s">
        <v>656</v>
      </c>
      <c r="S128" s="23" t="s">
        <v>1297</v>
      </c>
      <c r="T128" s="29" t="s">
        <v>186</v>
      </c>
      <c r="U128" s="29" t="s">
        <v>169</v>
      </c>
      <c r="V128" s="29">
        <v>0</v>
      </c>
      <c r="W128" s="23" t="s">
        <v>1298</v>
      </c>
      <c r="X128" s="29" t="s">
        <v>171</v>
      </c>
      <c r="Y128" s="21"/>
      <c r="Z128" s="30"/>
      <c r="AA128" s="30"/>
      <c r="AB128" s="30"/>
      <c r="AC128" s="30"/>
      <c r="AD128" s="30"/>
      <c r="AE128" s="30"/>
      <c r="AF128" s="30"/>
      <c r="AG128" s="30"/>
      <c r="AH128" s="29"/>
      <c r="AI128" s="29"/>
      <c r="AJ128" s="29"/>
      <c r="AK128" s="29"/>
      <c r="AL128" s="29"/>
      <c r="AM128" s="29"/>
      <c r="AN128" s="29"/>
      <c r="AO128" s="29"/>
      <c r="AP128" s="29"/>
      <c r="AQ128" s="29"/>
      <c r="AR128" s="31"/>
      <c r="AS128" s="29"/>
      <c r="AT128" s="178">
        <v>100</v>
      </c>
      <c r="AU128" s="164">
        <v>100</v>
      </c>
      <c r="AV128" s="178">
        <v>100</v>
      </c>
      <c r="AW128" s="178">
        <v>100</v>
      </c>
      <c r="AX128" s="178">
        <v>100</v>
      </c>
      <c r="AY128" s="164">
        <v>100</v>
      </c>
      <c r="AZ128" s="178"/>
      <c r="BA128" s="178"/>
      <c r="BB128" s="178"/>
      <c r="BC128" s="257"/>
      <c r="BD128" s="45">
        <v>0</v>
      </c>
      <c r="BE128" s="147"/>
      <c r="BF128" s="40"/>
      <c r="BG128" s="37">
        <f>IFERROR(BD128/AV128,0)</f>
        <v>0</v>
      </c>
      <c r="BH128" s="38">
        <f>+IF(BI128="SI",IFERROR((IF(BI128="SI",BE128,0)/AV128),"REVISAR"),0)</f>
        <v>0</v>
      </c>
      <c r="BI128" s="39" t="s">
        <v>179</v>
      </c>
      <c r="BJ128" s="64" t="s">
        <v>1087</v>
      </c>
      <c r="BK128" s="57">
        <v>0</v>
      </c>
      <c r="BL128" s="44">
        <f>IF(BI128="SI",BE128,0)</f>
        <v>0</v>
      </c>
      <c r="BM128" s="40"/>
      <c r="BN128" s="37">
        <f>+IFERROR(BK128/AV128,0)</f>
        <v>0</v>
      </c>
      <c r="BO128" s="38">
        <f>+IF(BP128="SI",IFERROR((IF(BP128="SI",BL128,0)/AV128),"REVISAR"),BH128)</f>
        <v>0</v>
      </c>
      <c r="BP128" s="39" t="s">
        <v>179</v>
      </c>
      <c r="BQ128" s="64" t="s">
        <v>1015</v>
      </c>
      <c r="BR128" s="57">
        <v>0</v>
      </c>
      <c r="BS128" s="44">
        <f>IF(BP128="SI",BL128,0)</f>
        <v>0</v>
      </c>
      <c r="BT128" s="40"/>
      <c r="BU128" s="37">
        <f>IFERROR(BR128/AV128,0)</f>
        <v>0</v>
      </c>
      <c r="BV128" s="38">
        <f>+IF(BW128="SI",IFERROR((IF(BW128="SI",BS128,0)/AV128),"REVISAR"),BO128)</f>
        <v>0</v>
      </c>
      <c r="BW128" s="271" t="s">
        <v>179</v>
      </c>
      <c r="BX128" s="64" t="s">
        <v>1299</v>
      </c>
      <c r="BY128" s="57">
        <v>0</v>
      </c>
      <c r="BZ128" s="44">
        <f>IF(BW128="SI",BS128,0)</f>
        <v>0</v>
      </c>
      <c r="CA128" s="40"/>
      <c r="CB128" s="37">
        <f>IFERROR(BY128/$AV128,0)</f>
        <v>0</v>
      </c>
      <c r="CC128" s="38">
        <f>+IF(CD128="SI",IFERROR((IF(CD128="SI",BZ128,0)/AV128),"REVISAR"),BV128)</f>
        <v>0</v>
      </c>
      <c r="CD128" s="39" t="s">
        <v>174</v>
      </c>
      <c r="CE128" s="40" t="s">
        <v>175</v>
      </c>
      <c r="CF128" s="45">
        <v>0</v>
      </c>
      <c r="CG128" s="44">
        <f>IF(CD128="SI",BZ128,0)</f>
        <v>0</v>
      </c>
      <c r="CH128" s="40"/>
      <c r="CI128" s="37">
        <f>IFERROR(CF128/$AV128,0)</f>
        <v>0</v>
      </c>
      <c r="CJ128" s="38">
        <f>+IF(CK128="SI",IFERROR((IF(CK128="SI",CG128,0)/AV128),"REVISAR"),CC128)</f>
        <v>0</v>
      </c>
      <c r="CK128" s="39" t="s">
        <v>174</v>
      </c>
      <c r="CL128" s="40" t="s">
        <v>1018</v>
      </c>
      <c r="CM128" s="46">
        <v>50</v>
      </c>
      <c r="CN128" s="40">
        <v>50</v>
      </c>
      <c r="CO128" s="36" t="s">
        <v>1300</v>
      </c>
      <c r="CP128" s="37">
        <f>IFERROR(CM128/$AV128,0)</f>
        <v>0.5</v>
      </c>
      <c r="CQ128" s="38">
        <f>+IF(CR128="SI",IFERROR((IF(CR128="SI",CN128,0)/AV128),"REVISAR"),CJ128)</f>
        <v>0.5</v>
      </c>
      <c r="CR128" s="39" t="s">
        <v>179</v>
      </c>
      <c r="CS128" s="36" t="s">
        <v>1301</v>
      </c>
      <c r="CT128" s="276">
        <f>+CM128</f>
        <v>50</v>
      </c>
      <c r="CU128" s="44">
        <f>IF(CR128="SI",CN128,0)</f>
        <v>50</v>
      </c>
      <c r="CV128" s="40"/>
      <c r="CW128" s="37">
        <f>IFERROR(CT128/$AV128,0)</f>
        <v>0.5</v>
      </c>
      <c r="CX128" s="38">
        <f>+IF(CY128="SI",IFERROR((IF(CY128="SI",CU128,0)/AV128),"REVISAR"),CQ128)</f>
        <v>0.5</v>
      </c>
      <c r="CY128" s="39" t="s">
        <v>174</v>
      </c>
      <c r="CZ128" s="40" t="s">
        <v>175</v>
      </c>
      <c r="DA128" s="276">
        <f>+CT128</f>
        <v>50</v>
      </c>
      <c r="DB128" s="44">
        <f>IF(CY128="SI",CU128,0)</f>
        <v>0</v>
      </c>
      <c r="DC128" s="40"/>
      <c r="DD128" s="37">
        <f>IFERROR(DA128/$AV128,0)</f>
        <v>0.5</v>
      </c>
      <c r="DE128" s="38">
        <f>+IF(DF128="SI",IFERROR((IF(DF128="SI",DB128,0)/AV128),"REVISAR"),CX128)</f>
        <v>0.5</v>
      </c>
      <c r="DF128" s="39" t="s">
        <v>174</v>
      </c>
      <c r="DG128" s="40" t="s">
        <v>175</v>
      </c>
      <c r="DH128" s="276">
        <f>+DA128</f>
        <v>50</v>
      </c>
      <c r="DI128" s="44">
        <f>IF(DF128="SI",DB128,0)</f>
        <v>0</v>
      </c>
      <c r="DJ128" s="40"/>
      <c r="DK128" s="37">
        <f>IFERROR(DH128/$AV128,0)</f>
        <v>0.5</v>
      </c>
      <c r="DL128" s="38">
        <f>+IF(DM128="SI",IFERROR((IF(DM128="SI",DI128,0)/AV128),"REVISAR"),DE128)</f>
        <v>0.5</v>
      </c>
      <c r="DM128" s="39" t="s">
        <v>174</v>
      </c>
      <c r="DN128" s="40" t="s">
        <v>175</v>
      </c>
      <c r="DO128" s="276">
        <f>+DH128</f>
        <v>50</v>
      </c>
      <c r="DP128" s="44">
        <f>IF(DM128="SI",DI128,0)</f>
        <v>0</v>
      </c>
      <c r="DQ128" s="40"/>
      <c r="DR128" s="37">
        <f>IFERROR(DO128/$AV128,0)</f>
        <v>0.5</v>
      </c>
      <c r="DS128" s="38">
        <f>+IF(DT128="SI",IFERROR((IF(DT128="SI",DP128,0)/AV128),"REVISAR"),DL128)</f>
        <v>0.5</v>
      </c>
      <c r="DT128" s="39" t="s">
        <v>174</v>
      </c>
      <c r="DU128" s="40" t="s">
        <v>175</v>
      </c>
      <c r="DV128" s="276">
        <f>+DO128</f>
        <v>50</v>
      </c>
      <c r="DW128" s="44">
        <f>IF(DT128="SI",DP128,0)</f>
        <v>0</v>
      </c>
      <c r="DX128" s="40"/>
      <c r="DY128" s="37">
        <f>IFERROR(DV128/$AV128,0)</f>
        <v>0.5</v>
      </c>
      <c r="DZ128" s="38">
        <f>+IF(EA128="SI",IFERROR((IF(EA128="SI",DW128,0)/AV128),"REVISAR"),DS128)</f>
        <v>0.5</v>
      </c>
      <c r="EA128" s="39" t="s">
        <v>174</v>
      </c>
      <c r="EB128" s="40" t="s">
        <v>175</v>
      </c>
      <c r="EC128" s="276">
        <f>+AV128</f>
        <v>100</v>
      </c>
      <c r="ED128" s="40"/>
      <c r="EE128" s="40"/>
      <c r="EF128" s="37">
        <f>IFERROR(EC128/$AV128,0)</f>
        <v>1</v>
      </c>
      <c r="EG128" s="38">
        <f>+IF(EH128="SI",IFERROR((IF(EH128="SI",ED128,0)/AV128),"REVISAR"),DZ128)</f>
        <v>0.5</v>
      </c>
      <c r="EH128" s="39" t="s">
        <v>174</v>
      </c>
      <c r="EI128" s="40" t="s">
        <v>175</v>
      </c>
      <c r="EJ128" s="50"/>
      <c r="EK128" s="48">
        <v>2024</v>
      </c>
      <c r="EL128" s="49" t="str">
        <f>+VLOOKUP(C128,[8]Listas_desplega!$AI$22:$AJ$44,2,0)</f>
        <v>SG</v>
      </c>
      <c r="EM128" s="49" t="str">
        <f>+VLOOKUP(I128,[8]Listas_desplega!$BY$2:$BZ$7,2,0)</f>
        <v>T_5</v>
      </c>
      <c r="EN128" s="49" t="str">
        <f>+VLOOKUP(J128,[8]Listas_desplega!$BY$10:$BZ$23,2,0)</f>
        <v>T_5_C_1</v>
      </c>
      <c r="EO128" s="49" t="str">
        <f>+VLOOKUP(K128,[8]Listas_desplega!$BY$27:$BZ$54,2,0)</f>
        <v>T_5_C_1_ET_1</v>
      </c>
      <c r="EP128" s="49" t="str">
        <f>+VLOOKUP(L128,[8]Listas_desplega!$BY$57:$BZ$105,2,0)</f>
        <v>T_5_C_1_ET_1_CPT_3</v>
      </c>
      <c r="EQ128" s="50" t="str">
        <f>+VLOOKUP(M128,[8]Listas_desplega!$J$2:$K$11,2,FALSE)</f>
        <v>Eje_E_9</v>
      </c>
      <c r="ER128" s="50"/>
    </row>
    <row r="129" spans="1:148" s="51" customFormat="1" x14ac:dyDescent="0.25">
      <c r="A129" s="20" t="s">
        <v>1449</v>
      </c>
      <c r="B129" s="21" t="s">
        <v>1183</v>
      </c>
      <c r="C129" s="22" t="s">
        <v>1184</v>
      </c>
      <c r="D129" s="22" t="s">
        <v>1294</v>
      </c>
      <c r="E129" s="23" t="s">
        <v>765</v>
      </c>
      <c r="F129" s="23" t="s">
        <v>1081</v>
      </c>
      <c r="G129" s="23" t="s">
        <v>1295</v>
      </c>
      <c r="H129" s="63" t="s">
        <v>175</v>
      </c>
      <c r="I129" s="23" t="s">
        <v>605</v>
      </c>
      <c r="J129" s="23" t="s">
        <v>606</v>
      </c>
      <c r="K129" s="23" t="s">
        <v>607</v>
      </c>
      <c r="L129" s="23" t="s">
        <v>1063</v>
      </c>
      <c r="M129" s="21" t="s">
        <v>1009</v>
      </c>
      <c r="N129" s="25" t="s">
        <v>1295</v>
      </c>
      <c r="O129" s="29">
        <v>86</v>
      </c>
      <c r="P129" s="277" t="s">
        <v>1302</v>
      </c>
      <c r="Q129" s="30" t="s">
        <v>165</v>
      </c>
      <c r="R129" s="26" t="s">
        <v>656</v>
      </c>
      <c r="S129" s="277" t="s">
        <v>1303</v>
      </c>
      <c r="T129" s="29" t="s">
        <v>186</v>
      </c>
      <c r="U129" s="29" t="s">
        <v>199</v>
      </c>
      <c r="V129" s="278">
        <v>0</v>
      </c>
      <c r="W129" s="277" t="s">
        <v>1304</v>
      </c>
      <c r="X129" s="29" t="s">
        <v>171</v>
      </c>
      <c r="Y129" s="21"/>
      <c r="Z129" s="30"/>
      <c r="AA129" s="30"/>
      <c r="AB129" s="30"/>
      <c r="AC129" s="30"/>
      <c r="AD129" s="30"/>
      <c r="AE129" s="30"/>
      <c r="AF129" s="30"/>
      <c r="AG129" s="30"/>
      <c r="AH129" s="29"/>
      <c r="AI129" s="29"/>
      <c r="AJ129" s="29"/>
      <c r="AK129" s="29"/>
      <c r="AL129" s="29"/>
      <c r="AM129" s="29"/>
      <c r="AN129" s="29"/>
      <c r="AO129" s="29"/>
      <c r="AP129" s="29"/>
      <c r="AQ129" s="29"/>
      <c r="AR129" s="31"/>
      <c r="AS129" s="29"/>
      <c r="AT129" s="157">
        <v>100</v>
      </c>
      <c r="AU129" s="279">
        <v>100</v>
      </c>
      <c r="AV129" s="280">
        <v>100</v>
      </c>
      <c r="AW129" s="280">
        <v>100</v>
      </c>
      <c r="AX129" s="280">
        <v>100</v>
      </c>
      <c r="AY129" s="279">
        <v>100</v>
      </c>
      <c r="AZ129" s="280"/>
      <c r="BA129" s="280"/>
      <c r="BB129" s="280"/>
      <c r="BC129" s="281"/>
      <c r="BD129" s="45">
        <v>0</v>
      </c>
      <c r="BE129" s="147"/>
      <c r="BF129" s="40"/>
      <c r="BG129" s="37">
        <f>IFERROR(BD129/AV129,0)</f>
        <v>0</v>
      </c>
      <c r="BH129" s="38">
        <f>+IF(BI129="SI",IFERROR((IF(BI129="SI",BE129,0)/AV129),"REVISAR"),0)</f>
        <v>0</v>
      </c>
      <c r="BI129" s="39" t="s">
        <v>179</v>
      </c>
      <c r="BJ129" s="64" t="s">
        <v>1087</v>
      </c>
      <c r="BK129" s="57">
        <v>0</v>
      </c>
      <c r="BL129" s="44">
        <f>IF(BI129="SI",BE129,0)</f>
        <v>0</v>
      </c>
      <c r="BM129" s="40"/>
      <c r="BN129" s="37">
        <f>+IFERROR(BK129/AV129,0)</f>
        <v>0</v>
      </c>
      <c r="BO129" s="38">
        <f>+IF(BP129="SI",IFERROR((IF(BP129="SI",BL129,0)/AV129),"REVISAR"),BH129)</f>
        <v>0</v>
      </c>
      <c r="BP129" s="39" t="s">
        <v>179</v>
      </c>
      <c r="BQ129" s="64" t="s">
        <v>1015</v>
      </c>
      <c r="BR129" s="57">
        <v>0</v>
      </c>
      <c r="BS129" s="44">
        <f>IF(BP129="SI",BL129,0)</f>
        <v>0</v>
      </c>
      <c r="BT129" s="40"/>
      <c r="BU129" s="37">
        <f>IFERROR(BR129/AV129,0)</f>
        <v>0</v>
      </c>
      <c r="BV129" s="38">
        <f>+IF(BW129="SI",IFERROR((IF(BW129="SI",BS129,0)/AV129),"REVISAR"),BO129)</f>
        <v>0</v>
      </c>
      <c r="BW129" s="271" t="s">
        <v>179</v>
      </c>
      <c r="BX129" s="64" t="s">
        <v>1299</v>
      </c>
      <c r="BY129" s="57">
        <v>0</v>
      </c>
      <c r="BZ129" s="44">
        <f>IF(BW129="SI",BS129,0)</f>
        <v>0</v>
      </c>
      <c r="CA129" s="40"/>
      <c r="CB129" s="37">
        <f>IFERROR(BY129/$AV129,0)</f>
        <v>0</v>
      </c>
      <c r="CC129" s="38">
        <f>+IF(CD129="SI",IFERROR((IF(CD129="SI",BZ129,0)/AV129),"REVISAR"),BV129)</f>
        <v>0</v>
      </c>
      <c r="CD129" s="39" t="s">
        <v>174</v>
      </c>
      <c r="CE129" s="40" t="s">
        <v>175</v>
      </c>
      <c r="CF129" s="45">
        <v>0</v>
      </c>
      <c r="CG129" s="44">
        <f>IF(CD129="SI",BZ129,0)</f>
        <v>0</v>
      </c>
      <c r="CH129" s="40"/>
      <c r="CI129" s="37">
        <f>IFERROR(CF129/$AV129,0)</f>
        <v>0</v>
      </c>
      <c r="CJ129" s="38">
        <f>+IF(CK129="SI",IFERROR((IF(CK129="SI",CG129,0)/AV129),"REVISAR"),CC129)</f>
        <v>0</v>
      </c>
      <c r="CK129" s="39" t="s">
        <v>174</v>
      </c>
      <c r="CL129" s="40" t="s">
        <v>1018</v>
      </c>
      <c r="CM129" s="46">
        <v>50</v>
      </c>
      <c r="CN129" s="40">
        <v>0</v>
      </c>
      <c r="CO129" s="36" t="s">
        <v>1088</v>
      </c>
      <c r="CP129" s="37">
        <f>IFERROR(CM129/$AV129,0)</f>
        <v>0.5</v>
      </c>
      <c r="CQ129" s="38">
        <f>+IF(CR129="SI",IFERROR((IF(CR129="SI",CN129,0)/AV129),"REVISAR"),CJ129)</f>
        <v>0</v>
      </c>
      <c r="CR129" s="39" t="s">
        <v>179</v>
      </c>
      <c r="CS129" s="36" t="s">
        <v>1305</v>
      </c>
      <c r="CT129" s="276">
        <f>+CM129</f>
        <v>50</v>
      </c>
      <c r="CU129" s="44">
        <f>IF(CR129="SI",CN129,0)</f>
        <v>0</v>
      </c>
      <c r="CV129" s="40"/>
      <c r="CW129" s="37">
        <f>IFERROR(CT129/$AV129,0)</f>
        <v>0.5</v>
      </c>
      <c r="CX129" s="38">
        <f>+IF(CY129="SI",IFERROR((IF(CY129="SI",CU129,0)/AV129),"REVISAR"),CQ129)</f>
        <v>0</v>
      </c>
      <c r="CY129" s="39" t="s">
        <v>174</v>
      </c>
      <c r="CZ129" s="40" t="s">
        <v>175</v>
      </c>
      <c r="DA129" s="276">
        <f>+CT129</f>
        <v>50</v>
      </c>
      <c r="DB129" s="44">
        <f>IF(CY129="SI",CU129,0)</f>
        <v>0</v>
      </c>
      <c r="DC129" s="40"/>
      <c r="DD129" s="37">
        <f>IFERROR(DA129/$AV129,0)</f>
        <v>0.5</v>
      </c>
      <c r="DE129" s="38">
        <f>+IF(DF129="SI",IFERROR((IF(DF129="SI",DB129,0)/AV129),"REVISAR"),CX129)</f>
        <v>0</v>
      </c>
      <c r="DF129" s="39" t="s">
        <v>174</v>
      </c>
      <c r="DG129" s="40" t="s">
        <v>175</v>
      </c>
      <c r="DH129" s="276">
        <f>+DA129</f>
        <v>50</v>
      </c>
      <c r="DI129" s="44">
        <f>IF(DF129="SI",DB129,0)</f>
        <v>0</v>
      </c>
      <c r="DJ129" s="40"/>
      <c r="DK129" s="37">
        <f>IFERROR(DH129/$AV129,0)</f>
        <v>0.5</v>
      </c>
      <c r="DL129" s="38">
        <f>+IF(DM129="SI",IFERROR((IF(DM129="SI",DI129,0)/AV129),"REVISAR"),DE129)</f>
        <v>0</v>
      </c>
      <c r="DM129" s="39" t="s">
        <v>174</v>
      </c>
      <c r="DN129" s="40" t="s">
        <v>175</v>
      </c>
      <c r="DO129" s="276">
        <f>+DH129</f>
        <v>50</v>
      </c>
      <c r="DP129" s="44">
        <f>IF(DM129="SI",DI129,0)</f>
        <v>0</v>
      </c>
      <c r="DQ129" s="40"/>
      <c r="DR129" s="37">
        <f>IFERROR(DO129/$AV129,0)</f>
        <v>0.5</v>
      </c>
      <c r="DS129" s="38">
        <f>+IF(DT129="SI",IFERROR((IF(DT129="SI",DP129,0)/AV129),"REVISAR"),DL129)</f>
        <v>0</v>
      </c>
      <c r="DT129" s="39" t="s">
        <v>174</v>
      </c>
      <c r="DU129" s="40" t="s">
        <v>175</v>
      </c>
      <c r="DV129" s="276">
        <f>+DO129</f>
        <v>50</v>
      </c>
      <c r="DW129" s="44">
        <f>IF(DT129="SI",DP129,0)</f>
        <v>0</v>
      </c>
      <c r="DX129" s="40"/>
      <c r="DY129" s="37">
        <f>IFERROR(DV129/$AV129,0)</f>
        <v>0.5</v>
      </c>
      <c r="DZ129" s="38">
        <f>+IF(EA129="SI",IFERROR((IF(EA129="SI",DW129,0)/AV129),"REVISAR"),DS129)</f>
        <v>0</v>
      </c>
      <c r="EA129" s="39" t="s">
        <v>174</v>
      </c>
      <c r="EB129" s="40" t="s">
        <v>175</v>
      </c>
      <c r="EC129" s="276">
        <f>+AV129</f>
        <v>100</v>
      </c>
      <c r="ED129" s="40"/>
      <c r="EE129" s="40"/>
      <c r="EF129" s="37">
        <f>IFERROR(EC129/$AV129,0)</f>
        <v>1</v>
      </c>
      <c r="EG129" s="38">
        <f>+IF(EH129="SI",IFERROR((IF(EH129="SI",ED129,0)/AV129),"REVISAR"),DZ129)</f>
        <v>0</v>
      </c>
      <c r="EH129" s="39" t="s">
        <v>174</v>
      </c>
      <c r="EI129" s="40" t="s">
        <v>175</v>
      </c>
      <c r="EJ129" s="50"/>
      <c r="EK129" s="48">
        <v>2024</v>
      </c>
      <c r="EL129" s="49" t="str">
        <f>+VLOOKUP(C129,[8]Listas_desplega!$AI$22:$AJ$44,2,0)</f>
        <v>SG</v>
      </c>
      <c r="EM129" s="49" t="str">
        <f>+VLOOKUP(I129,[8]Listas_desplega!$BY$2:$BZ$7,2,0)</f>
        <v>T_5</v>
      </c>
      <c r="EN129" s="49" t="str">
        <f>+VLOOKUP(J129,[8]Listas_desplega!$BY$10:$BZ$23,2,0)</f>
        <v>T_5_C_1</v>
      </c>
      <c r="EO129" s="49" t="str">
        <f>+VLOOKUP(K129,[8]Listas_desplega!$BY$27:$BZ$54,2,0)</f>
        <v>T_5_C_1_ET_1</v>
      </c>
      <c r="EP129" s="49" t="str">
        <f>+VLOOKUP(L129,[8]Listas_desplega!$BY$57:$BZ$105,2,0)</f>
        <v>T_5_C_1_ET_1_CPT_3</v>
      </c>
      <c r="EQ129" s="50" t="str">
        <f>+VLOOKUP(M129,[8]Listas_desplega!$J$2:$K$11,2,FALSE)</f>
        <v>Eje_E_9</v>
      </c>
      <c r="ER129" s="50"/>
    </row>
    <row r="130" spans="1:148" s="51" customFormat="1" x14ac:dyDescent="0.25">
      <c r="A130" s="20" t="s">
        <v>1450</v>
      </c>
      <c r="B130" s="21" t="s">
        <v>1183</v>
      </c>
      <c r="C130" s="282" t="s">
        <v>1184</v>
      </c>
      <c r="D130" s="282" t="s">
        <v>1294</v>
      </c>
      <c r="E130" s="283" t="s">
        <v>765</v>
      </c>
      <c r="F130" s="283" t="s">
        <v>1081</v>
      </c>
      <c r="G130" s="283" t="s">
        <v>1295</v>
      </c>
      <c r="H130" s="284" t="s">
        <v>175</v>
      </c>
      <c r="I130" s="283" t="s">
        <v>605</v>
      </c>
      <c r="J130" s="283" t="s">
        <v>606</v>
      </c>
      <c r="K130" s="283" t="s">
        <v>607</v>
      </c>
      <c r="L130" s="283" t="s">
        <v>1063</v>
      </c>
      <c r="M130" s="285" t="s">
        <v>1009</v>
      </c>
      <c r="N130" s="286" t="s">
        <v>1295</v>
      </c>
      <c r="O130" s="287">
        <v>87</v>
      </c>
      <c r="P130" s="288" t="s">
        <v>1306</v>
      </c>
      <c r="Q130" s="289" t="s">
        <v>165</v>
      </c>
      <c r="R130" s="290" t="s">
        <v>656</v>
      </c>
      <c r="S130" s="288" t="s">
        <v>1307</v>
      </c>
      <c r="T130" s="287" t="s">
        <v>186</v>
      </c>
      <c r="U130" s="287" t="s">
        <v>169</v>
      </c>
      <c r="V130" s="291">
        <v>0</v>
      </c>
      <c r="W130" s="288" t="s">
        <v>1308</v>
      </c>
      <c r="X130" s="287" t="s">
        <v>171</v>
      </c>
      <c r="Y130" s="285"/>
      <c r="Z130" s="289"/>
      <c r="AA130" s="289"/>
      <c r="AB130" s="289"/>
      <c r="AC130" s="289"/>
      <c r="AD130" s="289"/>
      <c r="AE130" s="289"/>
      <c r="AF130" s="289"/>
      <c r="AG130" s="289"/>
      <c r="AH130" s="287"/>
      <c r="AI130" s="287"/>
      <c r="AJ130" s="287"/>
      <c r="AK130" s="287"/>
      <c r="AL130" s="287"/>
      <c r="AM130" s="287"/>
      <c r="AN130" s="287"/>
      <c r="AO130" s="287"/>
      <c r="AP130" s="287"/>
      <c r="AQ130" s="287"/>
      <c r="AR130" s="292"/>
      <c r="AS130" s="287"/>
      <c r="AT130" s="293">
        <v>100</v>
      </c>
      <c r="AU130" s="294">
        <v>100</v>
      </c>
      <c r="AV130" s="295">
        <v>100</v>
      </c>
      <c r="AW130" s="295">
        <v>100</v>
      </c>
      <c r="AX130" s="295">
        <v>100</v>
      </c>
      <c r="AY130" s="294">
        <v>100</v>
      </c>
      <c r="AZ130" s="295"/>
      <c r="BA130" s="295"/>
      <c r="BB130" s="295"/>
      <c r="BC130" s="296"/>
      <c r="BD130" s="297">
        <v>0</v>
      </c>
      <c r="BE130" s="298"/>
      <c r="BF130" s="299"/>
      <c r="BG130" s="37">
        <f>IFERROR(BD130/AV130,0)</f>
        <v>0</v>
      </c>
      <c r="BH130" s="300">
        <f>+IF(BI130="SI",IFERROR((IF(BI130="SI",BE130,0)/AV130),"REVISAR"),0)</f>
        <v>0</v>
      </c>
      <c r="BI130" s="301" t="s">
        <v>179</v>
      </c>
      <c r="BJ130" s="302" t="s">
        <v>1087</v>
      </c>
      <c r="BK130" s="303">
        <v>0</v>
      </c>
      <c r="BL130" s="304">
        <f>IF(BI130="SI",BE130,0)</f>
        <v>0</v>
      </c>
      <c r="BM130" s="299"/>
      <c r="BN130" s="37">
        <f>+IFERROR(BK130/AV130,0)</f>
        <v>0</v>
      </c>
      <c r="BO130" s="38">
        <f>+IF(BP130="SI",IFERROR((IF(BP130="SI",BL130,0)/AV130),"REVISAR"),BH130)</f>
        <v>0</v>
      </c>
      <c r="BP130" s="301" t="s">
        <v>179</v>
      </c>
      <c r="BQ130" s="302" t="s">
        <v>1015</v>
      </c>
      <c r="BR130" s="303">
        <v>0</v>
      </c>
      <c r="BS130" s="304">
        <f>IF(BP130="SI",BL130,0)</f>
        <v>0</v>
      </c>
      <c r="BT130" s="299"/>
      <c r="BU130" s="37">
        <f>IFERROR(BR130/AV130,0)</f>
        <v>0</v>
      </c>
      <c r="BV130" s="38">
        <f>+IF(BW130="SI",IFERROR((IF(BW130="SI",BS130,0)/AV130),"REVISAR"),BO130)</f>
        <v>0</v>
      </c>
      <c r="BW130" s="305" t="s">
        <v>179</v>
      </c>
      <c r="BX130" s="302" t="s">
        <v>1299</v>
      </c>
      <c r="BY130" s="303">
        <v>0</v>
      </c>
      <c r="BZ130" s="304">
        <f>IF(BW130="SI",BS130,0)</f>
        <v>0</v>
      </c>
      <c r="CA130" s="299"/>
      <c r="CB130" s="37">
        <f>IFERROR(BY130/$AV130,0)</f>
        <v>0</v>
      </c>
      <c r="CC130" s="38">
        <f>+IF(CD130="SI",IFERROR((IF(CD130="SI",BZ130,0)/AV130),"REVISAR"),BV130)</f>
        <v>0</v>
      </c>
      <c r="CD130" s="301" t="s">
        <v>174</v>
      </c>
      <c r="CE130" s="299" t="s">
        <v>175</v>
      </c>
      <c r="CF130" s="297">
        <v>0</v>
      </c>
      <c r="CG130" s="304">
        <f>IF(CD130="SI",BZ130,0)</f>
        <v>0</v>
      </c>
      <c r="CH130" s="299"/>
      <c r="CI130" s="37">
        <f>IFERROR(CF130/$AV130,0)</f>
        <v>0</v>
      </c>
      <c r="CJ130" s="38">
        <f>+IF(CK130="SI",IFERROR((IF(CK130="SI",CG130,0)/AV130),"REVISAR"),CC130)</f>
        <v>0</v>
      </c>
      <c r="CK130" s="301" t="s">
        <v>174</v>
      </c>
      <c r="CL130" s="299" t="s">
        <v>1018</v>
      </c>
      <c r="CM130" s="306">
        <v>50</v>
      </c>
      <c r="CN130" s="299">
        <v>50</v>
      </c>
      <c r="CO130" s="307" t="s">
        <v>1309</v>
      </c>
      <c r="CP130" s="37">
        <f>IFERROR(CM130/$AV130,0)</f>
        <v>0.5</v>
      </c>
      <c r="CQ130" s="38">
        <f>+IF(CR130="SI",IFERROR((IF(CR130="SI",CN130,0)/AV130),"REVISAR"),CJ130)</f>
        <v>0.5</v>
      </c>
      <c r="CR130" s="301" t="s">
        <v>179</v>
      </c>
      <c r="CS130" s="307" t="s">
        <v>1301</v>
      </c>
      <c r="CT130" s="276">
        <f>+CM130</f>
        <v>50</v>
      </c>
      <c r="CU130" s="304">
        <f>IF(CR130="SI",CN130,0)</f>
        <v>50</v>
      </c>
      <c r="CV130" s="299"/>
      <c r="CW130" s="37">
        <f>IFERROR(CT130/$AV130,0)</f>
        <v>0.5</v>
      </c>
      <c r="CX130" s="38">
        <f>+IF(CY130="SI",IFERROR((IF(CY130="SI",CU130,0)/AV130),"REVISAR"),CQ130)</f>
        <v>0.5</v>
      </c>
      <c r="CY130" s="301" t="s">
        <v>174</v>
      </c>
      <c r="CZ130" s="299" t="s">
        <v>175</v>
      </c>
      <c r="DA130" s="276">
        <f>+CT130</f>
        <v>50</v>
      </c>
      <c r="DB130" s="304">
        <f>IF(CY130="SI",CU130,0)</f>
        <v>0</v>
      </c>
      <c r="DC130" s="299"/>
      <c r="DD130" s="37">
        <f>IFERROR(DA130/$AV130,0)</f>
        <v>0.5</v>
      </c>
      <c r="DE130" s="38">
        <f>+IF(DF130="SI",IFERROR((IF(DF130="SI",DB130,0)/AV130),"REVISAR"),CX130)</f>
        <v>0.5</v>
      </c>
      <c r="DF130" s="301" t="s">
        <v>174</v>
      </c>
      <c r="DG130" s="299" t="s">
        <v>175</v>
      </c>
      <c r="DH130" s="276">
        <f>+DA130</f>
        <v>50</v>
      </c>
      <c r="DI130" s="304">
        <f>IF(DF130="SI",DB130,0)</f>
        <v>0</v>
      </c>
      <c r="DJ130" s="299"/>
      <c r="DK130" s="37">
        <f>IFERROR(DH130/$AV130,0)</f>
        <v>0.5</v>
      </c>
      <c r="DL130" s="38">
        <f>+IF(DM130="SI",IFERROR((IF(DM130="SI",DI130,0)/AV130),"REVISAR"),DE130)</f>
        <v>0.5</v>
      </c>
      <c r="DM130" s="301" t="s">
        <v>174</v>
      </c>
      <c r="DN130" s="299" t="s">
        <v>175</v>
      </c>
      <c r="DO130" s="276">
        <f>+DH130</f>
        <v>50</v>
      </c>
      <c r="DP130" s="304">
        <f>IF(DM130="SI",DI130,0)</f>
        <v>0</v>
      </c>
      <c r="DQ130" s="299"/>
      <c r="DR130" s="37">
        <f>IFERROR(DO130/$AV130,0)</f>
        <v>0.5</v>
      </c>
      <c r="DS130" s="38">
        <f>+IF(DT130="SI",IFERROR((IF(DT130="SI",DP130,0)/AV130),"REVISAR"),DL130)</f>
        <v>0.5</v>
      </c>
      <c r="DT130" s="301" t="s">
        <v>174</v>
      </c>
      <c r="DU130" s="299" t="s">
        <v>175</v>
      </c>
      <c r="DV130" s="276">
        <f>+DO130</f>
        <v>50</v>
      </c>
      <c r="DW130" s="304">
        <f>IF(DT130="SI",DP130,0)</f>
        <v>0</v>
      </c>
      <c r="DX130" s="299"/>
      <c r="DY130" s="37">
        <f>IFERROR(DV130/$AV130,0)</f>
        <v>0.5</v>
      </c>
      <c r="DZ130" s="38">
        <f>+IF(EA130="SI",IFERROR((IF(EA130="SI",DW130,0)/AV130),"REVISAR"),DS130)</f>
        <v>0.5</v>
      </c>
      <c r="EA130" s="301" t="s">
        <v>174</v>
      </c>
      <c r="EB130" s="299" t="s">
        <v>175</v>
      </c>
      <c r="EC130" s="276">
        <f>+AV130</f>
        <v>100</v>
      </c>
      <c r="ED130" s="299"/>
      <c r="EE130" s="299"/>
      <c r="EF130" s="37">
        <f>IFERROR(EC130/$AV130,0)</f>
        <v>1</v>
      </c>
      <c r="EG130" s="38">
        <f>+IF(EH130="SI",IFERROR((IF(EH130="SI",ED130,0)/AV130),"REVISAR"),DZ130)</f>
        <v>0.5</v>
      </c>
      <c r="EH130" s="301" t="s">
        <v>174</v>
      </c>
      <c r="EI130" s="299" t="s">
        <v>175</v>
      </c>
      <c r="EJ130" s="50"/>
      <c r="EK130" s="48">
        <v>2024</v>
      </c>
      <c r="EL130" s="49" t="str">
        <f>+VLOOKUP(C130,[8]Listas_desplega!$AI$22:$AJ$44,2,0)</f>
        <v>SG</v>
      </c>
      <c r="EM130" s="49" t="str">
        <f>+VLOOKUP(I130,[8]Listas_desplega!$BY$2:$BZ$7,2,0)</f>
        <v>T_5</v>
      </c>
      <c r="EN130" s="49" t="str">
        <f>+VLOOKUP(J130,[8]Listas_desplega!$BY$10:$BZ$23,2,0)</f>
        <v>T_5_C_1</v>
      </c>
      <c r="EO130" s="49" t="str">
        <f>+VLOOKUP(K130,[8]Listas_desplega!$BY$27:$BZ$54,2,0)</f>
        <v>T_5_C_1_ET_1</v>
      </c>
      <c r="EP130" s="49" t="str">
        <f>+VLOOKUP(L130,[8]Listas_desplega!$BY$57:$BZ$105,2,0)</f>
        <v>T_5_C_1_ET_1_CPT_3</v>
      </c>
      <c r="EQ130" s="50" t="str">
        <f>+VLOOKUP(M130,[8]Listas_desplega!$J$2:$K$11,2,FALSE)</f>
        <v>Eje_E_9</v>
      </c>
      <c r="ER130" s="50"/>
    </row>
    <row r="131" spans="1:148" s="51" customFormat="1" x14ac:dyDescent="0.25">
      <c r="A131" s="20" t="s">
        <v>1451</v>
      </c>
      <c r="B131" s="21" t="s">
        <v>1183</v>
      </c>
      <c r="C131" s="63" t="s">
        <v>1184</v>
      </c>
      <c r="D131" s="63" t="s">
        <v>1294</v>
      </c>
      <c r="E131" s="23" t="s">
        <v>154</v>
      </c>
      <c r="F131" s="23" t="s">
        <v>155</v>
      </c>
      <c r="G131" s="23" t="s">
        <v>1310</v>
      </c>
      <c r="H131" s="63" t="s">
        <v>175</v>
      </c>
      <c r="I131" s="23" t="s">
        <v>605</v>
      </c>
      <c r="J131" s="23" t="s">
        <v>606</v>
      </c>
      <c r="K131" s="23" t="s">
        <v>607</v>
      </c>
      <c r="L131" s="23" t="s">
        <v>1063</v>
      </c>
      <c r="M131" s="23" t="s">
        <v>1009</v>
      </c>
      <c r="N131" s="25" t="s">
        <v>1311</v>
      </c>
      <c r="O131" s="29">
        <v>107</v>
      </c>
      <c r="P131" s="277" t="s">
        <v>1312</v>
      </c>
      <c r="Q131" s="29" t="s">
        <v>477</v>
      </c>
      <c r="R131" s="26" t="s">
        <v>656</v>
      </c>
      <c r="S131" s="277" t="s">
        <v>1313</v>
      </c>
      <c r="T131" s="29" t="s">
        <v>186</v>
      </c>
      <c r="U131" s="278" t="s">
        <v>566</v>
      </c>
      <c r="V131" s="278">
        <v>0</v>
      </c>
      <c r="W131" s="277" t="s">
        <v>1314</v>
      </c>
      <c r="X131" s="29" t="s">
        <v>171</v>
      </c>
      <c r="Y131" s="23"/>
      <c r="Z131" s="29"/>
      <c r="AA131" s="29"/>
      <c r="AB131" s="29"/>
      <c r="AC131" s="29"/>
      <c r="AD131" s="29"/>
      <c r="AE131" s="29"/>
      <c r="AF131" s="29"/>
      <c r="AG131" s="29"/>
      <c r="AH131" s="29"/>
      <c r="AI131" s="29"/>
      <c r="AJ131" s="29"/>
      <c r="AK131" s="29"/>
      <c r="AL131" s="29"/>
      <c r="AM131" s="29"/>
      <c r="AN131" s="29"/>
      <c r="AO131" s="29"/>
      <c r="AP131" s="29"/>
      <c r="AQ131" s="29"/>
      <c r="AR131" s="31"/>
      <c r="AS131" s="29"/>
      <c r="AT131" s="157">
        <v>100</v>
      </c>
      <c r="AU131" s="279">
        <v>100</v>
      </c>
      <c r="AV131" s="280">
        <v>100</v>
      </c>
      <c r="AW131" s="280">
        <v>100</v>
      </c>
      <c r="AX131" s="280">
        <v>100</v>
      </c>
      <c r="AY131" s="279">
        <v>100</v>
      </c>
      <c r="AZ131" s="280"/>
      <c r="BA131" s="280"/>
      <c r="BB131" s="280"/>
      <c r="BC131" s="280"/>
      <c r="BD131" s="46">
        <v>0</v>
      </c>
      <c r="BE131" s="114">
        <v>0</v>
      </c>
      <c r="BF131" s="36" t="s">
        <v>1315</v>
      </c>
      <c r="BG131" s="37">
        <f>IFERROR(BD131/AV131,0)</f>
        <v>0</v>
      </c>
      <c r="BH131" s="86">
        <f>+IF(BI131="SI",IFERROR((IF(BI131="SI",BE131,0)/AV131),"REVISAR"),0)</f>
        <v>0</v>
      </c>
      <c r="BI131" s="39" t="s">
        <v>179</v>
      </c>
      <c r="BJ131" s="64" t="s">
        <v>1316</v>
      </c>
      <c r="BK131" s="57">
        <v>6</v>
      </c>
      <c r="BL131" s="40">
        <v>6</v>
      </c>
      <c r="BM131" s="64" t="s">
        <v>1317</v>
      </c>
      <c r="BN131" s="37">
        <f>+IFERROR(BK131/AV131,0)</f>
        <v>0.06</v>
      </c>
      <c r="BO131" s="38">
        <f>+IF(BP131="SI",IFERROR((IF(BP131="SI",BL131,0)/AV131),"REVISAR"),BH131)</f>
        <v>0.06</v>
      </c>
      <c r="BP131" s="39" t="s">
        <v>179</v>
      </c>
      <c r="BQ131" s="64" t="s">
        <v>1318</v>
      </c>
      <c r="BR131" s="126">
        <v>14</v>
      </c>
      <c r="BS131" s="40">
        <v>14.94</v>
      </c>
      <c r="BT131" s="40" t="s">
        <v>1319</v>
      </c>
      <c r="BU131" s="37">
        <f>IFERROR(BR131/AV131,0)</f>
        <v>0.14000000000000001</v>
      </c>
      <c r="BV131" s="38">
        <f>+IF(BW131="SI",IFERROR((IF(BW131="SI",BS131,0)/AV131),"REVISAR"),BO131)</f>
        <v>0.14940000000000001</v>
      </c>
      <c r="BW131" s="271" t="s">
        <v>179</v>
      </c>
      <c r="BX131" s="64" t="s">
        <v>1320</v>
      </c>
      <c r="BY131" s="57">
        <v>26</v>
      </c>
      <c r="BZ131" s="40">
        <v>26.44</v>
      </c>
      <c r="CA131" s="64" t="s">
        <v>1321</v>
      </c>
      <c r="CB131" s="37">
        <f>IFERROR(BY131/$AV131,0)</f>
        <v>0.26</v>
      </c>
      <c r="CC131" s="38">
        <f>+IF(CD131="SI",IFERROR((IF(CD131="SI",BZ131,0)/AV131),"REVISAR"),BV131)</f>
        <v>0.26440000000000002</v>
      </c>
      <c r="CD131" s="39" t="s">
        <v>179</v>
      </c>
      <c r="CE131" s="40" t="s">
        <v>1322</v>
      </c>
      <c r="CF131" s="57">
        <v>38</v>
      </c>
      <c r="CG131" s="40">
        <v>38</v>
      </c>
      <c r="CH131" s="64" t="s">
        <v>1323</v>
      </c>
      <c r="CI131" s="37">
        <f>IFERROR(CF131/$AV131,0)</f>
        <v>0.38</v>
      </c>
      <c r="CJ131" s="38">
        <f>+IF(CK131="SI",IFERROR((IF(CK131="SI",CG131,0)/AV131),"REVISAR"),CC131)</f>
        <v>0.38</v>
      </c>
      <c r="CK131" s="39" t="s">
        <v>179</v>
      </c>
      <c r="CL131" s="40" t="s">
        <v>1324</v>
      </c>
      <c r="CM131" s="57">
        <v>49</v>
      </c>
      <c r="CN131" s="40">
        <v>49</v>
      </c>
      <c r="CO131" s="36" t="s">
        <v>1325</v>
      </c>
      <c r="CP131" s="37">
        <f>IFERROR(CM131/$AV131,0)</f>
        <v>0.49</v>
      </c>
      <c r="CQ131" s="38">
        <f>+IF(CR131="SI",IFERROR((IF(CR131="SI",CN131,0)/AV131),"REVISAR"),CJ131)</f>
        <v>0.49</v>
      </c>
      <c r="CR131" s="39" t="s">
        <v>179</v>
      </c>
      <c r="CS131" s="36" t="s">
        <v>1301</v>
      </c>
      <c r="CT131" s="94">
        <v>61</v>
      </c>
      <c r="CU131" s="40"/>
      <c r="CV131" s="40"/>
      <c r="CW131" s="37">
        <f>IFERROR(CT131/$AV131,0)</f>
        <v>0.61</v>
      </c>
      <c r="CX131" s="38">
        <f>+IF(CY131="SI",IFERROR((IF(CY131="SI",CU131,0)/AV131),"REVISAR"),CQ131)</f>
        <v>0.49</v>
      </c>
      <c r="CY131" s="39" t="s">
        <v>174</v>
      </c>
      <c r="CZ131" s="40" t="s">
        <v>175</v>
      </c>
      <c r="DA131" s="94">
        <v>72</v>
      </c>
      <c r="DB131" s="40"/>
      <c r="DC131" s="40"/>
      <c r="DD131" s="37">
        <f>IFERROR(DA131/$AV131,0)</f>
        <v>0.72</v>
      </c>
      <c r="DE131" s="38">
        <f>+IF(DF131="SI",IFERROR((IF(DF131="SI",DB131,0)/AV131),"REVISAR"),CX131)</f>
        <v>0.49</v>
      </c>
      <c r="DF131" s="39" t="s">
        <v>174</v>
      </c>
      <c r="DG131" s="40" t="s">
        <v>175</v>
      </c>
      <c r="DH131" s="46">
        <v>83</v>
      </c>
      <c r="DI131" s="40"/>
      <c r="DJ131" s="40"/>
      <c r="DK131" s="37">
        <f>IFERROR(DH131/$AV131,0)</f>
        <v>0.83</v>
      </c>
      <c r="DL131" s="38">
        <f>+IF(DM131="SI",IFERROR((IF(DM131="SI",DI131,0)/AV131),"REVISAR"),DE131)</f>
        <v>0.49</v>
      </c>
      <c r="DM131" s="39" t="s">
        <v>174</v>
      </c>
      <c r="DN131" s="40" t="s">
        <v>175</v>
      </c>
      <c r="DO131" s="46">
        <v>93</v>
      </c>
      <c r="DP131" s="40"/>
      <c r="DQ131" s="40"/>
      <c r="DR131" s="37">
        <f>IFERROR(DO131/$AV131,0)</f>
        <v>0.93</v>
      </c>
      <c r="DS131" s="38">
        <f>+IF(DT131="SI",IFERROR((IF(DT131="SI",DP131,0)/AV131),"REVISAR"),DL131)</f>
        <v>0.49</v>
      </c>
      <c r="DT131" s="39" t="s">
        <v>174</v>
      </c>
      <c r="DU131" s="40" t="s">
        <v>175</v>
      </c>
      <c r="DV131" s="46">
        <v>100</v>
      </c>
      <c r="DW131" s="40"/>
      <c r="DX131" s="40"/>
      <c r="DY131" s="37">
        <f>IFERROR(DV131/$AV131,0)</f>
        <v>1</v>
      </c>
      <c r="DZ131" s="38">
        <f>+IF(EA131="SI",IFERROR((IF(EA131="SI",DW131,0)/AV131),"REVISAR"),DS131)</f>
        <v>0.49</v>
      </c>
      <c r="EA131" s="39" t="s">
        <v>174</v>
      </c>
      <c r="EB131" s="40" t="s">
        <v>175</v>
      </c>
      <c r="EC131" s="276">
        <f>+AV131</f>
        <v>100</v>
      </c>
      <c r="ED131" s="40"/>
      <c r="EE131" s="40"/>
      <c r="EF131" s="37">
        <f>IFERROR(EC131/$AV131,0)</f>
        <v>1</v>
      </c>
      <c r="EG131" s="38">
        <f>+IF(EH131="SI",IFERROR((IF(EH131="SI",ED131,0)/AV131),"REVISAR"),DZ131)</f>
        <v>0.49</v>
      </c>
      <c r="EH131" s="39" t="s">
        <v>174</v>
      </c>
      <c r="EI131" s="40" t="s">
        <v>175</v>
      </c>
      <c r="EJ131" s="50"/>
      <c r="EK131" s="48">
        <v>2024</v>
      </c>
      <c r="EL131" s="49" t="str">
        <f>+VLOOKUP(C131,[8]Listas_desplega!$AI$22:$AJ$44,2,0)</f>
        <v>SG</v>
      </c>
      <c r="EM131" s="49" t="str">
        <f>+VLOOKUP(I131,[8]Listas_desplega!$BY$2:$BZ$7,2,0)</f>
        <v>T_5</v>
      </c>
      <c r="EN131" s="49" t="str">
        <f>+VLOOKUP(J131,[8]Listas_desplega!$BY$10:$BZ$23,2,0)</f>
        <v>T_5_C_1</v>
      </c>
      <c r="EO131" s="49" t="str">
        <f>+VLOOKUP(K131,[8]Listas_desplega!$BY$27:$BZ$54,2,0)</f>
        <v>T_5_C_1_ET_1</v>
      </c>
      <c r="EP131" s="49" t="str">
        <f>+VLOOKUP(L131,[8]Listas_desplega!$BY$57:$BZ$105,2,0)</f>
        <v>T_5_C_1_ET_1_CPT_3</v>
      </c>
      <c r="EQ131" s="50" t="str">
        <f>+VLOOKUP(M131,[8]Listas_desplega!$J$2:$K$11,2,FALSE)</f>
        <v>Eje_E_9</v>
      </c>
      <c r="ER131" s="50"/>
    </row>
    <row r="134" spans="1:148" x14ac:dyDescent="0.25">
      <c r="P134" s="309"/>
    </row>
    <row r="143" spans="1:148" x14ac:dyDescent="0.25">
      <c r="I143" t="s">
        <v>175</v>
      </c>
    </row>
  </sheetData>
  <sheetProtection formatCells="0" formatColumns="0" formatRows="0" autoFilter="0" pivotTables="0"/>
  <autoFilter ref="A5:EJ131" xr:uid="{EB877CB4-5956-4335-9CEA-3BB2802A6911}"/>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6:BI131 BP6:BP131 CD6:CD131 CK6:CK131 CR6:CR131 CY6:CY131 DF6:DF131 DM6:DM131 DT6:DT131 EA6:EA131 EH6:EH131">
    <cfRule type="cellIs" dxfId="26" priority="4" operator="equal">
      <formula>"Pendiente Validar"</formula>
    </cfRule>
    <cfRule type="cellIs" dxfId="25" priority="5" operator="equal">
      <formula>"NO"</formula>
    </cfRule>
    <cfRule type="cellIs" dxfId="24" priority="6" operator="equal">
      <formula>"SI"</formula>
    </cfRule>
  </conditionalFormatting>
  <conditionalFormatting sqref="BW6:BW131">
    <cfRule type="cellIs" dxfId="23" priority="1" operator="equal">
      <formula>"Pendiente Validar"</formula>
    </cfRule>
    <cfRule type="cellIs" dxfId="22" priority="2" operator="equal">
      <formula>"NO"</formula>
    </cfRule>
    <cfRule type="cellIs" dxfId="21" priority="3" operator="equal">
      <formula>"SI"</formula>
    </cfRule>
  </conditionalFormatting>
  <dataValidations count="145">
    <dataValidation type="list" allowBlank="1" showInputMessage="1" showErrorMessage="1" sqref="BI6:BI131 EA6:EA131 BW6:BW131 EH6:EH131 BP6:BP131 CK6:CK131 CD6:CD131 CY6:CY131 DF6:DF131 DM6:DM131 DT6:DT131 CR6:CR131" xr:uid="{D72F92A7-105E-44CD-BC95-26D16FCB92D1}">
      <formula1>"SI,NO,Pendiente Validar"</formula1>
    </dataValidation>
    <dataValidation type="list" allowBlank="1" showInputMessage="1" showErrorMessage="1" sqref="J54:J57" xr:uid="{85792A63-D772-4515-9823-A435F795B2F5}">
      <formula1>INDIRECT(EM53)</formula1>
    </dataValidation>
    <dataValidation type="list" allowBlank="1" showInputMessage="1" showErrorMessage="1" sqref="D6:D66 D69:D131" xr:uid="{9F24BB03-DE4E-426F-98D6-27FD4B47CD7C}">
      <formula1>INDIRECT(EL6)</formula1>
    </dataValidation>
    <dataValidation type="list" allowBlank="1" showInputMessage="1" showErrorMessage="1" sqref="C46" xr:uid="{4E86525C-95F4-460B-9DD7-42302C41D092}">
      <formula1>INDIRECT(EL45)</formula1>
    </dataValidation>
    <dataValidation type="list" allowBlank="1" showInputMessage="1" showErrorMessage="1" sqref="C116:C131 C6:C95" xr:uid="{AADEBA6C-9703-4043-8D3C-36A61B2558A7}">
      <formula1>INDIRECT(B6)</formula1>
    </dataValidation>
    <dataValidation allowBlank="1" showInputMessage="1" showErrorMessage="1" promptTitle="Pilar PND" prompt="Seleccione de la lista desplegable el pilar al cuál se asocia el indicador." sqref="J2:J3" xr:uid="{A0032B3B-B89E-4179-8E8A-B2A25F41DE94}"/>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3F115BBA-2B65-4E2B-8978-1CB64AC661D4}"/>
    <dataValidation allowBlank="1" showInputMessage="1" showErrorMessage="1" promptTitle="% Avance diciembre" prompt="Corresponde al porcentaje de avance alcanzado con el reporte cuantitativo registrado " sqref="EG2:EG3" xr:uid="{6C22FA96-2C34-441E-BF31-62B8D082963D}"/>
    <dataValidation allowBlank="1" showInputMessage="1" showErrorMessage="1" promptTitle="% Meta diciembre" prompt="Corresponde al porcentaje de avance programado de conformidad con la meta resgistrada para el periodo" sqref="EF2:EF3" xr:uid="{A0B9E0C1-44A6-4E4C-9D20-577D14125DE5}"/>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56A4B013-F63D-4AF1-B861-6A7E4B12C9BE}"/>
    <dataValidation allowBlank="1" showInputMessage="1" showErrorMessage="1" promptTitle="Avance cuantitativo diciembre" prompt="Registrar el valor de avance alcanzado al cierre del mes. _x000a_Debe ser registrado de manera acumulada de acuerdo con la periodicidad del indicador  " sqref="ED2:ED3" xr:uid="{21213FBD-5DDC-461C-9A49-AAD5769FDD60}"/>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8AFDC99B-BD99-4DD0-A492-2DF0DAC3DF6C}"/>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17BD6CFF-1BC0-4C40-97AE-7FF28FA7495E}"/>
    <dataValidation allowBlank="1" showInputMessage="1" showErrorMessage="1" promptTitle="% Avance noviembre" prompt="Corresponde al porcentaje de avance alcanzado con el reporte cuantitativo registrado " sqref="DZ2:DZ3" xr:uid="{FABB2A0A-6710-46D3-95BD-F0FD3206CEA6}"/>
    <dataValidation allowBlank="1" showInputMessage="1" showErrorMessage="1" promptTitle="% Meta noviembre" prompt="Corresponde al porcentaje de avance programado de conformidad con la meta resgistrada para el periodo" sqref="DY2:DY3" xr:uid="{7D78E6A7-3BA5-4860-85D6-49E75020C087}"/>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1C3C019D-0CCF-493C-A730-2EC34658E894}"/>
    <dataValidation allowBlank="1" showInputMessage="1" showErrorMessage="1" promptTitle="Avance cuantitativo noviembre" prompt="Registrar el valor de avance alcanzado al cierre del mes. _x000a_Debe ser registrado de manera acumulada de acuerdo con la periodicidad del indicador  " sqref="DW2:DW3" xr:uid="{A820AB5D-3998-4897-A459-660CFE793F5F}"/>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70D2FF6B-2B9B-4D0C-99A7-977FBA8AEEE8}"/>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23D91729-CBA5-44DA-9C6B-8AE2D1D6C8BD}"/>
    <dataValidation allowBlank="1" showInputMessage="1" showErrorMessage="1" promptTitle="% Avance octubre" prompt="Corresponde al porcentaje de avance alcanzado con el reporte cuantitativo registrado " sqref="DS2:DS3" xr:uid="{1CC11BEC-89B6-45FB-B4F0-1B540BAFB037}"/>
    <dataValidation allowBlank="1" showInputMessage="1" showErrorMessage="1" promptTitle="% Meta octubre" prompt="Corresponde al porcentaje de avance programado de conformidad con la meta resgistrada para el periodo" sqref="DR2:DR3" xr:uid="{D2BD9C2D-48D6-48BC-A8FD-C6D7C42BD800}"/>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0336A4F5-D54E-46BE-AE1C-D780C1E4445B}"/>
    <dataValidation allowBlank="1" showInputMessage="1" showErrorMessage="1" promptTitle="Avance cuantitativo octubre" prompt="Registrar el valor de avance alcanzado al cierre del mes. _x000a_Debe ser registrado de manera acumulada de acuerdo con la periodicidad del indicador  " sqref="DP2:DP3" xr:uid="{AC3BFA4B-AB8F-46EF-9D72-5D14F8ED30ED}"/>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FCE7B62A-DBB2-45D1-B875-195FACAD834E}"/>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942A630B-6E8C-4598-8AF8-F80E6B63A0BD}"/>
    <dataValidation allowBlank="1" showInputMessage="1" showErrorMessage="1" promptTitle="% Avance septiembre" prompt="Corresponde al porcentaje de avance alcanzado con el reporte cuantitativo registrado " sqref="DL2:DL3" xr:uid="{60085DF4-D64F-4DA2-8F22-92D05E62520F}"/>
    <dataValidation allowBlank="1" showInputMessage="1" showErrorMessage="1" promptTitle="% Meta septiembre" prompt="Corresponde al porcentaje de avance programado de conformidad con la meta resgistrada para el periodo" sqref="DK2:DK3" xr:uid="{E7D60148-8893-4101-90B5-760B6E8E8B0A}"/>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A8BFAA82-930D-44A3-A9B9-2BAA1FAC0BFD}"/>
    <dataValidation allowBlank="1" showInputMessage="1" showErrorMessage="1" promptTitle="Avance cuantitativo septiembre" prompt="Registrar el valor de avance alcanzado al cierre del mes. _x000a_Debe ser registrado de manera acumulada de acuerdo con la periodicidad del indicador  " sqref="DI2:DI3" xr:uid="{BB1E95CE-FC8A-4480-9179-419DEB123229}"/>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FD9FA8BC-3B5F-4A55-BF0F-208ED8F0982B}"/>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3A837048-0CEF-42EA-BFED-5305EBF76C41}"/>
    <dataValidation allowBlank="1" showInputMessage="1" showErrorMessage="1" promptTitle="% Avance agosto" prompt="Corresponde al porcentaje de avance alcanzado con el reporte cuantitativo registrado " sqref="DE2:DE3" xr:uid="{51CED882-DA2D-47E2-9E6F-893B58ECE622}"/>
    <dataValidation allowBlank="1" showInputMessage="1" showErrorMessage="1" promptTitle="% Meta agosto" prompt="Corresponde al porcentaje de avance programado de conformidad con la meta resgistrada para el periodo" sqref="DD2:DD3" xr:uid="{7F80E7EF-DCD9-4FB6-ADFC-EEEEAC33DF5A}"/>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C7D6E3C0-2428-458C-AD15-5D1D18F8A877}"/>
    <dataValidation allowBlank="1" showInputMessage="1" showErrorMessage="1" promptTitle="Avance cuantitativo agosto" prompt="Registrar el valor de avance alcanzado al cierre del mes. _x000a_Debe ser registrado de manera acumulada de acuerdo con la periodicidad del indicador  " sqref="DB2:DB3" xr:uid="{D26D3604-3763-4723-BC56-32E713EB2A60}"/>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FA0B57A4-5491-4F35-9FA0-683CB9DA9A6F}"/>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00FAA643-346D-4908-BE3D-C522448057C9}"/>
    <dataValidation allowBlank="1" showInputMessage="1" showErrorMessage="1" promptTitle="% Avance julio" prompt="Corresponde al porcentaje de avance alcanzado con el reporte cuantitativo registrado " sqref="CX2:CX3" xr:uid="{02FF317E-B3C6-47C9-86DB-56CA2AD86822}"/>
    <dataValidation allowBlank="1" showInputMessage="1" showErrorMessage="1" promptTitle="% Meta julio" prompt="Corresponde al porcentaje de avance programado de conformidad con la meta resgistrada para el periodo" sqref="CW2:CW3" xr:uid="{87A6EB70-213A-41B1-B850-469CD0418133}"/>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052E31AC-DCDE-435A-A7D1-ED8EE1B658B5}"/>
    <dataValidation allowBlank="1" showInputMessage="1" showErrorMessage="1" promptTitle="Avance cuantitativo julio" prompt="Registrar el valor de avance alcanzado al cierre del mes. _x000a_Debe ser registrado de manera acumulada de acuerdo con la periodicidad del indicador  " sqref="CU2:CU3" xr:uid="{1DCC0A61-1220-4785-A1FC-180B57904FD9}"/>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E60ACB26-CFBE-42F0-B68E-79409B7160C5}"/>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AB2E1438-9F34-4646-931A-1909254513D5}"/>
    <dataValidation allowBlank="1" showInputMessage="1" showErrorMessage="1" promptTitle="% Avance junio" prompt="Corresponde al porcentaje de avance alcanzado con el reporte cuantitativo registrado " sqref="CQ2:CQ3" xr:uid="{1D43679B-0CFC-4957-B479-3C73E7DA7806}"/>
    <dataValidation allowBlank="1" showInputMessage="1" showErrorMessage="1" promptTitle="% Meta junio" prompt="Corresponde al porcentaje de avance programado de conformidad con la meta resgistrada para el periodo" sqref="CP2:CP3" xr:uid="{E3B9A01C-E538-4903-8CE7-BA1194A6E1DB}"/>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7B482B89-8D31-4F17-8214-EEDFD5E5D2F7}"/>
    <dataValidation allowBlank="1" showInputMessage="1" showErrorMessage="1" promptTitle="Avance cuantitativo junio" prompt="Registrar el valor de avance alcanzado al cierre del mes. _x000a_Debe ser registrado de manera acumulada de acuerdo con la periodicidad del indicador  " sqref="CN2:CN3" xr:uid="{1D11FEBB-E443-4DB2-AB1E-E24F6730EBE6}"/>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E23C65D3-85D1-46A9-A815-1560EED3BBAD}"/>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7458FDDD-0AE3-4B35-AB50-5691B3E1F40F}"/>
    <dataValidation allowBlank="1" showInputMessage="1" showErrorMessage="1" promptTitle="% Avance mayo" prompt="Corresponde al porcentaje de avance alcanzado con el reporte cuantitativo registrado " sqref="CJ2:CJ3" xr:uid="{0255CFA9-C4DF-4A65-AF5E-01263EAC7C8E}"/>
    <dataValidation allowBlank="1" showInputMessage="1" showErrorMessage="1" promptTitle="% Meta mayo" prompt="Corresponde al porcentaje de avance programado de conformidad con la meta resgistrada para el periodo" sqref="CI2:CI3" xr:uid="{1640EFD0-B42E-4FA9-B45F-EF84F868C147}"/>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A2A3D480-A908-491D-A0E0-CA0B632F18FA}"/>
    <dataValidation allowBlank="1" showInputMessage="1" showErrorMessage="1" promptTitle="Avance cuantitativo mayo" prompt="Registrar el valor de avance alcanzado al cierre del mes. _x000a_Debe ser registrado de manera acumulada de acuerdo con la periodicidad del indicador  " sqref="CG2:CG3" xr:uid="{35EC5121-2673-424B-8EF6-A808E6669F2E}"/>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E308DEB9-72C2-447C-B622-732B695193BC}"/>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B4B674BA-4A46-40C4-954E-7BC64F4B4E8C}"/>
    <dataValidation allowBlank="1" showInputMessage="1" showErrorMessage="1" promptTitle="% Avance abril" prompt="Corresponde al porcentaje de avance alcanzado con el reporte cuantitativo registrado " sqref="CC2:CC3" xr:uid="{938C6504-3A9C-4956-BEBF-93D2CC3B490D}"/>
    <dataValidation allowBlank="1" showInputMessage="1" showErrorMessage="1" promptTitle="% Meta abril" prompt="Corresponde al porcentaje de avance programado de conformidad con la meta resgistrada para el periodo" sqref="CB2:CB3" xr:uid="{146DC8CB-E7B2-4D3C-86EC-E4B45A641E41}"/>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C03F051A-593D-4598-92EB-BB35A99583B2}"/>
    <dataValidation allowBlank="1" showInputMessage="1" showErrorMessage="1" promptTitle="Avance cuantitativo abril" prompt="Registrar el valor de avance alcanzado al cierre del mes. _x000a_Debe ser registrado de manera acumulada de acuerdo con la periodicidad del indicador  " sqref="BZ2:BZ3" xr:uid="{C8369EEC-9FBC-4993-ADB5-8DE1E820DFE6}"/>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4DE529A3-423D-49C3-A628-C25C07FDB315}"/>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FBF6D835-4736-4593-AB08-E2C9E613E8C0}"/>
    <dataValidation allowBlank="1" showInputMessage="1" showErrorMessage="1" promptTitle="% Avance marzo" prompt="Corresponde al porcentaje de avance alcanzado con el reporte cuantitativo registrado " sqref="BV2:BV3" xr:uid="{9E2A0C12-9C49-4C80-A160-E1F712C05F5C}"/>
    <dataValidation allowBlank="1" showInputMessage="1" showErrorMessage="1" promptTitle="% Meta marzo" prompt="Corresponde al porcentaje de avance programado de conformidad con la meta resgistrada para el periodo" sqref="BU2:BU3" xr:uid="{38B56837-8AC7-4C9D-A310-81C5B0E244BA}"/>
    <dataValidation allowBlank="1" showInputMessage="1" showErrorMessage="1" promptTitle="Avance cuantitativo marzo" prompt="Registrar el valor de avance alcanzado al cierre del mes. _x000a_Debe ser registrado de manera acumulada de acuerdo con la periodicidad del indicador  " sqref="BS2:BS3" xr:uid="{579A66DB-D5DF-4188-B1BC-510968E09D55}"/>
    <dataValidation allowBlank="1" showInputMessage="1" showErrorMessage="1" promptTitle="Avance cuantitativo febrero" prompt="Registrar el valor de avance alcanzado al cierre del mes. _x000a_Debe ser registrado de manera acumulada de acuerdo con la periodicidad del indicador  " sqref="BL2:BL3" xr:uid="{E76AAE95-2649-4D97-94EB-CAE7C2790B11}"/>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3D740CA6-3996-4720-A6B5-A77F2675D2DF}"/>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55C79840-84F4-40E5-BA51-487A056E35E1}"/>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33D151C3-B720-48C8-8449-6CC6BD05C3C7}"/>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4F39E74A-F155-4846-9A29-4824F0203C3A}"/>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DF01D6F0-67E8-4E4F-9E8B-E52750E74BE4}"/>
    <dataValidation allowBlank="1" showInputMessage="1" showErrorMessage="1" promptTitle="% Avance febrero" prompt="Corresponde al porcentaje de avance alcanzado con el reporte cuantitativo registrado " sqref="BO2:BO3" xr:uid="{680F2D24-48C7-4DA1-83B0-6BAA9D4D41F3}"/>
    <dataValidation allowBlank="1" showInputMessage="1" showErrorMessage="1" promptTitle="% Meta febrero" prompt="Corresponde al porcentaje de avance programado de conformidad con la meta resgistrada para el periodo" sqref="BN2:BN3" xr:uid="{04BBDE63-17F0-4C5B-BC15-93F6E9C11021}"/>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CDC01CF8-2217-4C1C-9880-79F0CA372911}"/>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31DDA9B7-B0A3-464A-A68E-6442A294BBD3}"/>
    <dataValidation allowBlank="1" showInputMessage="1" showErrorMessage="1" promptTitle="% Avance enero" prompt="Corresponde al porcentaje de avance alcanzado con el reporte cuantitativo registrado " sqref="BH2:BH3" xr:uid="{0887082C-7946-42FD-B235-D7D18B3C5DD6}"/>
    <dataValidation allowBlank="1" showInputMessage="1" showErrorMessage="1" promptTitle="% Meta enero" prompt="Corresponde al porcentaje de avance programado de conformidad con la meta resgistrada para el periodo" sqref="BG2:BG3" xr:uid="{457971CD-01FA-4058-B205-8D23CBF8F6C2}"/>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F9F75BB8-642D-4421-A87B-0EEC7C623D34}"/>
    <dataValidation allowBlank="1" showInputMessage="1" showErrorMessage="1" promptTitle="Avance cuantitativo enero" prompt="Registrar el valor de avance alcanzado al cierre del mes. _x000a_Debe ser registrado de manera acumulada de acuerdo con la periodicidad del indicador  " sqref="BE2:BE3" xr:uid="{827ED947-92C6-4D56-9852-C7BBC41BD397}"/>
    <dataValidation allowBlank="1" showInputMessage="1" showErrorMessage="1" promptTitle="Meta octubre" prompt="Diligenciar el valor de la meta programada para el mes. _x000a_Debe ser registrado de manera acumulada de acuerdo con la periodicidad del indicador  " sqref="DO2" xr:uid="{6C8403D5-409A-4A02-AAD5-C153BB5BC213}"/>
    <dataValidation allowBlank="1" showInputMessage="1" showErrorMessage="1" promptTitle="Meta julio" prompt="Diligenciar el valor de la meta programada para el mes. _x000a_Debe ser registrado de manera acumulada de acuerdo con la periodicidad del indicador  " sqref="CT2" xr:uid="{8EBB998A-E8E7-4179-9E75-3245CBF7BC5B}"/>
    <dataValidation type="list" allowBlank="1" showInputMessage="1" showErrorMessage="1" sqref="N120:N124 N128:N131 J58:J111 K54:L111 J112:L131 J6:L53 N6:N20 N22:N117" xr:uid="{C0493C22-D691-4F6C-9AAB-07CEBB8E540B}">
      <formula1>INDIRECT(EM6)</formula1>
    </dataValidation>
    <dataValidation allowBlank="1" showErrorMessage="1" promptTitle="Mín 300 máx 4000" prompt="Recuerda que debes escribir mínimo 300 caractateres y máximo 4000" sqref="DX123:DX131 CT10 DP102 DC22:DC52 CT54:CT57 DC123:DC131 DX61 DV7 DO54:DO57 DW109 DV54:DV57 CS106:CS131 DB131 CN105:CN106 DQ22:DQ52 CF62:CF65 CF38:CF60 CM43:CM52 CT38:CT52 DW127 DH61:DJ61 DA38:DA57 CH123:CH131 DO48:DO52 DA59:DA60 CA22:CA27 DQ61 DQ123:DQ131 CA123:CA131 DV44:DV46 CH6:CH15 DP131 DI131 CU127 CG127 BZ131 DV43:DW43 DP109 BY73:BY74 BZ109 CF16 BZ40:BZ41 DX90:DX118 BZ47 BZ45 BZ92 BZ43 BY7 CZ6:CZ60 DP98:DP100 CH29:CH52 CG109 CE61:CF61 CM123:CO131 CA6:CA15 CG47 CG45 CG92 CA61 CG43 CA29:CA52 DP127 CG131 CM26:CN26 CO6:CO15 CU109 DH10:DI10 CM38:CN42 CV6:CV15 CF26 CU47 CU45 CU92 CG40:CG41 CU43 DC61 DA10 DV48:DV52 CU131 CM14:CN14 CT26 CV123:CV131 EE19:EE27 CT33:CT34 DC6:DC15 DB47 DB45 DB92 DB43 DJ123:DJ131 DO10 CV61 DH26 DA7 DO7 CL61:CO61 CN108:CN109 DH33:DI34 DH123:DH131 DQ6:DQ15 DO47:DP47 DP45 DP92 CN50:CN52 DP43 CF33:CF34 DV10 DH7:DI7 DO38:DO46 DI109 DO26 DX6:DX15 CN63:CN75 DV47:DW47 DW45 DW92 DV38:DV42 BY22:BY34 CV22:CV52 BZ98:BZ100 BZ102 BZ127 ED123:EE131 CL6:CL60 DW131 CO29:CO52 DO33:DO34 CO22:CO27 DX22:DX52 DB109 CH22:CH27 DB98:DB100 DB102 DB127 CT7 DI40:DI43 DA33:DA34 DI45 DI47 DJ6:DJ15 DI63:DI65 DI68:DI70 DI73:DI74 DI50:DI52 DJ22:DJ52 DI97 DI105 CF14 DI123:DI127 CE6:CE60 CH61 BY68:BY70 CN43:CN48 CM33:CN34 CU40:CU41 DB40:DB41 DA26 DH38:DH52 DP40:DP41 DW40:DW41 DV26 DV33:DV34 DI90:DI95 CN90:CN102 CA63:CA88 CH67:CH88 CO63:CO88 CV63:CV88 DC63:DC88 DJ63:DJ88 DQ63:DQ88 DX63:DX88 CF19:CF21 BY10 CF6:CF7 CF10 CM6:CN7 CM10:CN10 ED12:EE16 ED6:EE10 BM110:BM111 BT110:BT111 EB6:EC131 EI6:EI131 DU6:DU111 CH90:CH118 DG6:DG131 DO59:DO111 BY76:BY131 DV59:DV111 DU112:DV131 DJ90:DJ111 CA90:CA118 EM6:EM111 EE29:EE111 DN6:DN111 DN112:DO131 DC90:DC118 CE62:CE111 CM63:CM111 DQ90:DQ118 DH63:DH111 DH112:DJ118 CV90:CV118 CL62:CL131 ED19:ED111 ED112:EE118 CO90:CO111 CM112:CO118 CF67:CF111 CE112:CF131 EK3:EL111 EK112:EM131 CZ61:DA131 CS6:CS21 CS32:CS37 CT59:CT131 CS40:CS104 BY40:BY65" xr:uid="{8211982E-975C-4D28-8478-D5AB97E1F468}"/>
    <dataValidation allowBlank="1" showInputMessage="1" showErrorMessage="1" promptTitle="Meta 2021 Total" prompt="Corresponde a la Meta 2021 + Rezago en Meta 2020_x000a__x000a_" sqref="ED29:EE30" xr:uid="{DF3DF0AB-FA59-4394-B4E3-28EA909E8D87}"/>
    <dataValidation allowBlank="1" showInputMessage="1" showErrorMessage="1" promptTitle="Línea base" prompt="Corresponde al punto de partida o punto de referencia desde el cual se inicia la medición." sqref="AT2:AT3" xr:uid="{D5FE491B-CCE7-4EEC-805F-449B0569696C}"/>
    <dataValidation allowBlank="1" showInputMessage="1" showErrorMessage="1" promptTitle="Meta 2023" prompt="Corresponde a la cantidad o resultado esperado del indicador para el año 2023" sqref="AU2" xr:uid="{D278FCAC-4A75-4DB8-94AA-4E1D57ABD9B5}"/>
    <dataValidation allowBlank="1" showInputMessage="1" showErrorMessage="1" promptTitle="Meta 2024" prompt="Corresponde a la cantidad o resultado esperado del indicador para el año 2024" sqref="AV2" xr:uid="{4F602612-1966-4742-ADC3-0C3F813A4C6B}"/>
    <dataValidation allowBlank="1" showInputMessage="1" showErrorMessage="1" promptTitle="Meta 2025" prompt="Corresponde a la cantidad o resultado esperado del indicador para el año 2025" sqref="AW2" xr:uid="{2CED5142-B919-4B1F-AD19-61BEEE8D0196}"/>
    <dataValidation allowBlank="1" showInputMessage="1" showErrorMessage="1" promptTitle="Meta 2026" prompt="Corresponde a la cantidad o resultado esperado del indicador para el año 2026" sqref="AX2" xr:uid="{730B2A29-95FF-48C2-838E-097E9CD05552}"/>
    <dataValidation allowBlank="1" showInputMessage="1" showErrorMessage="1" promptTitle="Meta cuatrienio" prompt="Corresponde a la cantidad o resultado esperado del indicador para el cuatrienio" sqref="AY2" xr:uid="{3235012B-E8FA-45FF-BC31-17494FE5EF60}"/>
    <dataValidation allowBlank="1" showInputMessage="1" showErrorMessage="1" promptTitle="Avance 2023" prompt="Corresponde a la cantidad o resultado alcanzado del indicador para el año 2023" sqref="AZ2" xr:uid="{92283E8F-5009-4684-B2AD-62AEBF9E1515}"/>
    <dataValidation allowBlank="1" showInputMessage="1" showErrorMessage="1" promptTitle="Avance 2024" prompt="Corresponde a la cantidad o resultado alcanzado del indicador para el año 2024" sqref="BA2" xr:uid="{A0623741-9EBE-4103-90F0-B763FB713BA5}"/>
    <dataValidation allowBlank="1" showInputMessage="1" showErrorMessage="1" promptTitle="Avance 2025" prompt="Corresponde a la cantidad o resultado alcanzado del indicador para el año 2025" sqref="BB2:BC2" xr:uid="{08B1BB4E-2862-4A4C-BF1A-0F97F286BEA8}"/>
    <dataValidation allowBlank="1" showInputMessage="1" showErrorMessage="1" promptTitle="Meta enero" prompt="Diligenciar el valor de la meta programada para el mes. _x000a_Debe ser registrado de manera acumulada de acuerdo con la periodicidad del indicador  " sqref="BD2" xr:uid="{792FEF07-0607-4C72-8E4C-B881EF2ED183}"/>
    <dataValidation allowBlank="1" showInputMessage="1" showErrorMessage="1" promptTitle="Meta febrero" prompt="Diligenciar el valor de la meta programada para el mes. _x000a_Debe ser registrado de manera acumulada de acuerdo con la periodicidad del indicador  " sqref="BK2:BK3" xr:uid="{EE2CAD11-0176-41D7-B87F-0BCB62A258EF}"/>
    <dataValidation allowBlank="1" showInputMessage="1" showErrorMessage="1" promptTitle="Meta marzo" prompt="Diligenciar el valor de la meta programada para el mes. _x000a_Debe ser registrado de manera acumulada de acuerdo con la periodicidad del indicador  " sqref="BR2" xr:uid="{438A2B8F-2CF1-4FBE-B46C-BA141FB49459}"/>
    <dataValidation allowBlank="1" showInputMessage="1" showErrorMessage="1" promptTitle="Meta abril" prompt="Diligenciar el valor de la meta programada para el mes. _x000a_Debe ser registrado de manera acumulada de acuerdo con la periodicidad del indicador  " sqref="BY2" xr:uid="{DBA4B386-ED45-4B99-B805-6A093CC2897E}"/>
    <dataValidation allowBlank="1" showInputMessage="1" showErrorMessage="1" promptTitle="Meta mayo" prompt="Diligenciar el valor de la meta programada para el mes. _x000a_Debe ser registrado de manera acumulada de acuerdo con la periodicidad del indicador  " sqref="CF2" xr:uid="{629D5FBC-509F-4DC5-93C7-EF02918F7F44}"/>
    <dataValidation allowBlank="1" showInputMessage="1" showErrorMessage="1" promptTitle="Meta junio" prompt="Diligenciar el valor de la meta programada para el mes. _x000a_Debe ser registrado de manera acumulada de acuerdo con la periodicidad del indicador  " sqref="CM2" xr:uid="{373C7284-E35D-4EB8-864B-291E7206416D}"/>
    <dataValidation allowBlank="1" showInputMessage="1" showErrorMessage="1" promptTitle="Meta agosto" prompt="Diligenciar el valor de la meta programada para el mes. _x000a_Debe ser registrado de manera acumulada de acuerdo con la periodicidad del indicador  " sqref="DA2" xr:uid="{CA8830BE-A3F5-4462-A122-FE4294E89FA5}"/>
    <dataValidation allowBlank="1" showInputMessage="1" showErrorMessage="1" promptTitle="Meta septiembre" prompt="Diligenciar el valor de la meta programada para el mes. _x000a_Debe ser registrado de manera acumulada de acuerdo con la periodicidad del indicador  " sqref="DH2" xr:uid="{7045127A-1E8F-438C-B013-4C38F1ACBA94}"/>
    <dataValidation allowBlank="1" showInputMessage="1" showErrorMessage="1" promptTitle="Meta noviembre" prompt="Diligenciar el valor de la meta programada para el mes. _x000a_Debe ser registrado de manera acumulada de acuerdo con la periodicidad del indicador  " sqref="DV2" xr:uid="{1DFFDA5D-4A2D-47E5-835D-883B04764F9F}"/>
    <dataValidation allowBlank="1" showInputMessage="1" showErrorMessage="1" promptTitle="Meta diciembre" prompt="Diligenciar el valor de la meta programada para la vigencia _x000a_" sqref="EC2" xr:uid="{194BDF3C-56ED-4BED-971C-47163A26FD32}"/>
    <dataValidation allowBlank="1" showInputMessage="1" showErrorMessage="1" promptTitle="MPC" prompt="Registre el número del compromiso adquirido por el MEN en la Mesa Permanente de Concertación indígena que esté asociado al indicador." sqref="Z3" xr:uid="{F07A8BD8-B0F4-41F9-97C5-0321EDFF21F5}"/>
    <dataValidation allowBlank="1" showInputMessage="1" showErrorMessage="1" promptTitle="MRA" prompt="Registre el número del compromiso adquirido por el MEN en la Mesa Regional Amazónica que esté asociado al indicador." sqref="AA3" xr:uid="{DDB0C133-5720-4BEC-8502-E2A14B830E2E}"/>
    <dataValidation allowBlank="1" showInputMessage="1" showErrorMessage="1" promptTitle="CRIDEC" prompt="Registre el número del compromiso adquirido por el MEN con el Consejo Regional Indígena de Caldas que esté asociado al indicador._x000a_" sqref="AC3" xr:uid="{A1A7DF4D-F47E-49E8-9E07-B87E8F4A1F22}"/>
    <dataValidation allowBlank="1" showInputMessage="1" showErrorMessage="1" promptTitle="CRIHU" prompt="Registre el número del compromiso adquirido por el MEN con el Consejo Regional Indígena del Huila que esté asociado al indicador." sqref="AD3" xr:uid="{E10ADF65-920B-43B6-9CBF-3599DDFEAA94}"/>
    <dataValidation allowBlank="1" showInputMessage="1" showErrorMessage="1" promptTitle="CRIC" prompt="Registre el número del compromiso adquirido por el MEN con el Consejo Regional Indígena del Cauca que esté asociado al indicador." sqref="AB3" xr:uid="{285AE6A7-0836-44F0-8731-F2B1F4B9567A}"/>
    <dataValidation allowBlank="1" showInputMessage="1" showErrorMessage="1" promptTitle="Proceso SIG" prompt="Seleccione de la lista desplegable el proceso del SIG al cual se asocia el indicador" sqref="G2" xr:uid="{93656F55-5F44-4FAC-8330-855C9623DA5B}"/>
    <dataValidation allowBlank="1" showInputMessage="1" showErrorMessage="1" promptTitle="Étnicos - NARP" prompt="Marque con &quot;X&quot; si el indicador responde a un compromiso adquirido por el MEN con una comunidad Negra, Afrocolombiana, Raizal y Palenquera" sqref="AF2:AF3" xr:uid="{C1B66450-9CCB-4B3C-BD14-0D80F8D42AD4}"/>
    <dataValidation allowBlank="1" showInputMessage="1" showErrorMessage="1" promptTitle="Étnicos - Rrom" prompt="Marque con &quot;X&quot; si el indicador responde a un compromiso adquirido por el MEN con una comunidad Rrom" sqref="AG2:AG3" xr:uid="{1F06CAAD-E79C-49B6-8B66-285EA87825F0}"/>
    <dataValidation allowBlank="1" showInputMessage="1" showErrorMessage="1" promptTitle="CTeI" prompt="Marque con &quot;X&quot; si el indicador se relaciona con algún componente de la política de Ciencia, Tecnología e Innovación " sqref="AN2:AN3" xr:uid="{6D24A1B7-D963-4761-AC65-3F5A5187C0B3}"/>
    <dataValidation allowBlank="1" showInputMessage="1" showErrorMessage="1" promptTitle="TIC" prompt="Marque con &quot;X&quot; si el indicador se asocia con la política de Tecnologías de la Información y las Comunicaciones" sqref="AM2" xr:uid="{987C319C-4CCF-4636-B25D-24236EC69070}"/>
    <dataValidation allowBlank="1" showInputMessage="1" showErrorMessage="1" promptTitle="Participación Ciudadana" prompt="Marque con &quot;X&quot; si el indicador responde a alguna estrategia o actividad, en el marco de la política de Participación Ciudadana " sqref="AK2" xr:uid="{60070D77-5AAB-4447-8E33-99D09210FA8E}"/>
    <dataValidation allowBlank="1" showInputMessage="1" showErrorMessage="1" promptTitle="Primer infancia" prompt="Marque con &quot;X&quot; si el indicador se enmarca en alguna de  las categorias de la política de Primera Infancia, Infancia y Adolescencia " sqref="AI2" xr:uid="{09BD5497-3885-489E-A299-E6DEEE4EC9BD}"/>
    <dataValidation allowBlank="1" showInputMessage="1" showErrorMessage="1" promptTitle="Otros" prompt="Seleccione de la lista a que otro compromiso responde el indicador formulado._x000a_" sqref="AS2" xr:uid="{F64F733A-A96C-49D3-B52F-2E29F20125AB}"/>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502FA223-E713-462C-B558-45C23D88A452}"/>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234AD5BA-DED2-4594-8890-0644D5AE472D}"/>
    <dataValidation allowBlank="1" showInputMessage="1" showErrorMessage="1" promptTitle="Dependencia" prompt="Seleccione de la lista desplegable la dependencia responsable del indicador." sqref="D2:D3" xr:uid="{7FCBB1A4-75FB-41B6-8D1B-EC40DD0CDA2E}"/>
    <dataValidation allowBlank="1" showInputMessage="1" showErrorMessage="1" promptTitle="Objetivo SIG" prompt="Seleccione de la lista desplegable el objetivo del Sistema Integrado de Gestión (SIG) al cual se asocia el indicador." sqref="F2:F3" xr:uid="{FE5C5BA7-2F80-4C40-83F3-957686941398}"/>
    <dataValidation allowBlank="1" showInputMessage="1" showErrorMessage="1" promptTitle="Meta ODS" prompt="Seleccione de la lista desplegable la meta del Objetivo de Desarrollo Sostenible (ODS) al cual se asocia el indicador." sqref="H2:H3" xr:uid="{9E969235-6B2F-4D79-B793-BB8A3B837DD0}"/>
    <dataValidation allowBlank="1" showInputMessage="1" showErrorMessage="1" promptTitle="Transformación PND" prompt="Seleccione de la lista desplegable la transformación del Plan Nacional de Desarrollo (PND) a la cual se asocia el indicador." sqref="I2:I3" xr:uid="{F458FCE8-E68A-477B-9CEB-8D97EFB68383}"/>
    <dataValidation allowBlank="1" showInputMessage="1" showErrorMessage="1" promptTitle="Catalizador PND" prompt="Seleccione de la lista desplegable el catalizador de la transformación PND al cual se asocia el indicador. " sqref="K2:K3" xr:uid="{BF0E3BFF-E884-4B12-AB71-47B1C30F524D}"/>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C5567C60-682F-43AA-B75F-E8E03269DD95}"/>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92622512-5408-469D-954C-3A0E76CD82F9}"/>
    <dataValidation allowBlank="1" showInputMessage="1" showErrorMessage="1" promptTitle="Estrategia" prompt="Registre la estrategia que permitirá alcanzar el eje estratégico. Debe coincidir con la hoja de acciones._x000a_" sqref="N2:N3" xr:uid="{B15F17B6-44F6-4A22-AE9E-9F7380BC86D3}"/>
    <dataValidation allowBlank="1" showInputMessage="1" showErrorMessage="1" promptTitle="Fórmula de cálculo" prompt="Es la representación matemática del cálculo a realizar para obtener el dato de avance cuantitativo del indicador." sqref="S2:S3" xr:uid="{74BDEDD6-1F95-491D-9DA3-A8E7E80F2647}"/>
    <dataValidation allowBlank="1" showInputMessage="1" showErrorMessage="1" promptTitle="Tipo de acumulación" prompt="Seleccione de la lista desplegable el tipo de acumulación:_x000a__x000a_• Mantenimiento (stock)_x000a_• Flujo _x000a_• Acumulado_x000a_• Capacidad_x000a_• Reducción" sqref="R2:R3" xr:uid="{37B90DD9-3B90-4CC2-941B-7370B4DCD298}"/>
    <dataValidation allowBlank="1" showInputMessage="1" showErrorMessage="1" promptTitle="Unidad de medida" prompt="Parámetro de referencia para determina la magnitud del indicador (Ej: número, porcentaje,...)" sqref="T2:T3" xr:uid="{3042B5A7-8FFA-47AF-ABCF-00A626ECB88D}"/>
    <dataValidation allowBlank="1" showInputMessage="1" showErrorMessage="1" promptTitle="Dias de rezago" prompt="Cantidad de días que se requiere para procesar la información y emitir el dato de avance cuantitativo después del cierre del periodo. " sqref="V2:V3" xr:uid="{E1346488-7F09-4EB7-A5A5-F27FDBFA0E9B}"/>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E83C62A0-8AE1-44E1-AF33-35A7C1B375EE}"/>
    <dataValidation allowBlank="1" showInputMessage="1" showErrorMessage="1" promptTitle="Periodicidad" prompt="Corresponde a la temporalidad con la cual se reporta el avance cuantitativo del indicador." sqref="U2:U3" xr:uid="{57FF4F9B-D96E-409D-9F57-FE2EA867EB7F}"/>
    <dataValidation allowBlank="1" showInputMessage="1" showErrorMessage="1" promptTitle="Otras mesas" prompt="Diligencie el nombre de otra instancia con Grupos Étnicos - Indígenas con compromisos asociados al indicador." sqref="AE3" xr:uid="{61DA5854-D0C6-4305-A4BA-6ED9E032F470}"/>
    <dataValidation allowBlank="1" showInputMessage="1" showErrorMessage="1" promptTitle="Equidad de la Mujer" prompt="Marque con &quot;X&quot; si el indicador responde la política de Equidad de la Mujer." sqref="AH2:AH3" xr:uid="{B04AB7AC-DCEE-4585-9145-EDA300D4139E}"/>
    <dataValidation allowBlank="1" showInputMessage="1" showErrorMessage="1" promptTitle="Víctimas" prompt="Marque con &quot;X&quot; si el indicador responde a un compromiso adquirido por el MEN en desarrollo de la Política de Víctimas." sqref="AJ2:AJ3" xr:uid="{B54DFB96-FAF3-465C-AB29-75FF7B88AC94}"/>
    <dataValidation allowBlank="1" showInputMessage="1" showErrorMessage="1" promptTitle="Discapacidad" prompt="Marque con &quot;X&quot; si el indicador responde a un compromiso del MEN en desarrollo de la Política de Discapacidad." sqref="AL2:AL3" xr:uid="{4F5E44D5-8BF8-46C9-84EA-838B1AA9EE7D}"/>
    <dataValidation allowBlank="1" showInputMessage="1" showErrorMessage="1" promptTitle="Iniciativas PPI" prompt="Marque con &quot;X&quot; si el indicador está asociado al cumplimiento de iniciativas planteadas en el Plan Plurianual de Inversión para 2024." sqref="AO2:AO3" xr:uid="{14B84508-144A-4225-928D-488F66AA2ED5}"/>
    <dataValidation allowBlank="1" showInputMessage="1" showErrorMessage="1" promptTitle="Derechos Humanos" prompt="Marque con &quot;X&quot; si el indicador se relaciona con algún componente del Plan Nacional de Educación en Derechos Humanos (PLANEDH)" sqref="AP2:AP3" xr:uid="{F74E1CD5-EFBA-4021-A968-B350AF7B3F8A}"/>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C44189C6-DF1A-4B48-8E90-FBC0D3FE1743}"/>
    <dataValidation allowBlank="1" showInputMessage="1" showErrorMessage="1" promptTitle="CONPES (Número documento)" prompt="Diligencie el número del documento (s) CONPES asociados con el indicador." sqref="AR2:AR3" xr:uid="{593295B3-A28D-4F65-82DB-CBEDF4E458BF}"/>
    <dataValidation allowBlank="1" showInputMessage="1" showErrorMessage="1" promptTitle="Dimensiónn MIPG" prompt="Seleccione de la lista desplegable la dimensión del Modelo Integrado de Planeación y Gestión (MIPG) a la cual se asocia el indicador." sqref="E2:E3" xr:uid="{17C1EBE1-31DE-49E4-9C09-F2534C4AE729}"/>
    <dataValidation allowBlank="1" showInputMessage="1" showErrorMessage="1" promptTitle="ID Indicador" prompt="Campo registrado por la OAPF." sqref="O2:O3" xr:uid="{07F0ED97-1837-4CCE-97CF-EF5883592610}"/>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233C397-5E89-4D12-8737-F8E6EF0BB332}"/>
    <dataValidation allowBlank="1" showInputMessage="1" showErrorMessage="1" promptTitle="Medio de verificación" prompt="Documento que soporta el avance cuantitativo del indicador." sqref="W2:W3" xr:uid="{DBEE187D-8774-4B48-8367-8DBC3F0834DF}"/>
    <dataValidation allowBlank="1" showInputMessage="1" showErrorMessage="1" promptTitle="Macrometa" prompt="Si el indicador hace parte del reporte de alguna &quot;Macrometa&quot; de Presidencia, seleccione la que corresponda de la lista desplegable." sqref="Y2" xr:uid="{CCA04537-536D-4C25-B681-6739ECE243E4}"/>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B3112AF7-488C-4081-9C36-6455E5C16FA5}"/>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6B73-93DE-49A4-ABB0-5EF0C3110DB9}">
  <dimension ref="B1:D13"/>
  <sheetViews>
    <sheetView tabSelected="1" workbookViewId="0">
      <selection activeCell="F13" sqref="F13"/>
    </sheetView>
  </sheetViews>
  <sheetFormatPr baseColWidth="10" defaultRowHeight="15" x14ac:dyDescent="0.25"/>
  <cols>
    <col min="2" max="2" width="39.7109375" customWidth="1"/>
    <col min="3" max="3" width="14.5703125" customWidth="1"/>
    <col min="4" max="4" width="14.7109375" customWidth="1"/>
    <col min="6" max="6" width="23.140625" customWidth="1"/>
  </cols>
  <sheetData>
    <row r="1" spans="2:4" ht="18" x14ac:dyDescent="0.25">
      <c r="B1" s="346" t="s">
        <v>1452</v>
      </c>
      <c r="C1" s="346"/>
      <c r="D1" s="346"/>
    </row>
    <row r="2" spans="2:4" x14ac:dyDescent="0.25">
      <c r="B2" s="347" t="s">
        <v>1456</v>
      </c>
      <c r="C2" s="347"/>
      <c r="D2" s="347"/>
    </row>
    <row r="3" spans="2:4" ht="15.75" customHeight="1" x14ac:dyDescent="0.25"/>
    <row r="4" spans="2:4" ht="30" x14ac:dyDescent="0.25">
      <c r="B4" s="312" t="s">
        <v>1453</v>
      </c>
      <c r="C4" s="349" t="s">
        <v>1455</v>
      </c>
      <c r="D4" s="349" t="s">
        <v>1457</v>
      </c>
    </row>
    <row r="5" spans="2:4" x14ac:dyDescent="0.25">
      <c r="B5" s="313" t="s">
        <v>1107</v>
      </c>
      <c r="C5" s="350">
        <v>0.5</v>
      </c>
      <c r="D5" s="350">
        <v>0.5</v>
      </c>
    </row>
    <row r="6" spans="2:4" x14ac:dyDescent="0.25">
      <c r="B6" s="313" t="s">
        <v>154</v>
      </c>
      <c r="C6" s="350">
        <v>0.50187722402165658</v>
      </c>
      <c r="D6" s="350">
        <v>0.39000970965468612</v>
      </c>
    </row>
    <row r="7" spans="2:4" x14ac:dyDescent="0.25">
      <c r="B7" s="313" t="s">
        <v>765</v>
      </c>
      <c r="C7" s="350">
        <v>0.54784768859779165</v>
      </c>
      <c r="D7" s="350">
        <v>0.62387849010990237</v>
      </c>
    </row>
    <row r="8" spans="2:4" x14ac:dyDescent="0.25">
      <c r="B8" s="313" t="s">
        <v>1005</v>
      </c>
      <c r="C8" s="350">
        <v>0.74193548387096775</v>
      </c>
      <c r="D8" s="350">
        <v>0.73757645161290319</v>
      </c>
    </row>
    <row r="9" spans="2:4" x14ac:dyDescent="0.25">
      <c r="B9" s="313" t="s">
        <v>1261</v>
      </c>
      <c r="C9" s="350">
        <v>0.72222222222222221</v>
      </c>
      <c r="D9" s="350">
        <v>0.65079365079365081</v>
      </c>
    </row>
    <row r="10" spans="2:4" x14ac:dyDescent="0.25">
      <c r="B10" s="313" t="s">
        <v>1199</v>
      </c>
      <c r="C10" s="350">
        <v>0.72499999999999998</v>
      </c>
      <c r="D10" s="350">
        <v>0.77350000000000008</v>
      </c>
    </row>
    <row r="11" spans="2:4" x14ac:dyDescent="0.25">
      <c r="B11" s="314" t="s">
        <v>1454</v>
      </c>
      <c r="C11" s="351">
        <v>0.54559260069195892</v>
      </c>
      <c r="D11" s="351">
        <v>0.50486505918435587</v>
      </c>
    </row>
    <row r="13" spans="2:4" ht="64.5" customHeight="1" x14ac:dyDescent="0.25">
      <c r="B13" s="348" t="s">
        <v>1458</v>
      </c>
      <c r="C13" s="348"/>
      <c r="D13" s="348"/>
    </row>
  </sheetData>
  <mergeCells count="3">
    <mergeCell ref="B1:D1"/>
    <mergeCell ref="B2:D2"/>
    <mergeCell ref="B13:D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CC5B1-8B5D-4EE3-93F4-AB8B5CB2AC7D}">
  <dimension ref="A1:ER20"/>
  <sheetViews>
    <sheetView showGridLines="0" zoomScale="85" zoomScaleNormal="85" workbookViewId="0">
      <selection activeCell="P16" sqref="P16"/>
    </sheetView>
  </sheetViews>
  <sheetFormatPr baseColWidth="10" defaultColWidth="11.85546875" defaultRowHeight="15" x14ac:dyDescent="0.25"/>
  <cols>
    <col min="1" max="1" width="20.5703125" customWidth="1"/>
    <col min="2" max="2" width="8.5703125" customWidth="1"/>
    <col min="3" max="3" width="28.85546875" customWidth="1"/>
    <col min="4" max="4" width="38.42578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08" customWidth="1"/>
    <col min="16" max="16" width="39.140625" style="311" customWidth="1"/>
    <col min="17" max="17" width="14.28515625" style="310" customWidth="1"/>
    <col min="18" max="18" width="15.7109375" style="311" customWidth="1"/>
    <col min="19" max="19" width="25.42578125" style="311" customWidth="1"/>
    <col min="20" max="20" width="14.28515625" style="311" customWidth="1"/>
    <col min="21" max="21" width="14.28515625" style="308" customWidth="1"/>
    <col min="22" max="22" width="10" style="308" customWidth="1"/>
    <col min="23" max="23" width="27.7109375" style="311" customWidth="1"/>
    <col min="24" max="24" width="17.7109375" style="89" customWidth="1"/>
    <col min="25" max="25" width="21.85546875" customWidth="1"/>
    <col min="26" max="26" width="18.140625" style="89" customWidth="1"/>
    <col min="27" max="30" width="16.85546875" style="89" customWidth="1"/>
    <col min="31" max="31" width="16.28515625" style="89" customWidth="1"/>
    <col min="32" max="32" width="20" style="89" customWidth="1"/>
    <col min="33" max="40" width="14.28515625" style="89" customWidth="1"/>
    <col min="41" max="41" width="16.140625" style="89" customWidth="1"/>
    <col min="42" max="44" width="14.28515625" style="89" customWidth="1"/>
    <col min="45" max="45" width="14.42578125" style="89" customWidth="1"/>
    <col min="46" max="50" width="15" style="89" customWidth="1"/>
    <col min="51" max="51" width="20.28515625" style="89" customWidth="1"/>
    <col min="52" max="54" width="14.28515625" style="89" customWidth="1"/>
    <col min="55" max="55" width="8.42578125" style="89" customWidth="1"/>
    <col min="56" max="57" width="14.28515625" style="89" customWidth="1"/>
    <col min="58" max="58" width="42.85546875" customWidth="1"/>
    <col min="59" max="60" width="11.42578125" customWidth="1"/>
    <col min="61" max="61" width="11.28515625" customWidth="1"/>
    <col min="62" max="62" width="28.5703125" customWidth="1"/>
    <col min="63" max="63" width="18.5703125" style="89" bestFit="1" customWidth="1"/>
    <col min="64" max="64" width="14.140625" style="89" customWidth="1"/>
    <col min="65" max="65" width="42.85546875" customWidth="1"/>
    <col min="66" max="67" width="11.28515625" customWidth="1"/>
    <col min="68" max="68" width="19.140625" bestFit="1" customWidth="1"/>
    <col min="69" max="69" width="28.5703125" customWidth="1"/>
    <col min="70" max="70" width="18.5703125" style="89" bestFit="1" customWidth="1"/>
    <col min="71" max="71" width="14.140625" style="89" customWidth="1"/>
    <col min="72" max="72" width="42.85546875" customWidth="1"/>
    <col min="73" max="74" width="11.28515625" customWidth="1"/>
    <col min="75" max="75" width="17.7109375" customWidth="1"/>
    <col min="76" max="76" width="28.7109375" customWidth="1"/>
    <col min="77" max="77" width="20.5703125" style="89" bestFit="1" customWidth="1"/>
    <col min="78" max="78" width="22.7109375" style="89" customWidth="1"/>
    <col min="79" max="79" width="42.85546875" customWidth="1"/>
    <col min="80" max="82" width="11.42578125" customWidth="1"/>
    <col min="83" max="83" width="28.7109375" customWidth="1"/>
    <col min="84" max="84" width="20.5703125" style="308" bestFit="1" customWidth="1"/>
    <col min="85" max="85" width="19.28515625" style="308" customWidth="1"/>
    <col min="86" max="86" width="42.85546875" customWidth="1"/>
    <col min="87" max="89" width="11.42578125" customWidth="1"/>
    <col min="90" max="90" width="28.5703125" customWidth="1"/>
    <col min="91" max="91" width="22" style="89" bestFit="1" customWidth="1"/>
    <col min="92" max="92" width="15.85546875" style="89"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89" bestFit="1" customWidth="1"/>
    <col min="120" max="120" width="14.140625" style="89" customWidth="1"/>
    <col min="121" max="121" width="42.85546875" customWidth="1"/>
    <col min="122" max="124" width="11.28515625" customWidth="1"/>
    <col min="125" max="125" width="28.5703125" customWidth="1"/>
    <col min="126" max="126" width="22.42578125" style="89" bestFit="1" customWidth="1"/>
    <col min="127" max="127" width="14.28515625" style="89" customWidth="1"/>
    <col min="128" max="128" width="42.85546875" customWidth="1"/>
    <col min="129" max="129" width="12.28515625" customWidth="1"/>
    <col min="130" max="131" width="12" customWidth="1"/>
    <col min="132" max="132" width="28.5703125" customWidth="1"/>
    <col min="133" max="133" width="22.42578125" style="89" bestFit="1" customWidth="1"/>
    <col min="134" max="134" width="14.140625" style="89" customWidth="1"/>
    <col min="135" max="135" width="42.85546875" customWidth="1"/>
    <col min="136" max="138" width="11.42578125" customWidth="1"/>
    <col min="139" max="139" width="28.7109375" customWidth="1"/>
    <col min="140" max="140" width="20" style="89" bestFit="1" customWidth="1"/>
    <col min="141" max="141" width="9.42578125" style="89" bestFit="1" customWidth="1"/>
    <col min="142" max="142" width="21.85546875" style="89"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318" t="s">
        <v>0</v>
      </c>
      <c r="C1" s="318"/>
      <c r="D1" s="318"/>
      <c r="E1" s="319" t="s">
        <v>1</v>
      </c>
      <c r="F1" s="319"/>
      <c r="G1" s="319"/>
      <c r="H1" s="320" t="s">
        <v>2</v>
      </c>
      <c r="I1" s="321"/>
      <c r="J1" s="321"/>
      <c r="K1" s="321"/>
      <c r="L1" s="321"/>
      <c r="M1" s="321"/>
      <c r="N1" s="321"/>
      <c r="O1" s="328" t="s">
        <v>3</v>
      </c>
      <c r="P1" s="329"/>
      <c r="Q1" s="329"/>
      <c r="R1" s="329"/>
      <c r="S1" s="329"/>
      <c r="T1" s="329"/>
      <c r="U1" s="329"/>
      <c r="V1" s="329"/>
      <c r="W1" s="329"/>
      <c r="X1" s="329"/>
      <c r="Y1" s="330"/>
      <c r="Z1" s="331" t="s">
        <v>4</v>
      </c>
      <c r="AA1" s="331"/>
      <c r="AB1" s="331"/>
      <c r="AC1" s="331"/>
      <c r="AD1" s="331"/>
      <c r="AE1" s="331"/>
      <c r="AF1" s="331"/>
      <c r="AG1" s="331"/>
      <c r="AH1" s="331"/>
      <c r="AI1" s="331"/>
      <c r="AJ1" s="331"/>
      <c r="AK1" s="331"/>
      <c r="AL1" s="331"/>
      <c r="AM1" s="331"/>
      <c r="AN1" s="331"/>
      <c r="AO1" s="332" t="s">
        <v>5</v>
      </c>
      <c r="AP1" s="332"/>
      <c r="AQ1" s="332"/>
      <c r="AR1" s="332"/>
      <c r="AS1" s="332"/>
      <c r="AT1" s="323" t="s">
        <v>6</v>
      </c>
      <c r="AU1" s="323"/>
      <c r="AV1" s="323"/>
      <c r="AW1" s="323"/>
      <c r="AX1" s="323"/>
      <c r="AY1" s="323"/>
      <c r="AZ1" s="324" t="s">
        <v>7</v>
      </c>
      <c r="BA1" s="324"/>
      <c r="BB1" s="324"/>
      <c r="BC1" s="324"/>
      <c r="BD1" s="325" t="s">
        <v>8</v>
      </c>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7"/>
      <c r="EJ1" s="2"/>
      <c r="EK1" s="2"/>
      <c r="EL1" s="2"/>
    </row>
    <row r="2" spans="1:148" s="1" customFormat="1" ht="18.75" customHeight="1" x14ac:dyDescent="0.3">
      <c r="B2" s="315" t="s">
        <v>9</v>
      </c>
      <c r="C2" s="315" t="s">
        <v>10</v>
      </c>
      <c r="D2" s="315" t="s">
        <v>11</v>
      </c>
      <c r="E2" s="316" t="s">
        <v>12</v>
      </c>
      <c r="F2" s="316" t="s">
        <v>13</v>
      </c>
      <c r="G2" s="316" t="s">
        <v>14</v>
      </c>
      <c r="H2" s="317" t="s">
        <v>15</v>
      </c>
      <c r="I2" s="322" t="s">
        <v>16</v>
      </c>
      <c r="J2" s="322" t="s">
        <v>17</v>
      </c>
      <c r="K2" s="322" t="s">
        <v>18</v>
      </c>
      <c r="L2" s="322" t="s">
        <v>19</v>
      </c>
      <c r="M2" s="322" t="s">
        <v>20</v>
      </c>
      <c r="N2" s="322" t="s">
        <v>21</v>
      </c>
      <c r="O2" s="333" t="s">
        <v>22</v>
      </c>
      <c r="P2" s="336" t="s">
        <v>23</v>
      </c>
      <c r="Q2" s="333" t="s">
        <v>24</v>
      </c>
      <c r="R2" s="333" t="s">
        <v>25</v>
      </c>
      <c r="S2" s="336" t="s">
        <v>26</v>
      </c>
      <c r="T2" s="333" t="s">
        <v>27</v>
      </c>
      <c r="U2" s="333" t="s">
        <v>28</v>
      </c>
      <c r="V2" s="333" t="s">
        <v>29</v>
      </c>
      <c r="W2" s="333" t="s">
        <v>30</v>
      </c>
      <c r="X2" s="334" t="s">
        <v>31</v>
      </c>
      <c r="Y2" s="334" t="s">
        <v>32</v>
      </c>
      <c r="Z2" s="331" t="s">
        <v>33</v>
      </c>
      <c r="AA2" s="331"/>
      <c r="AB2" s="331"/>
      <c r="AC2" s="331"/>
      <c r="AD2" s="331"/>
      <c r="AE2" s="331"/>
      <c r="AF2" s="337" t="s">
        <v>34</v>
      </c>
      <c r="AG2" s="337" t="s">
        <v>35</v>
      </c>
      <c r="AH2" s="337" t="s">
        <v>36</v>
      </c>
      <c r="AI2" s="337" t="s">
        <v>37</v>
      </c>
      <c r="AJ2" s="337" t="s">
        <v>38</v>
      </c>
      <c r="AK2" s="337" t="s">
        <v>39</v>
      </c>
      <c r="AL2" s="337" t="s">
        <v>40</v>
      </c>
      <c r="AM2" s="337" t="s">
        <v>41</v>
      </c>
      <c r="AN2" s="337" t="s">
        <v>42</v>
      </c>
      <c r="AO2" s="338" t="s">
        <v>43</v>
      </c>
      <c r="AP2" s="338" t="s">
        <v>44</v>
      </c>
      <c r="AQ2" s="338" t="s">
        <v>45</v>
      </c>
      <c r="AR2" s="338" t="s">
        <v>46</v>
      </c>
      <c r="AS2" s="340" t="s">
        <v>47</v>
      </c>
      <c r="AT2" s="333" t="s">
        <v>48</v>
      </c>
      <c r="AU2" s="333" t="s">
        <v>49</v>
      </c>
      <c r="AV2" s="333" t="s">
        <v>50</v>
      </c>
      <c r="AW2" s="333" t="s">
        <v>51</v>
      </c>
      <c r="AX2" s="333" t="s">
        <v>52</v>
      </c>
      <c r="AY2" s="333" t="s">
        <v>53</v>
      </c>
      <c r="AZ2" s="339" t="s">
        <v>54</v>
      </c>
      <c r="BA2" s="339" t="s">
        <v>55</v>
      </c>
      <c r="BB2" s="339" t="s">
        <v>56</v>
      </c>
      <c r="BC2" s="339" t="s">
        <v>57</v>
      </c>
      <c r="BD2" s="343" t="s">
        <v>58</v>
      </c>
      <c r="BE2" s="341" t="s">
        <v>59</v>
      </c>
      <c r="BF2" s="341" t="s">
        <v>60</v>
      </c>
      <c r="BG2" s="341" t="s">
        <v>61</v>
      </c>
      <c r="BH2" s="341" t="s">
        <v>62</v>
      </c>
      <c r="BI2" s="341" t="s">
        <v>63</v>
      </c>
      <c r="BJ2" s="341" t="s">
        <v>64</v>
      </c>
      <c r="BK2" s="343" t="s">
        <v>65</v>
      </c>
      <c r="BL2" s="341" t="s">
        <v>66</v>
      </c>
      <c r="BM2" s="341" t="s">
        <v>67</v>
      </c>
      <c r="BN2" s="341" t="s">
        <v>68</v>
      </c>
      <c r="BO2" s="341" t="s">
        <v>69</v>
      </c>
      <c r="BP2" s="341" t="s">
        <v>70</v>
      </c>
      <c r="BQ2" s="341" t="s">
        <v>71</v>
      </c>
      <c r="BR2" s="344" t="s">
        <v>72</v>
      </c>
      <c r="BS2" s="341" t="s">
        <v>73</v>
      </c>
      <c r="BT2" s="341" t="s">
        <v>74</v>
      </c>
      <c r="BU2" s="341" t="s">
        <v>75</v>
      </c>
      <c r="BV2" s="341" t="s">
        <v>76</v>
      </c>
      <c r="BW2" s="341" t="s">
        <v>77</v>
      </c>
      <c r="BX2" s="341" t="s">
        <v>78</v>
      </c>
      <c r="BY2" s="344" t="s">
        <v>79</v>
      </c>
      <c r="BZ2" s="341" t="s">
        <v>80</v>
      </c>
      <c r="CA2" s="341" t="s">
        <v>81</v>
      </c>
      <c r="CB2" s="341" t="s">
        <v>82</v>
      </c>
      <c r="CC2" s="341" t="s">
        <v>83</v>
      </c>
      <c r="CD2" s="341" t="s">
        <v>84</v>
      </c>
      <c r="CE2" s="341" t="s">
        <v>85</v>
      </c>
      <c r="CF2" s="344" t="s">
        <v>86</v>
      </c>
      <c r="CG2" s="341" t="s">
        <v>87</v>
      </c>
      <c r="CH2" s="341" t="s">
        <v>88</v>
      </c>
      <c r="CI2" s="341" t="s">
        <v>89</v>
      </c>
      <c r="CJ2" s="341" t="s">
        <v>90</v>
      </c>
      <c r="CK2" s="341" t="s">
        <v>91</v>
      </c>
      <c r="CL2" s="341" t="s">
        <v>92</v>
      </c>
      <c r="CM2" s="344" t="s">
        <v>93</v>
      </c>
      <c r="CN2" s="341" t="s">
        <v>94</v>
      </c>
      <c r="CO2" s="341" t="s">
        <v>95</v>
      </c>
      <c r="CP2" s="341" t="s">
        <v>96</v>
      </c>
      <c r="CQ2" s="341" t="s">
        <v>97</v>
      </c>
      <c r="CR2" s="341" t="s">
        <v>98</v>
      </c>
      <c r="CS2" s="341" t="s">
        <v>99</v>
      </c>
      <c r="CT2" s="344" t="s">
        <v>100</v>
      </c>
      <c r="CU2" s="341" t="s">
        <v>101</v>
      </c>
      <c r="CV2" s="341" t="s">
        <v>102</v>
      </c>
      <c r="CW2" s="341" t="s">
        <v>103</v>
      </c>
      <c r="CX2" s="341" t="s">
        <v>104</v>
      </c>
      <c r="CY2" s="341" t="s">
        <v>105</v>
      </c>
      <c r="CZ2" s="341" t="s">
        <v>106</v>
      </c>
      <c r="DA2" s="344" t="s">
        <v>107</v>
      </c>
      <c r="DB2" s="341" t="s">
        <v>108</v>
      </c>
      <c r="DC2" s="341" t="s">
        <v>109</v>
      </c>
      <c r="DD2" s="341" t="s">
        <v>110</v>
      </c>
      <c r="DE2" s="341" t="s">
        <v>111</v>
      </c>
      <c r="DF2" s="341" t="s">
        <v>112</v>
      </c>
      <c r="DG2" s="341" t="s">
        <v>113</v>
      </c>
      <c r="DH2" s="343" t="s">
        <v>114</v>
      </c>
      <c r="DI2" s="341" t="s">
        <v>115</v>
      </c>
      <c r="DJ2" s="341" t="s">
        <v>116</v>
      </c>
      <c r="DK2" s="341" t="s">
        <v>117</v>
      </c>
      <c r="DL2" s="341" t="s">
        <v>118</v>
      </c>
      <c r="DM2" s="341" t="s">
        <v>119</v>
      </c>
      <c r="DN2" s="341" t="s">
        <v>120</v>
      </c>
      <c r="DO2" s="343" t="s">
        <v>121</v>
      </c>
      <c r="DP2" s="341" t="s">
        <v>122</v>
      </c>
      <c r="DQ2" s="341" t="s">
        <v>123</v>
      </c>
      <c r="DR2" s="341" t="s">
        <v>124</v>
      </c>
      <c r="DS2" s="341" t="s">
        <v>125</v>
      </c>
      <c r="DT2" s="341" t="s">
        <v>126</v>
      </c>
      <c r="DU2" s="341" t="s">
        <v>127</v>
      </c>
      <c r="DV2" s="343" t="s">
        <v>128</v>
      </c>
      <c r="DW2" s="341" t="s">
        <v>129</v>
      </c>
      <c r="DX2" s="341" t="s">
        <v>130</v>
      </c>
      <c r="DY2" s="341" t="s">
        <v>131</v>
      </c>
      <c r="DZ2" s="341" t="s">
        <v>132</v>
      </c>
      <c r="EA2" s="341" t="s">
        <v>133</v>
      </c>
      <c r="EB2" s="341" t="s">
        <v>134</v>
      </c>
      <c r="EC2" s="343" t="s">
        <v>135</v>
      </c>
      <c r="ED2" s="341" t="s">
        <v>136</v>
      </c>
      <c r="EE2" s="341" t="s">
        <v>137</v>
      </c>
      <c r="EF2" s="341" t="s">
        <v>138</v>
      </c>
      <c r="EG2" s="341" t="s">
        <v>139</v>
      </c>
      <c r="EH2" s="341" t="s">
        <v>140</v>
      </c>
      <c r="EI2" s="341" t="s">
        <v>141</v>
      </c>
      <c r="EJ2" s="2"/>
      <c r="EK2" s="2"/>
      <c r="EL2" s="2"/>
    </row>
    <row r="3" spans="1:148" s="8" customFormat="1" ht="35.25" customHeight="1" x14ac:dyDescent="0.25">
      <c r="A3" s="4" t="s">
        <v>142</v>
      </c>
      <c r="B3" s="315"/>
      <c r="C3" s="315"/>
      <c r="D3" s="315"/>
      <c r="E3" s="316"/>
      <c r="F3" s="316"/>
      <c r="G3" s="316"/>
      <c r="H3" s="317"/>
      <c r="I3" s="322"/>
      <c r="J3" s="322"/>
      <c r="K3" s="322"/>
      <c r="L3" s="322"/>
      <c r="M3" s="322"/>
      <c r="N3" s="322"/>
      <c r="O3" s="333"/>
      <c r="P3" s="336"/>
      <c r="Q3" s="333"/>
      <c r="R3" s="333"/>
      <c r="S3" s="336"/>
      <c r="T3" s="333"/>
      <c r="U3" s="333"/>
      <c r="V3" s="333"/>
      <c r="W3" s="333"/>
      <c r="X3" s="335"/>
      <c r="Y3" s="335"/>
      <c r="Z3" s="3" t="s">
        <v>143</v>
      </c>
      <c r="AA3" s="3" t="s">
        <v>144</v>
      </c>
      <c r="AB3" s="3" t="s">
        <v>145</v>
      </c>
      <c r="AC3" s="3" t="s">
        <v>146</v>
      </c>
      <c r="AD3" s="3" t="s">
        <v>147</v>
      </c>
      <c r="AE3" s="5" t="s">
        <v>148</v>
      </c>
      <c r="AF3" s="337"/>
      <c r="AG3" s="337"/>
      <c r="AH3" s="337"/>
      <c r="AI3" s="337"/>
      <c r="AJ3" s="337"/>
      <c r="AK3" s="337"/>
      <c r="AL3" s="337"/>
      <c r="AM3" s="337"/>
      <c r="AN3" s="337"/>
      <c r="AO3" s="338"/>
      <c r="AP3" s="338"/>
      <c r="AQ3" s="338"/>
      <c r="AR3" s="338"/>
      <c r="AS3" s="340"/>
      <c r="AT3" s="336"/>
      <c r="AU3" s="336"/>
      <c r="AV3" s="336"/>
      <c r="AW3" s="336"/>
      <c r="AX3" s="336"/>
      <c r="AY3" s="336"/>
      <c r="AZ3" s="339"/>
      <c r="BA3" s="339"/>
      <c r="BB3" s="339"/>
      <c r="BC3" s="339"/>
      <c r="BD3" s="343"/>
      <c r="BE3" s="342"/>
      <c r="BF3" s="342"/>
      <c r="BG3" s="342"/>
      <c r="BH3" s="342"/>
      <c r="BI3" s="342"/>
      <c r="BJ3" s="342"/>
      <c r="BK3" s="343"/>
      <c r="BL3" s="342"/>
      <c r="BM3" s="342"/>
      <c r="BN3" s="342"/>
      <c r="BO3" s="342"/>
      <c r="BP3" s="342"/>
      <c r="BQ3" s="342"/>
      <c r="BR3" s="344"/>
      <c r="BS3" s="342"/>
      <c r="BT3" s="342"/>
      <c r="BU3" s="342"/>
      <c r="BV3" s="342"/>
      <c r="BW3" s="342"/>
      <c r="BX3" s="342"/>
      <c r="BY3" s="344"/>
      <c r="BZ3" s="342"/>
      <c r="CA3" s="342"/>
      <c r="CB3" s="342"/>
      <c r="CC3" s="342"/>
      <c r="CD3" s="342"/>
      <c r="CE3" s="342"/>
      <c r="CF3" s="344"/>
      <c r="CG3" s="342"/>
      <c r="CH3" s="342"/>
      <c r="CI3" s="342"/>
      <c r="CJ3" s="342"/>
      <c r="CK3" s="342"/>
      <c r="CL3" s="342"/>
      <c r="CM3" s="344"/>
      <c r="CN3" s="342"/>
      <c r="CO3" s="342"/>
      <c r="CP3" s="342"/>
      <c r="CQ3" s="342"/>
      <c r="CR3" s="342"/>
      <c r="CS3" s="342"/>
      <c r="CT3" s="344"/>
      <c r="CU3" s="342"/>
      <c r="CV3" s="342"/>
      <c r="CW3" s="342"/>
      <c r="CX3" s="342"/>
      <c r="CY3" s="342"/>
      <c r="CZ3" s="342"/>
      <c r="DA3" s="344"/>
      <c r="DB3" s="342"/>
      <c r="DC3" s="342"/>
      <c r="DD3" s="342"/>
      <c r="DE3" s="342"/>
      <c r="DF3" s="342"/>
      <c r="DG3" s="342"/>
      <c r="DH3" s="343"/>
      <c r="DI3" s="342"/>
      <c r="DJ3" s="342"/>
      <c r="DK3" s="342"/>
      <c r="DL3" s="342"/>
      <c r="DM3" s="342"/>
      <c r="DN3" s="342"/>
      <c r="DO3" s="343"/>
      <c r="DP3" s="342"/>
      <c r="DQ3" s="342"/>
      <c r="DR3" s="342"/>
      <c r="DS3" s="342"/>
      <c r="DT3" s="342"/>
      <c r="DU3" s="342"/>
      <c r="DV3" s="345"/>
      <c r="DW3" s="342"/>
      <c r="DX3" s="342"/>
      <c r="DY3" s="342"/>
      <c r="DZ3" s="342"/>
      <c r="EA3" s="342"/>
      <c r="EB3" s="342"/>
      <c r="EC3" s="345"/>
      <c r="ED3" s="342"/>
      <c r="EE3" s="342"/>
      <c r="EF3" s="342"/>
      <c r="EG3" s="342"/>
      <c r="EH3" s="342"/>
      <c r="EI3" s="342"/>
      <c r="EJ3" s="6" t="s">
        <v>149</v>
      </c>
      <c r="EK3" s="7" t="s">
        <v>150</v>
      </c>
      <c r="EL3" s="7" t="s">
        <v>151</v>
      </c>
      <c r="EM3" s="7" t="s">
        <v>16</v>
      </c>
      <c r="EN3" s="7" t="s">
        <v>17</v>
      </c>
      <c r="EO3" s="7" t="s">
        <v>18</v>
      </c>
      <c r="EP3" s="7" t="s">
        <v>19</v>
      </c>
      <c r="EQ3" s="7" t="s">
        <v>20</v>
      </c>
      <c r="ER3" s="7" t="s">
        <v>21</v>
      </c>
    </row>
    <row r="4" spans="1:148" s="13" customFormat="1" ht="15.75" x14ac:dyDescent="0.25">
      <c r="A4" s="9">
        <v>1</v>
      </c>
      <c r="B4" s="10">
        <v>2</v>
      </c>
      <c r="C4" s="10">
        <v>3</v>
      </c>
      <c r="D4" s="9">
        <v>4</v>
      </c>
      <c r="E4" s="10">
        <v>5</v>
      </c>
      <c r="F4" s="10">
        <v>6</v>
      </c>
      <c r="G4" s="9">
        <v>7</v>
      </c>
      <c r="H4" s="10">
        <v>8</v>
      </c>
      <c r="I4" s="10">
        <v>9</v>
      </c>
      <c r="J4" s="9">
        <v>10</v>
      </c>
      <c r="K4" s="10">
        <v>11</v>
      </c>
      <c r="L4" s="10">
        <v>12</v>
      </c>
      <c r="M4" s="9">
        <v>13</v>
      </c>
      <c r="N4" s="10">
        <v>14</v>
      </c>
      <c r="O4" s="10">
        <v>15</v>
      </c>
      <c r="P4" s="9">
        <v>16</v>
      </c>
      <c r="Q4" s="10">
        <v>17</v>
      </c>
      <c r="R4" s="10">
        <v>18</v>
      </c>
      <c r="S4" s="9">
        <v>19</v>
      </c>
      <c r="T4" s="10">
        <v>20</v>
      </c>
      <c r="U4" s="10">
        <v>21</v>
      </c>
      <c r="V4" s="9">
        <v>22</v>
      </c>
      <c r="W4" s="10">
        <v>23</v>
      </c>
      <c r="X4" s="10">
        <v>24</v>
      </c>
      <c r="Y4" s="9">
        <v>25</v>
      </c>
      <c r="Z4" s="10">
        <v>26</v>
      </c>
      <c r="AA4" s="10">
        <v>27</v>
      </c>
      <c r="AB4" s="9">
        <v>28</v>
      </c>
      <c r="AC4" s="10">
        <v>29</v>
      </c>
      <c r="AD4" s="10">
        <v>30</v>
      </c>
      <c r="AE4" s="9">
        <v>31</v>
      </c>
      <c r="AF4" s="10">
        <v>32</v>
      </c>
      <c r="AG4" s="10">
        <v>33</v>
      </c>
      <c r="AH4" s="9">
        <v>34</v>
      </c>
      <c r="AI4" s="10">
        <v>35</v>
      </c>
      <c r="AJ4" s="10">
        <v>36</v>
      </c>
      <c r="AK4" s="9">
        <v>37</v>
      </c>
      <c r="AL4" s="10">
        <v>38</v>
      </c>
      <c r="AM4" s="10">
        <v>39</v>
      </c>
      <c r="AN4" s="9">
        <v>40</v>
      </c>
      <c r="AO4" s="10">
        <v>41</v>
      </c>
      <c r="AP4" s="10">
        <v>42</v>
      </c>
      <c r="AQ4" s="9">
        <v>43</v>
      </c>
      <c r="AR4" s="10">
        <v>44</v>
      </c>
      <c r="AS4" s="10">
        <v>45</v>
      </c>
      <c r="AT4" s="9">
        <v>46</v>
      </c>
      <c r="AU4" s="10">
        <v>47</v>
      </c>
      <c r="AV4" s="10">
        <v>48</v>
      </c>
      <c r="AW4" s="9">
        <v>49</v>
      </c>
      <c r="AX4" s="10">
        <v>50</v>
      </c>
      <c r="AY4" s="10">
        <v>51</v>
      </c>
      <c r="AZ4" s="9">
        <v>52</v>
      </c>
      <c r="BA4" s="10">
        <v>53</v>
      </c>
      <c r="BB4" s="10">
        <v>54</v>
      </c>
      <c r="BC4" s="9">
        <v>55</v>
      </c>
      <c r="BD4" s="10">
        <v>56</v>
      </c>
      <c r="BE4" s="10">
        <v>57</v>
      </c>
      <c r="BF4" s="9">
        <v>58</v>
      </c>
      <c r="BG4" s="10">
        <v>59</v>
      </c>
      <c r="BH4" s="10">
        <v>60</v>
      </c>
      <c r="BI4" s="9">
        <v>61</v>
      </c>
      <c r="BJ4" s="10">
        <v>62</v>
      </c>
      <c r="BK4" s="10">
        <v>63</v>
      </c>
      <c r="BL4" s="9">
        <v>64</v>
      </c>
      <c r="BM4" s="10">
        <v>65</v>
      </c>
      <c r="BN4" s="10">
        <v>66</v>
      </c>
      <c r="BO4" s="9">
        <v>67</v>
      </c>
      <c r="BP4" s="10">
        <v>68</v>
      </c>
      <c r="BQ4" s="10">
        <v>69</v>
      </c>
      <c r="BR4" s="9">
        <v>70</v>
      </c>
      <c r="BS4" s="10">
        <v>71</v>
      </c>
      <c r="BT4" s="10">
        <v>72</v>
      </c>
      <c r="BU4" s="9">
        <v>73</v>
      </c>
      <c r="BV4" s="10">
        <v>74</v>
      </c>
      <c r="BW4" s="10">
        <v>75</v>
      </c>
      <c r="BX4" s="9">
        <v>76</v>
      </c>
      <c r="BY4" s="10">
        <v>77</v>
      </c>
      <c r="BZ4" s="10">
        <v>78</v>
      </c>
      <c r="CA4" s="9">
        <v>79</v>
      </c>
      <c r="CB4" s="10">
        <v>80</v>
      </c>
      <c r="CC4" s="10">
        <v>81</v>
      </c>
      <c r="CD4" s="9">
        <v>82</v>
      </c>
      <c r="CE4" s="10">
        <v>83</v>
      </c>
      <c r="CF4" s="10">
        <v>84</v>
      </c>
      <c r="CG4" s="9">
        <v>85</v>
      </c>
      <c r="CH4" s="10">
        <v>86</v>
      </c>
      <c r="CI4" s="10">
        <v>87</v>
      </c>
      <c r="CJ4" s="9">
        <v>88</v>
      </c>
      <c r="CK4" s="10">
        <v>89</v>
      </c>
      <c r="CL4" s="10">
        <v>90</v>
      </c>
      <c r="CM4" s="9">
        <v>91</v>
      </c>
      <c r="CN4" s="10">
        <v>92</v>
      </c>
      <c r="CO4" s="10">
        <v>93</v>
      </c>
      <c r="CP4" s="9">
        <v>94</v>
      </c>
      <c r="CQ4" s="10">
        <v>95</v>
      </c>
      <c r="CR4" s="10">
        <v>96</v>
      </c>
      <c r="CS4" s="9">
        <v>97</v>
      </c>
      <c r="CT4" s="10">
        <v>98</v>
      </c>
      <c r="CU4" s="10">
        <v>99</v>
      </c>
      <c r="CV4" s="9">
        <v>100</v>
      </c>
      <c r="CW4" s="10">
        <v>101</v>
      </c>
      <c r="CX4" s="10">
        <v>102</v>
      </c>
      <c r="CY4" s="9">
        <v>103</v>
      </c>
      <c r="CZ4" s="10">
        <v>104</v>
      </c>
      <c r="DA4" s="10">
        <v>105</v>
      </c>
      <c r="DB4" s="9">
        <v>106</v>
      </c>
      <c r="DC4" s="10">
        <v>107</v>
      </c>
      <c r="DD4" s="10">
        <v>108</v>
      </c>
      <c r="DE4" s="9">
        <v>109</v>
      </c>
      <c r="DF4" s="10">
        <v>110</v>
      </c>
      <c r="DG4" s="10">
        <v>111</v>
      </c>
      <c r="DH4" s="9">
        <v>112</v>
      </c>
      <c r="DI4" s="10">
        <v>113</v>
      </c>
      <c r="DJ4" s="10">
        <v>114</v>
      </c>
      <c r="DK4" s="9">
        <v>115</v>
      </c>
      <c r="DL4" s="10">
        <v>116</v>
      </c>
      <c r="DM4" s="10">
        <v>117</v>
      </c>
      <c r="DN4" s="9">
        <v>118</v>
      </c>
      <c r="DO4" s="10">
        <v>119</v>
      </c>
      <c r="DP4" s="10">
        <v>120</v>
      </c>
      <c r="DQ4" s="9">
        <v>121</v>
      </c>
      <c r="DR4" s="10">
        <v>122</v>
      </c>
      <c r="DS4" s="10">
        <v>123</v>
      </c>
      <c r="DT4" s="9">
        <v>124</v>
      </c>
      <c r="DU4" s="10">
        <v>125</v>
      </c>
      <c r="DV4" s="10">
        <v>126</v>
      </c>
      <c r="DW4" s="9">
        <v>127</v>
      </c>
      <c r="DX4" s="10">
        <v>128</v>
      </c>
      <c r="DY4" s="10">
        <v>129</v>
      </c>
      <c r="DZ4" s="9">
        <v>130</v>
      </c>
      <c r="EA4" s="10">
        <v>131</v>
      </c>
      <c r="EB4" s="10">
        <v>132</v>
      </c>
      <c r="EC4" s="9">
        <v>133</v>
      </c>
      <c r="ED4" s="10">
        <v>134</v>
      </c>
      <c r="EE4" s="10">
        <v>135</v>
      </c>
      <c r="EF4" s="9">
        <v>136</v>
      </c>
      <c r="EG4" s="10">
        <v>137</v>
      </c>
      <c r="EH4" s="10">
        <v>138</v>
      </c>
      <c r="EI4" s="9">
        <v>139</v>
      </c>
      <c r="EJ4" s="11"/>
      <c r="EK4" s="12"/>
      <c r="EL4" s="12"/>
      <c r="EM4" s="12"/>
      <c r="EN4" s="12"/>
      <c r="EO4" s="12"/>
      <c r="EP4" s="12"/>
      <c r="EQ4" s="12"/>
      <c r="ER4" s="12"/>
    </row>
    <row r="5" spans="1:148" s="19" customFormat="1" ht="15.75" x14ac:dyDescent="0.25">
      <c r="A5" s="14" t="str">
        <f>+A3</f>
        <v>llave_ID</v>
      </c>
      <c r="B5" s="15" t="str">
        <f t="shared" ref="B5:Y5" si="0">+B2</f>
        <v>Nivel</v>
      </c>
      <c r="C5" s="15" t="str">
        <f t="shared" si="0"/>
        <v>Despacho o dirección</v>
      </c>
      <c r="D5" s="15" t="str">
        <f t="shared" si="0"/>
        <v>Dependencia</v>
      </c>
      <c r="E5" s="15" t="str">
        <f t="shared" si="0"/>
        <v>Dimensión MIPG</v>
      </c>
      <c r="F5" s="15" t="str">
        <f t="shared" si="0"/>
        <v>Objetivo del SIG</v>
      </c>
      <c r="G5" s="15" t="str">
        <f t="shared" si="0"/>
        <v>Proceso del SIG</v>
      </c>
      <c r="H5" s="15" t="str">
        <f t="shared" si="0"/>
        <v>Meta Objetivos de Desarrollo Sostenible (ODS)</v>
      </c>
      <c r="I5" s="15" t="str">
        <f t="shared" si="0"/>
        <v>Transformación</v>
      </c>
      <c r="J5" s="15" t="str">
        <f t="shared" si="0"/>
        <v>Pilar</v>
      </c>
      <c r="K5" s="15" t="str">
        <f t="shared" si="0"/>
        <v>Catalizador</v>
      </c>
      <c r="L5" s="15" t="str">
        <f t="shared" si="0"/>
        <v>Componente</v>
      </c>
      <c r="M5" s="15" t="str">
        <f t="shared" si="0"/>
        <v>Eje estratégico</v>
      </c>
      <c r="N5" s="15" t="str">
        <f t="shared" si="0"/>
        <v>Estrategia</v>
      </c>
      <c r="O5" s="15" t="str">
        <f t="shared" si="0"/>
        <v>ID Indicador</v>
      </c>
      <c r="P5" s="15" t="str">
        <f t="shared" si="0"/>
        <v>Nombre del indicador</v>
      </c>
      <c r="Q5" s="15" t="str">
        <f t="shared" si="0"/>
        <v>Tipo de indicador</v>
      </c>
      <c r="R5" s="15" t="str">
        <f t="shared" si="0"/>
        <v>Tipo de acumulación</v>
      </c>
      <c r="S5" s="15" t="str">
        <f t="shared" si="0"/>
        <v>Fórmula de cálculo</v>
      </c>
      <c r="T5" s="15" t="str">
        <f t="shared" si="0"/>
        <v>Unidad de medida</v>
      </c>
      <c r="U5" s="15" t="str">
        <f t="shared" si="0"/>
        <v>Periodicidad</v>
      </c>
      <c r="V5" s="15" t="str">
        <f t="shared" si="0"/>
        <v>Días de rezago</v>
      </c>
      <c r="W5" s="15" t="str">
        <f t="shared" si="0"/>
        <v>Medio de verificación</v>
      </c>
      <c r="X5" s="15" t="str">
        <f t="shared" si="0"/>
        <v>Origen</v>
      </c>
      <c r="Y5" s="15" t="str">
        <f t="shared" si="0"/>
        <v xml:space="preserve">Macrometa </v>
      </c>
      <c r="Z5" s="15" t="str">
        <f t="shared" ref="Z5:AE5" si="1">+Z3</f>
        <v>MPC
Mesa Permanente de Concertación</v>
      </c>
      <c r="AA5" s="15" t="str">
        <f t="shared" si="1"/>
        <v>MRA
Mesa Regional Amazónica</v>
      </c>
      <c r="AB5" s="15" t="str">
        <f t="shared" si="1"/>
        <v xml:space="preserve"> CRIC
Consejo Regional Indígena del Cauca</v>
      </c>
      <c r="AC5" s="15" t="str">
        <f t="shared" si="1"/>
        <v xml:space="preserve"> CRIDEC
Consejo Regional Indígena de Caldas</v>
      </c>
      <c r="AD5" s="15" t="str">
        <f t="shared" si="1"/>
        <v xml:space="preserve"> CRIHU
Consejo Regional Indígena del Huila</v>
      </c>
      <c r="AE5" s="15" t="str">
        <f t="shared" si="1"/>
        <v>Otras mesas</v>
      </c>
      <c r="AF5" s="16" t="str">
        <f t="shared" ref="AF5:CQ5" si="2">+AF2</f>
        <v>Étnicos - Comunidad Negra, Afrocolombiana, Raizal y Palenquera</v>
      </c>
      <c r="AG5" s="15" t="str">
        <f t="shared" si="2"/>
        <v>Étnicos - Rrom</v>
      </c>
      <c r="AH5" s="15" t="str">
        <f t="shared" si="2"/>
        <v>Equidad de la Mujer</v>
      </c>
      <c r="AI5" s="15" t="str">
        <f t="shared" si="2"/>
        <v>Primera Infancia, Infancia y Adolescencia</v>
      </c>
      <c r="AJ5" s="15" t="str">
        <f t="shared" si="2"/>
        <v>Víctimas</v>
      </c>
      <c r="AK5" s="15" t="str">
        <f t="shared" si="2"/>
        <v>Participación Ciudadana</v>
      </c>
      <c r="AL5" s="15" t="str">
        <f t="shared" si="2"/>
        <v>Discapacidad</v>
      </c>
      <c r="AM5" s="15" t="str">
        <f t="shared" si="2"/>
        <v>TIC</v>
      </c>
      <c r="AN5" s="15" t="str">
        <f t="shared" si="2"/>
        <v>CTeI</v>
      </c>
      <c r="AO5" s="15" t="str">
        <f t="shared" si="2"/>
        <v>Iniciativas PPI</v>
      </c>
      <c r="AP5" s="15" t="str">
        <f t="shared" si="2"/>
        <v>Derechos Humanos</v>
      </c>
      <c r="AQ5" s="15" t="str">
        <f t="shared" si="2"/>
        <v xml:space="preserve">Pactos Territoriales </v>
      </c>
      <c r="AR5" s="15" t="str">
        <f t="shared" si="2"/>
        <v>CONPES 
(Número documento )</v>
      </c>
      <c r="AS5" s="15" t="str">
        <f t="shared" si="2"/>
        <v>Otros</v>
      </c>
      <c r="AT5" s="15" t="str">
        <f t="shared" si="2"/>
        <v>Línea Base 
2022</v>
      </c>
      <c r="AU5" s="15" t="str">
        <f t="shared" si="2"/>
        <v>Meta 
2023</v>
      </c>
      <c r="AV5" s="15" t="str">
        <f t="shared" si="2"/>
        <v>Meta 
2024</v>
      </c>
      <c r="AW5" s="15" t="str">
        <f t="shared" si="2"/>
        <v>Meta 
2025</v>
      </c>
      <c r="AX5" s="15" t="str">
        <f t="shared" si="2"/>
        <v>Meta 
2026</v>
      </c>
      <c r="AY5" s="15" t="str">
        <f t="shared" si="2"/>
        <v>Meta 
cuatrienio</v>
      </c>
      <c r="AZ5" s="15" t="str">
        <f t="shared" si="2"/>
        <v>Avance 2023</v>
      </c>
      <c r="BA5" s="15" t="str">
        <f t="shared" si="2"/>
        <v>Avance 2024</v>
      </c>
      <c r="BB5" s="15" t="str">
        <f t="shared" si="2"/>
        <v>Avance 2025</v>
      </c>
      <c r="BC5" s="15" t="str">
        <f t="shared" si="2"/>
        <v>Avance 2026</v>
      </c>
      <c r="BD5" s="15" t="str">
        <f t="shared" si="2"/>
        <v>Meta enero</v>
      </c>
      <c r="BE5" s="15" t="str">
        <f t="shared" si="2"/>
        <v>Avance cuantitativo enero</v>
      </c>
      <c r="BF5" s="15" t="str">
        <f t="shared" si="2"/>
        <v>Reporte cualitativo enero</v>
      </c>
      <c r="BG5" s="15" t="str">
        <f t="shared" si="2"/>
        <v>% Meta enero</v>
      </c>
      <c r="BH5" s="15" t="str">
        <f t="shared" si="2"/>
        <v>% Avance enero</v>
      </c>
      <c r="BI5" s="15" t="str">
        <f t="shared" si="2"/>
        <v>Validado enero</v>
      </c>
      <c r="BJ5" s="15" t="str">
        <f t="shared" si="2"/>
        <v>Observaciones validación enero</v>
      </c>
      <c r="BK5" s="15" t="str">
        <f t="shared" si="2"/>
        <v>Meta febrero</v>
      </c>
      <c r="BL5" s="15" t="str">
        <f t="shared" si="2"/>
        <v>Avance cuantitativo febrero</v>
      </c>
      <c r="BM5" s="15" t="str">
        <f t="shared" si="2"/>
        <v>Reporte cualitativo febrero</v>
      </c>
      <c r="BN5" s="15" t="str">
        <f t="shared" si="2"/>
        <v>% Meta febrero</v>
      </c>
      <c r="BO5" s="15" t="str">
        <f t="shared" si="2"/>
        <v>% Avance febrero</v>
      </c>
      <c r="BP5" s="15" t="str">
        <f t="shared" si="2"/>
        <v>Validado febrero</v>
      </c>
      <c r="BQ5" s="15" t="str">
        <f t="shared" si="2"/>
        <v>Observaciones validación febrero</v>
      </c>
      <c r="BR5" s="15" t="str">
        <f t="shared" si="2"/>
        <v>Meta marzo</v>
      </c>
      <c r="BS5" s="15" t="str">
        <f t="shared" si="2"/>
        <v>Avance cuantitativo marzo</v>
      </c>
      <c r="BT5" s="15" t="str">
        <f t="shared" si="2"/>
        <v>Reporte cualitativo marzo</v>
      </c>
      <c r="BU5" s="15" t="str">
        <f t="shared" si="2"/>
        <v>% Meta marzo</v>
      </c>
      <c r="BV5" s="15" t="str">
        <f t="shared" si="2"/>
        <v>% Avance marzo</v>
      </c>
      <c r="BW5" s="15" t="str">
        <f t="shared" si="2"/>
        <v>Validado marzo</v>
      </c>
      <c r="BX5" s="15" t="str">
        <f t="shared" si="2"/>
        <v>Observaciones validación marzo</v>
      </c>
      <c r="BY5" s="15" t="str">
        <f t="shared" si="2"/>
        <v>Meta abril</v>
      </c>
      <c r="BZ5" s="15" t="str">
        <f t="shared" si="2"/>
        <v>Avance cuantitativo abril</v>
      </c>
      <c r="CA5" s="15" t="str">
        <f t="shared" si="2"/>
        <v>Reporte cualitativo abril</v>
      </c>
      <c r="CB5" s="15" t="str">
        <f t="shared" si="2"/>
        <v>% Meta abril</v>
      </c>
      <c r="CC5" s="15" t="str">
        <f t="shared" si="2"/>
        <v>% Avance abril</v>
      </c>
      <c r="CD5" s="15" t="str">
        <f t="shared" si="2"/>
        <v>Validado abril</v>
      </c>
      <c r="CE5" s="15" t="str">
        <f t="shared" si="2"/>
        <v>Observaciones validación abril</v>
      </c>
      <c r="CF5" s="15" t="str">
        <f t="shared" si="2"/>
        <v>Meta mayo</v>
      </c>
      <c r="CG5" s="15" t="str">
        <f t="shared" si="2"/>
        <v>Avance cuantitativo mayo</v>
      </c>
      <c r="CH5" s="15" t="str">
        <f t="shared" si="2"/>
        <v>Reporte cualitativo mayo</v>
      </c>
      <c r="CI5" s="15" t="str">
        <f t="shared" si="2"/>
        <v>% Meta mayo</v>
      </c>
      <c r="CJ5" s="15" t="str">
        <f t="shared" si="2"/>
        <v>% Avance mayo</v>
      </c>
      <c r="CK5" s="15" t="str">
        <f t="shared" si="2"/>
        <v>Validado mayo</v>
      </c>
      <c r="CL5" s="15" t="str">
        <f t="shared" si="2"/>
        <v>Observaciones validación mayo</v>
      </c>
      <c r="CM5" s="15" t="str">
        <f t="shared" si="2"/>
        <v>Meta junio</v>
      </c>
      <c r="CN5" s="15" t="str">
        <f t="shared" si="2"/>
        <v>Avance cuantitativo junio</v>
      </c>
      <c r="CO5" s="15" t="str">
        <f t="shared" si="2"/>
        <v>Reporte cualitativo junio</v>
      </c>
      <c r="CP5" s="15" t="str">
        <f t="shared" si="2"/>
        <v>% Meta junio</v>
      </c>
      <c r="CQ5" s="15" t="str">
        <f t="shared" si="2"/>
        <v>% Avance junio</v>
      </c>
      <c r="CR5" s="15" t="str">
        <f t="shared" ref="CR5:EI5" si="3">+CR2</f>
        <v>Validado junio</v>
      </c>
      <c r="CS5" s="15" t="str">
        <f t="shared" si="3"/>
        <v>Observaciones validación junio</v>
      </c>
      <c r="CT5" s="15" t="str">
        <f t="shared" si="3"/>
        <v>Meta julio</v>
      </c>
      <c r="CU5" s="15" t="str">
        <f t="shared" si="3"/>
        <v>Avance cuantitativo julio</v>
      </c>
      <c r="CV5" s="15" t="str">
        <f t="shared" si="3"/>
        <v>Reporte cualitativo julio</v>
      </c>
      <c r="CW5" s="15" t="str">
        <f t="shared" si="3"/>
        <v>% Meta julio</v>
      </c>
      <c r="CX5" s="15" t="str">
        <f t="shared" si="3"/>
        <v>% Avance julio</v>
      </c>
      <c r="CY5" s="15" t="str">
        <f t="shared" si="3"/>
        <v>Validado julio</v>
      </c>
      <c r="CZ5" s="15" t="str">
        <f t="shared" si="3"/>
        <v>Observaciones validación julio</v>
      </c>
      <c r="DA5" s="15" t="str">
        <f t="shared" si="3"/>
        <v>Meta agosto</v>
      </c>
      <c r="DB5" s="15" t="str">
        <f t="shared" si="3"/>
        <v>Avance cuantitativo agosto</v>
      </c>
      <c r="DC5" s="15" t="str">
        <f t="shared" si="3"/>
        <v>Reporte cualitativo agosto</v>
      </c>
      <c r="DD5" s="15" t="str">
        <f t="shared" si="3"/>
        <v>% Meta agosto</v>
      </c>
      <c r="DE5" s="15" t="str">
        <f t="shared" si="3"/>
        <v>% Avance agosto</v>
      </c>
      <c r="DF5" s="15" t="str">
        <f t="shared" si="3"/>
        <v>Validado agosto</v>
      </c>
      <c r="DG5" s="15" t="str">
        <f t="shared" si="3"/>
        <v>Observaciones validación agosto</v>
      </c>
      <c r="DH5" s="15" t="str">
        <f t="shared" si="3"/>
        <v>Meta septiembre</v>
      </c>
      <c r="DI5" s="15" t="str">
        <f t="shared" si="3"/>
        <v>Avance cuantitativo septiembre</v>
      </c>
      <c r="DJ5" s="15" t="str">
        <f t="shared" si="3"/>
        <v>Reporte cualitativo septiembre</v>
      </c>
      <c r="DK5" s="15" t="str">
        <f t="shared" si="3"/>
        <v>% Meta septiembre</v>
      </c>
      <c r="DL5" s="15" t="str">
        <f t="shared" si="3"/>
        <v>% Avance septiembre</v>
      </c>
      <c r="DM5" s="15" t="str">
        <f t="shared" si="3"/>
        <v>Validado septiembre</v>
      </c>
      <c r="DN5" s="15" t="str">
        <f t="shared" si="3"/>
        <v>Observaciones validación septiembre</v>
      </c>
      <c r="DO5" s="15" t="str">
        <f t="shared" si="3"/>
        <v>Meta octubre</v>
      </c>
      <c r="DP5" s="15" t="str">
        <f t="shared" si="3"/>
        <v>Avance cuantitativo octubre</v>
      </c>
      <c r="DQ5" s="15" t="str">
        <f t="shared" si="3"/>
        <v>Reporte cualitativo octubre</v>
      </c>
      <c r="DR5" s="15" t="str">
        <f t="shared" si="3"/>
        <v>% Meta octubre</v>
      </c>
      <c r="DS5" s="15" t="str">
        <f t="shared" si="3"/>
        <v>% Avance octubre</v>
      </c>
      <c r="DT5" s="15" t="str">
        <f t="shared" si="3"/>
        <v>Validado octubre</v>
      </c>
      <c r="DU5" s="15" t="str">
        <f t="shared" si="3"/>
        <v>Observaciones validación octubre</v>
      </c>
      <c r="DV5" s="15" t="str">
        <f t="shared" si="3"/>
        <v>Meta noviembre</v>
      </c>
      <c r="DW5" s="15" t="str">
        <f t="shared" si="3"/>
        <v>Avance cuantitativo noviembre</v>
      </c>
      <c r="DX5" s="15" t="str">
        <f t="shared" si="3"/>
        <v>Reporte cualitativo noviembre</v>
      </c>
      <c r="DY5" s="15" t="str">
        <f t="shared" si="3"/>
        <v>% Meta noviembre</v>
      </c>
      <c r="DZ5" s="15" t="str">
        <f t="shared" si="3"/>
        <v>% Avance noviembre</v>
      </c>
      <c r="EA5" s="15" t="str">
        <f t="shared" si="3"/>
        <v>Validado noviembre</v>
      </c>
      <c r="EB5" s="15" t="str">
        <f t="shared" si="3"/>
        <v>Observaciones validación noviembre</v>
      </c>
      <c r="EC5" s="15" t="str">
        <f t="shared" si="3"/>
        <v>Meta diciembre</v>
      </c>
      <c r="ED5" s="15" t="str">
        <f t="shared" si="3"/>
        <v>Avance cuantitativo diciembre</v>
      </c>
      <c r="EE5" s="15" t="str">
        <f t="shared" si="3"/>
        <v>Reporte cualitativo diciembre</v>
      </c>
      <c r="EF5" s="15" t="str">
        <f t="shared" si="3"/>
        <v>% Meta diciembre</v>
      </c>
      <c r="EG5" s="15" t="str">
        <f t="shared" si="3"/>
        <v>% Avance diciembre</v>
      </c>
      <c r="EH5" s="15" t="str">
        <f t="shared" si="3"/>
        <v>Validado diciembre</v>
      </c>
      <c r="EI5" s="15" t="str">
        <f t="shared" si="3"/>
        <v>Observaciones validación diciembre</v>
      </c>
      <c r="EJ5" s="15" t="str">
        <f>+EJ3</f>
        <v>INCOMPLETO</v>
      </c>
      <c r="EK5" s="17"/>
      <c r="EL5" s="18"/>
      <c r="EM5" s="18"/>
      <c r="EN5" s="18"/>
      <c r="EO5" s="18"/>
      <c r="EP5" s="18"/>
      <c r="EQ5" s="18"/>
      <c r="ER5" s="18"/>
    </row>
    <row r="6" spans="1:148" s="51" customFormat="1" ht="14.25" customHeight="1" x14ac:dyDescent="0.25">
      <c r="A6" s="20" t="s">
        <v>1426</v>
      </c>
      <c r="B6" s="21" t="s">
        <v>1002</v>
      </c>
      <c r="C6" s="22" t="s">
        <v>1003</v>
      </c>
      <c r="D6" s="22" t="s">
        <v>1106</v>
      </c>
      <c r="E6" s="23" t="s">
        <v>1107</v>
      </c>
      <c r="F6" s="23" t="s">
        <v>1108</v>
      </c>
      <c r="G6" s="23" t="s">
        <v>1109</v>
      </c>
      <c r="H6" s="63" t="s">
        <v>175</v>
      </c>
      <c r="I6" s="23" t="s">
        <v>605</v>
      </c>
      <c r="J6" s="23" t="s">
        <v>606</v>
      </c>
      <c r="K6" s="23" t="s">
        <v>607</v>
      </c>
      <c r="L6" s="23" t="s">
        <v>1063</v>
      </c>
      <c r="M6" s="21" t="s">
        <v>1009</v>
      </c>
      <c r="N6" s="25" t="s">
        <v>1110</v>
      </c>
      <c r="O6" s="29">
        <v>62</v>
      </c>
      <c r="P6" s="23" t="s">
        <v>1111</v>
      </c>
      <c r="Q6" s="30" t="s">
        <v>165</v>
      </c>
      <c r="R6" s="355" t="s">
        <v>166</v>
      </c>
      <c r="S6" s="23" t="s">
        <v>1112</v>
      </c>
      <c r="T6" s="207" t="s">
        <v>168</v>
      </c>
      <c r="U6" s="29" t="s">
        <v>169</v>
      </c>
      <c r="V6" s="26">
        <v>0</v>
      </c>
      <c r="W6" s="63" t="s">
        <v>1113</v>
      </c>
      <c r="X6" s="26" t="s">
        <v>171</v>
      </c>
      <c r="Y6" s="21"/>
      <c r="Z6" s="30"/>
      <c r="AA6" s="30"/>
      <c r="AB6" s="30"/>
      <c r="AC6" s="30"/>
      <c r="AD6" s="30"/>
      <c r="AE6" s="30"/>
      <c r="AF6" s="30"/>
      <c r="AG6" s="30"/>
      <c r="AH6" s="29"/>
      <c r="AI6" s="29"/>
      <c r="AJ6" s="29"/>
      <c r="AK6" s="29" t="s">
        <v>173</v>
      </c>
      <c r="AL6" s="29"/>
      <c r="AM6" s="29"/>
      <c r="AN6" s="29"/>
      <c r="AO6" s="29"/>
      <c r="AP6" s="29"/>
      <c r="AQ6" s="29"/>
      <c r="AR6" s="31"/>
      <c r="AS6" s="29"/>
      <c r="AT6" s="157">
        <v>2</v>
      </c>
      <c r="AU6" s="226">
        <v>2</v>
      </c>
      <c r="AV6" s="212">
        <v>2</v>
      </c>
      <c r="AW6" s="212">
        <v>2</v>
      </c>
      <c r="AX6" s="212">
        <v>2</v>
      </c>
      <c r="AY6" s="212">
        <v>10</v>
      </c>
      <c r="AZ6" s="212"/>
      <c r="BA6" s="212"/>
      <c r="BB6" s="212"/>
      <c r="BC6" s="213"/>
      <c r="BD6" s="45">
        <v>0</v>
      </c>
      <c r="BE6" s="195"/>
      <c r="BF6" s="154"/>
      <c r="BG6" s="37">
        <f>IFERROR(BD6/AV6,0)</f>
        <v>0</v>
      </c>
      <c r="BH6" s="38">
        <f>+IF(BI6="SI",IFERROR((IF(BI6="SI",BE6,0)/AV6),"REVISAR"),0)</f>
        <v>0</v>
      </c>
      <c r="BI6" s="39" t="s">
        <v>174</v>
      </c>
      <c r="BJ6" s="64" t="s">
        <v>1114</v>
      </c>
      <c r="BK6" s="57">
        <v>0</v>
      </c>
      <c r="BL6" s="191">
        <f>IF(BI6="SI",BE6,0)</f>
        <v>0</v>
      </c>
      <c r="BM6" s="154"/>
      <c r="BN6" s="37">
        <f>+IFERROR(BK6/AV6,0)</f>
        <v>0</v>
      </c>
      <c r="BO6" s="38">
        <f>+IF(BP6="SI",IFERROR((IF(BP6="SI",BL6,0)/AV6),"REVISAR"),BH6)</f>
        <v>0</v>
      </c>
      <c r="BP6" s="39" t="s">
        <v>174</v>
      </c>
      <c r="BQ6" s="36" t="s">
        <v>1115</v>
      </c>
      <c r="BR6" s="57">
        <v>0</v>
      </c>
      <c r="BS6" s="191">
        <f>IF(BP6="SI",BL6,0)</f>
        <v>0</v>
      </c>
      <c r="BT6" s="154"/>
      <c r="BU6" s="37">
        <f>IFERROR(BR6/AV6,0)</f>
        <v>0</v>
      </c>
      <c r="BV6" s="38">
        <f>+IF(BW6="SI",IFERROR((IF(BW6="SI",BS6,0)/AV6),"REVISAR"),BO6)</f>
        <v>0</v>
      </c>
      <c r="BW6" s="39" t="s">
        <v>174</v>
      </c>
      <c r="BX6" s="36" t="s">
        <v>1115</v>
      </c>
      <c r="BY6" s="57">
        <v>0</v>
      </c>
      <c r="BZ6" s="44">
        <f>IF(BW6="SI",BS6,0)</f>
        <v>0</v>
      </c>
      <c r="CA6" s="40"/>
      <c r="CB6" s="37">
        <f>IFERROR(BY6/$AV6,0)</f>
        <v>0</v>
      </c>
      <c r="CC6" s="38">
        <f>+IF(CD6="SI",IFERROR((IF(CD6="SI",BZ6,0)/AV6),"REVISAR"),BV6)</f>
        <v>0</v>
      </c>
      <c r="CD6" s="39" t="s">
        <v>174</v>
      </c>
      <c r="CE6" s="36" t="s">
        <v>1116</v>
      </c>
      <c r="CF6" s="45">
        <v>0</v>
      </c>
      <c r="CG6" s="44">
        <f>IF(CD6="SI",BZ6,0)</f>
        <v>0</v>
      </c>
      <c r="CH6" s="40"/>
      <c r="CI6" s="37">
        <f>IFERROR(CF6/$AV6,0)</f>
        <v>0</v>
      </c>
      <c r="CJ6" s="38">
        <f>+IF(CK6="SI",IFERROR((IF(CK6="SI",CG6,0)/AV6),"REVISAR"),CC6)</f>
        <v>0</v>
      </c>
      <c r="CK6" s="39" t="s">
        <v>174</v>
      </c>
      <c r="CL6" s="36" t="s">
        <v>1117</v>
      </c>
      <c r="CM6" s="46">
        <v>1</v>
      </c>
      <c r="CN6" s="40">
        <v>1</v>
      </c>
      <c r="CO6" s="36" t="s">
        <v>1118</v>
      </c>
      <c r="CP6" s="37">
        <f>IFERROR(CM6/$AV6,0)</f>
        <v>0.5</v>
      </c>
      <c r="CQ6" s="38">
        <f>+IF(CR6="SI",IFERROR((IF(CR6="SI",CN6,0)/AV6),"REVISAR"),CJ6)</f>
        <v>0.5</v>
      </c>
      <c r="CR6" s="39" t="s">
        <v>179</v>
      </c>
      <c r="CS6" s="36" t="s">
        <v>1119</v>
      </c>
      <c r="CT6" s="126">
        <v>1</v>
      </c>
      <c r="CU6" s="44">
        <f>IF(CR6="SI",CN6,0)</f>
        <v>1</v>
      </c>
      <c r="CV6" s="40"/>
      <c r="CW6" s="37">
        <f>IFERROR(CT6/$AV6,0)</f>
        <v>0.5</v>
      </c>
      <c r="CX6" s="38">
        <f>+IF(CY6="SI",IFERROR((IF(CY6="SI",CU6,0)/AV6),"REVISAR"),CQ6)</f>
        <v>0.5</v>
      </c>
      <c r="CY6" s="39" t="s">
        <v>174</v>
      </c>
      <c r="CZ6" s="40" t="s">
        <v>175</v>
      </c>
      <c r="DA6" s="94">
        <v>1</v>
      </c>
      <c r="DB6" s="44">
        <f>IF(CY6="SI",CU6,0)</f>
        <v>0</v>
      </c>
      <c r="DC6" s="40"/>
      <c r="DD6" s="37">
        <f>IFERROR(DA6/$AV6,0)</f>
        <v>0.5</v>
      </c>
      <c r="DE6" s="38">
        <f>+IF(DF6="SI",IFERROR((IF(DF6="SI",DB6,0)/AV6),"REVISAR"),CX6)</f>
        <v>0.5</v>
      </c>
      <c r="DF6" s="39" t="s">
        <v>174</v>
      </c>
      <c r="DG6" s="40" t="s">
        <v>175</v>
      </c>
      <c r="DH6" s="46">
        <v>1</v>
      </c>
      <c r="DI6" s="44">
        <f>IF(DF6="SI",DB6,0)</f>
        <v>0</v>
      </c>
      <c r="DJ6" s="40"/>
      <c r="DK6" s="37">
        <f>IFERROR(DH6/$AV6,0)</f>
        <v>0.5</v>
      </c>
      <c r="DL6" s="38">
        <f>+IF(DM6="SI",IFERROR((IF(DM6="SI",DI6,0)/AV6),"REVISAR"),DE6)</f>
        <v>0.5</v>
      </c>
      <c r="DM6" s="39" t="s">
        <v>174</v>
      </c>
      <c r="DN6" s="40" t="s">
        <v>175</v>
      </c>
      <c r="DO6" s="46">
        <v>1</v>
      </c>
      <c r="DP6" s="44">
        <f>IF(DM6="SI",DI6,0)</f>
        <v>0</v>
      </c>
      <c r="DQ6" s="40"/>
      <c r="DR6" s="37">
        <f>IFERROR(DO6/$AV6,0)</f>
        <v>0.5</v>
      </c>
      <c r="DS6" s="38">
        <f>+IF(DT6="SI",IFERROR((IF(DT6="SI",DP6,0)/AV6),"REVISAR"),DL6)</f>
        <v>0.5</v>
      </c>
      <c r="DT6" s="39" t="s">
        <v>174</v>
      </c>
      <c r="DU6" s="40" t="s">
        <v>175</v>
      </c>
      <c r="DV6" s="46">
        <v>1</v>
      </c>
      <c r="DW6" s="44">
        <f>IF(DT6="SI",DP6,0)</f>
        <v>0</v>
      </c>
      <c r="DX6" s="40"/>
      <c r="DY6" s="37">
        <f>IFERROR(DV6/$AV6,0)</f>
        <v>0.5</v>
      </c>
      <c r="DZ6" s="38">
        <f>+IF(EA6="SI",IFERROR((IF(EA6="SI",DW6,0)/AV6),"REVISAR"),DS6)</f>
        <v>0.5</v>
      </c>
      <c r="EA6" s="39" t="s">
        <v>174</v>
      </c>
      <c r="EB6" s="40" t="s">
        <v>175</v>
      </c>
      <c r="EC6" s="46">
        <f>+AV6</f>
        <v>2</v>
      </c>
      <c r="ED6" s="40"/>
      <c r="EE6" s="40"/>
      <c r="EF6" s="37">
        <f>IFERROR(EC6/$AV6,0)</f>
        <v>1</v>
      </c>
      <c r="EG6" s="38">
        <f>+IF(EH6="SI",IFERROR((IF(EH6="SI",ED6,0)/AV6),"REVISAR"),DZ6)</f>
        <v>0.5</v>
      </c>
      <c r="EH6" s="39" t="s">
        <v>174</v>
      </c>
      <c r="EI6" s="40" t="s">
        <v>175</v>
      </c>
      <c r="EJ6" s="50"/>
      <c r="EK6" s="48">
        <v>2024</v>
      </c>
      <c r="EL6" s="49" t="e">
        <f>+VLOOKUP(C6,[8]Listas_desplega!$AI$22:$AJ$44,2,0)</f>
        <v>#N/A</v>
      </c>
      <c r="EM6" s="49" t="str">
        <f>+VLOOKUP(I6,[8]Listas_desplega!$BY$2:$BZ$7,2,0)</f>
        <v>T_5</v>
      </c>
      <c r="EN6" s="49" t="str">
        <f>+VLOOKUP(J6,[8]Listas_desplega!$BY$10:$BZ$23,2,0)</f>
        <v>T_5_C_1</v>
      </c>
      <c r="EO6" s="49" t="str">
        <f>+VLOOKUP(K6,[8]Listas_desplega!$BY$27:$BZ$54,2,0)</f>
        <v>T_5_C_1_ET_1</v>
      </c>
      <c r="EP6" s="49" t="str">
        <f>+VLOOKUP(L6,[8]Listas_desplega!$BY$57:$BZ$105,2,0)</f>
        <v>T_5_C_1_ET_1_CPT_3</v>
      </c>
      <c r="EQ6" s="50" t="str">
        <f>+VLOOKUP(M6,[8]Listas_desplega!$J$2:$K$11,2,FALSE)</f>
        <v>Eje_E_9</v>
      </c>
      <c r="ER6" s="50"/>
    </row>
    <row r="7" spans="1:148" s="51" customFormat="1" ht="14.25" customHeight="1" x14ac:dyDescent="0.25">
      <c r="A7" s="20" t="s">
        <v>1427</v>
      </c>
      <c r="B7" s="21" t="s">
        <v>1002</v>
      </c>
      <c r="C7" s="22" t="s">
        <v>1003</v>
      </c>
      <c r="D7" s="22" t="s">
        <v>1106</v>
      </c>
      <c r="E7" s="23" t="s">
        <v>1107</v>
      </c>
      <c r="F7" s="23" t="s">
        <v>1108</v>
      </c>
      <c r="G7" s="23" t="s">
        <v>1109</v>
      </c>
      <c r="H7" s="63" t="s">
        <v>175</v>
      </c>
      <c r="I7" s="23" t="s">
        <v>605</v>
      </c>
      <c r="J7" s="23" t="s">
        <v>606</v>
      </c>
      <c r="K7" s="23" t="s">
        <v>607</v>
      </c>
      <c r="L7" s="23" t="s">
        <v>1063</v>
      </c>
      <c r="M7" s="21" t="s">
        <v>1009</v>
      </c>
      <c r="N7" s="25" t="s">
        <v>1110</v>
      </c>
      <c r="O7" s="29">
        <v>63</v>
      </c>
      <c r="P7" s="23" t="s">
        <v>1120</v>
      </c>
      <c r="Q7" s="30" t="s">
        <v>165</v>
      </c>
      <c r="R7" s="355" t="s">
        <v>222</v>
      </c>
      <c r="S7" s="23" t="s">
        <v>1121</v>
      </c>
      <c r="T7" s="207" t="s">
        <v>168</v>
      </c>
      <c r="U7" s="29" t="s">
        <v>199</v>
      </c>
      <c r="V7" s="29">
        <v>0</v>
      </c>
      <c r="W7" s="23" t="s">
        <v>1122</v>
      </c>
      <c r="X7" s="29" t="s">
        <v>171</v>
      </c>
      <c r="Y7" s="21"/>
      <c r="Z7" s="30"/>
      <c r="AA7" s="30"/>
      <c r="AB7" s="30"/>
      <c r="AC7" s="30"/>
      <c r="AD7" s="30"/>
      <c r="AE7" s="30"/>
      <c r="AF7" s="30"/>
      <c r="AG7" s="30"/>
      <c r="AH7" s="29"/>
      <c r="AI7" s="29"/>
      <c r="AJ7" s="29"/>
      <c r="AK7" s="29" t="s">
        <v>173</v>
      </c>
      <c r="AL7" s="29"/>
      <c r="AM7" s="29"/>
      <c r="AN7" s="29"/>
      <c r="AO7" s="29"/>
      <c r="AP7" s="29"/>
      <c r="AQ7" s="29"/>
      <c r="AR7" s="31"/>
      <c r="AS7" s="29"/>
      <c r="AT7" s="157">
        <v>1</v>
      </c>
      <c r="AU7" s="226">
        <v>1</v>
      </c>
      <c r="AV7" s="212">
        <v>1</v>
      </c>
      <c r="AW7" s="212">
        <v>1</v>
      </c>
      <c r="AX7" s="212">
        <v>1</v>
      </c>
      <c r="AY7" s="212">
        <v>5</v>
      </c>
      <c r="AZ7" s="212"/>
      <c r="BA7" s="212"/>
      <c r="BB7" s="212"/>
      <c r="BC7" s="213"/>
      <c r="BD7" s="45">
        <v>0</v>
      </c>
      <c r="BE7" s="214"/>
      <c r="BF7" s="154"/>
      <c r="BG7" s="37">
        <f>IFERROR(BD7/AV7,0)</f>
        <v>0</v>
      </c>
      <c r="BH7" s="38">
        <f>+IF(BI7="SI",IFERROR((IF(BI7="SI",BE7,0)/AV7),"REVISAR"),0)</f>
        <v>0</v>
      </c>
      <c r="BI7" s="39" t="s">
        <v>174</v>
      </c>
      <c r="BJ7" s="64" t="s">
        <v>1114</v>
      </c>
      <c r="BK7" s="95">
        <v>0</v>
      </c>
      <c r="BL7" s="191">
        <f>IF(BI7="SI",BE7,0)</f>
        <v>0</v>
      </c>
      <c r="BM7" s="154"/>
      <c r="BN7" s="37">
        <f>+IFERROR(BK7/AV7,0)</f>
        <v>0</v>
      </c>
      <c r="BO7" s="38">
        <f>+IF(BP7="SI",IFERROR((IF(BP7="SI",BL7,0)/AV7),"REVISAR"),BH7)</f>
        <v>0</v>
      </c>
      <c r="BP7" s="39" t="s">
        <v>174</v>
      </c>
      <c r="BQ7" s="36" t="s">
        <v>1115</v>
      </c>
      <c r="BR7" s="95">
        <v>0</v>
      </c>
      <c r="BS7" s="191">
        <f>IF(BP7="SI",BL7,0)</f>
        <v>0</v>
      </c>
      <c r="BT7" s="154"/>
      <c r="BU7" s="37">
        <f>IFERROR(BR7/AV7,0)</f>
        <v>0</v>
      </c>
      <c r="BV7" s="38">
        <f>+IF(BW7="SI",IFERROR((IF(BW7="SI",BS7,0)/AV7),"REVISAR"),BO7)</f>
        <v>0</v>
      </c>
      <c r="BW7" s="39" t="s">
        <v>174</v>
      </c>
      <c r="BX7" s="36" t="s">
        <v>1115</v>
      </c>
      <c r="BY7" s="57">
        <v>0</v>
      </c>
      <c r="BZ7" s="44">
        <f>IF(BW7="SI",BS7,0)</f>
        <v>0</v>
      </c>
      <c r="CA7" s="40"/>
      <c r="CB7" s="37">
        <f>IFERROR(BY7/$AV7,0)</f>
        <v>0</v>
      </c>
      <c r="CC7" s="38">
        <f>+IF(CD7="SI",IFERROR((IF(CD7="SI",BZ7,0)/AV7),"REVISAR"),BV7)</f>
        <v>0</v>
      </c>
      <c r="CD7" s="39" t="s">
        <v>174</v>
      </c>
      <c r="CE7" s="36" t="s">
        <v>1116</v>
      </c>
      <c r="CF7" s="95">
        <v>0</v>
      </c>
      <c r="CG7" s="44">
        <f>IF(CD7="SI",BZ7,0)</f>
        <v>0</v>
      </c>
      <c r="CH7" s="40"/>
      <c r="CI7" s="37">
        <f>IFERROR(CF7/$AV7,0)</f>
        <v>0</v>
      </c>
      <c r="CJ7" s="38">
        <f>+IF(CK7="SI",IFERROR((IF(CK7="SI",CG7,0)/AV7),"REVISAR"),CC7)</f>
        <v>0</v>
      </c>
      <c r="CK7" s="39" t="s">
        <v>174</v>
      </c>
      <c r="CL7" s="36" t="s">
        <v>1117</v>
      </c>
      <c r="CM7" s="100">
        <v>0</v>
      </c>
      <c r="CN7" s="44">
        <v>0</v>
      </c>
      <c r="CO7" s="36" t="s">
        <v>1088</v>
      </c>
      <c r="CP7" s="37">
        <f>IFERROR(CM7/$AV7,0)</f>
        <v>0</v>
      </c>
      <c r="CQ7" s="38">
        <f>+IF(CR7="SI",IFERROR((IF(CR7="SI",CN7,0)/AV7),"REVISAR"),CJ7)</f>
        <v>0</v>
      </c>
      <c r="CR7" s="39" t="s">
        <v>179</v>
      </c>
      <c r="CS7" s="36" t="s">
        <v>1123</v>
      </c>
      <c r="CT7" s="126">
        <v>0</v>
      </c>
      <c r="CU7" s="44">
        <f>IF(CR7="SI",CN7,0)</f>
        <v>0</v>
      </c>
      <c r="CV7" s="40"/>
      <c r="CW7" s="37">
        <f>IFERROR(CT7/$AV7,0)</f>
        <v>0</v>
      </c>
      <c r="CX7" s="38">
        <f>+IF(CY7="SI",IFERROR((IF(CY7="SI",CU7,0)/AV7),"REVISAR"),CQ7)</f>
        <v>0</v>
      </c>
      <c r="CY7" s="39" t="s">
        <v>174</v>
      </c>
      <c r="CZ7" s="40" t="s">
        <v>175</v>
      </c>
      <c r="DA7" s="93">
        <v>0</v>
      </c>
      <c r="DB7" s="44">
        <f>IF(CY7="SI",CU7,0)</f>
        <v>0</v>
      </c>
      <c r="DC7" s="40"/>
      <c r="DD7" s="37">
        <f>IFERROR(DA7/$AV7,0)</f>
        <v>0</v>
      </c>
      <c r="DE7" s="38">
        <f>+IF(DF7="SI",IFERROR((IF(DF7="SI",DB7,0)/AV7),"REVISAR"),CX7)</f>
        <v>0</v>
      </c>
      <c r="DF7" s="39" t="s">
        <v>174</v>
      </c>
      <c r="DG7" s="40" t="s">
        <v>175</v>
      </c>
      <c r="DH7" s="94">
        <v>0</v>
      </c>
      <c r="DI7" s="44">
        <f>IF(DF7="SI",DB7,0)</f>
        <v>0</v>
      </c>
      <c r="DJ7" s="40"/>
      <c r="DK7" s="37">
        <f>IFERROR(DH7/$AV7,0)</f>
        <v>0</v>
      </c>
      <c r="DL7" s="38">
        <f>+IF(DM7="SI",IFERROR((IF(DM7="SI",DI7,0)/AV7),"REVISAR"),DE7)</f>
        <v>0</v>
      </c>
      <c r="DM7" s="39" t="s">
        <v>174</v>
      </c>
      <c r="DN7" s="40" t="s">
        <v>175</v>
      </c>
      <c r="DO7" s="152"/>
      <c r="DP7" s="44">
        <f>IF(DM7="SI",DI7,0)</f>
        <v>0</v>
      </c>
      <c r="DQ7" s="40"/>
      <c r="DR7" s="37">
        <f>IFERROR(DO7/$AV7,0)</f>
        <v>0</v>
      </c>
      <c r="DS7" s="38">
        <f>+IF(DT7="SI",IFERROR((IF(DT7="SI",DP7,0)/AV7),"REVISAR"),DL7)</f>
        <v>0</v>
      </c>
      <c r="DT7" s="39" t="s">
        <v>174</v>
      </c>
      <c r="DU7" s="40" t="s">
        <v>175</v>
      </c>
      <c r="DV7" s="46">
        <v>0</v>
      </c>
      <c r="DW7" s="44">
        <f>IF(DT7="SI",DO7,0)</f>
        <v>0</v>
      </c>
      <c r="DX7" s="40"/>
      <c r="DY7" s="37">
        <f>IFERROR(DV7/$AV7,0)</f>
        <v>0</v>
      </c>
      <c r="DZ7" s="38">
        <f>+IF(EA7="SI",IFERROR((IF(EA7="SI",DW7,0)/AV7),"REVISAR"),DS7)</f>
        <v>0</v>
      </c>
      <c r="EA7" s="39" t="s">
        <v>174</v>
      </c>
      <c r="EB7" s="40" t="s">
        <v>175</v>
      </c>
      <c r="EC7" s="46">
        <f>+AV7</f>
        <v>1</v>
      </c>
      <c r="ED7" s="60"/>
      <c r="EE7" s="40"/>
      <c r="EF7" s="37">
        <f>IFERROR(EC7/$AV7,0)</f>
        <v>1</v>
      </c>
      <c r="EG7" s="38">
        <f>+IF(EH7="SI",IFERROR((IF(EH7="SI",ED7,0)/AV7),"REVISAR"),DZ7)</f>
        <v>0</v>
      </c>
      <c r="EH7" s="39" t="s">
        <v>174</v>
      </c>
      <c r="EI7" s="40" t="s">
        <v>175</v>
      </c>
      <c r="EJ7" s="50"/>
      <c r="EK7" s="48">
        <v>2024</v>
      </c>
      <c r="EL7" s="49" t="e">
        <f>+VLOOKUP(C7,[8]Listas_desplega!$AI$22:$AJ$44,2,0)</f>
        <v>#N/A</v>
      </c>
      <c r="EM7" s="49" t="str">
        <f>+VLOOKUP(I7,[8]Listas_desplega!$BY$2:$BZ$7,2,0)</f>
        <v>T_5</v>
      </c>
      <c r="EN7" s="49" t="str">
        <f>+VLOOKUP(J7,[8]Listas_desplega!$BY$10:$BZ$23,2,0)</f>
        <v>T_5_C_1</v>
      </c>
      <c r="EO7" s="49" t="str">
        <f>+VLOOKUP(K7,[8]Listas_desplega!$BY$27:$BZ$54,2,0)</f>
        <v>T_5_C_1_ET_1</v>
      </c>
      <c r="EP7" s="49" t="str">
        <f>+VLOOKUP(L7,[8]Listas_desplega!$BY$57:$BZ$105,2,0)</f>
        <v>T_5_C_1_ET_1_CPT_3</v>
      </c>
      <c r="EQ7" s="50" t="str">
        <f>+VLOOKUP(M7,[8]Listas_desplega!$J$2:$K$11,2,FALSE)</f>
        <v>Eje_E_9</v>
      </c>
      <c r="ER7" s="50"/>
    </row>
    <row r="8" spans="1:148" s="51" customFormat="1" x14ac:dyDescent="0.25">
      <c r="A8" s="20" t="s">
        <v>1428</v>
      </c>
      <c r="B8" s="21" t="s">
        <v>1002</v>
      </c>
      <c r="C8" s="22" t="s">
        <v>1003</v>
      </c>
      <c r="D8" s="22" t="s">
        <v>1106</v>
      </c>
      <c r="E8" s="23" t="s">
        <v>1107</v>
      </c>
      <c r="F8" s="23" t="s">
        <v>1108</v>
      </c>
      <c r="G8" s="23" t="s">
        <v>1109</v>
      </c>
      <c r="H8" s="63" t="s">
        <v>175</v>
      </c>
      <c r="I8" s="23" t="s">
        <v>605</v>
      </c>
      <c r="J8" s="23" t="s">
        <v>606</v>
      </c>
      <c r="K8" s="23" t="s">
        <v>607</v>
      </c>
      <c r="L8" s="23" t="s">
        <v>1063</v>
      </c>
      <c r="M8" s="21" t="s">
        <v>1009</v>
      </c>
      <c r="N8" s="25" t="s">
        <v>1110</v>
      </c>
      <c r="O8" s="29">
        <v>64</v>
      </c>
      <c r="P8" s="23" t="s">
        <v>1124</v>
      </c>
      <c r="Q8" s="30" t="s">
        <v>165</v>
      </c>
      <c r="R8" s="355" t="s">
        <v>478</v>
      </c>
      <c r="S8" s="23" t="s">
        <v>1125</v>
      </c>
      <c r="T8" s="29" t="s">
        <v>186</v>
      </c>
      <c r="U8" s="29" t="s">
        <v>169</v>
      </c>
      <c r="V8" s="29">
        <v>0</v>
      </c>
      <c r="W8" s="23" t="s">
        <v>1126</v>
      </c>
      <c r="X8" s="29" t="s">
        <v>171</v>
      </c>
      <c r="Y8" s="21"/>
      <c r="Z8" s="30"/>
      <c r="AA8" s="30"/>
      <c r="AB8" s="30"/>
      <c r="AC8" s="30"/>
      <c r="AD8" s="30"/>
      <c r="AE8" s="30"/>
      <c r="AF8" s="30"/>
      <c r="AG8" s="30"/>
      <c r="AH8" s="29"/>
      <c r="AI8" s="29"/>
      <c r="AJ8" s="29"/>
      <c r="AK8" s="29" t="s">
        <v>173</v>
      </c>
      <c r="AL8" s="29"/>
      <c r="AM8" s="29"/>
      <c r="AN8" s="29"/>
      <c r="AO8" s="29"/>
      <c r="AP8" s="29"/>
      <c r="AQ8" s="29"/>
      <c r="AR8" s="31"/>
      <c r="AS8" s="29"/>
      <c r="AT8" s="157">
        <v>100</v>
      </c>
      <c r="AU8" s="226">
        <v>100</v>
      </c>
      <c r="AV8" s="226">
        <v>100</v>
      </c>
      <c r="AW8" s="226">
        <v>100</v>
      </c>
      <c r="AX8" s="226">
        <v>100</v>
      </c>
      <c r="AY8" s="226">
        <v>100</v>
      </c>
      <c r="AZ8" s="226"/>
      <c r="BA8" s="226"/>
      <c r="BB8" s="226"/>
      <c r="BC8" s="227"/>
      <c r="BD8" s="45">
        <v>0</v>
      </c>
      <c r="BE8" s="195"/>
      <c r="BF8" s="154"/>
      <c r="BG8" s="37">
        <f>IFERROR(BD8/AV8,0)</f>
        <v>0</v>
      </c>
      <c r="BH8" s="38">
        <f>+IF(BI8="SI",IFERROR((IF(BI8="SI",BE8,0)/AV8),"REVISAR"),0)</f>
        <v>0</v>
      </c>
      <c r="BI8" s="39" t="s">
        <v>174</v>
      </c>
      <c r="BJ8" s="64" t="s">
        <v>1114</v>
      </c>
      <c r="BK8" s="57">
        <v>0</v>
      </c>
      <c r="BL8" s="191">
        <f>IF(BI8="SI",BE8,0)</f>
        <v>0</v>
      </c>
      <c r="BM8" s="154"/>
      <c r="BN8" s="37">
        <f>+IFERROR(BK8/AV8,0)</f>
        <v>0</v>
      </c>
      <c r="BO8" s="38">
        <f>+IF(BP8="SI",IFERROR((IF(BP8="SI",BL8,0)/AV8),"REVISAR"),BH8)</f>
        <v>0</v>
      </c>
      <c r="BP8" s="39" t="s">
        <v>174</v>
      </c>
      <c r="BQ8" s="36" t="s">
        <v>1115</v>
      </c>
      <c r="BR8" s="57">
        <v>0</v>
      </c>
      <c r="BS8" s="191">
        <f>IF(BP8="SI",BL8,0)</f>
        <v>0</v>
      </c>
      <c r="BT8" s="154"/>
      <c r="BU8" s="37">
        <f>IFERROR(BR8/AV8,0)</f>
        <v>0</v>
      </c>
      <c r="BV8" s="38">
        <f>+IF(BW8="SI",IFERROR((IF(BW8="SI",BS8,0)/AV8),"REVISAR"),BO8)</f>
        <v>0</v>
      </c>
      <c r="BW8" s="39" t="s">
        <v>174</v>
      </c>
      <c r="BX8" s="36" t="s">
        <v>1115</v>
      </c>
      <c r="BY8" s="57">
        <v>0</v>
      </c>
      <c r="BZ8" s="44">
        <f>IF(BW8="SI",BS8,0)</f>
        <v>0</v>
      </c>
      <c r="CA8" s="40"/>
      <c r="CB8" s="37">
        <f>IFERROR(BY8/$AV8,0)</f>
        <v>0</v>
      </c>
      <c r="CC8" s="38">
        <f>+IF(CD8="SI",IFERROR((IF(CD8="SI",BZ8,0)/AV8),"REVISAR"),BV8)</f>
        <v>0</v>
      </c>
      <c r="CD8" s="39" t="s">
        <v>174</v>
      </c>
      <c r="CE8" s="36" t="s">
        <v>1116</v>
      </c>
      <c r="CF8" s="45">
        <v>0</v>
      </c>
      <c r="CG8" s="44">
        <f>IF(CD8="SI",BZ8,0)</f>
        <v>0</v>
      </c>
      <c r="CH8" s="40"/>
      <c r="CI8" s="37">
        <f>IFERROR(CF8/$AV8,0)</f>
        <v>0</v>
      </c>
      <c r="CJ8" s="38">
        <f>+IF(CK8="SI",IFERROR((IF(CK8="SI",CG8,0)/AV8),"REVISAR"),CC8)</f>
        <v>0</v>
      </c>
      <c r="CK8" s="39" t="s">
        <v>174</v>
      </c>
      <c r="CL8" s="36" t="s">
        <v>1117</v>
      </c>
      <c r="CM8" s="46">
        <v>50</v>
      </c>
      <c r="CN8" s="40">
        <v>50</v>
      </c>
      <c r="CO8" s="36" t="s">
        <v>1127</v>
      </c>
      <c r="CP8" s="37">
        <f>IFERROR(CM8/$AV8,0)</f>
        <v>0.5</v>
      </c>
      <c r="CQ8" s="38">
        <f>+IF(CR8="SI",IFERROR((IF(CR8="SI",CN8,0)/AV8),"REVISAR"),CJ8)</f>
        <v>0.5</v>
      </c>
      <c r="CR8" s="39" t="s">
        <v>179</v>
      </c>
      <c r="CS8" s="36" t="s">
        <v>1119</v>
      </c>
      <c r="CT8" s="126">
        <v>50</v>
      </c>
      <c r="CU8" s="44">
        <f>IF(CR8="SI",CN8,0)</f>
        <v>50</v>
      </c>
      <c r="CV8" s="40"/>
      <c r="CW8" s="37">
        <f>IFERROR(CT8/$AV8,0)</f>
        <v>0.5</v>
      </c>
      <c r="CX8" s="38">
        <f>+IF(CY8="SI",IFERROR((IF(CY8="SI",CU8,0)/AV8),"REVISAR"),CQ8)</f>
        <v>0.5</v>
      </c>
      <c r="CY8" s="39" t="s">
        <v>174</v>
      </c>
      <c r="CZ8" s="40" t="s">
        <v>175</v>
      </c>
      <c r="DA8" s="94">
        <v>50</v>
      </c>
      <c r="DB8" s="44">
        <f>IF(CY8="SI",CU8,0)</f>
        <v>0</v>
      </c>
      <c r="DC8" s="40"/>
      <c r="DD8" s="37">
        <f>IFERROR(DA8/$AV8,0)</f>
        <v>0.5</v>
      </c>
      <c r="DE8" s="38">
        <f>+IF(DF8="SI",IFERROR((IF(DF8="SI",DB8,0)/AV8),"REVISAR"),CX8)</f>
        <v>0.5</v>
      </c>
      <c r="DF8" s="39" t="s">
        <v>174</v>
      </c>
      <c r="DG8" s="40" t="s">
        <v>175</v>
      </c>
      <c r="DH8" s="46">
        <v>50</v>
      </c>
      <c r="DI8" s="44">
        <f>IF(DF8="SI",DB8,0)</f>
        <v>0</v>
      </c>
      <c r="DJ8" s="40"/>
      <c r="DK8" s="37">
        <f>IFERROR(DH8/$AV8,0)</f>
        <v>0.5</v>
      </c>
      <c r="DL8" s="38">
        <f>+IF(DM8="SI",IFERROR((IF(DM8="SI",DI8,0)/AV8),"REVISAR"),DE8)</f>
        <v>0.5</v>
      </c>
      <c r="DM8" s="39" t="s">
        <v>174</v>
      </c>
      <c r="DN8" s="40" t="s">
        <v>175</v>
      </c>
      <c r="DO8" s="46">
        <v>50</v>
      </c>
      <c r="DP8" s="44">
        <f>IF(DM8="SI",DI8,0)</f>
        <v>0</v>
      </c>
      <c r="DQ8" s="40"/>
      <c r="DR8" s="37">
        <f>IFERROR(DO8/$AV8,0)</f>
        <v>0.5</v>
      </c>
      <c r="DS8" s="38">
        <f>+IF(DT8="SI",IFERROR((IF(DT8="SI",DP8,0)/AV8),"REVISAR"),DL8)</f>
        <v>0.5</v>
      </c>
      <c r="DT8" s="39" t="s">
        <v>174</v>
      </c>
      <c r="DU8" s="40" t="s">
        <v>175</v>
      </c>
      <c r="DV8" s="46">
        <v>50</v>
      </c>
      <c r="DW8" s="44">
        <f>IF(DT8="SI",DP8,0)</f>
        <v>0</v>
      </c>
      <c r="DX8" s="40"/>
      <c r="DY8" s="37">
        <f>IFERROR(DV8/$AV8,0)</f>
        <v>0.5</v>
      </c>
      <c r="DZ8" s="38">
        <f>+IF(EA8="SI",IFERROR((IF(EA8="SI",DW8,0)/AV8),"REVISAR"),DS8)</f>
        <v>0.5</v>
      </c>
      <c r="EA8" s="39" t="s">
        <v>174</v>
      </c>
      <c r="EB8" s="40" t="s">
        <v>175</v>
      </c>
      <c r="EC8" s="46">
        <v>100</v>
      </c>
      <c r="ED8" s="40"/>
      <c r="EE8" s="40"/>
      <c r="EF8" s="37">
        <f>IFERROR(EC8/$AV8,0)</f>
        <v>1</v>
      </c>
      <c r="EG8" s="38">
        <f>+IF(EH8="SI",IFERROR((IF(EH8="SI",ED8,0)/AV8),"REVISAR"),DZ8)</f>
        <v>0.5</v>
      </c>
      <c r="EH8" s="39" t="s">
        <v>174</v>
      </c>
      <c r="EI8" s="40" t="s">
        <v>175</v>
      </c>
      <c r="EJ8" s="50"/>
      <c r="EK8" s="48">
        <v>2024</v>
      </c>
      <c r="EL8" s="49" t="e">
        <f>+VLOOKUP(C8,[8]Listas_desplega!$AI$22:$AJ$44,2,0)</f>
        <v>#N/A</v>
      </c>
      <c r="EM8" s="49" t="str">
        <f>+VLOOKUP(I8,[8]Listas_desplega!$BY$2:$BZ$7,2,0)</f>
        <v>T_5</v>
      </c>
      <c r="EN8" s="49" t="str">
        <f>+VLOOKUP(J8,[8]Listas_desplega!$BY$10:$BZ$23,2,0)</f>
        <v>T_5_C_1</v>
      </c>
      <c r="EO8" s="49" t="str">
        <f>+VLOOKUP(K8,[8]Listas_desplega!$BY$27:$BZ$54,2,0)</f>
        <v>T_5_C_1_ET_1</v>
      </c>
      <c r="EP8" s="49" t="str">
        <f>+VLOOKUP(L8,[8]Listas_desplega!$BY$57:$BZ$105,2,0)</f>
        <v>T_5_C_1_ET_1_CPT_3</v>
      </c>
      <c r="EQ8" s="50" t="str">
        <f>+VLOOKUP(M8,[8]Listas_desplega!$J$2:$K$11,2,FALSE)</f>
        <v>Eje_E_9</v>
      </c>
      <c r="ER8" s="50"/>
    </row>
    <row r="11" spans="1:148" x14ac:dyDescent="0.25">
      <c r="P11" s="309"/>
    </row>
    <row r="20" spans="9:9" x14ac:dyDescent="0.25">
      <c r="I20" t="s">
        <v>175</v>
      </c>
    </row>
  </sheetData>
  <sheetProtection formatCells="0" formatColumns="0" formatRows="0" autoFilter="0" pivotTables="0"/>
  <autoFilter ref="A5:EJ8" xr:uid="{EB877CB4-5956-4335-9CEA-3BB2802A6911}"/>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6:BI8 BP6:BP8 BW6:BW8 CD6:CD8 CK6:CK8 CR6:CR8 CY6:CY8 DF6:DF8 DM6:DM8 DT6:DT8 EA6:EA8 EH6:EH8">
    <cfRule type="cellIs" dxfId="20" priority="4" operator="equal">
      <formula>"Pendiente Validar"</formula>
    </cfRule>
    <cfRule type="cellIs" dxfId="19" priority="5" operator="equal">
      <formula>"NO"</formula>
    </cfRule>
    <cfRule type="cellIs" dxfId="18" priority="6" operator="equal">
      <formula>"SI"</formula>
    </cfRule>
  </conditionalFormatting>
  <dataValidations count="141">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3103FC9A-9864-43BB-89C6-5BDFFD596BE1}"/>
    <dataValidation allowBlank="1" showInputMessage="1" showErrorMessage="1" promptTitle="Macrometa" prompt="Si el indicador hace parte del reporte de alguna &quot;Macrometa&quot; de Presidencia, seleccione la que corresponda de la lista desplegable." sqref="Y2" xr:uid="{03922C16-289E-4CF6-8924-7E532B143E62}"/>
    <dataValidation allowBlank="1" showInputMessage="1" showErrorMessage="1" promptTitle="Medio de verificación" prompt="Documento que soporta el avance cuantitativo del indicador." sqref="W2:W3" xr:uid="{3E80E45C-2729-4C60-8714-6C04435CD50B}"/>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E4E4F513-E7B4-4109-9AA0-DF26C0E9E03B}"/>
    <dataValidation allowBlank="1" showInputMessage="1" showErrorMessage="1" promptTitle="ID Indicador" prompt="Campo registrado por la OAPF." sqref="O2:O3" xr:uid="{B7AE4D52-F7FA-4FF8-B285-7603236BE32E}"/>
    <dataValidation allowBlank="1" showInputMessage="1" showErrorMessage="1" promptTitle="Dimensiónn MIPG" prompt="Seleccione de la lista desplegable la dimensión del Modelo Integrado de Planeación y Gestión (MIPG) a la cual se asocia el indicador." sqref="E2:E3" xr:uid="{89F166D9-F62F-4EE3-8295-9A09BA38A1B7}"/>
    <dataValidation allowBlank="1" showInputMessage="1" showErrorMessage="1" promptTitle="CONPES (Número documento)" prompt="Diligencie el número del documento (s) CONPES asociados con el indicador." sqref="AR2:AR3" xr:uid="{9C1570A3-FDF2-4379-89A8-220407FAED93}"/>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EBD856B1-0FD5-4079-9A25-C3563197152D}"/>
    <dataValidation allowBlank="1" showInputMessage="1" showErrorMessage="1" promptTitle="Derechos Humanos" prompt="Marque con &quot;X&quot; si el indicador se relaciona con algún componente del Plan Nacional de Educación en Derechos Humanos (PLANEDH)" sqref="AP2:AP3" xr:uid="{4D1C3E70-6285-446A-89DA-0ED210702EB7}"/>
    <dataValidation allowBlank="1" showInputMessage="1" showErrorMessage="1" promptTitle="Iniciativas PPI" prompt="Marque con &quot;X&quot; si el indicador está asociado al cumplimiento de iniciativas planteadas en el Plan Plurianual de Inversión para 2024." sqref="AO2:AO3" xr:uid="{0CA3B0B0-DB8D-4E64-8E1B-89B5D215CD7B}"/>
    <dataValidation allowBlank="1" showInputMessage="1" showErrorMessage="1" promptTitle="Discapacidad" prompt="Marque con &quot;X&quot; si el indicador responde a un compromiso del MEN en desarrollo de la Política de Discapacidad." sqref="AL2:AL3" xr:uid="{1F9D4E1C-CDC0-4F16-B2A0-1CDCDFCF92C2}"/>
    <dataValidation allowBlank="1" showInputMessage="1" showErrorMessage="1" promptTitle="Víctimas" prompt="Marque con &quot;X&quot; si el indicador responde a un compromiso adquirido por el MEN en desarrollo de la Política de Víctimas." sqref="AJ2:AJ3" xr:uid="{F1BD639C-A545-4870-8D23-186F36B8877B}"/>
    <dataValidation allowBlank="1" showInputMessage="1" showErrorMessage="1" promptTitle="Equidad de la Mujer" prompt="Marque con &quot;X&quot; si el indicador responde la política de Equidad de la Mujer." sqref="AH2:AH3" xr:uid="{266701B2-2F33-4B28-92DB-3C3166044D41}"/>
    <dataValidation allowBlank="1" showInputMessage="1" showErrorMessage="1" promptTitle="Otras mesas" prompt="Diligencie el nombre de otra instancia con Grupos Étnicos - Indígenas con compromisos asociados al indicador." sqref="AE3" xr:uid="{841601CB-CFD8-4DCA-A510-D785F62BCA6C}"/>
    <dataValidation allowBlank="1" showInputMessage="1" showErrorMessage="1" promptTitle="Periodicidad" prompt="Corresponde a la temporalidad con la cual se reporta el avance cuantitativo del indicador." sqref="U2:U3" xr:uid="{68A58CC0-265D-4A94-9716-001CB8F787BC}"/>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497C8132-F892-47FF-9AFF-58CAD423C9CE}"/>
    <dataValidation allowBlank="1" showInputMessage="1" showErrorMessage="1" promptTitle="Dias de rezago" prompt="Cantidad de días que se requiere para procesar la información y emitir el dato de avance cuantitativo después del cierre del periodo. " sqref="V2:V3" xr:uid="{C44945D4-26EF-4CCF-B978-2B7FEC604A7F}"/>
    <dataValidation allowBlank="1" showInputMessage="1" showErrorMessage="1" promptTitle="Unidad de medida" prompt="Parámetro de referencia para determina la magnitud del indicador (Ej: número, porcentaje,...)" sqref="T2:T3" xr:uid="{175CE093-C058-4DDC-A829-E23ECF0B12B4}"/>
    <dataValidation allowBlank="1" showInputMessage="1" showErrorMessage="1" promptTitle="Tipo de acumulación" prompt="Seleccione de la lista desplegable el tipo de acumulación:_x000a__x000a_• Mantenimiento (stock)_x000a_• Flujo _x000a_• Acumulado_x000a_• Capacidad_x000a_• Reducción" sqref="R2:R3" xr:uid="{977EC035-56D0-4C2E-8A7C-0628D95DC569}"/>
    <dataValidation allowBlank="1" showInputMessage="1" showErrorMessage="1" promptTitle="Fórmula de cálculo" prompt="Es la representación matemática del cálculo a realizar para obtener el dato de avance cuantitativo del indicador." sqref="S2:S3" xr:uid="{3F7E8844-C0FF-49D8-A93C-48BDBABC5F36}"/>
    <dataValidation allowBlank="1" showInputMessage="1" showErrorMessage="1" promptTitle="Estrategia" prompt="Registre la estrategia que permitirá alcanzar el eje estratégico. Debe coincidir con la hoja de acciones._x000a_" sqref="N2:N3" xr:uid="{AFC2FF62-5E72-46F3-9103-50DACCA330D0}"/>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977051FA-9B08-4059-B9E7-6D4025141D9E}"/>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DBF8A316-5923-48F3-BF06-48FC83E71C07}"/>
    <dataValidation allowBlank="1" showInputMessage="1" showErrorMessage="1" promptTitle="Catalizador PND" prompt="Seleccione de la lista desplegable el catalizador de la transformación PND al cual se asocia el indicador. " sqref="K2:K3" xr:uid="{56DD7B29-D042-49EE-8555-B57A9EF64A3E}"/>
    <dataValidation allowBlank="1" showInputMessage="1" showErrorMessage="1" promptTitle="Transformación PND" prompt="Seleccione de la lista desplegable la transformación del Plan Nacional de Desarrollo (PND) a la cual se asocia el indicador." sqref="I2:I3" xr:uid="{6FAB904D-C194-4EE1-8249-CD20A54B3906}"/>
    <dataValidation allowBlank="1" showInputMessage="1" showErrorMessage="1" promptTitle="Meta ODS" prompt="Seleccione de la lista desplegable la meta del Objetivo de Desarrollo Sostenible (ODS) al cual se asocia el indicador." sqref="H2:H3" xr:uid="{5F70969E-5712-4C73-8FC1-DCA067008699}"/>
    <dataValidation allowBlank="1" showInputMessage="1" showErrorMessage="1" promptTitle="Objetivo SIG" prompt="Seleccione de la lista desplegable el objetivo del Sistema Integrado de Gestión (SIG) al cual se asocia el indicador." sqref="F2:F3" xr:uid="{BACB8A68-7E53-4835-876C-45C2B8F68907}"/>
    <dataValidation allowBlank="1" showInputMessage="1" showErrorMessage="1" promptTitle="Dependencia" prompt="Seleccione de la lista desplegable la dependencia responsable del indicador." sqref="D2:D3" xr:uid="{2934D9F6-030C-4853-B24F-EE86B3CCA237}"/>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A93BE188-1797-4737-9253-AD4C13D1E65D}"/>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9C43E9F9-EF29-4D53-90B9-15E18D923BCC}"/>
    <dataValidation allowBlank="1" showInputMessage="1" showErrorMessage="1" promptTitle="Otros" prompt="Seleccione de la lista a que otro compromiso responde el indicador formulado._x000a_" sqref="AS2" xr:uid="{FBCBC6ED-3070-4DAA-B292-AF5784C5A09A}"/>
    <dataValidation allowBlank="1" showInputMessage="1" showErrorMessage="1" promptTitle="Primer infancia" prompt="Marque con &quot;X&quot; si el indicador se enmarca en alguna de  las categorias de la política de Primera Infancia, Infancia y Adolescencia " sqref="AI2" xr:uid="{8104C6F3-C22B-458F-AA80-3DF52914B539}"/>
    <dataValidation allowBlank="1" showInputMessage="1" showErrorMessage="1" promptTitle="Participación Ciudadana" prompt="Marque con &quot;X&quot; si el indicador responde a alguna estrategia o actividad, en el marco de la política de Participación Ciudadana " sqref="AK2" xr:uid="{50519CD6-A8D3-4D26-B726-F7C05860348E}"/>
    <dataValidation allowBlank="1" showInputMessage="1" showErrorMessage="1" promptTitle="TIC" prompt="Marque con &quot;X&quot; si el indicador se asocia con la política de Tecnologías de la Información y las Comunicaciones" sqref="AM2" xr:uid="{EBFFD1ED-D8B7-47F0-9BCB-0F449275EAC0}"/>
    <dataValidation allowBlank="1" showInputMessage="1" showErrorMessage="1" promptTitle="CTeI" prompt="Marque con &quot;X&quot; si el indicador se relaciona con algún componente de la política de Ciencia, Tecnología e Innovación " sqref="AN2:AN3" xr:uid="{7B591926-D476-410F-BD25-538D90027CD6}"/>
    <dataValidation allowBlank="1" showInputMessage="1" showErrorMessage="1" promptTitle="Étnicos - Rrom" prompt="Marque con &quot;X&quot; si el indicador responde a un compromiso adquirido por el MEN con una comunidad Rrom" sqref="AG2:AG3" xr:uid="{11E8A2AA-3B5D-4100-BAE1-5450E2D680BD}"/>
    <dataValidation allowBlank="1" showInputMessage="1" showErrorMessage="1" promptTitle="Étnicos - NARP" prompt="Marque con &quot;X&quot; si el indicador responde a un compromiso adquirido por el MEN con una comunidad Negra, Afrocolombiana, Raizal y Palenquera" sqref="AF2:AF3" xr:uid="{0DB7CA57-3430-4874-BF9C-32F2FCE887D9}"/>
    <dataValidation allowBlank="1" showInputMessage="1" showErrorMessage="1" promptTitle="Proceso SIG" prompt="Seleccione de la lista desplegable el proceso del SIG al cual se asocia el indicador" sqref="G2" xr:uid="{CB80C387-B508-45DF-B7B2-6F65C6F53916}"/>
    <dataValidation allowBlank="1" showInputMessage="1" showErrorMessage="1" promptTitle="CRIC" prompt="Registre el número del compromiso adquirido por el MEN con el Consejo Regional Indígena del Cauca que esté asociado al indicador." sqref="AB3" xr:uid="{C0B582E4-3354-48F4-BC1D-A1C508AC2CA3}"/>
    <dataValidation allowBlank="1" showInputMessage="1" showErrorMessage="1" promptTitle="CRIHU" prompt="Registre el número del compromiso adquirido por el MEN con el Consejo Regional Indígena del Huila que esté asociado al indicador." sqref="AD3" xr:uid="{33B1F432-315C-444C-8925-0336AC9A0F1D}"/>
    <dataValidation allowBlank="1" showInputMessage="1" showErrorMessage="1" promptTitle="CRIDEC" prompt="Registre el número del compromiso adquirido por el MEN con el Consejo Regional Indígena de Caldas que esté asociado al indicador._x000a_" sqref="AC3" xr:uid="{33833330-E37B-4974-A87E-4CE8000804BB}"/>
    <dataValidation allowBlank="1" showInputMessage="1" showErrorMessage="1" promptTitle="MRA" prompt="Registre el número del compromiso adquirido por el MEN en la Mesa Regional Amazónica que esté asociado al indicador." sqref="AA3" xr:uid="{893EC47D-8D76-4133-BC07-BA752FF16A97}"/>
    <dataValidation allowBlank="1" showInputMessage="1" showErrorMessage="1" promptTitle="MPC" prompt="Registre el número del compromiso adquirido por el MEN en la Mesa Permanente de Concertación indígena que esté asociado al indicador." sqref="Z3" xr:uid="{F447F5D1-8687-46FE-AEEA-DA3C158341AC}"/>
    <dataValidation allowBlank="1" showInputMessage="1" showErrorMessage="1" promptTitle="Meta diciembre" prompt="Diligenciar el valor de la meta programada para la vigencia _x000a_" sqref="EC2" xr:uid="{6056F6DE-329A-4CBA-A1A4-1365D62EF3B3}"/>
    <dataValidation allowBlank="1" showInputMessage="1" showErrorMessage="1" promptTitle="Meta noviembre" prompt="Diligenciar el valor de la meta programada para el mes. _x000a_Debe ser registrado de manera acumulada de acuerdo con la periodicidad del indicador  " sqref="DV2" xr:uid="{6024AB94-6D72-4137-8BA0-BCE61FB7537B}"/>
    <dataValidation allowBlank="1" showInputMessage="1" showErrorMessage="1" promptTitle="Meta septiembre" prompt="Diligenciar el valor de la meta programada para el mes. _x000a_Debe ser registrado de manera acumulada de acuerdo con la periodicidad del indicador  " sqref="DH2" xr:uid="{E8D4C748-C41C-4B6A-84F5-C03AC87F4802}"/>
    <dataValidation allowBlank="1" showInputMessage="1" showErrorMessage="1" promptTitle="Meta agosto" prompt="Diligenciar el valor de la meta programada para el mes. _x000a_Debe ser registrado de manera acumulada de acuerdo con la periodicidad del indicador  " sqref="DA2" xr:uid="{C07FD621-A612-4474-B72D-28DC1DDAF1C1}"/>
    <dataValidation allowBlank="1" showInputMessage="1" showErrorMessage="1" promptTitle="Meta junio" prompt="Diligenciar el valor de la meta programada para el mes. _x000a_Debe ser registrado de manera acumulada de acuerdo con la periodicidad del indicador  " sqref="CM2" xr:uid="{1C8833A3-40B2-4168-98C8-F13EB0B54198}"/>
    <dataValidation allowBlank="1" showInputMessage="1" showErrorMessage="1" promptTitle="Meta mayo" prompt="Diligenciar el valor de la meta programada para el mes. _x000a_Debe ser registrado de manera acumulada de acuerdo con la periodicidad del indicador  " sqref="CF2" xr:uid="{7C987C2E-7461-4797-B2D1-28901ACDA78E}"/>
    <dataValidation allowBlank="1" showInputMessage="1" showErrorMessage="1" promptTitle="Meta abril" prompt="Diligenciar el valor de la meta programada para el mes. _x000a_Debe ser registrado de manera acumulada de acuerdo con la periodicidad del indicador  " sqref="BY2" xr:uid="{46BBF05D-B5B2-4DC7-8D12-0BC0B36EACD1}"/>
    <dataValidation allowBlank="1" showInputMessage="1" showErrorMessage="1" promptTitle="Meta marzo" prompt="Diligenciar el valor de la meta programada para el mes. _x000a_Debe ser registrado de manera acumulada de acuerdo con la periodicidad del indicador  " sqref="BR2" xr:uid="{7F6EA736-5B00-447A-B357-FE004B14F1B4}"/>
    <dataValidation allowBlank="1" showInputMessage="1" showErrorMessage="1" promptTitle="Meta febrero" prompt="Diligenciar el valor de la meta programada para el mes. _x000a_Debe ser registrado de manera acumulada de acuerdo con la periodicidad del indicador  " sqref="BK2:BK3" xr:uid="{081C08B8-E390-493A-AA2A-A8398BE106AA}"/>
    <dataValidation allowBlank="1" showInputMessage="1" showErrorMessage="1" promptTitle="Meta enero" prompt="Diligenciar el valor de la meta programada para el mes. _x000a_Debe ser registrado de manera acumulada de acuerdo con la periodicidad del indicador  " sqref="BD2" xr:uid="{256FF5D4-8312-4436-A70A-D3B987CA5302}"/>
    <dataValidation allowBlank="1" showInputMessage="1" showErrorMessage="1" promptTitle="Avance 2025" prompt="Corresponde a la cantidad o resultado alcanzado del indicador para el año 2025" sqref="BB2:BC2" xr:uid="{56F118CC-B498-40A5-9BA4-D0F949F05A79}"/>
    <dataValidation allowBlank="1" showInputMessage="1" showErrorMessage="1" promptTitle="Avance 2024" prompt="Corresponde a la cantidad o resultado alcanzado del indicador para el año 2024" sqref="BA2" xr:uid="{06F3B404-66A7-4710-8F8D-C3A8A77A1944}"/>
    <dataValidation allowBlank="1" showInputMessage="1" showErrorMessage="1" promptTitle="Avance 2023" prompt="Corresponde a la cantidad o resultado alcanzado del indicador para el año 2023" sqref="AZ2" xr:uid="{CC7A2C27-F38E-4F7E-A9B7-85753169F3DD}"/>
    <dataValidation allowBlank="1" showInputMessage="1" showErrorMessage="1" promptTitle="Meta cuatrienio" prompt="Corresponde a la cantidad o resultado esperado del indicador para el cuatrienio" sqref="AY2" xr:uid="{0618E114-2B2F-4703-AB68-E3AF0CC145EF}"/>
    <dataValidation allowBlank="1" showInputMessage="1" showErrorMessage="1" promptTitle="Meta 2026" prompt="Corresponde a la cantidad o resultado esperado del indicador para el año 2026" sqref="AX2" xr:uid="{10BF6B41-58E1-48DA-B527-5B97F35B6C61}"/>
    <dataValidation allowBlank="1" showInputMessage="1" showErrorMessage="1" promptTitle="Meta 2025" prompt="Corresponde a la cantidad o resultado esperado del indicador para el año 2025" sqref="AW2" xr:uid="{65DAFC2C-CF2E-44DA-9C31-085B1A377CA3}"/>
    <dataValidation allowBlank="1" showInputMessage="1" showErrorMessage="1" promptTitle="Meta 2024" prompt="Corresponde a la cantidad o resultado esperado del indicador para el año 2024" sqref="AV2" xr:uid="{65090B46-46E5-43A1-AA6D-8B684744C107}"/>
    <dataValidation allowBlank="1" showInputMessage="1" showErrorMessage="1" promptTitle="Meta 2023" prompt="Corresponde a la cantidad o resultado esperado del indicador para el año 2023" sqref="AU2" xr:uid="{B796F121-7F95-4C9E-B971-3658616CD8B4}"/>
    <dataValidation allowBlank="1" showInputMessage="1" showErrorMessage="1" promptTitle="Línea base" prompt="Corresponde al punto de partida o punto de referencia desde el cual se inicia la medición." sqref="AT2:AT3" xr:uid="{FB28F1AF-B4FC-4D82-91C8-6975BB435AB7}"/>
    <dataValidation allowBlank="1" showErrorMessage="1" promptTitle="Mín 300 máx 4000" prompt="Recuerda que debes escribir mínimo 300 caractateres y máximo 4000" sqref="CN8 CS6:CT8 CZ6:DA8 EK3:EL5 CO6:CO8 CV6:CV8 DQ6:DQ8 CL6:CM8 CE6:CF8 DC6:DC8 EK6:EM8 CA6:CA8 DJ6:DJ8 BY6:BY8 DN6:DO8 DG6:DH8 CH6:CH8 DU6:DV8 EI6:EI8 EB6:EE8 DX6:DX8 CN6" xr:uid="{8F56E1A1-4E49-4686-9BDD-735769D70FC8}"/>
    <dataValidation allowBlank="1" showInputMessage="1" showErrorMessage="1" promptTitle="Meta julio" prompt="Diligenciar el valor de la meta programada para el mes. _x000a_Debe ser registrado de manera acumulada de acuerdo con la periodicidad del indicador  " sqref="CT2" xr:uid="{98C82329-9A9A-40FE-9955-50793885D54A}"/>
    <dataValidation allowBlank="1" showInputMessage="1" showErrorMessage="1" promptTitle="Meta octubre" prompt="Diligenciar el valor de la meta programada para el mes. _x000a_Debe ser registrado de manera acumulada de acuerdo con la periodicidad del indicador  " sqref="DO2" xr:uid="{684D6191-70D1-4EB4-96F8-C78783122A18}"/>
    <dataValidation allowBlank="1" showInputMessage="1" showErrorMessage="1" promptTitle="Avance cuantitativo enero" prompt="Registrar el valor de avance alcanzado al cierre del mes. _x000a_Debe ser registrado de manera acumulada de acuerdo con la periodicidad del indicador  " sqref="BE2:BE3" xr:uid="{C460B224-7B0B-4E6F-BCAA-E029F8332A10}"/>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EE1E17FE-DA58-4F3C-BA6B-7D18FF8F44AC}"/>
    <dataValidation allowBlank="1" showInputMessage="1" showErrorMessage="1" promptTitle="% Meta enero" prompt="Corresponde al porcentaje de avance programado de conformidad con la meta resgistrada para el periodo" sqref="BG2:BG3" xr:uid="{0686A301-A274-442A-BD2B-F001526630D3}"/>
    <dataValidation allowBlank="1" showInputMessage="1" showErrorMessage="1" promptTitle="% Avance enero" prompt="Corresponde al porcentaje de avance alcanzado con el reporte cuantitativo registrado " sqref="BH2:BH3" xr:uid="{4D23F1C3-4CD8-4937-8E10-2B64D7F2C2B8}"/>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7C5EB747-6343-4FE7-B5EC-C5B79819C0FE}"/>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1C8BAEDC-3AD1-4B52-9D66-4BD314E65683}"/>
    <dataValidation allowBlank="1" showInputMessage="1" showErrorMessage="1" promptTitle="% Meta febrero" prompt="Corresponde al porcentaje de avance programado de conformidad con la meta resgistrada para el periodo" sqref="BN2:BN3" xr:uid="{22E1265E-6364-4B27-A7CE-A19089988BD3}"/>
    <dataValidation allowBlank="1" showInputMessage="1" showErrorMessage="1" promptTitle="% Avance febrero" prompt="Corresponde al porcentaje de avance alcanzado con el reporte cuantitativo registrado " sqref="BO2:BO3" xr:uid="{CBD32924-CDD4-48B7-8EEC-2BD58185BED7}"/>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5E97CA13-7D58-4FF9-B7A1-9BB5218E782A}"/>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B7405DFA-84CA-43C7-AAD2-5D0F93E85CBF}"/>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451D341D-A292-45D5-942B-1449E5EFC76E}"/>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E409644D-6288-490D-B0E4-B7C729097B62}"/>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CC17A31C-174A-4D70-B513-B3F56D508EFF}"/>
    <dataValidation allowBlank="1" showInputMessage="1" showErrorMessage="1" promptTitle="Avance cuantitativo febrero" prompt="Registrar el valor de avance alcanzado al cierre del mes. _x000a_Debe ser registrado de manera acumulada de acuerdo con la periodicidad del indicador  " sqref="BL2:BL3" xr:uid="{6EE444F1-D07C-432D-A168-E5A02BD79CBB}"/>
    <dataValidation allowBlank="1" showInputMessage="1" showErrorMessage="1" promptTitle="Avance cuantitativo marzo" prompt="Registrar el valor de avance alcanzado al cierre del mes. _x000a_Debe ser registrado de manera acumulada de acuerdo con la periodicidad del indicador  " sqref="BS2:BS3" xr:uid="{EAA7B6DA-4258-4E73-A84A-2219AFA93CAC}"/>
    <dataValidation allowBlank="1" showInputMessage="1" showErrorMessage="1" promptTitle="% Meta marzo" prompt="Corresponde al porcentaje de avance programado de conformidad con la meta resgistrada para el periodo" sqref="BU2:BU3" xr:uid="{C3C26B5E-F1D0-47FF-8FDE-22B6F13E5F73}"/>
    <dataValidation allowBlank="1" showInputMessage="1" showErrorMessage="1" promptTitle="% Avance marzo" prompt="Corresponde al porcentaje de avance alcanzado con el reporte cuantitativo registrado " sqref="BV2:BV3" xr:uid="{64E05E19-43B7-4DCE-A38C-56479890D6C5}"/>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95329EAC-F4B5-4569-B5FF-988A24FE22DA}"/>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5FF80AC9-2B49-4F5C-81F9-C8BAFB2E7504}"/>
    <dataValidation allowBlank="1" showInputMessage="1" showErrorMessage="1" promptTitle="Avance cuantitativo abril" prompt="Registrar el valor de avance alcanzado al cierre del mes. _x000a_Debe ser registrado de manera acumulada de acuerdo con la periodicidad del indicador  " sqref="BZ2:BZ3" xr:uid="{32451BDF-EE37-489F-9B26-FAFE7709DBE4}"/>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2BCB79A6-D97E-42FD-B8C3-940D4FE6AA42}"/>
    <dataValidation allowBlank="1" showInputMessage="1" showErrorMessage="1" promptTitle="% Meta abril" prompt="Corresponde al porcentaje de avance programado de conformidad con la meta resgistrada para el periodo" sqref="CB2:CB3" xr:uid="{87FBD7B6-E93C-4D35-B3AE-8876787C83D9}"/>
    <dataValidation allowBlank="1" showInputMessage="1" showErrorMessage="1" promptTitle="% Avance abril" prompt="Corresponde al porcentaje de avance alcanzado con el reporte cuantitativo registrado " sqref="CC2:CC3" xr:uid="{1A30BF41-865B-4D29-B80B-7A4AAB811509}"/>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67FCEE72-B052-441D-ACAF-34E2E413549C}"/>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6168B4D0-ED7C-4F57-BCE6-DFEC4A596B1B}"/>
    <dataValidation allowBlank="1" showInputMessage="1" showErrorMessage="1" promptTitle="Avance cuantitativo mayo" prompt="Registrar el valor de avance alcanzado al cierre del mes. _x000a_Debe ser registrado de manera acumulada de acuerdo con la periodicidad del indicador  " sqref="CG2:CG3" xr:uid="{C75D725E-6CC1-40F5-8027-1CB292211949}"/>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5186E174-C58E-4F25-B54F-709FCF273F1C}"/>
    <dataValidation allowBlank="1" showInputMessage="1" showErrorMessage="1" promptTitle="% Meta mayo" prompt="Corresponde al porcentaje de avance programado de conformidad con la meta resgistrada para el periodo" sqref="CI2:CI3" xr:uid="{7E121457-FA3C-4A9C-BDA5-1D63351016A8}"/>
    <dataValidation allowBlank="1" showInputMessage="1" showErrorMessage="1" promptTitle="% Avance mayo" prompt="Corresponde al porcentaje de avance alcanzado con el reporte cuantitativo registrado " sqref="CJ2:CJ3" xr:uid="{D4A83D61-66AB-4A62-84E0-E0407F8403C3}"/>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122AC86E-A879-4275-B056-3D69D56D6852}"/>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6732DF79-AE2F-4349-99C8-17231E0D85C5}"/>
    <dataValidation allowBlank="1" showInputMessage="1" showErrorMessage="1" promptTitle="Avance cuantitativo junio" prompt="Registrar el valor de avance alcanzado al cierre del mes. _x000a_Debe ser registrado de manera acumulada de acuerdo con la periodicidad del indicador  " sqref="CN2:CN3" xr:uid="{B2B6A465-5215-460C-9406-DE75545EAFA8}"/>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18920F4A-9354-4B55-843B-C685C87432C4}"/>
    <dataValidation allowBlank="1" showInputMessage="1" showErrorMessage="1" promptTitle="% Meta junio" prompt="Corresponde al porcentaje de avance programado de conformidad con la meta resgistrada para el periodo" sqref="CP2:CP3" xr:uid="{8BD1305A-E671-4457-8BEA-1E9F88821D23}"/>
    <dataValidation allowBlank="1" showInputMessage="1" showErrorMessage="1" promptTitle="% Avance junio" prompt="Corresponde al porcentaje de avance alcanzado con el reporte cuantitativo registrado " sqref="CQ2:CQ3" xr:uid="{D0630163-FD47-4834-ABF8-C2A0C824AC00}"/>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447F59EE-D6CB-4323-9B81-F1C2FC679CB8}"/>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EBC66703-7F67-4339-97D0-58E9F6920784}"/>
    <dataValidation allowBlank="1" showInputMessage="1" showErrorMessage="1" promptTitle="Avance cuantitativo julio" prompt="Registrar el valor de avance alcanzado al cierre del mes. _x000a_Debe ser registrado de manera acumulada de acuerdo con la periodicidad del indicador  " sqref="CU2:CU3" xr:uid="{16799B25-3E77-43B3-BEFC-6A56B1583353}"/>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2C74A7F0-70C3-48AB-BCBD-A5EC74B8456E}"/>
    <dataValidation allowBlank="1" showInputMessage="1" showErrorMessage="1" promptTitle="% Meta julio" prompt="Corresponde al porcentaje de avance programado de conformidad con la meta resgistrada para el periodo" sqref="CW2:CW3" xr:uid="{028CAA6B-CE8D-4542-9B09-884846819746}"/>
    <dataValidation allowBlank="1" showInputMessage="1" showErrorMessage="1" promptTitle="% Avance julio" prompt="Corresponde al porcentaje de avance alcanzado con el reporte cuantitativo registrado " sqref="CX2:CX3" xr:uid="{B2BE94F9-F516-4E55-8D1F-A253DEE51C47}"/>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3507003A-BF51-45C5-BB0F-E81B20516C35}"/>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23E8D37D-8F9F-47BF-8AC7-59917FA6E8D6}"/>
    <dataValidation allowBlank="1" showInputMessage="1" showErrorMessage="1" promptTitle="Avance cuantitativo agosto" prompt="Registrar el valor de avance alcanzado al cierre del mes. _x000a_Debe ser registrado de manera acumulada de acuerdo con la periodicidad del indicador  " sqref="DB2:DB3" xr:uid="{50150FD5-92F3-4D89-97DF-3E7458109240}"/>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6E425898-FFA3-4C27-BD17-AB1CFB471802}"/>
    <dataValidation allowBlank="1" showInputMessage="1" showErrorMessage="1" promptTitle="% Meta agosto" prompt="Corresponde al porcentaje de avance programado de conformidad con la meta resgistrada para el periodo" sqref="DD2:DD3" xr:uid="{5B7FECDB-EFA3-4D32-991E-F4FCE5632537}"/>
    <dataValidation allowBlank="1" showInputMessage="1" showErrorMessage="1" promptTitle="% Avance agosto" prompt="Corresponde al porcentaje de avance alcanzado con el reporte cuantitativo registrado " sqref="DE2:DE3" xr:uid="{1633C653-C1C8-4A0B-A33E-CD9FEBE3CBFE}"/>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3FF338A5-301C-4F29-9FEF-1E14F6390A8A}"/>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F65E8F89-412E-40F1-851B-CA95DFFDEF4C}"/>
    <dataValidation allowBlank="1" showInputMessage="1" showErrorMessage="1" promptTitle="Avance cuantitativo septiembre" prompt="Registrar el valor de avance alcanzado al cierre del mes. _x000a_Debe ser registrado de manera acumulada de acuerdo con la periodicidad del indicador  " sqref="DI2:DI3" xr:uid="{AF288AF7-A037-495C-92A1-52284A707FBE}"/>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814C00AC-78B4-4018-BCEE-3896C95019F0}"/>
    <dataValidation allowBlank="1" showInputMessage="1" showErrorMessage="1" promptTitle="% Meta septiembre" prompt="Corresponde al porcentaje de avance programado de conformidad con la meta resgistrada para el periodo" sqref="DK2:DK3" xr:uid="{A97E2E71-63FA-4C89-ABA1-A0EC237653DA}"/>
    <dataValidation allowBlank="1" showInputMessage="1" showErrorMessage="1" promptTitle="% Avance septiembre" prompt="Corresponde al porcentaje de avance alcanzado con el reporte cuantitativo registrado " sqref="DL2:DL3" xr:uid="{96E446D9-CEE4-47CE-9F1C-15D53E65A1C9}"/>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17488DA0-ECCC-4149-94CD-56F541E03CA6}"/>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0D972175-C0F2-4FCC-AADC-BE1CC710DE3D}"/>
    <dataValidation allowBlank="1" showInputMessage="1" showErrorMessage="1" promptTitle="Avance cuantitativo octubre" prompt="Registrar el valor de avance alcanzado al cierre del mes. _x000a_Debe ser registrado de manera acumulada de acuerdo con la periodicidad del indicador  " sqref="DP2:DP3" xr:uid="{28E0D52C-F32B-4DF6-A216-38CDE7C8F58E}"/>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75E28453-C0DA-404F-9412-49EE9C9FD3FF}"/>
    <dataValidation allowBlank="1" showInputMessage="1" showErrorMessage="1" promptTitle="% Meta octubre" prompt="Corresponde al porcentaje de avance programado de conformidad con la meta resgistrada para el periodo" sqref="DR2:DR3" xr:uid="{44011857-6847-47CF-B0E5-FB55A52EAB69}"/>
    <dataValidation allowBlank="1" showInputMessage="1" showErrorMessage="1" promptTitle="% Avance octubre" prompt="Corresponde al porcentaje de avance alcanzado con el reporte cuantitativo registrado " sqref="DS2:DS3" xr:uid="{B1A12381-A272-4561-B482-ED7B95905522}"/>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32A4B497-5151-4425-A1F3-115EEF403CEE}"/>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A2851243-8CC3-4C7B-9B1A-59E38267A5B5}"/>
    <dataValidation allowBlank="1" showInputMessage="1" showErrorMessage="1" promptTitle="Avance cuantitativo noviembre" prompt="Registrar el valor de avance alcanzado al cierre del mes. _x000a_Debe ser registrado de manera acumulada de acuerdo con la periodicidad del indicador  " sqref="DW2:DW3" xr:uid="{2BF5C965-5608-49DD-97A3-91A9BA9D27B9}"/>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19FB7ECA-C350-43C3-B43E-DF2E0238F62F}"/>
    <dataValidation allowBlank="1" showInputMessage="1" showErrorMessage="1" promptTitle="% Meta noviembre" prompt="Corresponde al porcentaje de avance programado de conformidad con la meta resgistrada para el periodo" sqref="DY2:DY3" xr:uid="{3FE8EEDD-730D-4723-8D84-7DB78FCF6B31}"/>
    <dataValidation allowBlank="1" showInputMessage="1" showErrorMessage="1" promptTitle="% Avance noviembre" prompt="Corresponde al porcentaje de avance alcanzado con el reporte cuantitativo registrado " sqref="DZ2:DZ3" xr:uid="{B43F979C-B61C-44AE-B95A-051DC872F91A}"/>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2005343F-9FD1-4717-9928-71CFDC646D7B}"/>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9722CF28-9732-4E1B-9AE2-604AB0E83AC7}"/>
    <dataValidation allowBlank="1" showInputMessage="1" showErrorMessage="1" promptTitle="Avance cuantitativo diciembre" prompt="Registrar el valor de avance alcanzado al cierre del mes. _x000a_Debe ser registrado de manera acumulada de acuerdo con la periodicidad del indicador  " sqref="ED2:ED3" xr:uid="{C179FD3F-C6F5-4447-B119-BE407F835469}"/>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7D22AF8F-422E-460C-B05F-957DF3CA698C}"/>
    <dataValidation allowBlank="1" showInputMessage="1" showErrorMessage="1" promptTitle="% Meta diciembre" prompt="Corresponde al porcentaje de avance programado de conformidad con la meta resgistrada para el periodo" sqref="EF2:EF3" xr:uid="{61818343-ABF5-47B3-937B-D3F314C7DE1C}"/>
    <dataValidation allowBlank="1" showInputMessage="1" showErrorMessage="1" promptTitle="% Avance diciembre" prompt="Corresponde al porcentaje de avance alcanzado con el reporte cuantitativo registrado " sqref="EG2:EG3" xr:uid="{1D545E31-8671-4871-9FA6-913577519B48}"/>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37716CDA-3326-4FA9-BAB1-81D2D2DC18B0}"/>
    <dataValidation allowBlank="1" showInputMessage="1" showErrorMessage="1" promptTitle="Pilar PND" prompt="Seleccione de la lista desplegable el pilar al cuál se asocia el indicador." sqref="J2:J3" xr:uid="{00BD66F0-C9CC-4959-8714-6B316468DA9C}"/>
    <dataValidation type="list" allowBlank="1" showInputMessage="1" showErrorMessage="1" sqref="N6:N8 J6:L8" xr:uid="{16F79DFD-346D-4DAA-A249-1D1E98040849}">
      <formula1>INDIRECT(EM6)</formula1>
    </dataValidation>
    <dataValidation type="list" allowBlank="1" showInputMessage="1" showErrorMessage="1" sqref="D6:D8" xr:uid="{07CAE673-009A-4F3B-9487-FD4AAD7204FA}">
      <formula1>INDIRECT(EL6)</formula1>
    </dataValidation>
    <dataValidation type="list" allowBlank="1" showInputMessage="1" showErrorMessage="1" sqref="BI6:BI8 CR6:CR8 DT6:DT8 DM6:DM8 DF6:DF8 CY6:CY8 CD6:CD8 CK6:CK8 BP6:BP8 EH6:EH8 BW6:BW8 EA6:EA8" xr:uid="{DFD0B108-343D-41AF-836F-91B5A8998510}">
      <formula1>"SI,NO,Pendiente Validar"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4248-E1AA-49E6-A9D4-6BD1F5FF71B9}">
  <dimension ref="A1:ET99"/>
  <sheetViews>
    <sheetView showGridLines="0" topLeftCell="A44" zoomScaleNormal="100" workbookViewId="0"/>
  </sheetViews>
  <sheetFormatPr baseColWidth="10" defaultColWidth="11.85546875" defaultRowHeight="15" x14ac:dyDescent="0.25"/>
  <cols>
    <col min="1" max="1" width="20.5703125" customWidth="1"/>
    <col min="2" max="2" width="8.5703125" customWidth="1"/>
    <col min="3" max="3" width="28.85546875" customWidth="1"/>
    <col min="4" max="4" width="38.42578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08" customWidth="1"/>
    <col min="16" max="16" width="39.140625" style="311" customWidth="1"/>
    <col min="17" max="17" width="14.28515625" style="310" customWidth="1"/>
    <col min="18" max="18" width="15.7109375" style="311" customWidth="1"/>
    <col min="19" max="19" width="25.42578125" style="311" customWidth="1"/>
    <col min="20" max="20" width="14.28515625" style="311" customWidth="1"/>
    <col min="21" max="21" width="14.28515625" style="308" customWidth="1"/>
    <col min="22" max="22" width="10" style="308" customWidth="1"/>
    <col min="23" max="23" width="27.7109375" style="311" customWidth="1"/>
    <col min="24" max="24" width="17.7109375" style="89" customWidth="1"/>
    <col min="25" max="25" width="21.85546875" customWidth="1"/>
    <col min="26" max="26" width="18.140625" style="89" customWidth="1"/>
    <col min="27" max="30" width="16.85546875" style="89" customWidth="1"/>
    <col min="31" max="31" width="16.28515625" style="89" customWidth="1"/>
    <col min="32" max="32" width="20" style="89" customWidth="1"/>
    <col min="33" max="40" width="14.28515625" style="89" customWidth="1"/>
    <col min="41" max="41" width="16.140625" style="89" customWidth="1"/>
    <col min="42" max="44" width="14.28515625" style="89" customWidth="1"/>
    <col min="45" max="45" width="14.42578125" style="89" customWidth="1"/>
    <col min="46" max="50" width="15" style="89" customWidth="1"/>
    <col min="51" max="51" width="20.28515625" style="89" customWidth="1"/>
    <col min="52" max="54" width="14.28515625" style="89" customWidth="1"/>
    <col min="55" max="55" width="8.42578125" style="89" customWidth="1"/>
    <col min="56" max="57" width="14.28515625" style="89" customWidth="1"/>
    <col min="58" max="58" width="42.85546875" customWidth="1"/>
    <col min="59" max="60" width="11.42578125" customWidth="1"/>
    <col min="61" max="61" width="11.28515625" customWidth="1"/>
    <col min="62" max="62" width="28.5703125" customWidth="1"/>
    <col min="63" max="63" width="18.5703125" style="89" bestFit="1" customWidth="1"/>
    <col min="64" max="64" width="14.140625" style="89" customWidth="1"/>
    <col min="65" max="65" width="42.85546875" customWidth="1"/>
    <col min="66" max="67" width="11.28515625" customWidth="1"/>
    <col min="68" max="68" width="19.140625" bestFit="1" customWidth="1"/>
    <col min="69" max="69" width="28.5703125" customWidth="1"/>
    <col min="70" max="70" width="18.5703125" style="89" bestFit="1" customWidth="1"/>
    <col min="71" max="71" width="14.140625" style="89" customWidth="1"/>
    <col min="72" max="72" width="42.85546875" customWidth="1"/>
    <col min="73" max="74" width="11.28515625" customWidth="1"/>
    <col min="75" max="75" width="17.7109375" customWidth="1"/>
    <col min="76" max="76" width="28.7109375" customWidth="1"/>
    <col min="77" max="77" width="20.5703125" style="89" bestFit="1" customWidth="1"/>
    <col min="78" max="78" width="22.7109375" style="89" customWidth="1"/>
    <col min="79" max="79" width="42.85546875" customWidth="1"/>
    <col min="80" max="82" width="11.42578125" customWidth="1"/>
    <col min="83" max="83" width="28.7109375" customWidth="1"/>
    <col min="84" max="84" width="20.5703125" style="308" bestFit="1" customWidth="1"/>
    <col min="85" max="85" width="19.28515625" style="308" customWidth="1"/>
    <col min="86" max="86" width="42.85546875" customWidth="1"/>
    <col min="87" max="89" width="11.42578125" customWidth="1"/>
    <col min="90" max="90" width="28.5703125" customWidth="1"/>
    <col min="91" max="91" width="22" style="89" bestFit="1" customWidth="1"/>
    <col min="92" max="92" width="15.85546875" style="89"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89" bestFit="1" customWidth="1"/>
    <col min="120" max="120" width="14.140625" style="89" customWidth="1"/>
    <col min="121" max="121" width="42.85546875" customWidth="1"/>
    <col min="122" max="124" width="11.28515625" customWidth="1"/>
    <col min="125" max="125" width="28.5703125" customWidth="1"/>
    <col min="126" max="126" width="22.42578125" style="89" bestFit="1" customWidth="1"/>
    <col min="127" max="127" width="14.28515625" style="89" customWidth="1"/>
    <col min="128" max="128" width="42.85546875" customWidth="1"/>
    <col min="129" max="129" width="12.28515625" customWidth="1"/>
    <col min="130" max="131" width="12" customWidth="1"/>
    <col min="132" max="132" width="28.5703125" customWidth="1"/>
    <col min="133" max="133" width="22.42578125" style="89" bestFit="1" customWidth="1"/>
    <col min="134" max="134" width="14.140625" style="89" customWidth="1"/>
    <col min="135" max="135" width="42.85546875" customWidth="1"/>
    <col min="136" max="138" width="11.42578125" customWidth="1"/>
    <col min="139" max="139" width="28.7109375" customWidth="1"/>
    <col min="140" max="140" width="20" style="89" bestFit="1" customWidth="1"/>
    <col min="141" max="141" width="9.42578125" style="89" bestFit="1" customWidth="1"/>
    <col min="142" max="142" width="21.85546875" style="89"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318" t="s">
        <v>0</v>
      </c>
      <c r="C1" s="318"/>
      <c r="D1" s="318"/>
      <c r="E1" s="319" t="s">
        <v>1</v>
      </c>
      <c r="F1" s="319"/>
      <c r="G1" s="319"/>
      <c r="H1" s="320" t="s">
        <v>2</v>
      </c>
      <c r="I1" s="321"/>
      <c r="J1" s="321"/>
      <c r="K1" s="321"/>
      <c r="L1" s="321"/>
      <c r="M1" s="321"/>
      <c r="N1" s="321"/>
      <c r="O1" s="328" t="s">
        <v>3</v>
      </c>
      <c r="P1" s="329"/>
      <c r="Q1" s="329"/>
      <c r="R1" s="329"/>
      <c r="S1" s="329"/>
      <c r="T1" s="329"/>
      <c r="U1" s="329"/>
      <c r="V1" s="329"/>
      <c r="W1" s="329"/>
      <c r="X1" s="329"/>
      <c r="Y1" s="330"/>
      <c r="Z1" s="331" t="s">
        <v>4</v>
      </c>
      <c r="AA1" s="331"/>
      <c r="AB1" s="331"/>
      <c r="AC1" s="331"/>
      <c r="AD1" s="331"/>
      <c r="AE1" s="331"/>
      <c r="AF1" s="331"/>
      <c r="AG1" s="331"/>
      <c r="AH1" s="331"/>
      <c r="AI1" s="331"/>
      <c r="AJ1" s="331"/>
      <c r="AK1" s="331"/>
      <c r="AL1" s="331"/>
      <c r="AM1" s="331"/>
      <c r="AN1" s="331"/>
      <c r="AO1" s="332" t="s">
        <v>5</v>
      </c>
      <c r="AP1" s="332"/>
      <c r="AQ1" s="332"/>
      <c r="AR1" s="332"/>
      <c r="AS1" s="332"/>
      <c r="AT1" s="323" t="s">
        <v>6</v>
      </c>
      <c r="AU1" s="323"/>
      <c r="AV1" s="323"/>
      <c r="AW1" s="323"/>
      <c r="AX1" s="323"/>
      <c r="AY1" s="323"/>
      <c r="AZ1" s="324" t="s">
        <v>7</v>
      </c>
      <c r="BA1" s="324"/>
      <c r="BB1" s="324"/>
      <c r="BC1" s="324"/>
      <c r="BD1" s="325" t="s">
        <v>8</v>
      </c>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7"/>
      <c r="EJ1" s="2"/>
      <c r="EK1" s="2"/>
      <c r="EL1" s="2"/>
    </row>
    <row r="2" spans="1:148" s="1" customFormat="1" ht="18.75" customHeight="1" x14ac:dyDescent="0.3">
      <c r="B2" s="315" t="s">
        <v>9</v>
      </c>
      <c r="C2" s="315" t="s">
        <v>10</v>
      </c>
      <c r="D2" s="315" t="s">
        <v>11</v>
      </c>
      <c r="E2" s="316" t="s">
        <v>12</v>
      </c>
      <c r="F2" s="316" t="s">
        <v>13</v>
      </c>
      <c r="G2" s="316" t="s">
        <v>14</v>
      </c>
      <c r="H2" s="317" t="s">
        <v>15</v>
      </c>
      <c r="I2" s="322" t="s">
        <v>16</v>
      </c>
      <c r="J2" s="322" t="s">
        <v>17</v>
      </c>
      <c r="K2" s="322" t="s">
        <v>18</v>
      </c>
      <c r="L2" s="322" t="s">
        <v>19</v>
      </c>
      <c r="M2" s="322" t="s">
        <v>20</v>
      </c>
      <c r="N2" s="322" t="s">
        <v>21</v>
      </c>
      <c r="O2" s="333" t="s">
        <v>22</v>
      </c>
      <c r="P2" s="336" t="s">
        <v>23</v>
      </c>
      <c r="Q2" s="333" t="s">
        <v>24</v>
      </c>
      <c r="R2" s="333" t="s">
        <v>25</v>
      </c>
      <c r="S2" s="336" t="s">
        <v>26</v>
      </c>
      <c r="T2" s="333" t="s">
        <v>27</v>
      </c>
      <c r="U2" s="333" t="s">
        <v>28</v>
      </c>
      <c r="V2" s="333" t="s">
        <v>29</v>
      </c>
      <c r="W2" s="333" t="s">
        <v>30</v>
      </c>
      <c r="X2" s="334" t="s">
        <v>31</v>
      </c>
      <c r="Y2" s="334" t="s">
        <v>32</v>
      </c>
      <c r="Z2" s="331" t="s">
        <v>33</v>
      </c>
      <c r="AA2" s="331"/>
      <c r="AB2" s="331"/>
      <c r="AC2" s="331"/>
      <c r="AD2" s="331"/>
      <c r="AE2" s="331"/>
      <c r="AF2" s="337" t="s">
        <v>34</v>
      </c>
      <c r="AG2" s="337" t="s">
        <v>35</v>
      </c>
      <c r="AH2" s="337" t="s">
        <v>36</v>
      </c>
      <c r="AI2" s="337" t="s">
        <v>37</v>
      </c>
      <c r="AJ2" s="337" t="s">
        <v>38</v>
      </c>
      <c r="AK2" s="337" t="s">
        <v>39</v>
      </c>
      <c r="AL2" s="337" t="s">
        <v>40</v>
      </c>
      <c r="AM2" s="337" t="s">
        <v>41</v>
      </c>
      <c r="AN2" s="337" t="s">
        <v>42</v>
      </c>
      <c r="AO2" s="338" t="s">
        <v>43</v>
      </c>
      <c r="AP2" s="338" t="s">
        <v>44</v>
      </c>
      <c r="AQ2" s="338" t="s">
        <v>45</v>
      </c>
      <c r="AR2" s="338" t="s">
        <v>46</v>
      </c>
      <c r="AS2" s="340" t="s">
        <v>47</v>
      </c>
      <c r="AT2" s="333" t="s">
        <v>48</v>
      </c>
      <c r="AU2" s="333" t="s">
        <v>49</v>
      </c>
      <c r="AV2" s="333" t="s">
        <v>50</v>
      </c>
      <c r="AW2" s="333" t="s">
        <v>51</v>
      </c>
      <c r="AX2" s="333" t="s">
        <v>52</v>
      </c>
      <c r="AY2" s="333" t="s">
        <v>53</v>
      </c>
      <c r="AZ2" s="339" t="s">
        <v>54</v>
      </c>
      <c r="BA2" s="339" t="s">
        <v>55</v>
      </c>
      <c r="BB2" s="339" t="s">
        <v>56</v>
      </c>
      <c r="BC2" s="339" t="s">
        <v>57</v>
      </c>
      <c r="BD2" s="343" t="s">
        <v>58</v>
      </c>
      <c r="BE2" s="341" t="s">
        <v>59</v>
      </c>
      <c r="BF2" s="341" t="s">
        <v>60</v>
      </c>
      <c r="BG2" s="341" t="s">
        <v>61</v>
      </c>
      <c r="BH2" s="341" t="s">
        <v>62</v>
      </c>
      <c r="BI2" s="341" t="s">
        <v>63</v>
      </c>
      <c r="BJ2" s="341" t="s">
        <v>64</v>
      </c>
      <c r="BK2" s="343" t="s">
        <v>65</v>
      </c>
      <c r="BL2" s="341" t="s">
        <v>66</v>
      </c>
      <c r="BM2" s="341" t="s">
        <v>67</v>
      </c>
      <c r="BN2" s="341" t="s">
        <v>68</v>
      </c>
      <c r="BO2" s="341" t="s">
        <v>69</v>
      </c>
      <c r="BP2" s="341" t="s">
        <v>70</v>
      </c>
      <c r="BQ2" s="341" t="s">
        <v>71</v>
      </c>
      <c r="BR2" s="344" t="s">
        <v>72</v>
      </c>
      <c r="BS2" s="341" t="s">
        <v>73</v>
      </c>
      <c r="BT2" s="341" t="s">
        <v>74</v>
      </c>
      <c r="BU2" s="341" t="s">
        <v>75</v>
      </c>
      <c r="BV2" s="341" t="s">
        <v>76</v>
      </c>
      <c r="BW2" s="341" t="s">
        <v>77</v>
      </c>
      <c r="BX2" s="341" t="s">
        <v>78</v>
      </c>
      <c r="BY2" s="344" t="s">
        <v>79</v>
      </c>
      <c r="BZ2" s="341" t="s">
        <v>80</v>
      </c>
      <c r="CA2" s="341" t="s">
        <v>81</v>
      </c>
      <c r="CB2" s="341" t="s">
        <v>82</v>
      </c>
      <c r="CC2" s="341" t="s">
        <v>83</v>
      </c>
      <c r="CD2" s="341" t="s">
        <v>84</v>
      </c>
      <c r="CE2" s="341" t="s">
        <v>85</v>
      </c>
      <c r="CF2" s="344" t="s">
        <v>86</v>
      </c>
      <c r="CG2" s="341" t="s">
        <v>87</v>
      </c>
      <c r="CH2" s="341" t="s">
        <v>88</v>
      </c>
      <c r="CI2" s="341" t="s">
        <v>89</v>
      </c>
      <c r="CJ2" s="341" t="s">
        <v>90</v>
      </c>
      <c r="CK2" s="341" t="s">
        <v>91</v>
      </c>
      <c r="CL2" s="341" t="s">
        <v>92</v>
      </c>
      <c r="CM2" s="344" t="s">
        <v>93</v>
      </c>
      <c r="CN2" s="341" t="s">
        <v>94</v>
      </c>
      <c r="CO2" s="341" t="s">
        <v>95</v>
      </c>
      <c r="CP2" s="341" t="s">
        <v>96</v>
      </c>
      <c r="CQ2" s="341" t="s">
        <v>97</v>
      </c>
      <c r="CR2" s="341" t="s">
        <v>98</v>
      </c>
      <c r="CS2" s="341" t="s">
        <v>99</v>
      </c>
      <c r="CT2" s="344" t="s">
        <v>100</v>
      </c>
      <c r="CU2" s="341" t="s">
        <v>101</v>
      </c>
      <c r="CV2" s="341" t="s">
        <v>102</v>
      </c>
      <c r="CW2" s="341" t="s">
        <v>103</v>
      </c>
      <c r="CX2" s="341" t="s">
        <v>104</v>
      </c>
      <c r="CY2" s="341" t="s">
        <v>105</v>
      </c>
      <c r="CZ2" s="341" t="s">
        <v>106</v>
      </c>
      <c r="DA2" s="344" t="s">
        <v>107</v>
      </c>
      <c r="DB2" s="341" t="s">
        <v>108</v>
      </c>
      <c r="DC2" s="341" t="s">
        <v>109</v>
      </c>
      <c r="DD2" s="341" t="s">
        <v>110</v>
      </c>
      <c r="DE2" s="341" t="s">
        <v>111</v>
      </c>
      <c r="DF2" s="341" t="s">
        <v>112</v>
      </c>
      <c r="DG2" s="341" t="s">
        <v>113</v>
      </c>
      <c r="DH2" s="343" t="s">
        <v>114</v>
      </c>
      <c r="DI2" s="341" t="s">
        <v>115</v>
      </c>
      <c r="DJ2" s="341" t="s">
        <v>116</v>
      </c>
      <c r="DK2" s="341" t="s">
        <v>117</v>
      </c>
      <c r="DL2" s="341" t="s">
        <v>118</v>
      </c>
      <c r="DM2" s="341" t="s">
        <v>119</v>
      </c>
      <c r="DN2" s="341" t="s">
        <v>120</v>
      </c>
      <c r="DO2" s="343" t="s">
        <v>121</v>
      </c>
      <c r="DP2" s="341" t="s">
        <v>122</v>
      </c>
      <c r="DQ2" s="341" t="s">
        <v>123</v>
      </c>
      <c r="DR2" s="341" t="s">
        <v>124</v>
      </c>
      <c r="DS2" s="341" t="s">
        <v>125</v>
      </c>
      <c r="DT2" s="341" t="s">
        <v>126</v>
      </c>
      <c r="DU2" s="341" t="s">
        <v>127</v>
      </c>
      <c r="DV2" s="343" t="s">
        <v>128</v>
      </c>
      <c r="DW2" s="341" t="s">
        <v>129</v>
      </c>
      <c r="DX2" s="341" t="s">
        <v>130</v>
      </c>
      <c r="DY2" s="341" t="s">
        <v>131</v>
      </c>
      <c r="DZ2" s="341" t="s">
        <v>132</v>
      </c>
      <c r="EA2" s="341" t="s">
        <v>133</v>
      </c>
      <c r="EB2" s="341" t="s">
        <v>134</v>
      </c>
      <c r="EC2" s="343" t="s">
        <v>135</v>
      </c>
      <c r="ED2" s="341" t="s">
        <v>136</v>
      </c>
      <c r="EE2" s="341" t="s">
        <v>137</v>
      </c>
      <c r="EF2" s="341" t="s">
        <v>138</v>
      </c>
      <c r="EG2" s="341" t="s">
        <v>139</v>
      </c>
      <c r="EH2" s="341" t="s">
        <v>140</v>
      </c>
      <c r="EI2" s="341" t="s">
        <v>141</v>
      </c>
      <c r="EJ2" s="2"/>
      <c r="EK2" s="2"/>
      <c r="EL2" s="2"/>
    </row>
    <row r="3" spans="1:148" s="8" customFormat="1" ht="35.25" customHeight="1" x14ac:dyDescent="0.25">
      <c r="A3" s="4" t="s">
        <v>142</v>
      </c>
      <c r="B3" s="315"/>
      <c r="C3" s="315"/>
      <c r="D3" s="315"/>
      <c r="E3" s="316"/>
      <c r="F3" s="316"/>
      <c r="G3" s="316"/>
      <c r="H3" s="317"/>
      <c r="I3" s="322"/>
      <c r="J3" s="322"/>
      <c r="K3" s="322"/>
      <c r="L3" s="322"/>
      <c r="M3" s="322"/>
      <c r="N3" s="322"/>
      <c r="O3" s="333"/>
      <c r="P3" s="336"/>
      <c r="Q3" s="333"/>
      <c r="R3" s="333"/>
      <c r="S3" s="336"/>
      <c r="T3" s="333"/>
      <c r="U3" s="333"/>
      <c r="V3" s="333"/>
      <c r="W3" s="333"/>
      <c r="X3" s="335"/>
      <c r="Y3" s="335"/>
      <c r="Z3" s="3" t="s">
        <v>143</v>
      </c>
      <c r="AA3" s="3" t="s">
        <v>144</v>
      </c>
      <c r="AB3" s="3" t="s">
        <v>145</v>
      </c>
      <c r="AC3" s="3" t="s">
        <v>146</v>
      </c>
      <c r="AD3" s="3" t="s">
        <v>147</v>
      </c>
      <c r="AE3" s="5" t="s">
        <v>148</v>
      </c>
      <c r="AF3" s="337"/>
      <c r="AG3" s="337"/>
      <c r="AH3" s="337"/>
      <c r="AI3" s="337"/>
      <c r="AJ3" s="337"/>
      <c r="AK3" s="337"/>
      <c r="AL3" s="337"/>
      <c r="AM3" s="337"/>
      <c r="AN3" s="337"/>
      <c r="AO3" s="338"/>
      <c r="AP3" s="338"/>
      <c r="AQ3" s="338"/>
      <c r="AR3" s="338"/>
      <c r="AS3" s="340"/>
      <c r="AT3" s="336"/>
      <c r="AU3" s="336"/>
      <c r="AV3" s="336"/>
      <c r="AW3" s="336"/>
      <c r="AX3" s="336"/>
      <c r="AY3" s="336"/>
      <c r="AZ3" s="339"/>
      <c r="BA3" s="339"/>
      <c r="BB3" s="339"/>
      <c r="BC3" s="339"/>
      <c r="BD3" s="343"/>
      <c r="BE3" s="342"/>
      <c r="BF3" s="342"/>
      <c r="BG3" s="342"/>
      <c r="BH3" s="342"/>
      <c r="BI3" s="342"/>
      <c r="BJ3" s="342"/>
      <c r="BK3" s="343"/>
      <c r="BL3" s="342"/>
      <c r="BM3" s="342"/>
      <c r="BN3" s="342"/>
      <c r="BO3" s="342"/>
      <c r="BP3" s="342"/>
      <c r="BQ3" s="342"/>
      <c r="BR3" s="344"/>
      <c r="BS3" s="342"/>
      <c r="BT3" s="342"/>
      <c r="BU3" s="342"/>
      <c r="BV3" s="342"/>
      <c r="BW3" s="342"/>
      <c r="BX3" s="342"/>
      <c r="BY3" s="344"/>
      <c r="BZ3" s="342"/>
      <c r="CA3" s="342"/>
      <c r="CB3" s="342"/>
      <c r="CC3" s="342"/>
      <c r="CD3" s="342"/>
      <c r="CE3" s="342"/>
      <c r="CF3" s="344"/>
      <c r="CG3" s="342"/>
      <c r="CH3" s="342"/>
      <c r="CI3" s="342"/>
      <c r="CJ3" s="342"/>
      <c r="CK3" s="342"/>
      <c r="CL3" s="342"/>
      <c r="CM3" s="344"/>
      <c r="CN3" s="342"/>
      <c r="CO3" s="342"/>
      <c r="CP3" s="342"/>
      <c r="CQ3" s="342"/>
      <c r="CR3" s="342"/>
      <c r="CS3" s="342"/>
      <c r="CT3" s="344"/>
      <c r="CU3" s="342"/>
      <c r="CV3" s="342"/>
      <c r="CW3" s="342"/>
      <c r="CX3" s="342"/>
      <c r="CY3" s="342"/>
      <c r="CZ3" s="342"/>
      <c r="DA3" s="344"/>
      <c r="DB3" s="342"/>
      <c r="DC3" s="342"/>
      <c r="DD3" s="342"/>
      <c r="DE3" s="342"/>
      <c r="DF3" s="342"/>
      <c r="DG3" s="342"/>
      <c r="DH3" s="343"/>
      <c r="DI3" s="342"/>
      <c r="DJ3" s="342"/>
      <c r="DK3" s="342"/>
      <c r="DL3" s="342"/>
      <c r="DM3" s="342"/>
      <c r="DN3" s="342"/>
      <c r="DO3" s="343"/>
      <c r="DP3" s="342"/>
      <c r="DQ3" s="342"/>
      <c r="DR3" s="342"/>
      <c r="DS3" s="342"/>
      <c r="DT3" s="342"/>
      <c r="DU3" s="342"/>
      <c r="DV3" s="345"/>
      <c r="DW3" s="342"/>
      <c r="DX3" s="342"/>
      <c r="DY3" s="342"/>
      <c r="DZ3" s="342"/>
      <c r="EA3" s="342"/>
      <c r="EB3" s="342"/>
      <c r="EC3" s="345"/>
      <c r="ED3" s="342"/>
      <c r="EE3" s="342"/>
      <c r="EF3" s="342"/>
      <c r="EG3" s="342"/>
      <c r="EH3" s="342"/>
      <c r="EI3" s="342"/>
      <c r="EJ3" s="6" t="s">
        <v>149</v>
      </c>
      <c r="EK3" s="7" t="s">
        <v>150</v>
      </c>
      <c r="EL3" s="7" t="s">
        <v>151</v>
      </c>
      <c r="EM3" s="7" t="s">
        <v>16</v>
      </c>
      <c r="EN3" s="7" t="s">
        <v>17</v>
      </c>
      <c r="EO3" s="7" t="s">
        <v>18</v>
      </c>
      <c r="EP3" s="7" t="s">
        <v>19</v>
      </c>
      <c r="EQ3" s="7" t="s">
        <v>20</v>
      </c>
      <c r="ER3" s="7" t="s">
        <v>21</v>
      </c>
    </row>
    <row r="4" spans="1:148" s="13" customFormat="1" ht="15.75" x14ac:dyDescent="0.25">
      <c r="A4" s="9">
        <v>1</v>
      </c>
      <c r="B4" s="10">
        <v>2</v>
      </c>
      <c r="C4" s="10">
        <v>3</v>
      </c>
      <c r="D4" s="9">
        <v>4</v>
      </c>
      <c r="E4" s="10">
        <v>5</v>
      </c>
      <c r="F4" s="10">
        <v>6</v>
      </c>
      <c r="G4" s="9">
        <v>7</v>
      </c>
      <c r="H4" s="10">
        <v>8</v>
      </c>
      <c r="I4" s="10">
        <v>9</v>
      </c>
      <c r="J4" s="9">
        <v>10</v>
      </c>
      <c r="K4" s="10">
        <v>11</v>
      </c>
      <c r="L4" s="10">
        <v>12</v>
      </c>
      <c r="M4" s="9">
        <v>13</v>
      </c>
      <c r="N4" s="10">
        <v>14</v>
      </c>
      <c r="O4" s="10">
        <v>15</v>
      </c>
      <c r="P4" s="9">
        <v>16</v>
      </c>
      <c r="Q4" s="10">
        <v>17</v>
      </c>
      <c r="R4" s="10">
        <v>18</v>
      </c>
      <c r="S4" s="9">
        <v>19</v>
      </c>
      <c r="T4" s="10">
        <v>20</v>
      </c>
      <c r="U4" s="10">
        <v>21</v>
      </c>
      <c r="V4" s="9">
        <v>22</v>
      </c>
      <c r="W4" s="10">
        <v>23</v>
      </c>
      <c r="X4" s="10">
        <v>24</v>
      </c>
      <c r="Y4" s="9">
        <v>25</v>
      </c>
      <c r="Z4" s="10">
        <v>26</v>
      </c>
      <c r="AA4" s="10">
        <v>27</v>
      </c>
      <c r="AB4" s="9">
        <v>28</v>
      </c>
      <c r="AC4" s="10">
        <v>29</v>
      </c>
      <c r="AD4" s="10">
        <v>30</v>
      </c>
      <c r="AE4" s="9">
        <v>31</v>
      </c>
      <c r="AF4" s="10">
        <v>32</v>
      </c>
      <c r="AG4" s="10">
        <v>33</v>
      </c>
      <c r="AH4" s="9">
        <v>34</v>
      </c>
      <c r="AI4" s="10">
        <v>35</v>
      </c>
      <c r="AJ4" s="10">
        <v>36</v>
      </c>
      <c r="AK4" s="9">
        <v>37</v>
      </c>
      <c r="AL4" s="10">
        <v>38</v>
      </c>
      <c r="AM4" s="10">
        <v>39</v>
      </c>
      <c r="AN4" s="9">
        <v>40</v>
      </c>
      <c r="AO4" s="10">
        <v>41</v>
      </c>
      <c r="AP4" s="10">
        <v>42</v>
      </c>
      <c r="AQ4" s="9">
        <v>43</v>
      </c>
      <c r="AR4" s="10">
        <v>44</v>
      </c>
      <c r="AS4" s="10">
        <v>45</v>
      </c>
      <c r="AT4" s="9">
        <v>46</v>
      </c>
      <c r="AU4" s="10">
        <v>47</v>
      </c>
      <c r="AV4" s="10">
        <v>48</v>
      </c>
      <c r="AW4" s="9">
        <v>49</v>
      </c>
      <c r="AX4" s="10">
        <v>50</v>
      </c>
      <c r="AY4" s="10">
        <v>51</v>
      </c>
      <c r="AZ4" s="9">
        <v>52</v>
      </c>
      <c r="BA4" s="10">
        <v>53</v>
      </c>
      <c r="BB4" s="10">
        <v>54</v>
      </c>
      <c r="BC4" s="9">
        <v>55</v>
      </c>
      <c r="BD4" s="10">
        <v>56</v>
      </c>
      <c r="BE4" s="10">
        <v>57</v>
      </c>
      <c r="BF4" s="9">
        <v>58</v>
      </c>
      <c r="BG4" s="10">
        <v>59</v>
      </c>
      <c r="BH4" s="10">
        <v>60</v>
      </c>
      <c r="BI4" s="9">
        <v>61</v>
      </c>
      <c r="BJ4" s="10">
        <v>62</v>
      </c>
      <c r="BK4" s="10">
        <v>63</v>
      </c>
      <c r="BL4" s="9">
        <v>64</v>
      </c>
      <c r="BM4" s="10">
        <v>65</v>
      </c>
      <c r="BN4" s="10">
        <v>66</v>
      </c>
      <c r="BO4" s="9">
        <v>67</v>
      </c>
      <c r="BP4" s="10">
        <v>68</v>
      </c>
      <c r="BQ4" s="10">
        <v>69</v>
      </c>
      <c r="BR4" s="9">
        <v>70</v>
      </c>
      <c r="BS4" s="10">
        <v>71</v>
      </c>
      <c r="BT4" s="10">
        <v>72</v>
      </c>
      <c r="BU4" s="9">
        <v>73</v>
      </c>
      <c r="BV4" s="10">
        <v>74</v>
      </c>
      <c r="BW4" s="10">
        <v>75</v>
      </c>
      <c r="BX4" s="9">
        <v>76</v>
      </c>
      <c r="BY4" s="10">
        <v>77</v>
      </c>
      <c r="BZ4" s="10">
        <v>78</v>
      </c>
      <c r="CA4" s="9">
        <v>79</v>
      </c>
      <c r="CB4" s="10">
        <v>80</v>
      </c>
      <c r="CC4" s="10">
        <v>81</v>
      </c>
      <c r="CD4" s="9">
        <v>82</v>
      </c>
      <c r="CE4" s="10">
        <v>83</v>
      </c>
      <c r="CF4" s="10">
        <v>84</v>
      </c>
      <c r="CG4" s="9">
        <v>85</v>
      </c>
      <c r="CH4" s="10">
        <v>86</v>
      </c>
      <c r="CI4" s="10">
        <v>87</v>
      </c>
      <c r="CJ4" s="9">
        <v>88</v>
      </c>
      <c r="CK4" s="10">
        <v>89</v>
      </c>
      <c r="CL4" s="10">
        <v>90</v>
      </c>
      <c r="CM4" s="9">
        <v>91</v>
      </c>
      <c r="CN4" s="10">
        <v>92</v>
      </c>
      <c r="CO4" s="10">
        <v>93</v>
      </c>
      <c r="CP4" s="9">
        <v>94</v>
      </c>
      <c r="CQ4" s="10">
        <v>95</v>
      </c>
      <c r="CR4" s="10">
        <v>96</v>
      </c>
      <c r="CS4" s="9">
        <v>97</v>
      </c>
      <c r="CT4" s="10">
        <v>98</v>
      </c>
      <c r="CU4" s="10">
        <v>99</v>
      </c>
      <c r="CV4" s="9">
        <v>100</v>
      </c>
      <c r="CW4" s="10">
        <v>101</v>
      </c>
      <c r="CX4" s="10">
        <v>102</v>
      </c>
      <c r="CY4" s="9">
        <v>103</v>
      </c>
      <c r="CZ4" s="10">
        <v>104</v>
      </c>
      <c r="DA4" s="10">
        <v>105</v>
      </c>
      <c r="DB4" s="9">
        <v>106</v>
      </c>
      <c r="DC4" s="10">
        <v>107</v>
      </c>
      <c r="DD4" s="10">
        <v>108</v>
      </c>
      <c r="DE4" s="9">
        <v>109</v>
      </c>
      <c r="DF4" s="10">
        <v>110</v>
      </c>
      <c r="DG4" s="10">
        <v>111</v>
      </c>
      <c r="DH4" s="9">
        <v>112</v>
      </c>
      <c r="DI4" s="10">
        <v>113</v>
      </c>
      <c r="DJ4" s="10">
        <v>114</v>
      </c>
      <c r="DK4" s="9">
        <v>115</v>
      </c>
      <c r="DL4" s="10">
        <v>116</v>
      </c>
      <c r="DM4" s="10">
        <v>117</v>
      </c>
      <c r="DN4" s="9">
        <v>118</v>
      </c>
      <c r="DO4" s="10">
        <v>119</v>
      </c>
      <c r="DP4" s="10">
        <v>120</v>
      </c>
      <c r="DQ4" s="9">
        <v>121</v>
      </c>
      <c r="DR4" s="10">
        <v>122</v>
      </c>
      <c r="DS4" s="10">
        <v>123</v>
      </c>
      <c r="DT4" s="9">
        <v>124</v>
      </c>
      <c r="DU4" s="10">
        <v>125</v>
      </c>
      <c r="DV4" s="10">
        <v>126</v>
      </c>
      <c r="DW4" s="9">
        <v>127</v>
      </c>
      <c r="DX4" s="10">
        <v>128</v>
      </c>
      <c r="DY4" s="10">
        <v>129</v>
      </c>
      <c r="DZ4" s="9">
        <v>130</v>
      </c>
      <c r="EA4" s="10">
        <v>131</v>
      </c>
      <c r="EB4" s="10">
        <v>132</v>
      </c>
      <c r="EC4" s="9">
        <v>133</v>
      </c>
      <c r="ED4" s="10">
        <v>134</v>
      </c>
      <c r="EE4" s="10">
        <v>135</v>
      </c>
      <c r="EF4" s="9">
        <v>136</v>
      </c>
      <c r="EG4" s="10">
        <v>137</v>
      </c>
      <c r="EH4" s="10">
        <v>138</v>
      </c>
      <c r="EI4" s="9">
        <v>139</v>
      </c>
      <c r="EJ4" s="11"/>
      <c r="EK4" s="12"/>
      <c r="EL4" s="12"/>
      <c r="EM4" s="12"/>
      <c r="EN4" s="12"/>
      <c r="EO4" s="12"/>
      <c r="EP4" s="12"/>
      <c r="EQ4" s="12"/>
      <c r="ER4" s="12"/>
    </row>
    <row r="5" spans="1:148" s="19" customFormat="1" ht="15.75" x14ac:dyDescent="0.25">
      <c r="A5" s="14" t="str">
        <f>+A3</f>
        <v>llave_ID</v>
      </c>
      <c r="B5" s="15" t="str">
        <f t="shared" ref="B5:Y5" si="0">+B2</f>
        <v>Nivel</v>
      </c>
      <c r="C5" s="15" t="str">
        <f t="shared" si="0"/>
        <v>Despacho o dirección</v>
      </c>
      <c r="D5" s="15" t="str">
        <f t="shared" si="0"/>
        <v>Dependencia</v>
      </c>
      <c r="E5" s="15" t="str">
        <f t="shared" si="0"/>
        <v>Dimensión MIPG</v>
      </c>
      <c r="F5" s="15" t="str">
        <f t="shared" si="0"/>
        <v>Objetivo del SIG</v>
      </c>
      <c r="G5" s="15" t="str">
        <f t="shared" si="0"/>
        <v>Proceso del SIG</v>
      </c>
      <c r="H5" s="15" t="str">
        <f t="shared" si="0"/>
        <v>Meta Objetivos de Desarrollo Sostenible (ODS)</v>
      </c>
      <c r="I5" s="15" t="str">
        <f t="shared" si="0"/>
        <v>Transformación</v>
      </c>
      <c r="J5" s="15" t="str">
        <f t="shared" si="0"/>
        <v>Pilar</v>
      </c>
      <c r="K5" s="15" t="str">
        <f t="shared" si="0"/>
        <v>Catalizador</v>
      </c>
      <c r="L5" s="15" t="str">
        <f t="shared" si="0"/>
        <v>Componente</v>
      </c>
      <c r="M5" s="15" t="str">
        <f t="shared" si="0"/>
        <v>Eje estratégico</v>
      </c>
      <c r="N5" s="15" t="str">
        <f t="shared" si="0"/>
        <v>Estrategia</v>
      </c>
      <c r="O5" s="15" t="str">
        <f t="shared" si="0"/>
        <v>ID Indicador</v>
      </c>
      <c r="P5" s="15" t="str">
        <f t="shared" si="0"/>
        <v>Nombre del indicador</v>
      </c>
      <c r="Q5" s="15" t="str">
        <f t="shared" si="0"/>
        <v>Tipo de indicador</v>
      </c>
      <c r="R5" s="15" t="str">
        <f t="shared" si="0"/>
        <v>Tipo de acumulación</v>
      </c>
      <c r="S5" s="15" t="str">
        <f t="shared" si="0"/>
        <v>Fórmula de cálculo</v>
      </c>
      <c r="T5" s="15" t="str">
        <f t="shared" si="0"/>
        <v>Unidad de medida</v>
      </c>
      <c r="U5" s="15" t="str">
        <f t="shared" si="0"/>
        <v>Periodicidad</v>
      </c>
      <c r="V5" s="15" t="str">
        <f t="shared" si="0"/>
        <v>Días de rezago</v>
      </c>
      <c r="W5" s="15" t="str">
        <f t="shared" si="0"/>
        <v>Medio de verificación</v>
      </c>
      <c r="X5" s="15" t="str">
        <f t="shared" si="0"/>
        <v>Origen</v>
      </c>
      <c r="Y5" s="15" t="str">
        <f t="shared" si="0"/>
        <v xml:space="preserve">Macrometa </v>
      </c>
      <c r="Z5" s="15" t="str">
        <f t="shared" ref="Z5:AE5" si="1">+Z3</f>
        <v>MPC
Mesa Permanente de Concertación</v>
      </c>
      <c r="AA5" s="15" t="str">
        <f t="shared" si="1"/>
        <v>MRA
Mesa Regional Amazónica</v>
      </c>
      <c r="AB5" s="15" t="str">
        <f t="shared" si="1"/>
        <v xml:space="preserve"> CRIC
Consejo Regional Indígena del Cauca</v>
      </c>
      <c r="AC5" s="15" t="str">
        <f t="shared" si="1"/>
        <v xml:space="preserve"> CRIDEC
Consejo Regional Indígena de Caldas</v>
      </c>
      <c r="AD5" s="15" t="str">
        <f t="shared" si="1"/>
        <v xml:space="preserve"> CRIHU
Consejo Regional Indígena del Huila</v>
      </c>
      <c r="AE5" s="15" t="str">
        <f t="shared" si="1"/>
        <v>Otras mesas</v>
      </c>
      <c r="AF5" s="16" t="str">
        <f t="shared" ref="AF5:CQ5" si="2">+AF2</f>
        <v>Étnicos - Comunidad Negra, Afrocolombiana, Raizal y Palenquera</v>
      </c>
      <c r="AG5" s="15" t="str">
        <f t="shared" si="2"/>
        <v>Étnicos - Rrom</v>
      </c>
      <c r="AH5" s="15" t="str">
        <f t="shared" si="2"/>
        <v>Equidad de la Mujer</v>
      </c>
      <c r="AI5" s="15" t="str">
        <f t="shared" si="2"/>
        <v>Primera Infancia, Infancia y Adolescencia</v>
      </c>
      <c r="AJ5" s="15" t="str">
        <f t="shared" si="2"/>
        <v>Víctimas</v>
      </c>
      <c r="AK5" s="15" t="str">
        <f t="shared" si="2"/>
        <v>Participación Ciudadana</v>
      </c>
      <c r="AL5" s="15" t="str">
        <f t="shared" si="2"/>
        <v>Discapacidad</v>
      </c>
      <c r="AM5" s="15" t="str">
        <f t="shared" si="2"/>
        <v>TIC</v>
      </c>
      <c r="AN5" s="15" t="str">
        <f t="shared" si="2"/>
        <v>CTeI</v>
      </c>
      <c r="AO5" s="15" t="str">
        <f t="shared" si="2"/>
        <v>Iniciativas PPI</v>
      </c>
      <c r="AP5" s="15" t="str">
        <f t="shared" si="2"/>
        <v>Derechos Humanos</v>
      </c>
      <c r="AQ5" s="15" t="str">
        <f t="shared" si="2"/>
        <v xml:space="preserve">Pactos Territoriales </v>
      </c>
      <c r="AR5" s="15" t="str">
        <f t="shared" si="2"/>
        <v>CONPES 
(Número documento )</v>
      </c>
      <c r="AS5" s="15" t="str">
        <f t="shared" si="2"/>
        <v>Otros</v>
      </c>
      <c r="AT5" s="15" t="str">
        <f t="shared" si="2"/>
        <v>Línea Base 
2022</v>
      </c>
      <c r="AU5" s="15" t="str">
        <f t="shared" si="2"/>
        <v>Meta 
2023</v>
      </c>
      <c r="AV5" s="15" t="str">
        <f t="shared" si="2"/>
        <v>Meta 
2024</v>
      </c>
      <c r="AW5" s="15" t="str">
        <f t="shared" si="2"/>
        <v>Meta 
2025</v>
      </c>
      <c r="AX5" s="15" t="str">
        <f t="shared" si="2"/>
        <v>Meta 
2026</v>
      </c>
      <c r="AY5" s="15" t="str">
        <f t="shared" si="2"/>
        <v>Meta 
cuatrienio</v>
      </c>
      <c r="AZ5" s="15" t="str">
        <f t="shared" si="2"/>
        <v>Avance 2023</v>
      </c>
      <c r="BA5" s="15" t="str">
        <f t="shared" si="2"/>
        <v>Avance 2024</v>
      </c>
      <c r="BB5" s="15" t="str">
        <f t="shared" si="2"/>
        <v>Avance 2025</v>
      </c>
      <c r="BC5" s="15" t="str">
        <f t="shared" si="2"/>
        <v>Avance 2026</v>
      </c>
      <c r="BD5" s="15" t="str">
        <f t="shared" si="2"/>
        <v>Meta enero</v>
      </c>
      <c r="BE5" s="15" t="str">
        <f t="shared" si="2"/>
        <v>Avance cuantitativo enero</v>
      </c>
      <c r="BF5" s="15" t="str">
        <f t="shared" si="2"/>
        <v>Reporte cualitativo enero</v>
      </c>
      <c r="BG5" s="15" t="str">
        <f t="shared" si="2"/>
        <v>% Meta enero</v>
      </c>
      <c r="BH5" s="15" t="str">
        <f t="shared" si="2"/>
        <v>% Avance enero</v>
      </c>
      <c r="BI5" s="15" t="str">
        <f t="shared" si="2"/>
        <v>Validado enero</v>
      </c>
      <c r="BJ5" s="15" t="str">
        <f t="shared" si="2"/>
        <v>Observaciones validación enero</v>
      </c>
      <c r="BK5" s="15" t="str">
        <f t="shared" si="2"/>
        <v>Meta febrero</v>
      </c>
      <c r="BL5" s="15" t="str">
        <f t="shared" si="2"/>
        <v>Avance cuantitativo febrero</v>
      </c>
      <c r="BM5" s="15" t="str">
        <f t="shared" si="2"/>
        <v>Reporte cualitativo febrero</v>
      </c>
      <c r="BN5" s="15" t="str">
        <f t="shared" si="2"/>
        <v>% Meta febrero</v>
      </c>
      <c r="BO5" s="15" t="str">
        <f t="shared" si="2"/>
        <v>% Avance febrero</v>
      </c>
      <c r="BP5" s="15" t="str">
        <f t="shared" si="2"/>
        <v>Validado febrero</v>
      </c>
      <c r="BQ5" s="15" t="str">
        <f t="shared" si="2"/>
        <v>Observaciones validación febrero</v>
      </c>
      <c r="BR5" s="15" t="str">
        <f t="shared" si="2"/>
        <v>Meta marzo</v>
      </c>
      <c r="BS5" s="15" t="str">
        <f t="shared" si="2"/>
        <v>Avance cuantitativo marzo</v>
      </c>
      <c r="BT5" s="15" t="str">
        <f t="shared" si="2"/>
        <v>Reporte cualitativo marzo</v>
      </c>
      <c r="BU5" s="15" t="str">
        <f t="shared" si="2"/>
        <v>% Meta marzo</v>
      </c>
      <c r="BV5" s="15" t="str">
        <f t="shared" si="2"/>
        <v>% Avance marzo</v>
      </c>
      <c r="BW5" s="15" t="str">
        <f t="shared" si="2"/>
        <v>Validado marzo</v>
      </c>
      <c r="BX5" s="15" t="str">
        <f t="shared" si="2"/>
        <v>Observaciones validación marzo</v>
      </c>
      <c r="BY5" s="15" t="str">
        <f t="shared" si="2"/>
        <v>Meta abril</v>
      </c>
      <c r="BZ5" s="15" t="str">
        <f t="shared" si="2"/>
        <v>Avance cuantitativo abril</v>
      </c>
      <c r="CA5" s="15" t="str">
        <f t="shared" si="2"/>
        <v>Reporte cualitativo abril</v>
      </c>
      <c r="CB5" s="15" t="str">
        <f t="shared" si="2"/>
        <v>% Meta abril</v>
      </c>
      <c r="CC5" s="15" t="str">
        <f t="shared" si="2"/>
        <v>% Avance abril</v>
      </c>
      <c r="CD5" s="15" t="str">
        <f t="shared" si="2"/>
        <v>Validado abril</v>
      </c>
      <c r="CE5" s="15" t="str">
        <f t="shared" si="2"/>
        <v>Observaciones validación abril</v>
      </c>
      <c r="CF5" s="15" t="str">
        <f t="shared" si="2"/>
        <v>Meta mayo</v>
      </c>
      <c r="CG5" s="15" t="str">
        <f t="shared" si="2"/>
        <v>Avance cuantitativo mayo</v>
      </c>
      <c r="CH5" s="15" t="str">
        <f t="shared" si="2"/>
        <v>Reporte cualitativo mayo</v>
      </c>
      <c r="CI5" s="15" t="str">
        <f t="shared" si="2"/>
        <v>% Meta mayo</v>
      </c>
      <c r="CJ5" s="15" t="str">
        <f t="shared" si="2"/>
        <v>% Avance mayo</v>
      </c>
      <c r="CK5" s="15" t="str">
        <f t="shared" si="2"/>
        <v>Validado mayo</v>
      </c>
      <c r="CL5" s="15" t="str">
        <f t="shared" si="2"/>
        <v>Observaciones validación mayo</v>
      </c>
      <c r="CM5" s="15" t="str">
        <f t="shared" si="2"/>
        <v>Meta junio</v>
      </c>
      <c r="CN5" s="15" t="str">
        <f t="shared" si="2"/>
        <v>Avance cuantitativo junio</v>
      </c>
      <c r="CO5" s="15" t="str">
        <f t="shared" si="2"/>
        <v>Reporte cualitativo junio</v>
      </c>
      <c r="CP5" s="15" t="str">
        <f t="shared" si="2"/>
        <v>% Meta junio</v>
      </c>
      <c r="CQ5" s="15" t="str">
        <f t="shared" si="2"/>
        <v>% Avance junio</v>
      </c>
      <c r="CR5" s="15" t="str">
        <f t="shared" ref="CR5:EI5" si="3">+CR2</f>
        <v>Validado junio</v>
      </c>
      <c r="CS5" s="15" t="str">
        <f t="shared" si="3"/>
        <v>Observaciones validación junio</v>
      </c>
      <c r="CT5" s="15" t="str">
        <f t="shared" si="3"/>
        <v>Meta julio</v>
      </c>
      <c r="CU5" s="15" t="str">
        <f t="shared" si="3"/>
        <v>Avance cuantitativo julio</v>
      </c>
      <c r="CV5" s="15" t="str">
        <f t="shared" si="3"/>
        <v>Reporte cualitativo julio</v>
      </c>
      <c r="CW5" s="15" t="str">
        <f t="shared" si="3"/>
        <v>% Meta julio</v>
      </c>
      <c r="CX5" s="15" t="str">
        <f t="shared" si="3"/>
        <v>% Avance julio</v>
      </c>
      <c r="CY5" s="15" t="str">
        <f t="shared" si="3"/>
        <v>Validado julio</v>
      </c>
      <c r="CZ5" s="15" t="str">
        <f t="shared" si="3"/>
        <v>Observaciones validación julio</v>
      </c>
      <c r="DA5" s="15" t="str">
        <f t="shared" si="3"/>
        <v>Meta agosto</v>
      </c>
      <c r="DB5" s="15" t="str">
        <f t="shared" si="3"/>
        <v>Avance cuantitativo agosto</v>
      </c>
      <c r="DC5" s="15" t="str">
        <f t="shared" si="3"/>
        <v>Reporte cualitativo agosto</v>
      </c>
      <c r="DD5" s="15" t="str">
        <f t="shared" si="3"/>
        <v>% Meta agosto</v>
      </c>
      <c r="DE5" s="15" t="str">
        <f t="shared" si="3"/>
        <v>% Avance agosto</v>
      </c>
      <c r="DF5" s="15" t="str">
        <f t="shared" si="3"/>
        <v>Validado agosto</v>
      </c>
      <c r="DG5" s="15" t="str">
        <f t="shared" si="3"/>
        <v>Observaciones validación agosto</v>
      </c>
      <c r="DH5" s="15" t="str">
        <f t="shared" si="3"/>
        <v>Meta septiembre</v>
      </c>
      <c r="DI5" s="15" t="str">
        <f t="shared" si="3"/>
        <v>Avance cuantitativo septiembre</v>
      </c>
      <c r="DJ5" s="15" t="str">
        <f t="shared" si="3"/>
        <v>Reporte cualitativo septiembre</v>
      </c>
      <c r="DK5" s="15" t="str">
        <f t="shared" si="3"/>
        <v>% Meta septiembre</v>
      </c>
      <c r="DL5" s="15" t="str">
        <f t="shared" si="3"/>
        <v>% Avance septiembre</v>
      </c>
      <c r="DM5" s="15" t="str">
        <f t="shared" si="3"/>
        <v>Validado septiembre</v>
      </c>
      <c r="DN5" s="15" t="str">
        <f t="shared" si="3"/>
        <v>Observaciones validación septiembre</v>
      </c>
      <c r="DO5" s="15" t="str">
        <f t="shared" si="3"/>
        <v>Meta octubre</v>
      </c>
      <c r="DP5" s="15" t="str">
        <f t="shared" si="3"/>
        <v>Avance cuantitativo octubre</v>
      </c>
      <c r="DQ5" s="15" t="str">
        <f t="shared" si="3"/>
        <v>Reporte cualitativo octubre</v>
      </c>
      <c r="DR5" s="15" t="str">
        <f t="shared" si="3"/>
        <v>% Meta octubre</v>
      </c>
      <c r="DS5" s="15" t="str">
        <f t="shared" si="3"/>
        <v>% Avance octubre</v>
      </c>
      <c r="DT5" s="15" t="str">
        <f t="shared" si="3"/>
        <v>Validado octubre</v>
      </c>
      <c r="DU5" s="15" t="str">
        <f t="shared" si="3"/>
        <v>Observaciones validación octubre</v>
      </c>
      <c r="DV5" s="15" t="str">
        <f t="shared" si="3"/>
        <v>Meta noviembre</v>
      </c>
      <c r="DW5" s="15" t="str">
        <f t="shared" si="3"/>
        <v>Avance cuantitativo noviembre</v>
      </c>
      <c r="DX5" s="15" t="str">
        <f t="shared" si="3"/>
        <v>Reporte cualitativo noviembre</v>
      </c>
      <c r="DY5" s="15" t="str">
        <f t="shared" si="3"/>
        <v>% Meta noviembre</v>
      </c>
      <c r="DZ5" s="15" t="str">
        <f t="shared" si="3"/>
        <v>% Avance noviembre</v>
      </c>
      <c r="EA5" s="15" t="str">
        <f t="shared" si="3"/>
        <v>Validado noviembre</v>
      </c>
      <c r="EB5" s="15" t="str">
        <f t="shared" si="3"/>
        <v>Observaciones validación noviembre</v>
      </c>
      <c r="EC5" s="15" t="str">
        <f t="shared" si="3"/>
        <v>Meta diciembre</v>
      </c>
      <c r="ED5" s="15" t="str">
        <f t="shared" si="3"/>
        <v>Avance cuantitativo diciembre</v>
      </c>
      <c r="EE5" s="15" t="str">
        <f t="shared" si="3"/>
        <v>Reporte cualitativo diciembre</v>
      </c>
      <c r="EF5" s="15" t="str">
        <f t="shared" si="3"/>
        <v>% Meta diciembre</v>
      </c>
      <c r="EG5" s="15" t="str">
        <f t="shared" si="3"/>
        <v>% Avance diciembre</v>
      </c>
      <c r="EH5" s="15" t="str">
        <f t="shared" si="3"/>
        <v>Validado diciembre</v>
      </c>
      <c r="EI5" s="15" t="str">
        <f t="shared" si="3"/>
        <v>Observaciones validación diciembre</v>
      </c>
      <c r="EJ5" s="15" t="str">
        <f>+EJ3</f>
        <v>INCOMPLETO</v>
      </c>
      <c r="EK5" s="17"/>
      <c r="EL5" s="18"/>
      <c r="EM5" s="18"/>
      <c r="EN5" s="18"/>
      <c r="EO5" s="18"/>
      <c r="EP5" s="18"/>
      <c r="EQ5" s="18"/>
      <c r="ER5" s="18"/>
    </row>
    <row r="6" spans="1:148" s="51" customFormat="1" x14ac:dyDescent="0.25">
      <c r="A6" s="20" t="s">
        <v>1326</v>
      </c>
      <c r="B6" s="21" t="s">
        <v>152</v>
      </c>
      <c r="C6" s="22" t="s">
        <v>153</v>
      </c>
      <c r="D6" s="22" t="s">
        <v>153</v>
      </c>
      <c r="E6" s="23" t="s">
        <v>154</v>
      </c>
      <c r="F6" s="23" t="s">
        <v>155</v>
      </c>
      <c r="G6" s="24" t="s">
        <v>156</v>
      </c>
      <c r="H6" s="23" t="s">
        <v>157</v>
      </c>
      <c r="I6" s="23" t="s">
        <v>158</v>
      </c>
      <c r="J6" s="23" t="s">
        <v>159</v>
      </c>
      <c r="K6" s="23" t="s">
        <v>160</v>
      </c>
      <c r="L6" s="23" t="s">
        <v>161</v>
      </c>
      <c r="M6" s="21" t="s">
        <v>162</v>
      </c>
      <c r="N6" s="25" t="s">
        <v>163</v>
      </c>
      <c r="O6" s="26">
        <v>1</v>
      </c>
      <c r="P6" s="352" t="s">
        <v>164</v>
      </c>
      <c r="Q6" s="355" t="s">
        <v>165</v>
      </c>
      <c r="R6" s="355" t="s">
        <v>166</v>
      </c>
      <c r="S6" s="23" t="s">
        <v>167</v>
      </c>
      <c r="T6" s="29" t="s">
        <v>168</v>
      </c>
      <c r="U6" s="29" t="s">
        <v>169</v>
      </c>
      <c r="V6" s="29">
        <v>30</v>
      </c>
      <c r="W6" s="23" t="s">
        <v>170</v>
      </c>
      <c r="X6" s="29" t="s">
        <v>171</v>
      </c>
      <c r="Y6" s="21" t="s">
        <v>172</v>
      </c>
      <c r="Z6" s="30"/>
      <c r="AA6" s="30"/>
      <c r="AB6" s="30"/>
      <c r="AC6" s="30"/>
      <c r="AD6" s="30"/>
      <c r="AE6" s="30"/>
      <c r="AF6" s="30"/>
      <c r="AG6" s="30"/>
      <c r="AH6" s="29"/>
      <c r="AI6" s="29" t="s">
        <v>173</v>
      </c>
      <c r="AJ6" s="29"/>
      <c r="AK6" s="29"/>
      <c r="AL6" s="29"/>
      <c r="AM6" s="29"/>
      <c r="AN6" s="29"/>
      <c r="AO6" s="29"/>
      <c r="AP6" s="29"/>
      <c r="AQ6" s="29"/>
      <c r="AR6" s="31"/>
      <c r="AS6" s="29"/>
      <c r="AT6" s="32">
        <v>0</v>
      </c>
      <c r="AU6" s="32">
        <v>60000</v>
      </c>
      <c r="AV6" s="32">
        <v>70000</v>
      </c>
      <c r="AW6" s="32">
        <v>80000</v>
      </c>
      <c r="AX6" s="32">
        <v>90000</v>
      </c>
      <c r="AY6" s="32">
        <v>90000</v>
      </c>
      <c r="AZ6" s="29"/>
      <c r="BA6" s="29"/>
      <c r="BB6" s="29"/>
      <c r="BC6" s="33"/>
      <c r="BD6" s="34">
        <v>0</v>
      </c>
      <c r="BE6" s="35">
        <v>0</v>
      </c>
      <c r="BF6" s="36"/>
      <c r="BG6" s="37">
        <f t="shared" ref="BG6:BG14" si="4">IFERROR(BD6/AV6,0)</f>
        <v>0</v>
      </c>
      <c r="BH6" s="38">
        <f t="shared" ref="BH6:BH14" si="5">+IF(BI6="SI",IFERROR((IF(BI6="SI",BE6,0)/AV6),"REVISAR"),0)</f>
        <v>0</v>
      </c>
      <c r="BI6" s="39" t="s">
        <v>174</v>
      </c>
      <c r="BJ6" s="40" t="s">
        <v>175</v>
      </c>
      <c r="BK6" s="41">
        <v>0</v>
      </c>
      <c r="BL6" s="42">
        <f t="shared" ref="BL6:BL21" si="6">IF(BI6="SI",BE6,0)</f>
        <v>0</v>
      </c>
      <c r="BM6" s="36"/>
      <c r="BN6" s="37">
        <f t="shared" ref="BN6:BN14" si="7">+IFERROR(BK6/AV6,0)</f>
        <v>0</v>
      </c>
      <c r="BO6" s="38">
        <f t="shared" ref="BO6:BO14" si="8">+IF(BP6="SI",IFERROR((IF(BP6="SI",BL6,0)/AV6),"REVISAR"),BH6)</f>
        <v>0</v>
      </c>
      <c r="BP6" s="39" t="s">
        <v>174</v>
      </c>
      <c r="BQ6" s="40" t="s">
        <v>175</v>
      </c>
      <c r="BR6" s="43">
        <v>0</v>
      </c>
      <c r="BS6" s="44">
        <v>0</v>
      </c>
      <c r="BT6" s="36"/>
      <c r="BU6" s="37">
        <f t="shared" ref="BU6:BU14" si="9">IFERROR(BR6/AV6,0)</f>
        <v>0</v>
      </c>
      <c r="BV6" s="38">
        <f t="shared" ref="BV6:BV14" si="10">+IF(BW6="SI",IFERROR((IF(BW6="SI",BS6,0)/AV6),"REVISAR"),BO6)</f>
        <v>0</v>
      </c>
      <c r="BW6" s="39" t="s">
        <v>174</v>
      </c>
      <c r="BX6" s="36" t="s">
        <v>175</v>
      </c>
      <c r="BY6" s="44">
        <f>IF(BV6="SI",BR6,0)</f>
        <v>0</v>
      </c>
      <c r="BZ6" s="44">
        <f>IF(BW6="SI",BS6,0)</f>
        <v>0</v>
      </c>
      <c r="CA6" s="40"/>
      <c r="CB6" s="37">
        <f t="shared" ref="CB6:CB14" si="11">IFERROR(BY6/$AV6,0)</f>
        <v>0</v>
      </c>
      <c r="CC6" s="38">
        <f t="shared" ref="CC6:CC14" si="12">+IF(CD6="SI",IFERROR((IF(CD6="SI",BZ6,0)/AV6),"REVISAR"),BV6)</f>
        <v>0</v>
      </c>
      <c r="CD6" s="39" t="s">
        <v>174</v>
      </c>
      <c r="CE6" s="40" t="s">
        <v>175</v>
      </c>
      <c r="CF6" s="45">
        <v>0</v>
      </c>
      <c r="CG6" s="44">
        <f t="shared" ref="CG6:CG39" si="13">IF(CD6="SI",BZ6,0)</f>
        <v>0</v>
      </c>
      <c r="CH6" s="40"/>
      <c r="CI6" s="37">
        <f t="shared" ref="CI6:CI14" si="14">IFERROR(CF6/$AV6,0)</f>
        <v>0</v>
      </c>
      <c r="CJ6" s="38">
        <f t="shared" ref="CJ6:CJ14" si="15">+IF(CK6="SI",IFERROR((IF(CK6="SI",CG6,0)/AV6),"REVISAR"),CC6)</f>
        <v>0</v>
      </c>
      <c r="CK6" s="39" t="s">
        <v>176</v>
      </c>
      <c r="CL6" s="40" t="s">
        <v>177</v>
      </c>
      <c r="CM6" s="46">
        <v>65000</v>
      </c>
      <c r="CN6" s="47">
        <v>41434</v>
      </c>
      <c r="CO6" s="47" t="s">
        <v>178</v>
      </c>
      <c r="CP6" s="37">
        <f t="shared" ref="CP6:CP14" si="16">IFERROR(CM6/$AV6,0)</f>
        <v>0.9285714285714286</v>
      </c>
      <c r="CQ6" s="38">
        <f t="shared" ref="CQ6:CQ14" si="17">+IF(CR6="SI",IFERROR((IF(CR6="SI",CN6,0)/AV6),"REVISAR"),CJ6)</f>
        <v>0.59191428571428573</v>
      </c>
      <c r="CR6" s="39" t="s">
        <v>179</v>
      </c>
      <c r="CS6" s="40" t="s">
        <v>180</v>
      </c>
      <c r="CT6" s="44">
        <f>+CM6</f>
        <v>65000</v>
      </c>
      <c r="CU6" s="44">
        <f t="shared" ref="CU6:CU39" si="18">IF(CR6="SI",CN6,0)</f>
        <v>41434</v>
      </c>
      <c r="CV6" s="40"/>
      <c r="CW6" s="37">
        <f t="shared" ref="CW6:CW14" si="19">IFERROR(CT6/$AV6,0)</f>
        <v>0.9285714285714286</v>
      </c>
      <c r="CX6" s="38">
        <f t="shared" ref="CX6:CX14" si="20">+IF(CY6="SI",IFERROR((IF(CY6="SI",CU6,0)/AV6),"REVISAR"),CQ6)</f>
        <v>0.59191428571428573</v>
      </c>
      <c r="CY6" s="39" t="s">
        <v>174</v>
      </c>
      <c r="CZ6" s="40" t="s">
        <v>175</v>
      </c>
      <c r="DA6" s="44">
        <f>+CT6</f>
        <v>65000</v>
      </c>
      <c r="DB6" s="44">
        <f t="shared" ref="DB6:DB39" si="21">IF(CY6="SI",CU6,0)</f>
        <v>0</v>
      </c>
      <c r="DC6" s="40"/>
      <c r="DD6" s="37">
        <f t="shared" ref="DD6:DD14" si="22">IFERROR(DA6/$AV6,0)</f>
        <v>0.9285714285714286</v>
      </c>
      <c r="DE6" s="38">
        <f t="shared" ref="DE6:DE14" si="23">+IF(DF6="SI",IFERROR((IF(DF6="SI",DB6,0)/AV6),"REVISAR"),CX6)</f>
        <v>0.59191428571428573</v>
      </c>
      <c r="DF6" s="39" t="s">
        <v>174</v>
      </c>
      <c r="DG6" s="40" t="s">
        <v>175</v>
      </c>
      <c r="DH6" s="44">
        <f>+DA6</f>
        <v>65000</v>
      </c>
      <c r="DI6" s="44">
        <f>IF(DF6="SI",DB6,0)</f>
        <v>0</v>
      </c>
      <c r="DJ6" s="40"/>
      <c r="DK6" s="37">
        <f t="shared" ref="DK6:DK14" si="24">IFERROR(DH6/$AV6,0)</f>
        <v>0.9285714285714286</v>
      </c>
      <c r="DL6" s="38">
        <f t="shared" ref="DL6:DL14" si="25">+IF(DM6="SI",IFERROR((IF(DM6="SI",DI6,0)/AV6),"REVISAR"),DE6)</f>
        <v>0.59191428571428573</v>
      </c>
      <c r="DM6" s="39" t="s">
        <v>174</v>
      </c>
      <c r="DN6" s="40" t="s">
        <v>175</v>
      </c>
      <c r="DO6" s="44">
        <f>+DH6</f>
        <v>65000</v>
      </c>
      <c r="DP6" s="44">
        <f t="shared" ref="DP6:DP39" si="26">IF(DM6="SI",DI6,0)</f>
        <v>0</v>
      </c>
      <c r="DQ6" s="40"/>
      <c r="DR6" s="37">
        <f t="shared" ref="DR6:DR14" si="27">IFERROR(DO6/$AV6,0)</f>
        <v>0.9285714285714286</v>
      </c>
      <c r="DS6" s="38">
        <f t="shared" ref="DS6:DS14" si="28">+IF(DT6="SI",IFERROR((IF(DT6="SI",DP6,0)/AV6),"REVISAR"),DL6)</f>
        <v>0.59191428571428573</v>
      </c>
      <c r="DT6" s="39" t="s">
        <v>174</v>
      </c>
      <c r="DU6" s="40" t="s">
        <v>175</v>
      </c>
      <c r="DV6" s="44">
        <f>+DO6</f>
        <v>65000</v>
      </c>
      <c r="DW6" s="44">
        <f t="shared" ref="DW6:DW39" si="29">IF(DT6="SI",DP6,0)</f>
        <v>0</v>
      </c>
      <c r="DX6" s="40"/>
      <c r="DY6" s="37">
        <f t="shared" ref="DY6:DY14" si="30">IFERROR(DV6/$AV6,0)</f>
        <v>0.9285714285714286</v>
      </c>
      <c r="DZ6" s="38">
        <f t="shared" ref="DZ6:DZ14" si="31">+IF(EA6="SI",IFERROR((IF(EA6="SI",DW6,0)/AV6),"REVISAR"),DS6)</f>
        <v>0.59191428571428573</v>
      </c>
      <c r="EA6" s="39" t="s">
        <v>174</v>
      </c>
      <c r="EB6" s="40" t="s">
        <v>175</v>
      </c>
      <c r="EC6" s="46">
        <f t="shared" ref="EC6:EC14" si="32">+AV6</f>
        <v>70000</v>
      </c>
      <c r="ED6" s="40"/>
      <c r="EE6" s="40"/>
      <c r="EF6" s="37">
        <f t="shared" ref="EF6:EF14" si="33">IFERROR(EC6/$AV6,0)</f>
        <v>1</v>
      </c>
      <c r="EG6" s="38">
        <f t="shared" ref="EG6:EG14" si="34">+IF(EH6="SI",IFERROR((IF(EH6="SI",ED6,0)/AV6),"REVISAR"),DZ6)</f>
        <v>0.59191428571428573</v>
      </c>
      <c r="EH6" s="39" t="s">
        <v>174</v>
      </c>
      <c r="EI6" s="40" t="s">
        <v>175</v>
      </c>
      <c r="EJ6" s="48"/>
      <c r="EK6" s="48">
        <v>2024</v>
      </c>
      <c r="EL6" s="49" t="str">
        <f>+VLOOKUP(C6,[8]Listas_desplega!$AI$22:$AJ$44,2,0)</f>
        <v>DC_PBM</v>
      </c>
      <c r="EM6" s="49" t="str">
        <f>+VLOOKUP(I6,[8]Listas_desplega!$BY$2:$BZ$7,2,0)</f>
        <v>T_2</v>
      </c>
      <c r="EN6" s="49" t="str">
        <f>+VLOOKUP(J6,[8]Listas_desplega!$BY$10:$BZ$23,2,0)</f>
        <v>T_2_C_2</v>
      </c>
      <c r="EO6" s="49" t="str">
        <f>+VLOOKUP(K6,[8]Listas_desplega!$BY$27:$BZ$54,2,0)</f>
        <v>T_2_C_2_ET_1</v>
      </c>
      <c r="EP6" s="49" t="str">
        <f>+VLOOKUP(L6,[8]Listas_desplega!$BY$57:$BZ$105,2,0)</f>
        <v>T_2_C_2_ET_1_CPT_3</v>
      </c>
      <c r="EQ6" s="50" t="str">
        <f>+VLOOKUP(M6,[8]Listas_desplega!$J$2:$K$11,2,FALSE)</f>
        <v>Eje_E_2</v>
      </c>
      <c r="ER6" s="50"/>
    </row>
    <row r="7" spans="1:148" s="51" customFormat="1" ht="15" customHeight="1" x14ac:dyDescent="0.25">
      <c r="A7" s="20" t="s">
        <v>1327</v>
      </c>
      <c r="B7" s="21" t="s">
        <v>152</v>
      </c>
      <c r="C7" s="22" t="s">
        <v>153</v>
      </c>
      <c r="D7" s="22" t="s">
        <v>153</v>
      </c>
      <c r="E7" s="23" t="s">
        <v>154</v>
      </c>
      <c r="F7" s="23" t="s">
        <v>155</v>
      </c>
      <c r="G7" s="24" t="s">
        <v>156</v>
      </c>
      <c r="H7" s="23" t="s">
        <v>157</v>
      </c>
      <c r="I7" s="23" t="s">
        <v>158</v>
      </c>
      <c r="J7" s="23" t="s">
        <v>159</v>
      </c>
      <c r="K7" s="23" t="s">
        <v>160</v>
      </c>
      <c r="L7" s="23" t="s">
        <v>181</v>
      </c>
      <c r="M7" s="21" t="s">
        <v>182</v>
      </c>
      <c r="N7" s="25" t="s">
        <v>183</v>
      </c>
      <c r="O7" s="29">
        <v>2</v>
      </c>
      <c r="P7" s="352" t="s">
        <v>184</v>
      </c>
      <c r="Q7" s="355" t="s">
        <v>165</v>
      </c>
      <c r="R7" s="355" t="s">
        <v>166</v>
      </c>
      <c r="S7" s="23" t="s">
        <v>185</v>
      </c>
      <c r="T7" s="29" t="s">
        <v>186</v>
      </c>
      <c r="U7" s="29" t="s">
        <v>187</v>
      </c>
      <c r="V7" s="29">
        <v>15</v>
      </c>
      <c r="W7" s="23" t="s">
        <v>188</v>
      </c>
      <c r="X7" s="29" t="s">
        <v>171</v>
      </c>
      <c r="Y7" s="21" t="s">
        <v>172</v>
      </c>
      <c r="Z7" s="30"/>
      <c r="AA7" s="30"/>
      <c r="AB7" s="30"/>
      <c r="AC7" s="30"/>
      <c r="AD7" s="30"/>
      <c r="AE7" s="30"/>
      <c r="AF7" s="30"/>
      <c r="AG7" s="30"/>
      <c r="AH7" s="29"/>
      <c r="AI7" s="29"/>
      <c r="AJ7" s="29"/>
      <c r="AK7" s="29"/>
      <c r="AL7" s="29"/>
      <c r="AM7" s="29"/>
      <c r="AN7" s="29"/>
      <c r="AO7" s="29"/>
      <c r="AP7" s="29"/>
      <c r="AQ7" s="29"/>
      <c r="AR7" s="31">
        <v>4100</v>
      </c>
      <c r="AS7" s="29"/>
      <c r="AT7" s="367">
        <v>0</v>
      </c>
      <c r="AU7" s="367">
        <v>0</v>
      </c>
      <c r="AV7" s="367">
        <v>100</v>
      </c>
      <c r="AW7" s="367">
        <v>0</v>
      </c>
      <c r="AX7" s="367">
        <v>0</v>
      </c>
      <c r="AY7" s="367">
        <v>100</v>
      </c>
      <c r="AZ7" s="29"/>
      <c r="BA7" s="29"/>
      <c r="BB7" s="29"/>
      <c r="BC7" s="33"/>
      <c r="BD7" s="53">
        <v>0</v>
      </c>
      <c r="BE7" s="54">
        <v>0</v>
      </c>
      <c r="BF7" s="36"/>
      <c r="BG7" s="37">
        <f t="shared" si="4"/>
        <v>0</v>
      </c>
      <c r="BH7" s="38">
        <f t="shared" si="5"/>
        <v>0</v>
      </c>
      <c r="BI7" s="39" t="s">
        <v>174</v>
      </c>
      <c r="BJ7" s="40" t="s">
        <v>189</v>
      </c>
      <c r="BK7" s="41">
        <v>0</v>
      </c>
      <c r="BL7" s="42">
        <f t="shared" si="6"/>
        <v>0</v>
      </c>
      <c r="BM7" s="36"/>
      <c r="BN7" s="37">
        <f t="shared" si="7"/>
        <v>0</v>
      </c>
      <c r="BO7" s="38">
        <f t="shared" si="8"/>
        <v>0</v>
      </c>
      <c r="BP7" s="39" t="s">
        <v>174</v>
      </c>
      <c r="BQ7" s="36" t="s">
        <v>189</v>
      </c>
      <c r="BR7" s="43">
        <v>20</v>
      </c>
      <c r="BS7" s="55">
        <v>72</v>
      </c>
      <c r="BT7" s="36" t="s">
        <v>190</v>
      </c>
      <c r="BU7" s="37">
        <f t="shared" si="9"/>
        <v>0.2</v>
      </c>
      <c r="BV7" s="38">
        <f t="shared" si="10"/>
        <v>0.72</v>
      </c>
      <c r="BW7" s="39" t="s">
        <v>179</v>
      </c>
      <c r="BX7" s="56" t="s">
        <v>191</v>
      </c>
      <c r="BY7" s="57">
        <f>+BR7</f>
        <v>20</v>
      </c>
      <c r="BZ7" s="44">
        <f t="shared" ref="BZ7:BZ39" si="35">IF(BW7="SI",BS7,0)</f>
        <v>72</v>
      </c>
      <c r="CA7" s="40"/>
      <c r="CB7" s="37">
        <f t="shared" si="11"/>
        <v>0.2</v>
      </c>
      <c r="CC7" s="38">
        <f t="shared" si="12"/>
        <v>0.72</v>
      </c>
      <c r="CD7" s="39" t="s">
        <v>179</v>
      </c>
      <c r="CE7" s="40" t="s">
        <v>175</v>
      </c>
      <c r="CF7" s="57">
        <f>+BY7</f>
        <v>20</v>
      </c>
      <c r="CG7" s="44">
        <f t="shared" si="13"/>
        <v>72</v>
      </c>
      <c r="CH7" s="40"/>
      <c r="CI7" s="37">
        <f t="shared" si="14"/>
        <v>0.2</v>
      </c>
      <c r="CJ7" s="38">
        <f t="shared" si="15"/>
        <v>0.72</v>
      </c>
      <c r="CK7" s="39" t="s">
        <v>176</v>
      </c>
      <c r="CL7" s="40" t="s">
        <v>177</v>
      </c>
      <c r="CM7" s="57">
        <v>50</v>
      </c>
      <c r="CN7" s="47">
        <v>75</v>
      </c>
      <c r="CO7" s="47" t="s">
        <v>192</v>
      </c>
      <c r="CP7" s="37">
        <f t="shared" si="16"/>
        <v>0.5</v>
      </c>
      <c r="CQ7" s="38">
        <f t="shared" si="17"/>
        <v>0.75</v>
      </c>
      <c r="CR7" s="39" t="s">
        <v>179</v>
      </c>
      <c r="CS7" s="40" t="s">
        <v>193</v>
      </c>
      <c r="CT7" s="57">
        <f>+CM7</f>
        <v>50</v>
      </c>
      <c r="CU7" s="44">
        <f t="shared" si="18"/>
        <v>75</v>
      </c>
      <c r="CV7" s="40"/>
      <c r="CW7" s="37">
        <f t="shared" si="19"/>
        <v>0.5</v>
      </c>
      <c r="CX7" s="38">
        <f t="shared" si="20"/>
        <v>0.75</v>
      </c>
      <c r="CY7" s="39" t="s">
        <v>174</v>
      </c>
      <c r="CZ7" s="40" t="s">
        <v>175</v>
      </c>
      <c r="DA7" s="46">
        <f>+CT7</f>
        <v>50</v>
      </c>
      <c r="DB7" s="44">
        <f t="shared" si="21"/>
        <v>0</v>
      </c>
      <c r="DC7" s="40"/>
      <c r="DD7" s="37">
        <f t="shared" si="22"/>
        <v>0.5</v>
      </c>
      <c r="DE7" s="38">
        <f t="shared" si="23"/>
        <v>0.75</v>
      </c>
      <c r="DF7" s="39" t="s">
        <v>174</v>
      </c>
      <c r="DG7" s="40" t="s">
        <v>175</v>
      </c>
      <c r="DH7" s="46">
        <v>75</v>
      </c>
      <c r="DI7" s="40"/>
      <c r="DJ7" s="40"/>
      <c r="DK7" s="37">
        <f t="shared" si="24"/>
        <v>0.75</v>
      </c>
      <c r="DL7" s="38">
        <f t="shared" si="25"/>
        <v>0.75</v>
      </c>
      <c r="DM7" s="39" t="s">
        <v>174</v>
      </c>
      <c r="DN7" s="40" t="s">
        <v>175</v>
      </c>
      <c r="DO7" s="46">
        <f>+DH7</f>
        <v>75</v>
      </c>
      <c r="DP7" s="44">
        <f t="shared" si="26"/>
        <v>0</v>
      </c>
      <c r="DQ7" s="40"/>
      <c r="DR7" s="37">
        <f t="shared" si="27"/>
        <v>0.75</v>
      </c>
      <c r="DS7" s="38">
        <f t="shared" si="28"/>
        <v>0.75</v>
      </c>
      <c r="DT7" s="39" t="s">
        <v>174</v>
      </c>
      <c r="DU7" s="40" t="s">
        <v>175</v>
      </c>
      <c r="DV7" s="46">
        <f>+DO7</f>
        <v>75</v>
      </c>
      <c r="DW7" s="44">
        <f t="shared" si="29"/>
        <v>0</v>
      </c>
      <c r="DX7" s="40"/>
      <c r="DY7" s="37">
        <f t="shared" si="30"/>
        <v>0.75</v>
      </c>
      <c r="DZ7" s="38">
        <f t="shared" si="31"/>
        <v>0.75</v>
      </c>
      <c r="EA7" s="39" t="s">
        <v>174</v>
      </c>
      <c r="EB7" s="40" t="s">
        <v>175</v>
      </c>
      <c r="EC7" s="46">
        <f t="shared" si="32"/>
        <v>100</v>
      </c>
      <c r="ED7" s="40"/>
      <c r="EE7" s="40"/>
      <c r="EF7" s="37">
        <f t="shared" si="33"/>
        <v>1</v>
      </c>
      <c r="EG7" s="38">
        <f t="shared" si="34"/>
        <v>0.75</v>
      </c>
      <c r="EH7" s="39" t="s">
        <v>174</v>
      </c>
      <c r="EI7" s="40" t="s">
        <v>175</v>
      </c>
      <c r="EJ7" s="48"/>
      <c r="EK7" s="48">
        <v>2024</v>
      </c>
      <c r="EL7" s="49" t="str">
        <f>+VLOOKUP(C7,[8]Listas_desplega!$AI$22:$AJ$44,2,0)</f>
        <v>DC_PBM</v>
      </c>
      <c r="EM7" s="49" t="str">
        <f>+VLOOKUP(I7,[8]Listas_desplega!$BY$2:$BZ$7,2,0)</f>
        <v>T_2</v>
      </c>
      <c r="EN7" s="49" t="str">
        <f>+VLOOKUP(J7,[8]Listas_desplega!$BY$10:$BZ$23,2,0)</f>
        <v>T_2_C_2</v>
      </c>
      <c r="EO7" s="49" t="str">
        <f>+VLOOKUP(K7,[8]Listas_desplega!$BY$27:$BZ$54,2,0)</f>
        <v>T_2_C_2_ET_1</v>
      </c>
      <c r="EP7" s="49" t="str">
        <f>+VLOOKUP(L7,[8]Listas_desplega!$BY$57:$BZ$105,2,0)</f>
        <v>T_2_C_2_ET_1_CPT_8</v>
      </c>
      <c r="EQ7" s="50" t="str">
        <f>+VLOOKUP(M7,[8]Listas_desplega!$J$2:$K$11,2,FALSE)</f>
        <v>Eje_E_6</v>
      </c>
      <c r="ER7" s="50"/>
    </row>
    <row r="8" spans="1:148" s="51" customFormat="1" ht="15" customHeight="1" x14ac:dyDescent="0.25">
      <c r="A8" s="20" t="s">
        <v>1328</v>
      </c>
      <c r="B8" s="21" t="s">
        <v>152</v>
      </c>
      <c r="C8" s="22" t="s">
        <v>153</v>
      </c>
      <c r="D8" s="22" t="s">
        <v>194</v>
      </c>
      <c r="E8" s="23" t="s">
        <v>154</v>
      </c>
      <c r="F8" s="23" t="s">
        <v>155</v>
      </c>
      <c r="G8" s="24" t="s">
        <v>156</v>
      </c>
      <c r="H8" s="23" t="s">
        <v>157</v>
      </c>
      <c r="I8" s="23" t="s">
        <v>158</v>
      </c>
      <c r="J8" s="23" t="s">
        <v>159</v>
      </c>
      <c r="K8" s="23" t="s">
        <v>160</v>
      </c>
      <c r="L8" s="23" t="s">
        <v>161</v>
      </c>
      <c r="M8" s="21" t="s">
        <v>195</v>
      </c>
      <c r="N8" s="25" t="s">
        <v>196</v>
      </c>
      <c r="O8" s="29">
        <v>3</v>
      </c>
      <c r="P8" s="352" t="s">
        <v>197</v>
      </c>
      <c r="Q8" s="355" t="s">
        <v>165</v>
      </c>
      <c r="R8" s="355" t="s">
        <v>166</v>
      </c>
      <c r="S8" s="23" t="s">
        <v>198</v>
      </c>
      <c r="T8" s="29" t="s">
        <v>168</v>
      </c>
      <c r="U8" s="29" t="s">
        <v>199</v>
      </c>
      <c r="V8" s="29">
        <v>30</v>
      </c>
      <c r="W8" s="23" t="s">
        <v>200</v>
      </c>
      <c r="X8" s="29" t="s">
        <v>171</v>
      </c>
      <c r="Y8" s="21" t="s">
        <v>172</v>
      </c>
      <c r="Z8" s="30"/>
      <c r="AA8" s="30"/>
      <c r="AB8" s="30"/>
      <c r="AC8" s="30"/>
      <c r="AD8" s="30"/>
      <c r="AE8" s="30"/>
      <c r="AF8" s="30"/>
      <c r="AG8" s="30"/>
      <c r="AH8" s="29"/>
      <c r="AI8" s="29"/>
      <c r="AJ8" s="29"/>
      <c r="AK8" s="29"/>
      <c r="AL8" s="29"/>
      <c r="AM8" s="29"/>
      <c r="AN8" s="29"/>
      <c r="AO8" s="29"/>
      <c r="AP8" s="29"/>
      <c r="AQ8" s="29"/>
      <c r="AR8" s="31"/>
      <c r="AS8" s="23" t="s">
        <v>201</v>
      </c>
      <c r="AT8" s="367">
        <v>0</v>
      </c>
      <c r="AU8" s="367">
        <v>0</v>
      </c>
      <c r="AV8" s="367">
        <v>6832</v>
      </c>
      <c r="AW8" s="367">
        <v>9668</v>
      </c>
      <c r="AX8" s="367">
        <v>3500</v>
      </c>
      <c r="AY8" s="367">
        <v>20000</v>
      </c>
      <c r="AZ8" s="29"/>
      <c r="BA8" s="29"/>
      <c r="BB8" s="29"/>
      <c r="BC8" s="33"/>
      <c r="BD8" s="34">
        <v>0</v>
      </c>
      <c r="BE8" s="54">
        <v>0</v>
      </c>
      <c r="BF8" s="36"/>
      <c r="BG8" s="37">
        <f t="shared" si="4"/>
        <v>0</v>
      </c>
      <c r="BH8" s="38">
        <f t="shared" si="5"/>
        <v>0</v>
      </c>
      <c r="BI8" s="39" t="s">
        <v>174</v>
      </c>
      <c r="BJ8" s="40" t="s">
        <v>175</v>
      </c>
      <c r="BK8" s="58">
        <v>0</v>
      </c>
      <c r="BL8" s="42">
        <f t="shared" si="6"/>
        <v>0</v>
      </c>
      <c r="BM8" s="36"/>
      <c r="BN8" s="37">
        <f t="shared" si="7"/>
        <v>0</v>
      </c>
      <c r="BO8" s="38">
        <f t="shared" si="8"/>
        <v>0</v>
      </c>
      <c r="BP8" s="39" t="s">
        <v>174</v>
      </c>
      <c r="BQ8" s="36" t="s">
        <v>175</v>
      </c>
      <c r="BR8" s="43">
        <v>0</v>
      </c>
      <c r="BS8" s="44">
        <f>IF(BP8="SI",BL8,0)</f>
        <v>0</v>
      </c>
      <c r="BT8" s="36"/>
      <c r="BU8" s="37">
        <f t="shared" si="9"/>
        <v>0</v>
      </c>
      <c r="BV8" s="38">
        <f t="shared" si="10"/>
        <v>0</v>
      </c>
      <c r="BW8" s="39" t="s">
        <v>174</v>
      </c>
      <c r="BX8" s="36" t="s">
        <v>175</v>
      </c>
      <c r="BY8" s="44">
        <v>0</v>
      </c>
      <c r="BZ8" s="44">
        <f t="shared" si="35"/>
        <v>0</v>
      </c>
      <c r="CA8" s="40"/>
      <c r="CB8" s="37">
        <f t="shared" si="11"/>
        <v>0</v>
      </c>
      <c r="CC8" s="38">
        <f t="shared" si="12"/>
        <v>0</v>
      </c>
      <c r="CD8" s="39" t="s">
        <v>174</v>
      </c>
      <c r="CE8" s="40" t="s">
        <v>175</v>
      </c>
      <c r="CF8" s="44">
        <v>0</v>
      </c>
      <c r="CG8" s="44">
        <f t="shared" si="13"/>
        <v>0</v>
      </c>
      <c r="CH8" s="40"/>
      <c r="CI8" s="37">
        <f t="shared" si="14"/>
        <v>0</v>
      </c>
      <c r="CJ8" s="38">
        <f t="shared" si="15"/>
        <v>0</v>
      </c>
      <c r="CK8" s="39" t="s">
        <v>176</v>
      </c>
      <c r="CL8" s="40" t="s">
        <v>177</v>
      </c>
      <c r="CM8" s="44">
        <v>0</v>
      </c>
      <c r="CN8" s="59">
        <v>0</v>
      </c>
      <c r="CO8" s="47" t="s">
        <v>202</v>
      </c>
      <c r="CP8" s="37">
        <f t="shared" si="16"/>
        <v>0</v>
      </c>
      <c r="CQ8" s="38">
        <f t="shared" si="17"/>
        <v>0</v>
      </c>
      <c r="CR8" s="39" t="s">
        <v>179</v>
      </c>
      <c r="CS8" s="40" t="s">
        <v>203</v>
      </c>
      <c r="CT8" s="44">
        <v>0</v>
      </c>
      <c r="CU8" s="44">
        <f t="shared" si="18"/>
        <v>0</v>
      </c>
      <c r="CV8" s="40"/>
      <c r="CW8" s="37">
        <f t="shared" si="19"/>
        <v>0</v>
      </c>
      <c r="CX8" s="38">
        <f t="shared" si="20"/>
        <v>0</v>
      </c>
      <c r="CY8" s="39" t="s">
        <v>174</v>
      </c>
      <c r="CZ8" s="40" t="s">
        <v>175</v>
      </c>
      <c r="DA8" s="44">
        <v>0</v>
      </c>
      <c r="DB8" s="44">
        <f t="shared" si="21"/>
        <v>0</v>
      </c>
      <c r="DC8" s="40"/>
      <c r="DD8" s="37">
        <f t="shared" si="22"/>
        <v>0</v>
      </c>
      <c r="DE8" s="38">
        <f t="shared" si="23"/>
        <v>0</v>
      </c>
      <c r="DF8" s="39" t="s">
        <v>174</v>
      </c>
      <c r="DG8" s="40" t="s">
        <v>175</v>
      </c>
      <c r="DH8" s="44">
        <v>0</v>
      </c>
      <c r="DI8" s="44">
        <f>IF(DF8="SI",DB8,0)</f>
        <v>0</v>
      </c>
      <c r="DJ8" s="40"/>
      <c r="DK8" s="37">
        <f t="shared" si="24"/>
        <v>0</v>
      </c>
      <c r="DL8" s="38">
        <f t="shared" si="25"/>
        <v>0</v>
      </c>
      <c r="DM8" s="39" t="s">
        <v>174</v>
      </c>
      <c r="DN8" s="40" t="s">
        <v>175</v>
      </c>
      <c r="DO8" s="44">
        <v>0</v>
      </c>
      <c r="DP8" s="44">
        <f t="shared" si="26"/>
        <v>0</v>
      </c>
      <c r="DQ8" s="40"/>
      <c r="DR8" s="37">
        <f t="shared" si="27"/>
        <v>0</v>
      </c>
      <c r="DS8" s="38">
        <f t="shared" si="28"/>
        <v>0</v>
      </c>
      <c r="DT8" s="39" t="s">
        <v>174</v>
      </c>
      <c r="DU8" s="40" t="s">
        <v>175</v>
      </c>
      <c r="DV8" s="44">
        <v>0</v>
      </c>
      <c r="DW8" s="44">
        <f t="shared" si="29"/>
        <v>0</v>
      </c>
      <c r="DX8" s="40"/>
      <c r="DY8" s="37">
        <f t="shared" si="30"/>
        <v>0</v>
      </c>
      <c r="DZ8" s="38">
        <f t="shared" si="31"/>
        <v>0</v>
      </c>
      <c r="EA8" s="39" t="s">
        <v>174</v>
      </c>
      <c r="EB8" s="40" t="s">
        <v>175</v>
      </c>
      <c r="EC8" s="46">
        <f t="shared" si="32"/>
        <v>6832</v>
      </c>
      <c r="ED8" s="60"/>
      <c r="EE8" s="40"/>
      <c r="EF8" s="37">
        <f t="shared" si="33"/>
        <v>1</v>
      </c>
      <c r="EG8" s="38">
        <f t="shared" si="34"/>
        <v>0</v>
      </c>
      <c r="EH8" s="39" t="s">
        <v>174</v>
      </c>
      <c r="EI8" s="40" t="s">
        <v>175</v>
      </c>
      <c r="EJ8" s="48"/>
      <c r="EK8" s="48">
        <v>2024</v>
      </c>
      <c r="EL8" s="49" t="str">
        <f>+VLOOKUP(C8,[8]Listas_desplega!$AI$22:$AJ$44,2,0)</f>
        <v>DC_PBM</v>
      </c>
      <c r="EM8" s="49" t="str">
        <f>+VLOOKUP(I8,[8]Listas_desplega!$BY$2:$BZ$7,2,0)</f>
        <v>T_2</v>
      </c>
      <c r="EN8" s="49" t="str">
        <f>+VLOOKUP(J8,[8]Listas_desplega!$BY$10:$BZ$23,2,0)</f>
        <v>T_2_C_2</v>
      </c>
      <c r="EO8" s="49" t="str">
        <f>+VLOOKUP(K8,[8]Listas_desplega!$BY$27:$BZ$54,2,0)</f>
        <v>T_2_C_2_ET_1</v>
      </c>
      <c r="EP8" s="49" t="str">
        <f>+VLOOKUP(L8,[8]Listas_desplega!$BY$57:$BZ$105,2,0)</f>
        <v>T_2_C_2_ET_1_CPT_3</v>
      </c>
      <c r="EQ8" s="50" t="str">
        <f>+VLOOKUP(M8,[8]Listas_desplega!$J$2:$K$11,2,FALSE)</f>
        <v>Eje_E_4</v>
      </c>
      <c r="ER8" s="50"/>
    </row>
    <row r="9" spans="1:148" s="51" customFormat="1" x14ac:dyDescent="0.25">
      <c r="A9" s="20" t="s">
        <v>1329</v>
      </c>
      <c r="B9" s="21" t="s">
        <v>152</v>
      </c>
      <c r="C9" s="22" t="s">
        <v>153</v>
      </c>
      <c r="D9" s="22" t="s">
        <v>194</v>
      </c>
      <c r="E9" s="23" t="s">
        <v>154</v>
      </c>
      <c r="F9" s="23" t="s">
        <v>155</v>
      </c>
      <c r="G9" s="24" t="s">
        <v>156</v>
      </c>
      <c r="H9" s="23" t="s">
        <v>157</v>
      </c>
      <c r="I9" s="23" t="s">
        <v>158</v>
      </c>
      <c r="J9" s="23" t="s">
        <v>159</v>
      </c>
      <c r="K9" s="23" t="s">
        <v>160</v>
      </c>
      <c r="L9" s="23" t="s">
        <v>161</v>
      </c>
      <c r="M9" s="21" t="s">
        <v>195</v>
      </c>
      <c r="N9" s="25" t="s">
        <v>196</v>
      </c>
      <c r="O9" s="29">
        <v>4</v>
      </c>
      <c r="P9" s="352" t="s">
        <v>204</v>
      </c>
      <c r="Q9" s="355" t="s">
        <v>165</v>
      </c>
      <c r="R9" s="355" t="s">
        <v>166</v>
      </c>
      <c r="S9" s="23" t="s">
        <v>205</v>
      </c>
      <c r="T9" s="29" t="s">
        <v>168</v>
      </c>
      <c r="U9" s="29" t="s">
        <v>199</v>
      </c>
      <c r="V9" s="29">
        <v>30</v>
      </c>
      <c r="W9" s="23" t="s">
        <v>200</v>
      </c>
      <c r="X9" s="29" t="s">
        <v>171</v>
      </c>
      <c r="Y9" s="21" t="s">
        <v>172</v>
      </c>
      <c r="Z9" s="30"/>
      <c r="AA9" s="30"/>
      <c r="AB9" s="30"/>
      <c r="AC9" s="30"/>
      <c r="AD9" s="30"/>
      <c r="AE9" s="30"/>
      <c r="AF9" s="30"/>
      <c r="AG9" s="30"/>
      <c r="AH9" s="29"/>
      <c r="AI9" s="29"/>
      <c r="AJ9" s="29"/>
      <c r="AK9" s="29"/>
      <c r="AL9" s="29"/>
      <c r="AM9" s="29"/>
      <c r="AN9" s="29"/>
      <c r="AO9" s="29"/>
      <c r="AP9" s="29"/>
      <c r="AQ9" s="29"/>
      <c r="AR9" s="31"/>
      <c r="AS9" s="23" t="s">
        <v>201</v>
      </c>
      <c r="AT9" s="367">
        <v>0</v>
      </c>
      <c r="AU9" s="367">
        <v>145</v>
      </c>
      <c r="AV9" s="367">
        <v>11500</v>
      </c>
      <c r="AW9" s="367">
        <v>7000</v>
      </c>
      <c r="AX9" s="367">
        <v>6355</v>
      </c>
      <c r="AY9" s="367">
        <v>25000</v>
      </c>
      <c r="AZ9" s="29"/>
      <c r="BA9" s="29"/>
      <c r="BB9" s="29"/>
      <c r="BC9" s="33"/>
      <c r="BD9" s="34">
        <v>0</v>
      </c>
      <c r="BE9" s="34">
        <v>0</v>
      </c>
      <c r="BF9" s="61"/>
      <c r="BG9" s="37">
        <f t="shared" si="4"/>
        <v>0</v>
      </c>
      <c r="BH9" s="38">
        <f t="shared" si="5"/>
        <v>0</v>
      </c>
      <c r="BI9" s="39" t="s">
        <v>174</v>
      </c>
      <c r="BJ9" s="40" t="s">
        <v>175</v>
      </c>
      <c r="BK9" s="58">
        <v>0</v>
      </c>
      <c r="BL9" s="42">
        <f t="shared" si="6"/>
        <v>0</v>
      </c>
      <c r="BM9" s="36"/>
      <c r="BN9" s="37">
        <f t="shared" si="7"/>
        <v>0</v>
      </c>
      <c r="BO9" s="38">
        <f t="shared" si="8"/>
        <v>0</v>
      </c>
      <c r="BP9" s="39" t="s">
        <v>174</v>
      </c>
      <c r="BQ9" s="36" t="s">
        <v>175</v>
      </c>
      <c r="BR9" s="43">
        <v>0</v>
      </c>
      <c r="BS9" s="44">
        <f>IF(BP9="SI",BL9,0)</f>
        <v>0</v>
      </c>
      <c r="BT9" s="36"/>
      <c r="BU9" s="37">
        <f t="shared" si="9"/>
        <v>0</v>
      </c>
      <c r="BV9" s="38">
        <f t="shared" si="10"/>
        <v>0</v>
      </c>
      <c r="BW9" s="39" t="s">
        <v>174</v>
      </c>
      <c r="BX9" s="36" t="s">
        <v>175</v>
      </c>
      <c r="BY9" s="44">
        <v>0</v>
      </c>
      <c r="BZ9" s="44">
        <f t="shared" si="35"/>
        <v>0</v>
      </c>
      <c r="CA9" s="40"/>
      <c r="CB9" s="37">
        <f t="shared" si="11"/>
        <v>0</v>
      </c>
      <c r="CC9" s="38">
        <f t="shared" si="12"/>
        <v>0</v>
      </c>
      <c r="CD9" s="39" t="s">
        <v>174</v>
      </c>
      <c r="CE9" s="40" t="s">
        <v>175</v>
      </c>
      <c r="CF9" s="44">
        <v>0</v>
      </c>
      <c r="CG9" s="44">
        <f t="shared" si="13"/>
        <v>0</v>
      </c>
      <c r="CH9" s="40"/>
      <c r="CI9" s="37">
        <f t="shared" si="14"/>
        <v>0</v>
      </c>
      <c r="CJ9" s="38">
        <f t="shared" si="15"/>
        <v>0</v>
      </c>
      <c r="CK9" s="39" t="s">
        <v>176</v>
      </c>
      <c r="CL9" s="40" t="s">
        <v>177</v>
      </c>
      <c r="CM9" s="44">
        <v>0</v>
      </c>
      <c r="CN9" s="59">
        <v>0</v>
      </c>
      <c r="CO9" s="47" t="s">
        <v>202</v>
      </c>
      <c r="CP9" s="37">
        <f t="shared" si="16"/>
        <v>0</v>
      </c>
      <c r="CQ9" s="38">
        <f t="shared" si="17"/>
        <v>0</v>
      </c>
      <c r="CR9" s="39" t="s">
        <v>179</v>
      </c>
      <c r="CS9" s="40" t="s">
        <v>203</v>
      </c>
      <c r="CT9" s="44">
        <v>0</v>
      </c>
      <c r="CU9" s="44">
        <f t="shared" si="18"/>
        <v>0</v>
      </c>
      <c r="CV9" s="40"/>
      <c r="CW9" s="37">
        <f t="shared" si="19"/>
        <v>0</v>
      </c>
      <c r="CX9" s="38">
        <f t="shared" si="20"/>
        <v>0</v>
      </c>
      <c r="CY9" s="39" t="s">
        <v>174</v>
      </c>
      <c r="CZ9" s="40" t="s">
        <v>175</v>
      </c>
      <c r="DA9" s="44">
        <v>0</v>
      </c>
      <c r="DB9" s="44">
        <f t="shared" si="21"/>
        <v>0</v>
      </c>
      <c r="DC9" s="40"/>
      <c r="DD9" s="37">
        <f t="shared" si="22"/>
        <v>0</v>
      </c>
      <c r="DE9" s="38">
        <f t="shared" si="23"/>
        <v>0</v>
      </c>
      <c r="DF9" s="39" t="s">
        <v>174</v>
      </c>
      <c r="DG9" s="40" t="s">
        <v>175</v>
      </c>
      <c r="DH9" s="44">
        <v>0</v>
      </c>
      <c r="DI9" s="44">
        <f>IF(DF9="SI",DB9,0)</f>
        <v>0</v>
      </c>
      <c r="DJ9" s="40"/>
      <c r="DK9" s="37">
        <f t="shared" si="24"/>
        <v>0</v>
      </c>
      <c r="DL9" s="38">
        <f t="shared" si="25"/>
        <v>0</v>
      </c>
      <c r="DM9" s="39" t="s">
        <v>174</v>
      </c>
      <c r="DN9" s="40" t="s">
        <v>175</v>
      </c>
      <c r="DO9" s="44">
        <v>0</v>
      </c>
      <c r="DP9" s="44">
        <f t="shared" si="26"/>
        <v>0</v>
      </c>
      <c r="DQ9" s="40"/>
      <c r="DR9" s="37">
        <f t="shared" si="27"/>
        <v>0</v>
      </c>
      <c r="DS9" s="38">
        <f t="shared" si="28"/>
        <v>0</v>
      </c>
      <c r="DT9" s="39" t="s">
        <v>174</v>
      </c>
      <c r="DU9" s="40" t="s">
        <v>175</v>
      </c>
      <c r="DV9" s="44">
        <v>0</v>
      </c>
      <c r="DW9" s="44">
        <f t="shared" si="29"/>
        <v>0</v>
      </c>
      <c r="DX9" s="40"/>
      <c r="DY9" s="37">
        <f t="shared" si="30"/>
        <v>0</v>
      </c>
      <c r="DZ9" s="38">
        <f t="shared" si="31"/>
        <v>0</v>
      </c>
      <c r="EA9" s="39" t="s">
        <v>174</v>
      </c>
      <c r="EB9" s="40" t="s">
        <v>175</v>
      </c>
      <c r="EC9" s="46">
        <f t="shared" si="32"/>
        <v>11500</v>
      </c>
      <c r="ED9" s="60"/>
      <c r="EE9" s="40"/>
      <c r="EF9" s="37">
        <f t="shared" si="33"/>
        <v>1</v>
      </c>
      <c r="EG9" s="38">
        <f t="shared" si="34"/>
        <v>0</v>
      </c>
      <c r="EH9" s="39" t="s">
        <v>174</v>
      </c>
      <c r="EI9" s="40" t="s">
        <v>175</v>
      </c>
      <c r="EJ9" s="48"/>
      <c r="EK9" s="48">
        <v>2024</v>
      </c>
      <c r="EL9" s="49" t="str">
        <f>+VLOOKUP(C9,[8]Listas_desplega!$AI$22:$AJ$44,2,0)</f>
        <v>DC_PBM</v>
      </c>
      <c r="EM9" s="49" t="str">
        <f>+VLOOKUP(I9,[8]Listas_desplega!$BY$2:$BZ$7,2,0)</f>
        <v>T_2</v>
      </c>
      <c r="EN9" s="49" t="str">
        <f>+VLOOKUP(J9,[8]Listas_desplega!$BY$10:$BZ$23,2,0)</f>
        <v>T_2_C_2</v>
      </c>
      <c r="EO9" s="49" t="str">
        <f>+VLOOKUP(K9,[8]Listas_desplega!$BY$27:$BZ$54,2,0)</f>
        <v>T_2_C_2_ET_1</v>
      </c>
      <c r="EP9" s="49" t="str">
        <f>+VLOOKUP(L9,[8]Listas_desplega!$BY$57:$BZ$105,2,0)</f>
        <v>T_2_C_2_ET_1_CPT_3</v>
      </c>
      <c r="EQ9" s="50" t="str">
        <f>+VLOOKUP(M9,[8]Listas_desplega!$J$2:$K$11,2,FALSE)</f>
        <v>Eje_E_4</v>
      </c>
      <c r="ER9" s="50"/>
    </row>
    <row r="10" spans="1:148" s="51" customFormat="1" ht="15" customHeight="1" x14ac:dyDescent="0.25">
      <c r="A10" s="20" t="s">
        <v>1330</v>
      </c>
      <c r="B10" s="21" t="s">
        <v>152</v>
      </c>
      <c r="C10" s="22" t="s">
        <v>153</v>
      </c>
      <c r="D10" s="22" t="s">
        <v>194</v>
      </c>
      <c r="E10" s="23" t="s">
        <v>154</v>
      </c>
      <c r="F10" s="23" t="s">
        <v>155</v>
      </c>
      <c r="G10" s="24" t="s">
        <v>156</v>
      </c>
      <c r="H10" s="23" t="s">
        <v>157</v>
      </c>
      <c r="I10" s="23" t="s">
        <v>158</v>
      </c>
      <c r="J10" s="23" t="s">
        <v>206</v>
      </c>
      <c r="K10" s="23" t="s">
        <v>207</v>
      </c>
      <c r="L10" s="23" t="s">
        <v>208</v>
      </c>
      <c r="M10" s="21" t="s">
        <v>162</v>
      </c>
      <c r="N10" s="25" t="s">
        <v>209</v>
      </c>
      <c r="O10" s="29">
        <v>5</v>
      </c>
      <c r="P10" s="352" t="s">
        <v>210</v>
      </c>
      <c r="Q10" s="355" t="s">
        <v>165</v>
      </c>
      <c r="R10" s="355" t="s">
        <v>166</v>
      </c>
      <c r="S10" s="23" t="s">
        <v>211</v>
      </c>
      <c r="T10" s="29" t="s">
        <v>168</v>
      </c>
      <c r="U10" s="29" t="s">
        <v>199</v>
      </c>
      <c r="V10" s="29">
        <v>15</v>
      </c>
      <c r="W10" s="23" t="s">
        <v>212</v>
      </c>
      <c r="X10" s="29" t="s">
        <v>171</v>
      </c>
      <c r="Y10" s="21" t="s">
        <v>172</v>
      </c>
      <c r="Z10" s="30"/>
      <c r="AA10" s="30"/>
      <c r="AB10" s="30"/>
      <c r="AC10" s="30"/>
      <c r="AD10" s="30"/>
      <c r="AE10" s="30"/>
      <c r="AF10" s="30" t="s">
        <v>173</v>
      </c>
      <c r="AG10" s="30"/>
      <c r="AH10" s="29"/>
      <c r="AI10" s="29"/>
      <c r="AJ10" s="29"/>
      <c r="AK10" s="29"/>
      <c r="AL10" s="29"/>
      <c r="AM10" s="29"/>
      <c r="AN10" s="29"/>
      <c r="AO10" s="29"/>
      <c r="AP10" s="29"/>
      <c r="AQ10" s="29"/>
      <c r="AR10" s="31"/>
      <c r="AS10" s="29"/>
      <c r="AT10" s="367">
        <v>0</v>
      </c>
      <c r="AU10" s="367">
        <v>0</v>
      </c>
      <c r="AV10" s="367">
        <v>30</v>
      </c>
      <c r="AW10" s="367">
        <v>0</v>
      </c>
      <c r="AX10" s="367">
        <v>0</v>
      </c>
      <c r="AY10" s="367">
        <v>97</v>
      </c>
      <c r="AZ10" s="29"/>
      <c r="BA10" s="29"/>
      <c r="BB10" s="29"/>
      <c r="BC10" s="33"/>
      <c r="BD10" s="53">
        <v>0</v>
      </c>
      <c r="BE10" s="34">
        <v>0</v>
      </c>
      <c r="BF10" s="36"/>
      <c r="BG10" s="37">
        <f t="shared" si="4"/>
        <v>0</v>
      </c>
      <c r="BH10" s="38">
        <f t="shared" si="5"/>
        <v>0</v>
      </c>
      <c r="BI10" s="39" t="s">
        <v>174</v>
      </c>
      <c r="BJ10" s="40" t="s">
        <v>189</v>
      </c>
      <c r="BK10" s="41">
        <v>0</v>
      </c>
      <c r="BL10" s="42">
        <f t="shared" si="6"/>
        <v>0</v>
      </c>
      <c r="BM10" s="36"/>
      <c r="BN10" s="37">
        <f t="shared" si="7"/>
        <v>0</v>
      </c>
      <c r="BO10" s="38">
        <f t="shared" si="8"/>
        <v>0</v>
      </c>
      <c r="BP10" s="39" t="s">
        <v>174</v>
      </c>
      <c r="BQ10" s="36" t="s">
        <v>189</v>
      </c>
      <c r="BR10" s="43">
        <v>0</v>
      </c>
      <c r="BS10" s="55"/>
      <c r="BT10" s="36" t="s">
        <v>213</v>
      </c>
      <c r="BU10" s="37">
        <f t="shared" si="9"/>
        <v>0</v>
      </c>
      <c r="BV10" s="38">
        <f t="shared" si="10"/>
        <v>0</v>
      </c>
      <c r="BW10" s="39" t="s">
        <v>176</v>
      </c>
      <c r="BX10" s="56" t="s">
        <v>214</v>
      </c>
      <c r="BY10" s="57">
        <f>+BR10</f>
        <v>0</v>
      </c>
      <c r="BZ10" s="44">
        <f t="shared" si="35"/>
        <v>0</v>
      </c>
      <c r="CA10" s="40"/>
      <c r="CB10" s="37">
        <f t="shared" si="11"/>
        <v>0</v>
      </c>
      <c r="CC10" s="38">
        <f t="shared" si="12"/>
        <v>0</v>
      </c>
      <c r="CD10" s="39" t="s">
        <v>174</v>
      </c>
      <c r="CE10" s="40" t="s">
        <v>175</v>
      </c>
      <c r="CF10" s="57">
        <f>+BY10</f>
        <v>0</v>
      </c>
      <c r="CG10" s="44">
        <f t="shared" si="13"/>
        <v>0</v>
      </c>
      <c r="CH10" s="40"/>
      <c r="CI10" s="37">
        <f t="shared" si="14"/>
        <v>0</v>
      </c>
      <c r="CJ10" s="38">
        <f t="shared" si="15"/>
        <v>0</v>
      </c>
      <c r="CK10" s="39" t="s">
        <v>176</v>
      </c>
      <c r="CL10" s="40" t="s">
        <v>177</v>
      </c>
      <c r="CM10" s="57">
        <v>0</v>
      </c>
      <c r="CN10" s="47">
        <v>4</v>
      </c>
      <c r="CO10" s="47" t="s">
        <v>215</v>
      </c>
      <c r="CP10" s="37">
        <f t="shared" si="16"/>
        <v>0</v>
      </c>
      <c r="CQ10" s="38">
        <f t="shared" si="17"/>
        <v>0.13333333333333333</v>
      </c>
      <c r="CR10" s="39" t="s">
        <v>179</v>
      </c>
      <c r="CS10" s="40" t="s">
        <v>216</v>
      </c>
      <c r="CT10" s="57">
        <f>+CM10</f>
        <v>0</v>
      </c>
      <c r="CU10" s="44">
        <f t="shared" si="18"/>
        <v>4</v>
      </c>
      <c r="CV10" s="40"/>
      <c r="CW10" s="37">
        <f t="shared" si="19"/>
        <v>0</v>
      </c>
      <c r="CX10" s="38">
        <f t="shared" si="20"/>
        <v>0.13333333333333333</v>
      </c>
      <c r="CY10" s="39" t="s">
        <v>174</v>
      </c>
      <c r="CZ10" s="40" t="s">
        <v>175</v>
      </c>
      <c r="DA10" s="46">
        <f>+CT10</f>
        <v>0</v>
      </c>
      <c r="DB10" s="44">
        <f t="shared" si="21"/>
        <v>0</v>
      </c>
      <c r="DC10" s="40"/>
      <c r="DD10" s="37">
        <f t="shared" si="22"/>
        <v>0</v>
      </c>
      <c r="DE10" s="38">
        <f t="shared" si="23"/>
        <v>0.13333333333333333</v>
      </c>
      <c r="DF10" s="39" t="s">
        <v>174</v>
      </c>
      <c r="DG10" s="40" t="s">
        <v>175</v>
      </c>
      <c r="DH10" s="46">
        <v>0</v>
      </c>
      <c r="DI10" s="40"/>
      <c r="DJ10" s="40"/>
      <c r="DK10" s="37">
        <f t="shared" si="24"/>
        <v>0</v>
      </c>
      <c r="DL10" s="38">
        <f t="shared" si="25"/>
        <v>0.13333333333333333</v>
      </c>
      <c r="DM10" s="39" t="s">
        <v>174</v>
      </c>
      <c r="DN10" s="40" t="s">
        <v>175</v>
      </c>
      <c r="DO10" s="46">
        <f>+DH10</f>
        <v>0</v>
      </c>
      <c r="DP10" s="44">
        <f t="shared" si="26"/>
        <v>0</v>
      </c>
      <c r="DQ10" s="40"/>
      <c r="DR10" s="37">
        <f t="shared" si="27"/>
        <v>0</v>
      </c>
      <c r="DS10" s="38">
        <f t="shared" si="28"/>
        <v>0.13333333333333333</v>
      </c>
      <c r="DT10" s="39" t="s">
        <v>174</v>
      </c>
      <c r="DU10" s="40" t="s">
        <v>175</v>
      </c>
      <c r="DV10" s="46">
        <f>+DO10</f>
        <v>0</v>
      </c>
      <c r="DW10" s="44">
        <f t="shared" si="29"/>
        <v>0</v>
      </c>
      <c r="DX10" s="40"/>
      <c r="DY10" s="37">
        <f t="shared" si="30"/>
        <v>0</v>
      </c>
      <c r="DZ10" s="38">
        <f t="shared" si="31"/>
        <v>0.13333333333333333</v>
      </c>
      <c r="EA10" s="39" t="s">
        <v>174</v>
      </c>
      <c r="EB10" s="40" t="s">
        <v>175</v>
      </c>
      <c r="EC10" s="46">
        <f t="shared" si="32"/>
        <v>30</v>
      </c>
      <c r="ED10" s="40"/>
      <c r="EE10" s="40"/>
      <c r="EF10" s="37">
        <f t="shared" si="33"/>
        <v>1</v>
      </c>
      <c r="EG10" s="38">
        <f t="shared" si="34"/>
        <v>0.13333333333333333</v>
      </c>
      <c r="EH10" s="39" t="s">
        <v>174</v>
      </c>
      <c r="EI10" s="40" t="s">
        <v>175</v>
      </c>
      <c r="EJ10" s="48" t="s">
        <v>173</v>
      </c>
      <c r="EK10" s="48">
        <v>2024</v>
      </c>
      <c r="EL10" s="49" t="str">
        <f>+VLOOKUP(C10,[8]Listas_desplega!$AI$22:$AJ$44,2,0)</f>
        <v>DC_PBM</v>
      </c>
      <c r="EM10" s="49" t="str">
        <f>+VLOOKUP(I10,[8]Listas_desplega!$BY$2:$BZ$7,2,0)</f>
        <v>T_2</v>
      </c>
      <c r="EN10" s="49" t="str">
        <f>+VLOOKUP(J10,[8]Listas_desplega!$BY$10:$BZ$23,2,0)</f>
        <v>T_2_C_3</v>
      </c>
      <c r="EO10" s="49" t="str">
        <f>+VLOOKUP(K10,[8]Listas_desplega!$BY$27:$BZ$54,2,0)</f>
        <v>T_2_C_3_ET_2</v>
      </c>
      <c r="EP10" s="49" t="str">
        <f>+VLOOKUP(L10,[8]Listas_desplega!$BY$57:$BZ$105,2,0)</f>
        <v>T_2_C_3_ET_2_CPT_1</v>
      </c>
      <c r="EQ10" s="50" t="str">
        <f>+VLOOKUP(M10,[8]Listas_desplega!$J$2:$K$11,2,FALSE)</f>
        <v>Eje_E_2</v>
      </c>
      <c r="ER10" s="50"/>
    </row>
    <row r="11" spans="1:148" s="51" customFormat="1" ht="15" customHeight="1" x14ac:dyDescent="0.25">
      <c r="A11" s="20" t="s">
        <v>1331</v>
      </c>
      <c r="B11" s="21" t="s">
        <v>152</v>
      </c>
      <c r="C11" s="22" t="s">
        <v>153</v>
      </c>
      <c r="D11" s="22" t="s">
        <v>153</v>
      </c>
      <c r="E11" s="23" t="s">
        <v>154</v>
      </c>
      <c r="F11" s="23" t="s">
        <v>155</v>
      </c>
      <c r="G11" s="24" t="s">
        <v>156</v>
      </c>
      <c r="H11" s="23" t="s">
        <v>157</v>
      </c>
      <c r="I11" s="23" t="s">
        <v>158</v>
      </c>
      <c r="J11" s="23" t="s">
        <v>159</v>
      </c>
      <c r="K11" s="23" t="s">
        <v>160</v>
      </c>
      <c r="L11" s="23" t="s">
        <v>217</v>
      </c>
      <c r="M11" s="21" t="s">
        <v>218</v>
      </c>
      <c r="N11" s="25" t="s">
        <v>219</v>
      </c>
      <c r="O11" s="26">
        <v>100</v>
      </c>
      <c r="P11" s="352" t="s">
        <v>220</v>
      </c>
      <c r="Q11" s="355" t="s">
        <v>221</v>
      </c>
      <c r="R11" s="355" t="s">
        <v>222</v>
      </c>
      <c r="S11" s="23" t="s">
        <v>223</v>
      </c>
      <c r="T11" s="29" t="s">
        <v>186</v>
      </c>
      <c r="U11" s="29" t="s">
        <v>199</v>
      </c>
      <c r="V11" s="29">
        <v>180</v>
      </c>
      <c r="W11" s="63" t="s">
        <v>224</v>
      </c>
      <c r="X11" s="29" t="s">
        <v>225</v>
      </c>
      <c r="Y11" s="21" t="s">
        <v>172</v>
      </c>
      <c r="Z11" s="30"/>
      <c r="AA11" s="30"/>
      <c r="AB11" s="30"/>
      <c r="AC11" s="30"/>
      <c r="AD11" s="30"/>
      <c r="AE11" s="30"/>
      <c r="AF11" s="30"/>
      <c r="AG11" s="30"/>
      <c r="AH11" s="29"/>
      <c r="AI11" s="29" t="s">
        <v>173</v>
      </c>
      <c r="AJ11" s="29"/>
      <c r="AK11" s="29"/>
      <c r="AL11" s="29"/>
      <c r="AM11" s="29"/>
      <c r="AN11" s="29"/>
      <c r="AO11" s="29"/>
      <c r="AP11" s="29"/>
      <c r="AQ11" s="29"/>
      <c r="AR11" s="31"/>
      <c r="AS11" s="29"/>
      <c r="AT11" s="367">
        <v>82</v>
      </c>
      <c r="AU11" s="367">
        <v>82.5</v>
      </c>
      <c r="AV11" s="367">
        <v>83.5</v>
      </c>
      <c r="AW11" s="367">
        <v>84.5</v>
      </c>
      <c r="AX11" s="367">
        <v>85</v>
      </c>
      <c r="AY11" s="367">
        <v>85</v>
      </c>
      <c r="AZ11" s="29"/>
      <c r="BA11" s="29"/>
      <c r="BB11" s="29"/>
      <c r="BC11" s="33"/>
      <c r="BD11" s="34">
        <v>0</v>
      </c>
      <c r="BE11" s="34">
        <v>0</v>
      </c>
      <c r="BF11" s="36" t="s">
        <v>226</v>
      </c>
      <c r="BG11" s="37">
        <f t="shared" si="4"/>
        <v>0</v>
      </c>
      <c r="BH11" s="38">
        <f t="shared" si="5"/>
        <v>0</v>
      </c>
      <c r="BI11" s="39" t="s">
        <v>179</v>
      </c>
      <c r="BJ11" s="36" t="s">
        <v>227</v>
      </c>
      <c r="BK11" s="58">
        <v>0</v>
      </c>
      <c r="BL11" s="42">
        <f t="shared" si="6"/>
        <v>0</v>
      </c>
      <c r="BM11" s="36" t="s">
        <v>228</v>
      </c>
      <c r="BN11" s="37">
        <f t="shared" si="7"/>
        <v>0</v>
      </c>
      <c r="BO11" s="38">
        <f t="shared" si="8"/>
        <v>0</v>
      </c>
      <c r="BP11" s="39" t="s">
        <v>179</v>
      </c>
      <c r="BQ11" s="36" t="s">
        <v>229</v>
      </c>
      <c r="BR11" s="43">
        <v>0</v>
      </c>
      <c r="BS11" s="44">
        <f t="shared" ref="BS11:BS21" si="36">IF(BP11="SI",BL11,0)</f>
        <v>0</v>
      </c>
      <c r="BT11" s="36" t="s">
        <v>230</v>
      </c>
      <c r="BU11" s="37">
        <f t="shared" si="9"/>
        <v>0</v>
      </c>
      <c r="BV11" s="38">
        <f t="shared" si="10"/>
        <v>0</v>
      </c>
      <c r="BW11" s="39" t="s">
        <v>179</v>
      </c>
      <c r="BX11" s="36" t="s">
        <v>231</v>
      </c>
      <c r="BY11" s="44">
        <v>0</v>
      </c>
      <c r="BZ11" s="44">
        <f t="shared" si="35"/>
        <v>0</v>
      </c>
      <c r="CA11" s="36" t="s">
        <v>232</v>
      </c>
      <c r="CB11" s="37">
        <f t="shared" si="11"/>
        <v>0</v>
      </c>
      <c r="CC11" s="38">
        <f t="shared" si="12"/>
        <v>0</v>
      </c>
      <c r="CD11" s="39" t="s">
        <v>179</v>
      </c>
      <c r="CE11" s="36" t="s">
        <v>233</v>
      </c>
      <c r="CF11" s="44">
        <v>0</v>
      </c>
      <c r="CG11" s="44">
        <f t="shared" si="13"/>
        <v>0</v>
      </c>
      <c r="CH11" s="64" t="s">
        <v>234</v>
      </c>
      <c r="CI11" s="37">
        <f t="shared" si="14"/>
        <v>0</v>
      </c>
      <c r="CJ11" s="38">
        <f t="shared" si="15"/>
        <v>0</v>
      </c>
      <c r="CK11" s="39" t="s">
        <v>179</v>
      </c>
      <c r="CL11" s="64" t="s">
        <v>235</v>
      </c>
      <c r="CM11" s="44">
        <v>0</v>
      </c>
      <c r="CN11" s="59">
        <v>0</v>
      </c>
      <c r="CO11" s="61" t="s">
        <v>236</v>
      </c>
      <c r="CP11" s="37">
        <f t="shared" si="16"/>
        <v>0</v>
      </c>
      <c r="CQ11" s="38">
        <f t="shared" si="17"/>
        <v>0</v>
      </c>
      <c r="CR11" s="39" t="s">
        <v>179</v>
      </c>
      <c r="CS11" s="40" t="s">
        <v>237</v>
      </c>
      <c r="CT11" s="44">
        <v>0</v>
      </c>
      <c r="CU11" s="44">
        <f t="shared" si="18"/>
        <v>0</v>
      </c>
      <c r="CV11" s="40"/>
      <c r="CW11" s="37">
        <f t="shared" si="19"/>
        <v>0</v>
      </c>
      <c r="CX11" s="38">
        <f t="shared" si="20"/>
        <v>0</v>
      </c>
      <c r="CY11" s="39" t="s">
        <v>174</v>
      </c>
      <c r="CZ11" s="40" t="s">
        <v>175</v>
      </c>
      <c r="DA11" s="44">
        <v>0</v>
      </c>
      <c r="DB11" s="44">
        <f t="shared" si="21"/>
        <v>0</v>
      </c>
      <c r="DC11" s="40"/>
      <c r="DD11" s="37">
        <f t="shared" si="22"/>
        <v>0</v>
      </c>
      <c r="DE11" s="38">
        <f t="shared" si="23"/>
        <v>0</v>
      </c>
      <c r="DF11" s="39" t="s">
        <v>174</v>
      </c>
      <c r="DG11" s="40" t="s">
        <v>175</v>
      </c>
      <c r="DH11" s="44">
        <v>0</v>
      </c>
      <c r="DI11" s="44">
        <f t="shared" ref="DI11:DI32" si="37">IF(DF11="SI",DB11,0)</f>
        <v>0</v>
      </c>
      <c r="DJ11" s="40"/>
      <c r="DK11" s="37">
        <f t="shared" si="24"/>
        <v>0</v>
      </c>
      <c r="DL11" s="38">
        <f t="shared" si="25"/>
        <v>0</v>
      </c>
      <c r="DM11" s="39" t="s">
        <v>174</v>
      </c>
      <c r="DN11" s="40" t="s">
        <v>175</v>
      </c>
      <c r="DO11" s="44">
        <v>0</v>
      </c>
      <c r="DP11" s="44">
        <f t="shared" si="26"/>
        <v>0</v>
      </c>
      <c r="DQ11" s="40"/>
      <c r="DR11" s="37">
        <f t="shared" si="27"/>
        <v>0</v>
      </c>
      <c r="DS11" s="38">
        <f t="shared" si="28"/>
        <v>0</v>
      </c>
      <c r="DT11" s="39" t="s">
        <v>174</v>
      </c>
      <c r="DU11" s="40" t="s">
        <v>175</v>
      </c>
      <c r="DV11" s="44">
        <v>0</v>
      </c>
      <c r="DW11" s="44">
        <f t="shared" si="29"/>
        <v>0</v>
      </c>
      <c r="DX11" s="40"/>
      <c r="DY11" s="37">
        <f t="shared" si="30"/>
        <v>0</v>
      </c>
      <c r="DZ11" s="38">
        <f t="shared" si="31"/>
        <v>0</v>
      </c>
      <c r="EA11" s="39" t="s">
        <v>174</v>
      </c>
      <c r="EB11" s="40" t="s">
        <v>175</v>
      </c>
      <c r="EC11" s="46">
        <f t="shared" si="32"/>
        <v>83.5</v>
      </c>
      <c r="ED11" s="65"/>
      <c r="EE11" s="29"/>
      <c r="EF11" s="37">
        <f t="shared" si="33"/>
        <v>1</v>
      </c>
      <c r="EG11" s="38">
        <f t="shared" si="34"/>
        <v>0</v>
      </c>
      <c r="EH11" s="39" t="s">
        <v>174</v>
      </c>
      <c r="EI11" s="40" t="s">
        <v>175</v>
      </c>
      <c r="EJ11" s="48"/>
      <c r="EK11" s="48">
        <v>2024</v>
      </c>
      <c r="EL11" s="49" t="str">
        <f>+VLOOKUP(C11,[8]Listas_desplega!$AI$22:$AJ$44,2,0)</f>
        <v>DC_PBM</v>
      </c>
      <c r="EM11" s="49" t="str">
        <f>+VLOOKUP(I11,[8]Listas_desplega!$BY$2:$BZ$7,2,0)</f>
        <v>T_2</v>
      </c>
      <c r="EN11" s="49" t="str">
        <f>+VLOOKUP(J11,[8]Listas_desplega!$BY$10:$BZ$23,2,0)</f>
        <v>T_2_C_2</v>
      </c>
      <c r="EO11" s="49" t="str">
        <f>+VLOOKUP(K11,[8]Listas_desplega!$BY$27:$BZ$54,2,0)</f>
        <v>T_2_C_2_ET_1</v>
      </c>
      <c r="EP11" s="49" t="str">
        <f>+VLOOKUP(L11,[8]Listas_desplega!$BY$57:$BZ$105,2,0)</f>
        <v>T_2_C_2_ET_1_CPT_7</v>
      </c>
      <c r="EQ11" s="50" t="str">
        <f>+VLOOKUP(M11,[8]Listas_desplega!$J$2:$K$11,2,FALSE)</f>
        <v>Eje_E_3</v>
      </c>
      <c r="ER11" s="50"/>
    </row>
    <row r="12" spans="1:148" s="51" customFormat="1" ht="15" customHeight="1" x14ac:dyDescent="0.25">
      <c r="A12" s="20" t="s">
        <v>1332</v>
      </c>
      <c r="B12" s="21" t="s">
        <v>152</v>
      </c>
      <c r="C12" s="22" t="s">
        <v>153</v>
      </c>
      <c r="D12" s="22" t="s">
        <v>194</v>
      </c>
      <c r="E12" s="23" t="s">
        <v>154</v>
      </c>
      <c r="F12" s="23" t="s">
        <v>155</v>
      </c>
      <c r="G12" s="24" t="s">
        <v>156</v>
      </c>
      <c r="H12" s="23" t="s">
        <v>157</v>
      </c>
      <c r="I12" s="23" t="s">
        <v>158</v>
      </c>
      <c r="J12" s="23" t="s">
        <v>159</v>
      </c>
      <c r="K12" s="23" t="s">
        <v>160</v>
      </c>
      <c r="L12" s="23" t="s">
        <v>238</v>
      </c>
      <c r="M12" s="21" t="s">
        <v>162</v>
      </c>
      <c r="N12" s="25" t="s">
        <v>209</v>
      </c>
      <c r="O12" s="26">
        <v>101</v>
      </c>
      <c r="P12" s="23" t="s">
        <v>239</v>
      </c>
      <c r="Q12" s="30" t="s">
        <v>221</v>
      </c>
      <c r="R12" s="30" t="s">
        <v>222</v>
      </c>
      <c r="S12" s="23" t="s">
        <v>240</v>
      </c>
      <c r="T12" s="29" t="s">
        <v>168</v>
      </c>
      <c r="U12" s="29" t="s">
        <v>199</v>
      </c>
      <c r="V12" s="29">
        <v>30</v>
      </c>
      <c r="W12" s="63" t="s">
        <v>241</v>
      </c>
      <c r="X12" s="29" t="s">
        <v>225</v>
      </c>
      <c r="Y12" s="21" t="s">
        <v>172</v>
      </c>
      <c r="Z12" s="30"/>
      <c r="AA12" s="30"/>
      <c r="AB12" s="30"/>
      <c r="AC12" s="30"/>
      <c r="AD12" s="30"/>
      <c r="AE12" s="30"/>
      <c r="AF12" s="30"/>
      <c r="AG12" s="30"/>
      <c r="AH12" s="29"/>
      <c r="AI12" s="29" t="s">
        <v>173</v>
      </c>
      <c r="AJ12" s="29" t="s">
        <v>173</v>
      </c>
      <c r="AK12" s="29"/>
      <c r="AL12" s="29" t="s">
        <v>173</v>
      </c>
      <c r="AM12" s="29"/>
      <c r="AN12" s="29"/>
      <c r="AO12" s="29"/>
      <c r="AP12" s="29"/>
      <c r="AQ12" s="29"/>
      <c r="AR12" s="31"/>
      <c r="AS12" s="29"/>
      <c r="AT12" s="367">
        <v>0</v>
      </c>
      <c r="AU12" s="367">
        <v>671</v>
      </c>
      <c r="AV12" s="367">
        <v>4007</v>
      </c>
      <c r="AW12" s="367">
        <v>5000</v>
      </c>
      <c r="AX12" s="367">
        <v>5000</v>
      </c>
      <c r="AY12" s="367">
        <v>5000</v>
      </c>
      <c r="AZ12" s="29"/>
      <c r="BA12" s="29"/>
      <c r="BB12" s="29"/>
      <c r="BC12" s="33"/>
      <c r="BD12" s="34">
        <v>0</v>
      </c>
      <c r="BE12" s="66">
        <v>0</v>
      </c>
      <c r="BF12" s="36" t="s">
        <v>242</v>
      </c>
      <c r="BG12" s="37">
        <f t="shared" si="4"/>
        <v>0</v>
      </c>
      <c r="BH12" s="38">
        <f t="shared" si="5"/>
        <v>0</v>
      </c>
      <c r="BI12" s="39" t="s">
        <v>179</v>
      </c>
      <c r="BJ12" s="36" t="s">
        <v>243</v>
      </c>
      <c r="BK12" s="67">
        <v>0</v>
      </c>
      <c r="BL12" s="42">
        <f t="shared" si="6"/>
        <v>0</v>
      </c>
      <c r="BM12" s="36" t="s">
        <v>244</v>
      </c>
      <c r="BN12" s="37">
        <f t="shared" si="7"/>
        <v>0</v>
      </c>
      <c r="BO12" s="38">
        <f t="shared" si="8"/>
        <v>0</v>
      </c>
      <c r="BP12" s="39" t="s">
        <v>179</v>
      </c>
      <c r="BQ12" s="36" t="s">
        <v>245</v>
      </c>
      <c r="BR12" s="43">
        <v>0</v>
      </c>
      <c r="BS12" s="44">
        <f t="shared" si="36"/>
        <v>0</v>
      </c>
      <c r="BT12" s="36" t="s">
        <v>246</v>
      </c>
      <c r="BU12" s="37">
        <f t="shared" si="9"/>
        <v>0</v>
      </c>
      <c r="BV12" s="38">
        <f t="shared" si="10"/>
        <v>0</v>
      </c>
      <c r="BW12" s="68" t="s">
        <v>179</v>
      </c>
      <c r="BX12" s="36" t="s">
        <v>247</v>
      </c>
      <c r="BY12" s="44">
        <v>0</v>
      </c>
      <c r="BZ12" s="44">
        <f t="shared" si="35"/>
        <v>0</v>
      </c>
      <c r="CA12" s="36" t="s">
        <v>248</v>
      </c>
      <c r="CB12" s="37">
        <f t="shared" si="11"/>
        <v>0</v>
      </c>
      <c r="CC12" s="38">
        <f t="shared" si="12"/>
        <v>0</v>
      </c>
      <c r="CD12" s="39" t="s">
        <v>179</v>
      </c>
      <c r="CE12" s="36" t="s">
        <v>249</v>
      </c>
      <c r="CF12" s="44">
        <v>0</v>
      </c>
      <c r="CG12" s="44">
        <f t="shared" si="13"/>
        <v>0</v>
      </c>
      <c r="CH12" s="64" t="s">
        <v>250</v>
      </c>
      <c r="CI12" s="37">
        <f t="shared" si="14"/>
        <v>0</v>
      </c>
      <c r="CJ12" s="38">
        <f t="shared" si="15"/>
        <v>0</v>
      </c>
      <c r="CK12" s="39" t="s">
        <v>179</v>
      </c>
      <c r="CL12" s="64" t="s">
        <v>251</v>
      </c>
      <c r="CM12" s="44">
        <v>0</v>
      </c>
      <c r="CN12" s="59">
        <v>0</v>
      </c>
      <c r="CO12" s="61" t="s">
        <v>252</v>
      </c>
      <c r="CP12" s="37">
        <f t="shared" si="16"/>
        <v>0</v>
      </c>
      <c r="CQ12" s="38">
        <f t="shared" si="17"/>
        <v>0</v>
      </c>
      <c r="CR12" s="39" t="s">
        <v>179</v>
      </c>
      <c r="CS12" s="40" t="s">
        <v>253</v>
      </c>
      <c r="CT12" s="44">
        <v>0</v>
      </c>
      <c r="CU12" s="44">
        <f t="shared" si="18"/>
        <v>0</v>
      </c>
      <c r="CV12" s="40"/>
      <c r="CW12" s="37">
        <f t="shared" si="19"/>
        <v>0</v>
      </c>
      <c r="CX12" s="38">
        <f t="shared" si="20"/>
        <v>0</v>
      </c>
      <c r="CY12" s="39" t="s">
        <v>174</v>
      </c>
      <c r="CZ12" s="40" t="s">
        <v>175</v>
      </c>
      <c r="DA12" s="44">
        <v>0</v>
      </c>
      <c r="DB12" s="44">
        <f t="shared" si="21"/>
        <v>0</v>
      </c>
      <c r="DC12" s="40"/>
      <c r="DD12" s="37">
        <f t="shared" si="22"/>
        <v>0</v>
      </c>
      <c r="DE12" s="38">
        <f t="shared" si="23"/>
        <v>0</v>
      </c>
      <c r="DF12" s="39" t="s">
        <v>174</v>
      </c>
      <c r="DG12" s="40" t="s">
        <v>175</v>
      </c>
      <c r="DH12" s="44">
        <v>0</v>
      </c>
      <c r="DI12" s="44">
        <f t="shared" si="37"/>
        <v>0</v>
      </c>
      <c r="DJ12" s="40"/>
      <c r="DK12" s="37">
        <f t="shared" si="24"/>
        <v>0</v>
      </c>
      <c r="DL12" s="38">
        <f t="shared" si="25"/>
        <v>0</v>
      </c>
      <c r="DM12" s="39" t="s">
        <v>174</v>
      </c>
      <c r="DN12" s="40" t="s">
        <v>175</v>
      </c>
      <c r="DO12" s="44">
        <v>0</v>
      </c>
      <c r="DP12" s="44">
        <f t="shared" si="26"/>
        <v>0</v>
      </c>
      <c r="DQ12" s="40"/>
      <c r="DR12" s="37">
        <f t="shared" si="27"/>
        <v>0</v>
      </c>
      <c r="DS12" s="38">
        <f t="shared" si="28"/>
        <v>0</v>
      </c>
      <c r="DT12" s="39" t="s">
        <v>174</v>
      </c>
      <c r="DU12" s="40" t="s">
        <v>175</v>
      </c>
      <c r="DV12" s="44">
        <v>0</v>
      </c>
      <c r="DW12" s="44">
        <f t="shared" si="29"/>
        <v>0</v>
      </c>
      <c r="DX12" s="40"/>
      <c r="DY12" s="37">
        <f t="shared" si="30"/>
        <v>0</v>
      </c>
      <c r="DZ12" s="38">
        <f t="shared" si="31"/>
        <v>0</v>
      </c>
      <c r="EA12" s="39" t="s">
        <v>174</v>
      </c>
      <c r="EB12" s="40" t="s">
        <v>175</v>
      </c>
      <c r="EC12" s="46">
        <f t="shared" si="32"/>
        <v>4007</v>
      </c>
      <c r="ED12" s="40"/>
      <c r="EE12" s="40"/>
      <c r="EF12" s="37">
        <f t="shared" si="33"/>
        <v>1</v>
      </c>
      <c r="EG12" s="38">
        <f t="shared" si="34"/>
        <v>0</v>
      </c>
      <c r="EH12" s="39" t="s">
        <v>174</v>
      </c>
      <c r="EI12" s="40" t="s">
        <v>175</v>
      </c>
      <c r="EJ12" s="48"/>
      <c r="EK12" s="48">
        <v>2024</v>
      </c>
      <c r="EL12" s="49" t="str">
        <f>+VLOOKUP(C12,[8]Listas_desplega!$AI$22:$AJ$44,2,0)</f>
        <v>DC_PBM</v>
      </c>
      <c r="EM12" s="49" t="str">
        <f>+VLOOKUP(I12,[8]Listas_desplega!$BY$2:$BZ$7,2,0)</f>
        <v>T_2</v>
      </c>
      <c r="EN12" s="49" t="str">
        <f>+VLOOKUP(J12,[8]Listas_desplega!$BY$10:$BZ$23,2,0)</f>
        <v>T_2_C_2</v>
      </c>
      <c r="EO12" s="49" t="str">
        <f>+VLOOKUP(K12,[8]Listas_desplega!$BY$27:$BZ$54,2,0)</f>
        <v>T_2_C_2_ET_1</v>
      </c>
      <c r="EP12" s="49" t="str">
        <f>+VLOOKUP(L12,[8]Listas_desplega!$BY$57:$BZ$105,2,0)</f>
        <v>T_2_C_2_ET_1_CPT_2</v>
      </c>
      <c r="EQ12" s="50" t="str">
        <f>+VLOOKUP(M12,[8]Listas_desplega!$J$2:$K$11,2,FALSE)</f>
        <v>Eje_E_2</v>
      </c>
      <c r="ER12" s="50"/>
    </row>
    <row r="13" spans="1:148" s="51" customFormat="1" ht="15" customHeight="1" x14ac:dyDescent="0.25">
      <c r="A13" s="20" t="s">
        <v>1333</v>
      </c>
      <c r="B13" s="21" t="s">
        <v>152</v>
      </c>
      <c r="C13" s="22" t="s">
        <v>153</v>
      </c>
      <c r="D13" s="22" t="s">
        <v>254</v>
      </c>
      <c r="E13" s="23" t="s">
        <v>154</v>
      </c>
      <c r="F13" s="23" t="s">
        <v>155</v>
      </c>
      <c r="G13" s="24" t="s">
        <v>156</v>
      </c>
      <c r="H13" s="23" t="s">
        <v>157</v>
      </c>
      <c r="I13" s="23" t="s">
        <v>158</v>
      </c>
      <c r="J13" s="23" t="s">
        <v>159</v>
      </c>
      <c r="K13" s="23" t="s">
        <v>160</v>
      </c>
      <c r="L13" s="23" t="s">
        <v>238</v>
      </c>
      <c r="M13" s="21" t="s">
        <v>162</v>
      </c>
      <c r="N13" s="25" t="s">
        <v>255</v>
      </c>
      <c r="O13" s="26">
        <v>102</v>
      </c>
      <c r="P13" s="23" t="s">
        <v>256</v>
      </c>
      <c r="Q13" s="30" t="s">
        <v>221</v>
      </c>
      <c r="R13" s="30" t="s">
        <v>166</v>
      </c>
      <c r="S13" s="23" t="s">
        <v>257</v>
      </c>
      <c r="T13" s="29" t="s">
        <v>168</v>
      </c>
      <c r="U13" s="29" t="s">
        <v>199</v>
      </c>
      <c r="V13" s="29">
        <v>30</v>
      </c>
      <c r="W13" s="63" t="s">
        <v>258</v>
      </c>
      <c r="X13" s="29" t="s">
        <v>225</v>
      </c>
      <c r="Y13" s="21" t="s">
        <v>172</v>
      </c>
      <c r="Z13" s="30"/>
      <c r="AA13" s="30"/>
      <c r="AB13" s="30"/>
      <c r="AC13" s="30"/>
      <c r="AD13" s="30"/>
      <c r="AE13" s="30"/>
      <c r="AF13" s="30"/>
      <c r="AG13" s="30"/>
      <c r="AH13" s="29"/>
      <c r="AI13" s="29" t="s">
        <v>173</v>
      </c>
      <c r="AJ13" s="29" t="s">
        <v>173</v>
      </c>
      <c r="AK13" s="29"/>
      <c r="AL13" s="29" t="s">
        <v>173</v>
      </c>
      <c r="AM13" s="29"/>
      <c r="AN13" s="29"/>
      <c r="AO13" s="29"/>
      <c r="AP13" s="29"/>
      <c r="AQ13" s="29"/>
      <c r="AR13" s="31"/>
      <c r="AS13" s="29"/>
      <c r="AT13" s="367">
        <v>0</v>
      </c>
      <c r="AU13" s="367">
        <v>0</v>
      </c>
      <c r="AV13" s="367">
        <v>4000</v>
      </c>
      <c r="AW13" s="367">
        <v>4000</v>
      </c>
      <c r="AX13" s="367">
        <v>0</v>
      </c>
      <c r="AY13" s="367">
        <v>8000</v>
      </c>
      <c r="AZ13" s="69"/>
      <c r="BA13" s="69"/>
      <c r="BB13" s="69"/>
      <c r="BC13" s="70"/>
      <c r="BD13" s="34">
        <v>0</v>
      </c>
      <c r="BE13" s="66">
        <v>0</v>
      </c>
      <c r="BF13" s="36" t="s">
        <v>259</v>
      </c>
      <c r="BG13" s="37">
        <f t="shared" si="4"/>
        <v>0</v>
      </c>
      <c r="BH13" s="38">
        <f t="shared" si="5"/>
        <v>0</v>
      </c>
      <c r="BI13" s="39" t="s">
        <v>179</v>
      </c>
      <c r="BJ13" s="36" t="s">
        <v>260</v>
      </c>
      <c r="BK13" s="67">
        <v>0</v>
      </c>
      <c r="BL13" s="42">
        <f t="shared" si="6"/>
        <v>0</v>
      </c>
      <c r="BM13" s="36" t="s">
        <v>261</v>
      </c>
      <c r="BN13" s="37">
        <f t="shared" si="7"/>
        <v>0</v>
      </c>
      <c r="BO13" s="38">
        <f t="shared" si="8"/>
        <v>0</v>
      </c>
      <c r="BP13" s="39" t="s">
        <v>179</v>
      </c>
      <c r="BQ13" s="36" t="s">
        <v>262</v>
      </c>
      <c r="BR13" s="43">
        <v>0</v>
      </c>
      <c r="BS13" s="44">
        <f t="shared" si="36"/>
        <v>0</v>
      </c>
      <c r="BT13" s="36" t="s">
        <v>263</v>
      </c>
      <c r="BU13" s="37">
        <f t="shared" si="9"/>
        <v>0</v>
      </c>
      <c r="BV13" s="38">
        <f t="shared" si="10"/>
        <v>0</v>
      </c>
      <c r="BW13" s="68" t="s">
        <v>179</v>
      </c>
      <c r="BX13" s="36" t="s">
        <v>264</v>
      </c>
      <c r="BY13" s="44">
        <v>0</v>
      </c>
      <c r="BZ13" s="44">
        <f t="shared" si="35"/>
        <v>0</v>
      </c>
      <c r="CA13" s="36" t="s">
        <v>265</v>
      </c>
      <c r="CB13" s="37">
        <f t="shared" si="11"/>
        <v>0</v>
      </c>
      <c r="CC13" s="38">
        <f t="shared" si="12"/>
        <v>0</v>
      </c>
      <c r="CD13" s="39" t="s">
        <v>179</v>
      </c>
      <c r="CE13" s="36" t="s">
        <v>266</v>
      </c>
      <c r="CF13" s="44">
        <v>0</v>
      </c>
      <c r="CG13" s="44">
        <f t="shared" si="13"/>
        <v>0</v>
      </c>
      <c r="CH13" s="64" t="s">
        <v>267</v>
      </c>
      <c r="CI13" s="37">
        <f t="shared" si="14"/>
        <v>0</v>
      </c>
      <c r="CJ13" s="38">
        <f t="shared" si="15"/>
        <v>0</v>
      </c>
      <c r="CK13" s="39" t="s">
        <v>179</v>
      </c>
      <c r="CL13" s="64" t="s">
        <v>268</v>
      </c>
      <c r="CM13" s="44">
        <v>0</v>
      </c>
      <c r="CN13" s="59">
        <v>0</v>
      </c>
      <c r="CO13" s="61" t="s">
        <v>269</v>
      </c>
      <c r="CP13" s="37">
        <f t="shared" si="16"/>
        <v>0</v>
      </c>
      <c r="CQ13" s="38">
        <f t="shared" si="17"/>
        <v>0</v>
      </c>
      <c r="CR13" s="39" t="s">
        <v>179</v>
      </c>
      <c r="CS13" s="40" t="s">
        <v>270</v>
      </c>
      <c r="CT13" s="44">
        <v>0</v>
      </c>
      <c r="CU13" s="44">
        <f t="shared" si="18"/>
        <v>0</v>
      </c>
      <c r="CV13" s="40"/>
      <c r="CW13" s="37">
        <f t="shared" si="19"/>
        <v>0</v>
      </c>
      <c r="CX13" s="38">
        <f t="shared" si="20"/>
        <v>0</v>
      </c>
      <c r="CY13" s="39" t="s">
        <v>174</v>
      </c>
      <c r="CZ13" s="40" t="s">
        <v>175</v>
      </c>
      <c r="DA13" s="44">
        <v>0</v>
      </c>
      <c r="DB13" s="44">
        <f t="shared" si="21"/>
        <v>0</v>
      </c>
      <c r="DC13" s="40"/>
      <c r="DD13" s="37">
        <f t="shared" si="22"/>
        <v>0</v>
      </c>
      <c r="DE13" s="38">
        <f t="shared" si="23"/>
        <v>0</v>
      </c>
      <c r="DF13" s="39" t="s">
        <v>174</v>
      </c>
      <c r="DG13" s="40" t="s">
        <v>175</v>
      </c>
      <c r="DH13" s="44">
        <v>0</v>
      </c>
      <c r="DI13" s="44">
        <f t="shared" si="37"/>
        <v>0</v>
      </c>
      <c r="DJ13" s="40"/>
      <c r="DK13" s="37">
        <f t="shared" si="24"/>
        <v>0</v>
      </c>
      <c r="DL13" s="38">
        <f t="shared" si="25"/>
        <v>0</v>
      </c>
      <c r="DM13" s="39" t="s">
        <v>174</v>
      </c>
      <c r="DN13" s="40" t="s">
        <v>175</v>
      </c>
      <c r="DO13" s="44">
        <v>0</v>
      </c>
      <c r="DP13" s="44">
        <f t="shared" si="26"/>
        <v>0</v>
      </c>
      <c r="DQ13" s="40"/>
      <c r="DR13" s="37">
        <f t="shared" si="27"/>
        <v>0</v>
      </c>
      <c r="DS13" s="38">
        <f t="shared" si="28"/>
        <v>0</v>
      </c>
      <c r="DT13" s="39" t="s">
        <v>174</v>
      </c>
      <c r="DU13" s="40" t="s">
        <v>175</v>
      </c>
      <c r="DV13" s="44">
        <v>0</v>
      </c>
      <c r="DW13" s="44">
        <f t="shared" si="29"/>
        <v>0</v>
      </c>
      <c r="DX13" s="40"/>
      <c r="DY13" s="37">
        <f t="shared" si="30"/>
        <v>0</v>
      </c>
      <c r="DZ13" s="38">
        <f t="shared" si="31"/>
        <v>0</v>
      </c>
      <c r="EA13" s="39" t="s">
        <v>174</v>
      </c>
      <c r="EB13" s="40" t="s">
        <v>175</v>
      </c>
      <c r="EC13" s="46">
        <f t="shared" si="32"/>
        <v>4000</v>
      </c>
      <c r="ED13" s="40"/>
      <c r="EE13" s="40"/>
      <c r="EF13" s="37">
        <f t="shared" si="33"/>
        <v>1</v>
      </c>
      <c r="EG13" s="38">
        <f t="shared" si="34"/>
        <v>0</v>
      </c>
      <c r="EH13" s="39" t="s">
        <v>174</v>
      </c>
      <c r="EI13" s="40" t="s">
        <v>175</v>
      </c>
      <c r="EJ13" s="48"/>
      <c r="EK13" s="48">
        <v>2024</v>
      </c>
      <c r="EL13" s="49" t="str">
        <f>+VLOOKUP(C13,[8]Listas_desplega!$AI$22:$AJ$44,2,0)</f>
        <v>DC_PBM</v>
      </c>
      <c r="EM13" s="49" t="str">
        <f>+VLOOKUP(I13,[8]Listas_desplega!$BY$2:$BZ$7,2,0)</f>
        <v>T_2</v>
      </c>
      <c r="EN13" s="49" t="str">
        <f>+VLOOKUP(J13,[8]Listas_desplega!$BY$10:$BZ$23,2,0)</f>
        <v>T_2_C_2</v>
      </c>
      <c r="EO13" s="49" t="str">
        <f>+VLOOKUP(K13,[8]Listas_desplega!$BY$27:$BZ$54,2,0)</f>
        <v>T_2_C_2_ET_1</v>
      </c>
      <c r="EP13" s="49" t="str">
        <f>+VLOOKUP(L13,[8]Listas_desplega!$BY$57:$BZ$105,2,0)</f>
        <v>T_2_C_2_ET_1_CPT_2</v>
      </c>
      <c r="EQ13" s="50" t="str">
        <f>+VLOOKUP(M13,[8]Listas_desplega!$J$2:$K$11,2,FALSE)</f>
        <v>Eje_E_2</v>
      </c>
      <c r="ER13" s="50"/>
    </row>
    <row r="14" spans="1:148" s="51" customFormat="1" ht="15" customHeight="1" x14ac:dyDescent="0.25">
      <c r="A14" s="20" t="s">
        <v>1334</v>
      </c>
      <c r="B14" s="21" t="s">
        <v>152</v>
      </c>
      <c r="C14" s="22" t="s">
        <v>153</v>
      </c>
      <c r="D14" s="22" t="s">
        <v>153</v>
      </c>
      <c r="E14" s="23" t="s">
        <v>154</v>
      </c>
      <c r="F14" s="23" t="s">
        <v>155</v>
      </c>
      <c r="G14" s="24" t="s">
        <v>156</v>
      </c>
      <c r="H14" s="23" t="s">
        <v>157</v>
      </c>
      <c r="I14" s="23" t="s">
        <v>158</v>
      </c>
      <c r="J14" s="23" t="s">
        <v>159</v>
      </c>
      <c r="K14" s="23" t="s">
        <v>160</v>
      </c>
      <c r="L14" s="23" t="s">
        <v>238</v>
      </c>
      <c r="M14" s="21" t="s">
        <v>162</v>
      </c>
      <c r="N14" s="25" t="s">
        <v>163</v>
      </c>
      <c r="O14" s="26">
        <v>104</v>
      </c>
      <c r="P14" s="23" t="s">
        <v>271</v>
      </c>
      <c r="Q14" s="27" t="s">
        <v>165</v>
      </c>
      <c r="R14" s="30" t="s">
        <v>222</v>
      </c>
      <c r="S14" s="23" t="s">
        <v>272</v>
      </c>
      <c r="T14" s="29" t="s">
        <v>168</v>
      </c>
      <c r="U14" s="29" t="s">
        <v>169</v>
      </c>
      <c r="V14" s="29">
        <v>30</v>
      </c>
      <c r="W14" s="63" t="s">
        <v>273</v>
      </c>
      <c r="X14" s="29" t="s">
        <v>225</v>
      </c>
      <c r="Y14" s="21" t="s">
        <v>172</v>
      </c>
      <c r="Z14" s="30"/>
      <c r="AA14" s="30"/>
      <c r="AB14" s="30"/>
      <c r="AC14" s="30"/>
      <c r="AD14" s="30"/>
      <c r="AE14" s="30"/>
      <c r="AF14" s="30"/>
      <c r="AG14" s="30"/>
      <c r="AH14" s="29"/>
      <c r="AI14" s="29" t="s">
        <v>173</v>
      </c>
      <c r="AJ14" s="29" t="s">
        <v>173</v>
      </c>
      <c r="AK14" s="29"/>
      <c r="AL14" s="29" t="s">
        <v>173</v>
      </c>
      <c r="AM14" s="29"/>
      <c r="AN14" s="29"/>
      <c r="AO14" s="29"/>
      <c r="AP14" s="29"/>
      <c r="AQ14" s="29"/>
      <c r="AR14" s="31"/>
      <c r="AS14" s="29"/>
      <c r="AT14" s="367">
        <v>1891290</v>
      </c>
      <c r="AU14" s="367">
        <v>1900000</v>
      </c>
      <c r="AV14" s="367">
        <v>2100000</v>
      </c>
      <c r="AW14" s="367">
        <v>2300000</v>
      </c>
      <c r="AX14" s="367">
        <v>2567500</v>
      </c>
      <c r="AY14" s="367">
        <v>2567500</v>
      </c>
      <c r="AZ14" s="29"/>
      <c r="BA14" s="29"/>
      <c r="BB14" s="29"/>
      <c r="BC14" s="33"/>
      <c r="BD14" s="34">
        <v>0</v>
      </c>
      <c r="BE14" s="35">
        <v>0</v>
      </c>
      <c r="BF14" s="36" t="s">
        <v>274</v>
      </c>
      <c r="BG14" s="37">
        <f t="shared" si="4"/>
        <v>0</v>
      </c>
      <c r="BH14" s="38">
        <f t="shared" si="5"/>
        <v>0</v>
      </c>
      <c r="BI14" s="39" t="s">
        <v>179</v>
      </c>
      <c r="BJ14" s="36" t="s">
        <v>275</v>
      </c>
      <c r="BK14" s="41">
        <v>0</v>
      </c>
      <c r="BL14" s="42">
        <f t="shared" si="6"/>
        <v>0</v>
      </c>
      <c r="BM14" s="36" t="s">
        <v>276</v>
      </c>
      <c r="BN14" s="37">
        <f t="shared" si="7"/>
        <v>0</v>
      </c>
      <c r="BO14" s="38">
        <f t="shared" si="8"/>
        <v>0</v>
      </c>
      <c r="BP14" s="39" t="s">
        <v>179</v>
      </c>
      <c r="BQ14" s="36" t="s">
        <v>277</v>
      </c>
      <c r="BR14" s="43">
        <v>0</v>
      </c>
      <c r="BS14" s="44">
        <f t="shared" si="36"/>
        <v>0</v>
      </c>
      <c r="BT14" s="36" t="s">
        <v>278</v>
      </c>
      <c r="BU14" s="37">
        <f t="shared" si="9"/>
        <v>0</v>
      </c>
      <c r="BV14" s="38">
        <f t="shared" si="10"/>
        <v>0</v>
      </c>
      <c r="BW14" s="39" t="s">
        <v>179</v>
      </c>
      <c r="BX14" s="36" t="s">
        <v>279</v>
      </c>
      <c r="BY14" s="44">
        <f>IF(BV14="SI",BR14,0)</f>
        <v>0</v>
      </c>
      <c r="BZ14" s="44">
        <f t="shared" si="35"/>
        <v>0</v>
      </c>
      <c r="CA14" s="36" t="s">
        <v>280</v>
      </c>
      <c r="CB14" s="37">
        <f t="shared" si="11"/>
        <v>0</v>
      </c>
      <c r="CC14" s="38">
        <f t="shared" si="12"/>
        <v>0</v>
      </c>
      <c r="CD14" s="39" t="s">
        <v>179</v>
      </c>
      <c r="CE14" s="36" t="s">
        <v>281</v>
      </c>
      <c r="CF14" s="45">
        <v>0</v>
      </c>
      <c r="CG14" s="44">
        <f t="shared" si="13"/>
        <v>0</v>
      </c>
      <c r="CH14" s="64" t="s">
        <v>282</v>
      </c>
      <c r="CI14" s="37">
        <f t="shared" si="14"/>
        <v>0</v>
      </c>
      <c r="CJ14" s="38">
        <f t="shared" si="15"/>
        <v>0</v>
      </c>
      <c r="CK14" s="39" t="s">
        <v>179</v>
      </c>
      <c r="CL14" s="64" t="s">
        <v>283</v>
      </c>
      <c r="CM14" s="46">
        <v>1000000</v>
      </c>
      <c r="CN14" s="47"/>
      <c r="CO14" s="61" t="s">
        <v>284</v>
      </c>
      <c r="CP14" s="37">
        <f t="shared" si="16"/>
        <v>0.47619047619047616</v>
      </c>
      <c r="CQ14" s="38">
        <f t="shared" si="17"/>
        <v>0</v>
      </c>
      <c r="CR14" s="39" t="s">
        <v>179</v>
      </c>
      <c r="CS14" s="40" t="s">
        <v>285</v>
      </c>
      <c r="CT14" s="44">
        <f>+CM14</f>
        <v>1000000</v>
      </c>
      <c r="CU14" s="44">
        <f t="shared" si="18"/>
        <v>0</v>
      </c>
      <c r="CV14" s="40"/>
      <c r="CW14" s="37">
        <f t="shared" si="19"/>
        <v>0.47619047619047616</v>
      </c>
      <c r="CX14" s="38">
        <f t="shared" si="20"/>
        <v>0</v>
      </c>
      <c r="CY14" s="39" t="s">
        <v>174</v>
      </c>
      <c r="CZ14" s="40" t="s">
        <v>175</v>
      </c>
      <c r="DA14" s="44">
        <f>+CT14</f>
        <v>1000000</v>
      </c>
      <c r="DB14" s="44">
        <f t="shared" si="21"/>
        <v>0</v>
      </c>
      <c r="DC14" s="40"/>
      <c r="DD14" s="37">
        <f t="shared" si="22"/>
        <v>0.47619047619047616</v>
      </c>
      <c r="DE14" s="38">
        <f t="shared" si="23"/>
        <v>0</v>
      </c>
      <c r="DF14" s="39" t="s">
        <v>174</v>
      </c>
      <c r="DG14" s="40" t="s">
        <v>175</v>
      </c>
      <c r="DH14" s="44">
        <f>+DA14</f>
        <v>1000000</v>
      </c>
      <c r="DI14" s="44">
        <f t="shared" si="37"/>
        <v>0</v>
      </c>
      <c r="DJ14" s="40"/>
      <c r="DK14" s="37">
        <f t="shared" si="24"/>
        <v>0.47619047619047616</v>
      </c>
      <c r="DL14" s="38">
        <f t="shared" si="25"/>
        <v>0</v>
      </c>
      <c r="DM14" s="39" t="s">
        <v>174</v>
      </c>
      <c r="DN14" s="40" t="s">
        <v>175</v>
      </c>
      <c r="DO14" s="44">
        <f>+DH14</f>
        <v>1000000</v>
      </c>
      <c r="DP14" s="44">
        <f t="shared" si="26"/>
        <v>0</v>
      </c>
      <c r="DQ14" s="40"/>
      <c r="DR14" s="37">
        <f t="shared" si="27"/>
        <v>0.47619047619047616</v>
      </c>
      <c r="DS14" s="38">
        <f t="shared" si="28"/>
        <v>0</v>
      </c>
      <c r="DT14" s="39" t="s">
        <v>174</v>
      </c>
      <c r="DU14" s="40" t="s">
        <v>175</v>
      </c>
      <c r="DV14" s="44">
        <f>+DO14</f>
        <v>1000000</v>
      </c>
      <c r="DW14" s="44">
        <f t="shared" si="29"/>
        <v>0</v>
      </c>
      <c r="DX14" s="40"/>
      <c r="DY14" s="37">
        <f t="shared" si="30"/>
        <v>0.47619047619047616</v>
      </c>
      <c r="DZ14" s="38">
        <f t="shared" si="31"/>
        <v>0</v>
      </c>
      <c r="EA14" s="39" t="s">
        <v>174</v>
      </c>
      <c r="EB14" s="40" t="s">
        <v>175</v>
      </c>
      <c r="EC14" s="46">
        <f t="shared" si="32"/>
        <v>2100000</v>
      </c>
      <c r="ED14" s="40"/>
      <c r="EE14" s="40"/>
      <c r="EF14" s="37">
        <f t="shared" si="33"/>
        <v>1</v>
      </c>
      <c r="EG14" s="38">
        <f t="shared" si="34"/>
        <v>0</v>
      </c>
      <c r="EH14" s="39" t="s">
        <v>174</v>
      </c>
      <c r="EI14" s="40" t="s">
        <v>175</v>
      </c>
      <c r="EJ14" s="48"/>
      <c r="EK14" s="48">
        <v>2024</v>
      </c>
      <c r="EL14" s="49" t="str">
        <f>+VLOOKUP(C14,[8]Listas_desplega!$AI$22:$AJ$44,2,0)</f>
        <v>DC_PBM</v>
      </c>
      <c r="EM14" s="49" t="str">
        <f>+VLOOKUP(I14,[8]Listas_desplega!$BY$2:$BZ$7,2,0)</f>
        <v>T_2</v>
      </c>
      <c r="EN14" s="49" t="str">
        <f>+VLOOKUP(J14,[8]Listas_desplega!$BY$10:$BZ$23,2,0)</f>
        <v>T_2_C_2</v>
      </c>
      <c r="EO14" s="49" t="str">
        <f>+VLOOKUP(K14,[8]Listas_desplega!$BY$27:$BZ$54,2,0)</f>
        <v>T_2_C_2_ET_1</v>
      </c>
      <c r="EP14" s="49" t="str">
        <f>+VLOOKUP(L14,[8]Listas_desplega!$BY$57:$BZ$105,2,0)</f>
        <v>T_2_C_2_ET_1_CPT_2</v>
      </c>
      <c r="EQ14" s="50" t="str">
        <f>+VLOOKUP(M14,[8]Listas_desplega!$J$2:$K$11,2,FALSE)</f>
        <v>Eje_E_2</v>
      </c>
      <c r="ER14" s="50"/>
    </row>
    <row r="15" spans="1:148" s="50" customFormat="1" ht="15" customHeight="1" x14ac:dyDescent="0.25">
      <c r="A15" s="20" t="s">
        <v>1335</v>
      </c>
      <c r="B15" s="21" t="s">
        <v>152</v>
      </c>
      <c r="C15" s="21" t="s">
        <v>153</v>
      </c>
      <c r="D15" s="21" t="s">
        <v>254</v>
      </c>
      <c r="E15" s="23" t="s">
        <v>154</v>
      </c>
      <c r="F15" s="23" t="s">
        <v>155</v>
      </c>
      <c r="G15" s="71" t="s">
        <v>156</v>
      </c>
      <c r="H15" s="23" t="s">
        <v>157</v>
      </c>
      <c r="I15" s="23" t="s">
        <v>158</v>
      </c>
      <c r="J15" s="23" t="s">
        <v>159</v>
      </c>
      <c r="K15" s="23" t="s">
        <v>160</v>
      </c>
      <c r="L15" s="23" t="s">
        <v>238</v>
      </c>
      <c r="M15" s="21" t="s">
        <v>162</v>
      </c>
      <c r="N15" s="25" t="s">
        <v>255</v>
      </c>
      <c r="O15" s="26">
        <v>105</v>
      </c>
      <c r="P15" s="23" t="s">
        <v>286</v>
      </c>
      <c r="Q15" s="30" t="s">
        <v>221</v>
      </c>
      <c r="R15" s="30" t="s">
        <v>287</v>
      </c>
      <c r="S15" s="23" t="s">
        <v>288</v>
      </c>
      <c r="T15" s="29" t="s">
        <v>186</v>
      </c>
      <c r="U15" s="29" t="s">
        <v>199</v>
      </c>
      <c r="V15" s="29">
        <v>90</v>
      </c>
      <c r="W15" s="23" t="s">
        <v>289</v>
      </c>
      <c r="X15" s="29" t="s">
        <v>225</v>
      </c>
      <c r="Y15" s="21" t="s">
        <v>172</v>
      </c>
      <c r="Z15" s="30"/>
      <c r="AA15" s="30"/>
      <c r="AB15" s="30"/>
      <c r="AC15" s="30"/>
      <c r="AD15" s="30"/>
      <c r="AE15" s="30"/>
      <c r="AF15" s="30"/>
      <c r="AG15" s="30"/>
      <c r="AH15" s="29"/>
      <c r="AI15" s="29" t="s">
        <v>173</v>
      </c>
      <c r="AJ15" s="29" t="s">
        <v>173</v>
      </c>
      <c r="AK15" s="29"/>
      <c r="AL15" s="29"/>
      <c r="AM15" s="29"/>
      <c r="AN15" s="29"/>
      <c r="AO15" s="29"/>
      <c r="AP15" s="29"/>
      <c r="AQ15" s="29"/>
      <c r="AR15" s="31"/>
      <c r="AS15" s="29"/>
      <c r="AT15" s="371">
        <v>60</v>
      </c>
      <c r="AU15" s="371">
        <v>53</v>
      </c>
      <c r="AV15" s="371">
        <v>51</v>
      </c>
      <c r="AW15" s="371">
        <v>48</v>
      </c>
      <c r="AX15" s="371">
        <v>45</v>
      </c>
      <c r="AY15" s="367">
        <v>45</v>
      </c>
      <c r="AZ15" s="29"/>
      <c r="BA15" s="29"/>
      <c r="BB15" s="29"/>
      <c r="BC15" s="33"/>
      <c r="BD15" s="34">
        <v>0</v>
      </c>
      <c r="BE15" s="66">
        <v>0</v>
      </c>
      <c r="BF15" s="36" t="s">
        <v>290</v>
      </c>
      <c r="BG15" s="37">
        <f>IFERROR((-BD15+$AT15)/(-$AV15+$AT15),0)</f>
        <v>6.666666666666667</v>
      </c>
      <c r="BH15" s="38">
        <f>+IF(BI15="SI",IFERROR((((IF(BI15="SI",(-BE15+$AT$15),0)))/(-$AV$15+$ATS$15)),"REVISAR"),0)</f>
        <v>-1.1764705882352942</v>
      </c>
      <c r="BI15" s="39" t="s">
        <v>179</v>
      </c>
      <c r="BJ15" s="36" t="s">
        <v>291</v>
      </c>
      <c r="BK15" s="58">
        <v>0</v>
      </c>
      <c r="BL15" s="42">
        <f t="shared" si="6"/>
        <v>0</v>
      </c>
      <c r="BM15" s="36" t="s">
        <v>292</v>
      </c>
      <c r="BN15" s="37">
        <f>IFERROR((-BK15+$AT15)/(-$AV15+$AT15),0)</f>
        <v>6.666666666666667</v>
      </c>
      <c r="BO15" s="38">
        <f>+IF(BP15="SI",IFERROR((((IF(BP15="SI",(-BL15+AT15),0)))/(-AV15+ATS15)),"REVISAR"),BH15)</f>
        <v>-1.1764705882352942</v>
      </c>
      <c r="BP15" s="39" t="s">
        <v>179</v>
      </c>
      <c r="BQ15" s="36" t="s">
        <v>293</v>
      </c>
      <c r="BR15" s="43">
        <v>0</v>
      </c>
      <c r="BS15" s="44">
        <f t="shared" si="36"/>
        <v>0</v>
      </c>
      <c r="BT15" s="36" t="s">
        <v>294</v>
      </c>
      <c r="BU15" s="37">
        <f>IFERROR((-BR15+$AT15)/(-$AV15+$AT15),0)</f>
        <v>6.666666666666667</v>
      </c>
      <c r="BV15" s="38">
        <f>+IF(BW15="SI",IFERROR((((IF(BW15="SI",(-BS15+AT15),0)))/(-AV15+ATS15)),"REVISAR"),BO15)</f>
        <v>-1.1764705882352942</v>
      </c>
      <c r="BW15" s="68" t="s">
        <v>179</v>
      </c>
      <c r="BX15" s="36" t="s">
        <v>295</v>
      </c>
      <c r="BY15" s="44">
        <v>0</v>
      </c>
      <c r="BZ15" s="44">
        <f t="shared" si="35"/>
        <v>0</v>
      </c>
      <c r="CA15" s="36" t="s">
        <v>296</v>
      </c>
      <c r="CB15" s="37">
        <f>IFERROR((-BY15+$AT15)/(-$AV15+$AT15),0)</f>
        <v>6.666666666666667</v>
      </c>
      <c r="CC15" s="38">
        <f>+IF(CD15="SI",IFERROR((((IF(CD15="SI",(-BZ15+AT15),0)))/(-AV15+ATS15)),"REVISAR"),BV15)</f>
        <v>-1.1764705882352942</v>
      </c>
      <c r="CD15" s="39" t="s">
        <v>179</v>
      </c>
      <c r="CE15" s="36" t="s">
        <v>297</v>
      </c>
      <c r="CF15" s="44">
        <v>0</v>
      </c>
      <c r="CG15" s="44">
        <f t="shared" si="13"/>
        <v>0</v>
      </c>
      <c r="CH15" s="64" t="s">
        <v>298</v>
      </c>
      <c r="CI15" s="37">
        <f>IFERROR((-CF15+$AT15)/(-$AV15+$AT15),0)</f>
        <v>6.666666666666667</v>
      </c>
      <c r="CJ15" s="38">
        <f>+IF(CK15="SI",IFERROR((((IF(CK15="SI",(-CG15+AT15),0)))/(-AV15+ATS15)),"REVISAR"),CC15)</f>
        <v>-1.1764705882352942</v>
      </c>
      <c r="CK15" s="39" t="s">
        <v>179</v>
      </c>
      <c r="CL15" s="64" t="s">
        <v>299</v>
      </c>
      <c r="CM15" s="44">
        <v>0</v>
      </c>
      <c r="CN15" s="59">
        <v>0</v>
      </c>
      <c r="CO15" s="61" t="s">
        <v>300</v>
      </c>
      <c r="CP15" s="37">
        <f>IFERROR((-CM15+$AT15)/(-$AV15+$AT15),0)</f>
        <v>6.666666666666667</v>
      </c>
      <c r="CQ15" s="38">
        <f>+IF(CR15="SI",IFERROR((((IF(CR15="SI",(-CN15+AT15),0)))/(-AV15+ATS15)),"REVISAR"),CJ15)</f>
        <v>-1.1764705882352942</v>
      </c>
      <c r="CR15" s="39" t="s">
        <v>179</v>
      </c>
      <c r="CS15" s="40" t="s">
        <v>301</v>
      </c>
      <c r="CT15" s="44">
        <v>0</v>
      </c>
      <c r="CU15" s="44">
        <f t="shared" si="18"/>
        <v>0</v>
      </c>
      <c r="CV15" s="40"/>
      <c r="CW15" s="37">
        <f>IFERROR((-CT15+$AT15)/(-$AV15+$AT15),0)</f>
        <v>6.666666666666667</v>
      </c>
      <c r="CX15" s="38">
        <f>+IF(CY15="SI",IFERROR((((IF(CY15="SI",(-CU15+AT15),0)))/(-AV15+ATS15)),"REVISAR"),CQ15)</f>
        <v>-1.1764705882352942</v>
      </c>
      <c r="CY15" s="39" t="s">
        <v>174</v>
      </c>
      <c r="CZ15" s="40" t="s">
        <v>175</v>
      </c>
      <c r="DA15" s="44">
        <v>0</v>
      </c>
      <c r="DB15" s="44">
        <f t="shared" si="21"/>
        <v>0</v>
      </c>
      <c r="DC15" s="40"/>
      <c r="DD15" s="37">
        <f>IFERROR((-DA15+$AT15)/(-$AV15+$AT15),0)</f>
        <v>6.666666666666667</v>
      </c>
      <c r="DE15" s="38">
        <f>+IF(DF15="SI",IFERROR((((IF(DF15="SI",(-DB15+AT15),0)))/(-AV15+ATS15)),"REVISAR"),CX15)</f>
        <v>-1.1764705882352942</v>
      </c>
      <c r="DF15" s="39" t="s">
        <v>174</v>
      </c>
      <c r="DG15" s="40" t="s">
        <v>175</v>
      </c>
      <c r="DH15" s="44">
        <v>0</v>
      </c>
      <c r="DI15" s="44">
        <f t="shared" si="37"/>
        <v>0</v>
      </c>
      <c r="DJ15" s="40"/>
      <c r="DK15" s="37">
        <f>IFERROR((-DH15+$AT15)/(-$AV15+$AT15),0)</f>
        <v>6.666666666666667</v>
      </c>
      <c r="DL15" s="38">
        <f>+IF(DM15="SI",IFERROR((((IF(DM15="SI",(-DI15+AT15),0)))/(-AV15+ATS15)),"REVISAR"),DE15)</f>
        <v>-1.1764705882352942</v>
      </c>
      <c r="DM15" s="39" t="s">
        <v>174</v>
      </c>
      <c r="DN15" s="40" t="s">
        <v>175</v>
      </c>
      <c r="DO15" s="44">
        <v>0</v>
      </c>
      <c r="DP15" s="44">
        <f t="shared" si="26"/>
        <v>0</v>
      </c>
      <c r="DQ15" s="40"/>
      <c r="DR15" s="37">
        <f>IFERROR((-DO15+$AT15)/(-$AV15+$AT15),0)</f>
        <v>6.666666666666667</v>
      </c>
      <c r="DS15" s="38">
        <f>+IF(DT15="SI",IFERROR((((IF(DT15="SI",(-DP15+AT15),0)))/(-AV15+ATS15)),"REVISAR"),DL15)</f>
        <v>-1.1764705882352942</v>
      </c>
      <c r="DT15" s="39" t="s">
        <v>174</v>
      </c>
      <c r="DU15" s="40" t="s">
        <v>175</v>
      </c>
      <c r="DV15" s="44">
        <v>0</v>
      </c>
      <c r="DW15" s="44">
        <f t="shared" si="29"/>
        <v>0</v>
      </c>
      <c r="DX15" s="40"/>
      <c r="DY15" s="37">
        <f>IFERROR((-DV15+$AT15)/(-$AV15+$AT15),0)</f>
        <v>6.666666666666667</v>
      </c>
      <c r="DZ15" s="38">
        <f>+IF(EA15="SI",IFERROR((((IF(EA15="SI",(-DW15+AT15),0)))/(-AV15+ATS15)),"REVISAR"),DS15)</f>
        <v>-1.1764705882352942</v>
      </c>
      <c r="EA15" s="39" t="s">
        <v>174</v>
      </c>
      <c r="EB15" s="40" t="s">
        <v>175</v>
      </c>
      <c r="EC15" s="73">
        <v>51</v>
      </c>
      <c r="ED15" s="47"/>
      <c r="EE15" s="40"/>
      <c r="EF15" s="37">
        <f>IFERROR((-EC15+$AT15)/(-$AV15+$AT15),0)</f>
        <v>1</v>
      </c>
      <c r="EG15" s="38">
        <f>+IF(EH15="SI",IFERROR((((IF(EH15="SI",(-ED15+AT15),0)))/(-AV15+ATS15)),"REVISAR"),DZ15)</f>
        <v>-1.1764705882352942</v>
      </c>
      <c r="EH15" s="39" t="s">
        <v>174</v>
      </c>
      <c r="EI15" s="40" t="s">
        <v>175</v>
      </c>
      <c r="EJ15" s="48"/>
      <c r="EK15" s="48">
        <v>2024</v>
      </c>
      <c r="EL15" s="49" t="str">
        <f>+VLOOKUP(C15,[8]Listas_desplega!$AI$22:$AJ$44,2,0)</f>
        <v>DC_PBM</v>
      </c>
      <c r="EM15" s="49" t="str">
        <f>+VLOOKUP(I15,[8]Listas_desplega!$BY$2:$BZ$7,2,0)</f>
        <v>T_2</v>
      </c>
      <c r="EN15" s="49" t="str">
        <f>+VLOOKUP(J15,[8]Listas_desplega!$BY$10:$BZ$23,2,0)</f>
        <v>T_2_C_2</v>
      </c>
      <c r="EO15" s="49" t="str">
        <f>+VLOOKUP(K15,[8]Listas_desplega!$BY$27:$BZ$54,2,0)</f>
        <v>T_2_C_2_ET_1</v>
      </c>
      <c r="EP15" s="49" t="str">
        <f>+VLOOKUP(L15,[8]Listas_desplega!$BY$57:$BZ$105,2,0)</f>
        <v>T_2_C_2_ET_1_CPT_2</v>
      </c>
      <c r="EQ15" s="50" t="str">
        <f>+VLOOKUP(M15,[8]Listas_desplega!$J$2:$K$11,2,FALSE)</f>
        <v>Eje_E_2</v>
      </c>
    </row>
    <row r="16" spans="1:148" s="50" customFormat="1" ht="15" customHeight="1" x14ac:dyDescent="0.25">
      <c r="A16" s="20" t="s">
        <v>1336</v>
      </c>
      <c r="B16" s="21" t="s">
        <v>152</v>
      </c>
      <c r="C16" s="21" t="s">
        <v>153</v>
      </c>
      <c r="D16" s="21" t="s">
        <v>194</v>
      </c>
      <c r="E16" s="23" t="s">
        <v>154</v>
      </c>
      <c r="F16" s="23" t="s">
        <v>155</v>
      </c>
      <c r="G16" s="71" t="s">
        <v>156</v>
      </c>
      <c r="H16" s="23" t="s">
        <v>157</v>
      </c>
      <c r="I16" s="23" t="s">
        <v>158</v>
      </c>
      <c r="J16" s="23" t="s">
        <v>159</v>
      </c>
      <c r="K16" s="23" t="s">
        <v>160</v>
      </c>
      <c r="L16" s="23" t="s">
        <v>238</v>
      </c>
      <c r="M16" s="21" t="s">
        <v>162</v>
      </c>
      <c r="N16" s="25" t="s">
        <v>209</v>
      </c>
      <c r="O16" s="26">
        <v>90</v>
      </c>
      <c r="P16" s="23" t="s">
        <v>302</v>
      </c>
      <c r="Q16" s="30" t="s">
        <v>221</v>
      </c>
      <c r="R16" s="30" t="s">
        <v>303</v>
      </c>
      <c r="S16" s="23" t="s">
        <v>304</v>
      </c>
      <c r="T16" s="29" t="s">
        <v>168</v>
      </c>
      <c r="U16" s="29" t="s">
        <v>169</v>
      </c>
      <c r="V16" s="29">
        <v>30</v>
      </c>
      <c r="W16" s="23" t="s">
        <v>305</v>
      </c>
      <c r="X16" s="29" t="s">
        <v>225</v>
      </c>
      <c r="Y16" s="21" t="s">
        <v>172</v>
      </c>
      <c r="Z16" s="30"/>
      <c r="AA16" s="30"/>
      <c r="AB16" s="30"/>
      <c r="AC16" s="30"/>
      <c r="AD16" s="30"/>
      <c r="AE16" s="30"/>
      <c r="AF16" s="30"/>
      <c r="AG16" s="30"/>
      <c r="AH16" s="29"/>
      <c r="AI16" s="29" t="s">
        <v>173</v>
      </c>
      <c r="AJ16" s="29"/>
      <c r="AK16" s="29"/>
      <c r="AL16" s="29"/>
      <c r="AM16" s="29"/>
      <c r="AN16" s="29"/>
      <c r="AO16" s="29"/>
      <c r="AP16" s="29"/>
      <c r="AQ16" s="29"/>
      <c r="AR16" s="31"/>
      <c r="AS16" s="29"/>
      <c r="AT16" s="367">
        <v>4289</v>
      </c>
      <c r="AU16" s="367">
        <v>4409</v>
      </c>
      <c r="AV16" s="367">
        <v>4909</v>
      </c>
      <c r="AW16" s="367">
        <v>5409</v>
      </c>
      <c r="AX16" s="367">
        <v>5739</v>
      </c>
      <c r="AY16" s="367">
        <v>5739</v>
      </c>
      <c r="AZ16" s="29"/>
      <c r="BA16" s="29"/>
      <c r="BB16" s="29"/>
      <c r="BC16" s="33"/>
      <c r="BD16" s="34">
        <v>0</v>
      </c>
      <c r="BE16" s="35">
        <v>0</v>
      </c>
      <c r="BF16" s="36" t="s">
        <v>306</v>
      </c>
      <c r="BG16" s="74">
        <f>IFERROR(((BD16-$AT16)/($AV16-$AT16)),0)</f>
        <v>-6.9177419354838712</v>
      </c>
      <c r="BH16" s="38">
        <f>+IF(BI16="SI",IFERROR((((IF(BI16="SI",(BE16-$AS$16),0)))/($AT$16-$AS$16)),"REVISAR"),0)</f>
        <v>0</v>
      </c>
      <c r="BI16" s="39" t="s">
        <v>179</v>
      </c>
      <c r="BJ16" s="36" t="s">
        <v>307</v>
      </c>
      <c r="BK16" s="41">
        <v>0</v>
      </c>
      <c r="BL16" s="42">
        <f t="shared" si="6"/>
        <v>0</v>
      </c>
      <c r="BM16" s="36" t="s">
        <v>308</v>
      </c>
      <c r="BN16" s="74">
        <f>IFERROR(((BK16-$AT16)/($AV16-$AT16)),0)</f>
        <v>-6.9177419354838712</v>
      </c>
      <c r="BO16" s="38">
        <f>+IF(BP16="SI",IFERROR((((IF(BP16="SI",(BL16-AS16),0)))/(AT16-AS16)),"REVISAR"),BH16)</f>
        <v>0</v>
      </c>
      <c r="BP16" s="39" t="s">
        <v>179</v>
      </c>
      <c r="BQ16" s="36" t="s">
        <v>309</v>
      </c>
      <c r="BR16" s="43">
        <v>0</v>
      </c>
      <c r="BS16" s="44">
        <f t="shared" si="36"/>
        <v>0</v>
      </c>
      <c r="BT16" s="36" t="s">
        <v>310</v>
      </c>
      <c r="BU16" s="74">
        <f>IFERROR(((BR16-$AT16)/($AV16-$AT16)),0)</f>
        <v>-6.9177419354838712</v>
      </c>
      <c r="BV16" s="38">
        <f>+IF(BW16="SI",IFERROR((((IF(BW16="SI",(BS16-AS16),0)))/(AT16-AS16)),"REVISAR"),BO16)</f>
        <v>0</v>
      </c>
      <c r="BW16" s="68" t="s">
        <v>179</v>
      </c>
      <c r="BX16" s="36" t="s">
        <v>311</v>
      </c>
      <c r="BY16" s="44">
        <f t="shared" ref="BY16:BY21" si="38">IF(BV16="SI",BR16,0)</f>
        <v>0</v>
      </c>
      <c r="BZ16" s="44">
        <f t="shared" si="35"/>
        <v>0</v>
      </c>
      <c r="CA16" s="36" t="s">
        <v>312</v>
      </c>
      <c r="CB16" s="74">
        <f>IFERROR(((BY16-$AT16)/($AV16-$AT16)),0)</f>
        <v>-6.9177419354838712</v>
      </c>
      <c r="CC16" s="38">
        <f>+IF(CD16="SI",IFERROR((((IF(CD16="SI",(BZ16-AS16),0)))/(AT16-AS16)),"REVISAR"),BV16)</f>
        <v>0</v>
      </c>
      <c r="CD16" s="39" t="s">
        <v>179</v>
      </c>
      <c r="CE16" s="36" t="s">
        <v>313</v>
      </c>
      <c r="CF16" s="45">
        <v>0</v>
      </c>
      <c r="CG16" s="44">
        <f t="shared" si="13"/>
        <v>0</v>
      </c>
      <c r="CH16" s="64" t="s">
        <v>314</v>
      </c>
      <c r="CI16" s="74">
        <f>IFERROR(((CF16-$AT16)/($AV16-$AT16)),0)</f>
        <v>-6.9177419354838712</v>
      </c>
      <c r="CJ16" s="38">
        <f>+IF(CK16="SI",IFERROR((((IF(CK16="SI",(CG16-AS16),0)))/(AT16-AS16)),"REVISAR"),CC16)</f>
        <v>0</v>
      </c>
      <c r="CK16" s="39" t="s">
        <v>179</v>
      </c>
      <c r="CL16" s="64" t="s">
        <v>315</v>
      </c>
      <c r="CM16" s="75">
        <v>0</v>
      </c>
      <c r="CN16" s="47">
        <v>0</v>
      </c>
      <c r="CO16" s="61" t="s">
        <v>316</v>
      </c>
      <c r="CP16" s="74">
        <f>IFERROR(((CM16-$AT16)/($AV16-$AT16)),0)</f>
        <v>-6.9177419354838712</v>
      </c>
      <c r="CQ16" s="38">
        <f>+IF(CR16="SI",IFERROR((((IF(CR16="SI",(CN16-AS16),0)))/(AT16-AS16)),"REVISAR"),CJ16)</f>
        <v>0</v>
      </c>
      <c r="CR16" s="39" t="s">
        <v>179</v>
      </c>
      <c r="CS16" s="40" t="s">
        <v>317</v>
      </c>
      <c r="CT16" s="44">
        <f>+CM16</f>
        <v>0</v>
      </c>
      <c r="CU16" s="44">
        <f t="shared" si="18"/>
        <v>0</v>
      </c>
      <c r="CV16" s="40"/>
      <c r="CW16" s="74">
        <f>IFERROR(((CT16-$AT16)/($AV16-$AT16)),0)</f>
        <v>-6.9177419354838712</v>
      </c>
      <c r="CX16" s="38">
        <f>+IF(CY16="SI",IFERROR((((IF(CY16="SI",(CU16-AS16),0)))/(AT16-AS16)),"REVISAR"),CQ16)</f>
        <v>0</v>
      </c>
      <c r="CY16" s="39" t="s">
        <v>174</v>
      </c>
      <c r="CZ16" s="40" t="s">
        <v>175</v>
      </c>
      <c r="DA16" s="44">
        <f>+CT16</f>
        <v>0</v>
      </c>
      <c r="DB16" s="44">
        <f t="shared" si="21"/>
        <v>0</v>
      </c>
      <c r="DC16" s="40"/>
      <c r="DD16" s="74">
        <f>IFERROR(((DA16-$AT16)/($AV16-$AT16)),0)</f>
        <v>-6.9177419354838712</v>
      </c>
      <c r="DE16" s="38">
        <f>+IF(DF16="SI",IFERROR((((IF(DF16="SI",(DB16-AS16),0)))/(AT16-AS16)),"REVISAR"),CX16)</f>
        <v>0</v>
      </c>
      <c r="DF16" s="39" t="s">
        <v>174</v>
      </c>
      <c r="DG16" s="40" t="s">
        <v>175</v>
      </c>
      <c r="DH16" s="44">
        <f>+DA16</f>
        <v>0</v>
      </c>
      <c r="DI16" s="44">
        <f t="shared" si="37"/>
        <v>0</v>
      </c>
      <c r="DJ16" s="40"/>
      <c r="DK16" s="74">
        <f>IFERROR(((DH16-$AT16)/($AV16-$AT16)),0)</f>
        <v>-6.9177419354838712</v>
      </c>
      <c r="DL16" s="38">
        <f>+IF(DM16="SI",IFERROR((((IF(DM16="SI",(DI16-AS16),0)))/(AT16-AS16)),"REVISAR"),DE16)</f>
        <v>0</v>
      </c>
      <c r="DM16" s="39" t="s">
        <v>174</v>
      </c>
      <c r="DN16" s="40" t="s">
        <v>175</v>
      </c>
      <c r="DO16" s="44">
        <f>+DH16</f>
        <v>0</v>
      </c>
      <c r="DP16" s="44">
        <f t="shared" si="26"/>
        <v>0</v>
      </c>
      <c r="DQ16" s="40"/>
      <c r="DR16" s="74">
        <f>IFERROR(((DO16-$AT16)/($AV16-$AT16)),0)</f>
        <v>-6.9177419354838712</v>
      </c>
      <c r="DS16" s="38">
        <f>+IF(DT16="SI",IFERROR((((IF(DT16="SI",(DP16-AS16),0)))/(AT16-AS16)),"REVISAR"),DL16)</f>
        <v>0</v>
      </c>
      <c r="DT16" s="39" t="s">
        <v>174</v>
      </c>
      <c r="DU16" s="40" t="s">
        <v>175</v>
      </c>
      <c r="DV16" s="44">
        <f>+DO16</f>
        <v>0</v>
      </c>
      <c r="DW16" s="44">
        <f t="shared" si="29"/>
        <v>0</v>
      </c>
      <c r="DX16" s="40"/>
      <c r="DY16" s="74">
        <f>IFERROR(((DV16-$AT16)/($AV16-$AT16)),0)</f>
        <v>-6.9177419354838712</v>
      </c>
      <c r="DZ16" s="38">
        <f>+IF(EA16="SI",IFERROR((((IF(EA16="SI",(DW16-AS16),0)))/(AT16-AS16)),"REVISAR"),DS16)</f>
        <v>0</v>
      </c>
      <c r="EA16" s="39" t="s">
        <v>174</v>
      </c>
      <c r="EB16" s="40" t="s">
        <v>175</v>
      </c>
      <c r="EC16" s="46">
        <f t="shared" ref="EC16:EC57" si="39">+AV16</f>
        <v>4909</v>
      </c>
      <c r="ED16" s="76"/>
      <c r="EE16" s="76"/>
      <c r="EF16" s="74">
        <f>IFERROR(((EC16-$AT16)/($AV16-$AT16)),0)</f>
        <v>1</v>
      </c>
      <c r="EG16" s="38">
        <f>+IF(EH16="SI",IFERROR((((IF(EH16="SI",(ED16-AS16),0)))/(AT16-AS16)),"REVISAR"),DZ16)</f>
        <v>0</v>
      </c>
      <c r="EH16" s="39" t="s">
        <v>174</v>
      </c>
      <c r="EI16" s="40" t="s">
        <v>175</v>
      </c>
      <c r="EJ16" s="48"/>
      <c r="EK16" s="48">
        <v>2024</v>
      </c>
      <c r="EL16" s="49" t="str">
        <f>+VLOOKUP(C16,[8]Listas_desplega!$AI$22:$AJ$44,2,0)</f>
        <v>DC_PBM</v>
      </c>
      <c r="EM16" s="49" t="str">
        <f>+VLOOKUP(I16,[8]Listas_desplega!$BY$2:$BZ$7,2,0)</f>
        <v>T_2</v>
      </c>
      <c r="EN16" s="49" t="str">
        <f>+VLOOKUP(J16,[8]Listas_desplega!$BY$10:$BZ$23,2,0)</f>
        <v>T_2_C_2</v>
      </c>
      <c r="EO16" s="49" t="str">
        <f>+VLOOKUP(K16,[8]Listas_desplega!$BY$27:$BZ$54,2,0)</f>
        <v>T_2_C_2_ET_1</v>
      </c>
      <c r="EP16" s="49" t="str">
        <f>+VLOOKUP(L16,[8]Listas_desplega!$BY$57:$BZ$105,2,0)</f>
        <v>T_2_C_2_ET_1_CPT_2</v>
      </c>
      <c r="EQ16" s="50" t="str">
        <f>+VLOOKUP(M16,[8]Listas_desplega!$J$2:$K$11,2,FALSE)</f>
        <v>Eje_E_2</v>
      </c>
    </row>
    <row r="17" spans="1:150" s="50" customFormat="1" ht="15" customHeight="1" x14ac:dyDescent="0.25">
      <c r="A17" s="20" t="s">
        <v>1337</v>
      </c>
      <c r="B17" s="21" t="s">
        <v>152</v>
      </c>
      <c r="C17" s="21" t="s">
        <v>153</v>
      </c>
      <c r="D17" s="21" t="s">
        <v>254</v>
      </c>
      <c r="E17" s="23" t="s">
        <v>154</v>
      </c>
      <c r="F17" s="23" t="s">
        <v>155</v>
      </c>
      <c r="G17" s="71" t="s">
        <v>156</v>
      </c>
      <c r="H17" s="23" t="s">
        <v>157</v>
      </c>
      <c r="I17" s="23" t="s">
        <v>158</v>
      </c>
      <c r="J17" s="23" t="s">
        <v>159</v>
      </c>
      <c r="K17" s="23" t="s">
        <v>160</v>
      </c>
      <c r="L17" s="23" t="s">
        <v>238</v>
      </c>
      <c r="M17" s="21" t="s">
        <v>162</v>
      </c>
      <c r="N17" s="25" t="s">
        <v>255</v>
      </c>
      <c r="O17" s="26">
        <v>92</v>
      </c>
      <c r="P17" s="23" t="s">
        <v>318</v>
      </c>
      <c r="Q17" s="30" t="s">
        <v>221</v>
      </c>
      <c r="R17" s="30" t="s">
        <v>222</v>
      </c>
      <c r="S17" s="23" t="s">
        <v>319</v>
      </c>
      <c r="T17" s="29" t="s">
        <v>320</v>
      </c>
      <c r="U17" s="29" t="s">
        <v>321</v>
      </c>
      <c r="V17" s="29">
        <v>180</v>
      </c>
      <c r="W17" s="23" t="s">
        <v>322</v>
      </c>
      <c r="X17" s="29" t="s">
        <v>225</v>
      </c>
      <c r="Y17" s="21" t="s">
        <v>172</v>
      </c>
      <c r="Z17" s="30"/>
      <c r="AA17" s="30"/>
      <c r="AB17" s="30"/>
      <c r="AC17" s="30"/>
      <c r="AD17" s="30"/>
      <c r="AE17" s="30"/>
      <c r="AF17" s="30"/>
      <c r="AG17" s="30"/>
      <c r="AH17" s="29"/>
      <c r="AI17" s="29" t="s">
        <v>173</v>
      </c>
      <c r="AJ17" s="29"/>
      <c r="AK17" s="29"/>
      <c r="AL17" s="29"/>
      <c r="AM17" s="29"/>
      <c r="AN17" s="29"/>
      <c r="AO17" s="29"/>
      <c r="AP17" s="29"/>
      <c r="AQ17" s="29"/>
      <c r="AR17" s="31"/>
      <c r="AS17" s="29"/>
      <c r="AT17" s="367">
        <v>44.5</v>
      </c>
      <c r="AU17" s="367">
        <v>45.5</v>
      </c>
      <c r="AV17" s="367"/>
      <c r="AW17" s="367">
        <v>46.5</v>
      </c>
      <c r="AX17" s="367"/>
      <c r="AY17" s="367">
        <v>46.5</v>
      </c>
      <c r="AZ17" s="29"/>
      <c r="BA17" s="29"/>
      <c r="BB17" s="29"/>
      <c r="BC17" s="33"/>
      <c r="BD17" s="66">
        <v>0</v>
      </c>
      <c r="BE17" s="66">
        <v>0</v>
      </c>
      <c r="BF17" s="36" t="s">
        <v>323</v>
      </c>
      <c r="BG17" s="37">
        <f>IFERROR(BD17/AV17,0)</f>
        <v>0</v>
      </c>
      <c r="BH17" s="38">
        <f>+IF(BI17="SI",IFERROR((IF(BI17="SI",BE17,0)/AV17),0),0)</f>
        <v>0</v>
      </c>
      <c r="BI17" s="39" t="s">
        <v>179</v>
      </c>
      <c r="BJ17" s="36" t="s">
        <v>324</v>
      </c>
      <c r="BK17" s="67">
        <v>0</v>
      </c>
      <c r="BL17" s="42">
        <f t="shared" si="6"/>
        <v>0</v>
      </c>
      <c r="BM17" s="36" t="s">
        <v>325</v>
      </c>
      <c r="BN17" s="37">
        <f>+IFERROR(BK17/AV17,0)</f>
        <v>0</v>
      </c>
      <c r="BO17" s="38">
        <f>+IF(BP17="SI",IFERROR((IF(BP17="SI",BL17,0)/AV17),0),BH17)</f>
        <v>0</v>
      </c>
      <c r="BP17" s="39" t="s">
        <v>179</v>
      </c>
      <c r="BQ17" s="36" t="s">
        <v>326</v>
      </c>
      <c r="BR17" s="77">
        <v>0</v>
      </c>
      <c r="BS17" s="44">
        <f t="shared" si="36"/>
        <v>0</v>
      </c>
      <c r="BT17" s="36" t="s">
        <v>327</v>
      </c>
      <c r="BU17" s="37">
        <f>IFERROR(BR17/AV17,0)</f>
        <v>0</v>
      </c>
      <c r="BV17" s="38">
        <f>+IF(BW17="SI",IFERROR((IF(BW17="SI",BS17,0)/AV17),0),BO17)</f>
        <v>0</v>
      </c>
      <c r="BW17" s="39" t="s">
        <v>179</v>
      </c>
      <c r="BX17" s="36" t="s">
        <v>328</v>
      </c>
      <c r="BY17" s="44">
        <f t="shared" si="38"/>
        <v>0</v>
      </c>
      <c r="BZ17" s="44">
        <f t="shared" si="35"/>
        <v>0</v>
      </c>
      <c r="CA17" s="36" t="s">
        <v>329</v>
      </c>
      <c r="CB17" s="37">
        <f>IFERROR(BY17/$AV17,0)</f>
        <v>0</v>
      </c>
      <c r="CC17" s="38">
        <f>+IF(CD17="SI",IFERROR((IF(CD17="SI",BZ17,0)/AV17),0),BV17)</f>
        <v>0</v>
      </c>
      <c r="CD17" s="39" t="s">
        <v>179</v>
      </c>
      <c r="CE17" s="36" t="s">
        <v>330</v>
      </c>
      <c r="CF17" s="44">
        <f>IF(CC17="SI",BY17,0)</f>
        <v>0</v>
      </c>
      <c r="CG17" s="44">
        <f t="shared" si="13"/>
        <v>0</v>
      </c>
      <c r="CH17" s="64" t="s">
        <v>331</v>
      </c>
      <c r="CI17" s="37">
        <f>IFERROR(CF17/$AV17,0)</f>
        <v>0</v>
      </c>
      <c r="CJ17" s="38">
        <f>+IF(CK17="SI",IFERROR((IF(CK17="SI",CG17,0)/AV17),0),CC17)</f>
        <v>0</v>
      </c>
      <c r="CK17" s="39" t="s">
        <v>179</v>
      </c>
      <c r="CL17" s="64" t="s">
        <v>332</v>
      </c>
      <c r="CM17" s="44">
        <f>IF(CJ17="SI",CF17,0)</f>
        <v>0</v>
      </c>
      <c r="CN17" s="59">
        <v>0</v>
      </c>
      <c r="CO17" s="78" t="s">
        <v>333</v>
      </c>
      <c r="CP17" s="37">
        <f>IFERROR(CM17/$AV17,0)</f>
        <v>0</v>
      </c>
      <c r="CQ17" s="38">
        <f>+IF(CR17="SI",IFERROR((IF(CR17="SI",CN17,0)/AV17),0),CJ17)</f>
        <v>0</v>
      </c>
      <c r="CR17" s="39" t="s">
        <v>179</v>
      </c>
      <c r="CS17" s="40" t="s">
        <v>334</v>
      </c>
      <c r="CT17" s="44">
        <f>IF(CQ17="SI",CM17,0)</f>
        <v>0</v>
      </c>
      <c r="CU17" s="44">
        <f t="shared" si="18"/>
        <v>0</v>
      </c>
      <c r="CV17" s="40"/>
      <c r="CW17" s="37">
        <f>IFERROR(CT17/$AV17,0)</f>
        <v>0</v>
      </c>
      <c r="CX17" s="38">
        <f>+IF(CY17="SI",IFERROR((IF(CY17="SI",CU17,0)/AV17),"REVISAR"),CQ17)</f>
        <v>0</v>
      </c>
      <c r="CY17" s="39" t="s">
        <v>174</v>
      </c>
      <c r="CZ17" s="40" t="s">
        <v>175</v>
      </c>
      <c r="DA17" s="44">
        <f>IF(CX17="SI",CT17,0)</f>
        <v>0</v>
      </c>
      <c r="DB17" s="44">
        <f t="shared" si="21"/>
        <v>0</v>
      </c>
      <c r="DC17" s="40"/>
      <c r="DD17" s="37">
        <f>IFERROR(DA17/$AV17,0)</f>
        <v>0</v>
      </c>
      <c r="DE17" s="38">
        <f>+IF(DF17="SI",IFERROR((IF(DF17="SI",DB17,0)/AV17),"REVISAR"),CX17)</f>
        <v>0</v>
      </c>
      <c r="DF17" s="39" t="s">
        <v>174</v>
      </c>
      <c r="DG17" s="40" t="s">
        <v>175</v>
      </c>
      <c r="DH17" s="44">
        <f>IF(DE17="SI",DA17,0)</f>
        <v>0</v>
      </c>
      <c r="DI17" s="44">
        <f t="shared" si="37"/>
        <v>0</v>
      </c>
      <c r="DJ17" s="40"/>
      <c r="DK17" s="37">
        <f>IFERROR(DH17/$AV17,0)</f>
        <v>0</v>
      </c>
      <c r="DL17" s="38">
        <f>+IF(DM17="SI",IFERROR((IF(DM17="SI",DI17,0)/AV17),"REVISAR"),DE17)</f>
        <v>0</v>
      </c>
      <c r="DM17" s="39" t="s">
        <v>174</v>
      </c>
      <c r="DN17" s="40" t="s">
        <v>175</v>
      </c>
      <c r="DO17" s="44">
        <f>IF(DL17="SI",DH17,0)</f>
        <v>0</v>
      </c>
      <c r="DP17" s="44">
        <f t="shared" si="26"/>
        <v>0</v>
      </c>
      <c r="DQ17" s="40"/>
      <c r="DR17" s="37">
        <f>IFERROR(DO17/$AV17,0)</f>
        <v>0</v>
      </c>
      <c r="DS17" s="38">
        <f>+IF(DT17="SI",IFERROR((IF(DT17="SI",DP17,0)/AV17),"REVISAR"),DL17)</f>
        <v>0</v>
      </c>
      <c r="DT17" s="39" t="s">
        <v>174</v>
      </c>
      <c r="DU17" s="40" t="s">
        <v>175</v>
      </c>
      <c r="DV17" s="44">
        <f>IF(DS17="SI",DO17,0)</f>
        <v>0</v>
      </c>
      <c r="DW17" s="44">
        <f t="shared" si="29"/>
        <v>0</v>
      </c>
      <c r="DX17" s="40"/>
      <c r="DY17" s="37">
        <f>IFERROR(DV17/$AV17,0)</f>
        <v>0</v>
      </c>
      <c r="DZ17" s="38">
        <f>+IF(EA17="SI",IFERROR((IF(EA17="SI",DW17,0)/AV17),"REVISAR"),DS17)</f>
        <v>0</v>
      </c>
      <c r="EA17" s="39" t="s">
        <v>174</v>
      </c>
      <c r="EB17" s="40" t="s">
        <v>175</v>
      </c>
      <c r="EC17" s="46">
        <f t="shared" si="39"/>
        <v>0</v>
      </c>
      <c r="ED17" s="44">
        <f>IF(EA17="SI",DW17,0)</f>
        <v>0</v>
      </c>
      <c r="EE17" s="79"/>
      <c r="EF17" s="37">
        <f>IFERROR(EC17/$AV17,0)</f>
        <v>0</v>
      </c>
      <c r="EG17" s="38">
        <f>+IF(EH17="SI",IFERROR((IF(EH17="SI",ED17,0)/AV17),"REVISAR"),DZ17)</f>
        <v>0</v>
      </c>
      <c r="EH17" s="39" t="s">
        <v>174</v>
      </c>
      <c r="EI17" s="40" t="s">
        <v>175</v>
      </c>
      <c r="EJ17" s="48"/>
      <c r="EK17" s="48">
        <v>2024</v>
      </c>
      <c r="EL17" s="49" t="str">
        <f>+VLOOKUP(C17,[8]Listas_desplega!$AI$22:$AJ$44,2,0)</f>
        <v>DC_PBM</v>
      </c>
      <c r="EM17" s="49" t="str">
        <f>+VLOOKUP(I17,[8]Listas_desplega!$BY$2:$BZ$7,2,0)</f>
        <v>T_2</v>
      </c>
      <c r="EN17" s="49" t="str">
        <f>+VLOOKUP(J17,[8]Listas_desplega!$BY$10:$BZ$23,2,0)</f>
        <v>T_2_C_2</v>
      </c>
      <c r="EO17" s="49" t="str">
        <f>+VLOOKUP(K17,[8]Listas_desplega!$BY$27:$BZ$54,2,0)</f>
        <v>T_2_C_2_ET_1</v>
      </c>
      <c r="EP17" s="49" t="str">
        <f>+VLOOKUP(L17,[8]Listas_desplega!$BY$57:$BZ$105,2,0)</f>
        <v>T_2_C_2_ET_1_CPT_2</v>
      </c>
      <c r="EQ17" s="50" t="str">
        <f>+VLOOKUP(M17,[8]Listas_desplega!$J$2:$K$11,2,FALSE)</f>
        <v>Eje_E_2</v>
      </c>
    </row>
    <row r="18" spans="1:150" s="50" customFormat="1" ht="15" customHeight="1" x14ac:dyDescent="0.25">
      <c r="A18" s="20" t="s">
        <v>1338</v>
      </c>
      <c r="B18" s="21" t="s">
        <v>152</v>
      </c>
      <c r="C18" s="21" t="s">
        <v>153</v>
      </c>
      <c r="D18" s="21" t="s">
        <v>254</v>
      </c>
      <c r="E18" s="23" t="s">
        <v>154</v>
      </c>
      <c r="F18" s="23" t="s">
        <v>155</v>
      </c>
      <c r="G18" s="71" t="s">
        <v>156</v>
      </c>
      <c r="H18" s="23" t="s">
        <v>157</v>
      </c>
      <c r="I18" s="23" t="s">
        <v>158</v>
      </c>
      <c r="J18" s="23" t="s">
        <v>159</v>
      </c>
      <c r="K18" s="23" t="s">
        <v>160</v>
      </c>
      <c r="L18" s="23" t="s">
        <v>238</v>
      </c>
      <c r="M18" s="21" t="s">
        <v>162</v>
      </c>
      <c r="N18" s="25" t="s">
        <v>255</v>
      </c>
      <c r="O18" s="26">
        <v>93</v>
      </c>
      <c r="P18" s="23" t="s">
        <v>335</v>
      </c>
      <c r="Q18" s="30" t="s">
        <v>221</v>
      </c>
      <c r="R18" s="30" t="s">
        <v>222</v>
      </c>
      <c r="S18" s="23" t="s">
        <v>336</v>
      </c>
      <c r="T18" s="29" t="s">
        <v>320</v>
      </c>
      <c r="U18" s="29" t="s">
        <v>321</v>
      </c>
      <c r="V18" s="29">
        <v>180</v>
      </c>
      <c r="W18" s="23" t="s">
        <v>337</v>
      </c>
      <c r="X18" s="29" t="s">
        <v>225</v>
      </c>
      <c r="Y18" s="21" t="s">
        <v>172</v>
      </c>
      <c r="Z18" s="30"/>
      <c r="AA18" s="30"/>
      <c r="AB18" s="30"/>
      <c r="AC18" s="30"/>
      <c r="AD18" s="30"/>
      <c r="AE18" s="30"/>
      <c r="AF18" s="30"/>
      <c r="AG18" s="30"/>
      <c r="AH18" s="29"/>
      <c r="AI18" s="29" t="s">
        <v>173</v>
      </c>
      <c r="AJ18" s="29"/>
      <c r="AK18" s="29"/>
      <c r="AL18" s="29"/>
      <c r="AM18" s="29"/>
      <c r="AN18" s="29"/>
      <c r="AO18" s="29"/>
      <c r="AP18" s="29"/>
      <c r="AQ18" s="29"/>
      <c r="AR18" s="31"/>
      <c r="AS18" s="29"/>
      <c r="AT18" s="367">
        <v>28</v>
      </c>
      <c r="AU18" s="367">
        <v>29</v>
      </c>
      <c r="AV18" s="367"/>
      <c r="AW18" s="367">
        <v>30.5</v>
      </c>
      <c r="AX18" s="367"/>
      <c r="AY18" s="367">
        <v>30.5</v>
      </c>
      <c r="AZ18" s="29"/>
      <c r="BA18" s="29"/>
      <c r="BB18" s="29"/>
      <c r="BC18" s="33"/>
      <c r="BD18" s="66">
        <v>0</v>
      </c>
      <c r="BE18" s="66">
        <v>0</v>
      </c>
      <c r="BF18" s="36" t="s">
        <v>338</v>
      </c>
      <c r="BG18" s="37">
        <f>IFERROR(BD18/AV18,0)</f>
        <v>0</v>
      </c>
      <c r="BH18" s="38">
        <f>+IF(BI18="SI",IFERROR((IF(BI18="SI",BE18,0)/AV18),0),0)</f>
        <v>0</v>
      </c>
      <c r="BI18" s="39" t="s">
        <v>179</v>
      </c>
      <c r="BJ18" s="36" t="s">
        <v>339</v>
      </c>
      <c r="BK18" s="67">
        <v>0</v>
      </c>
      <c r="BL18" s="42">
        <f t="shared" si="6"/>
        <v>0</v>
      </c>
      <c r="BM18" s="36" t="s">
        <v>340</v>
      </c>
      <c r="BN18" s="37">
        <f>+IFERROR(BK18/AV18,0)</f>
        <v>0</v>
      </c>
      <c r="BO18" s="38">
        <f>+IF(BP18="SI",IFERROR((IF(BP18="SI",BL18,0)/AV18),0),BH18)</f>
        <v>0</v>
      </c>
      <c r="BP18" s="39" t="s">
        <v>179</v>
      </c>
      <c r="BQ18" s="36" t="s">
        <v>341</v>
      </c>
      <c r="BR18" s="77">
        <v>0</v>
      </c>
      <c r="BS18" s="44">
        <f t="shared" si="36"/>
        <v>0</v>
      </c>
      <c r="BT18" s="36" t="s">
        <v>342</v>
      </c>
      <c r="BU18" s="37">
        <f>IFERROR(BR18/AV18,0)</f>
        <v>0</v>
      </c>
      <c r="BV18" s="38">
        <f>+IF(BW18="SI",IFERROR((IF(BW18="SI",BS18,0)/AV18),0),BO18)</f>
        <v>0</v>
      </c>
      <c r="BW18" s="39" t="s">
        <v>179</v>
      </c>
      <c r="BX18" s="36" t="s">
        <v>343</v>
      </c>
      <c r="BY18" s="44">
        <f t="shared" si="38"/>
        <v>0</v>
      </c>
      <c r="BZ18" s="44">
        <f t="shared" si="35"/>
        <v>0</v>
      </c>
      <c r="CA18" s="36" t="s">
        <v>344</v>
      </c>
      <c r="CB18" s="37">
        <f>IFERROR(BY18/$AV18,0)</f>
        <v>0</v>
      </c>
      <c r="CC18" s="38">
        <f>+IF(CD18="SI",IFERROR((IF(CD18="SI",BZ18,0)/AV18),0),BV18)</f>
        <v>0</v>
      </c>
      <c r="CD18" s="39" t="s">
        <v>179</v>
      </c>
      <c r="CE18" s="36" t="s">
        <v>330</v>
      </c>
      <c r="CF18" s="44">
        <f>IF(CC18="SI",BY18,0)</f>
        <v>0</v>
      </c>
      <c r="CG18" s="44">
        <f t="shared" si="13"/>
        <v>0</v>
      </c>
      <c r="CH18" s="64" t="s">
        <v>345</v>
      </c>
      <c r="CI18" s="37">
        <f>IFERROR(CF18/$AV18,0)</f>
        <v>0</v>
      </c>
      <c r="CJ18" s="38">
        <f>+IF(CK18="SI",IFERROR((IF(CK18="SI",CG18,0)/AV18),0),CC18)</f>
        <v>0</v>
      </c>
      <c r="CK18" s="39" t="s">
        <v>179</v>
      </c>
      <c r="CL18" s="64" t="s">
        <v>346</v>
      </c>
      <c r="CM18" s="44">
        <f>IF(CJ18="SI",CF18,0)</f>
        <v>0</v>
      </c>
      <c r="CN18" s="59">
        <v>0</v>
      </c>
      <c r="CO18" s="61" t="s">
        <v>347</v>
      </c>
      <c r="CP18" s="37">
        <f>IFERROR(CM18/$AV18,0)</f>
        <v>0</v>
      </c>
      <c r="CQ18" s="38">
        <f>+IF(CR18="SI",IFERROR((IF(CR18="SI",CN18,0)/AV18),0),CJ18)</f>
        <v>0</v>
      </c>
      <c r="CR18" s="39" t="s">
        <v>179</v>
      </c>
      <c r="CS18" s="40" t="s">
        <v>334</v>
      </c>
      <c r="CT18" s="44">
        <f>IF(CQ18="SI",CM18,0)</f>
        <v>0</v>
      </c>
      <c r="CU18" s="44">
        <f t="shared" si="18"/>
        <v>0</v>
      </c>
      <c r="CV18" s="40"/>
      <c r="CW18" s="37">
        <f>IFERROR(CT18/$AV18,0)</f>
        <v>0</v>
      </c>
      <c r="CX18" s="38">
        <f>+IF(CY18="SI",IFERROR((IF(CY18="SI",CU18,0)/AV18),"REVISAR"),CQ18)</f>
        <v>0</v>
      </c>
      <c r="CY18" s="39" t="s">
        <v>174</v>
      </c>
      <c r="CZ18" s="40" t="s">
        <v>175</v>
      </c>
      <c r="DA18" s="44">
        <f>IF(CX18="SI",CT18,0)</f>
        <v>0</v>
      </c>
      <c r="DB18" s="44">
        <f t="shared" si="21"/>
        <v>0</v>
      </c>
      <c r="DC18" s="40"/>
      <c r="DD18" s="37">
        <f>IFERROR(DA18/$AV18,0)</f>
        <v>0</v>
      </c>
      <c r="DE18" s="38">
        <f>+IF(DF18="SI",IFERROR((IF(DF18="SI",DB18,0)/AV18),"REVISAR"),CX18)</f>
        <v>0</v>
      </c>
      <c r="DF18" s="39" t="s">
        <v>174</v>
      </c>
      <c r="DG18" s="40" t="s">
        <v>175</v>
      </c>
      <c r="DH18" s="44">
        <f>IF(DE18="SI",DA18,0)</f>
        <v>0</v>
      </c>
      <c r="DI18" s="44">
        <f t="shared" si="37"/>
        <v>0</v>
      </c>
      <c r="DJ18" s="40"/>
      <c r="DK18" s="37">
        <f>IFERROR(DH18/$AV18,0)</f>
        <v>0</v>
      </c>
      <c r="DL18" s="38">
        <f>+IF(DM18="SI",IFERROR((IF(DM18="SI",DI18,0)/AV18),"REVISAR"),DE18)</f>
        <v>0</v>
      </c>
      <c r="DM18" s="39" t="s">
        <v>174</v>
      </c>
      <c r="DN18" s="40" t="s">
        <v>175</v>
      </c>
      <c r="DO18" s="44">
        <f>IF(DL18="SI",DH18,0)</f>
        <v>0</v>
      </c>
      <c r="DP18" s="44">
        <f t="shared" si="26"/>
        <v>0</v>
      </c>
      <c r="DQ18" s="40"/>
      <c r="DR18" s="37">
        <f>IFERROR(DO18/$AV18,0)</f>
        <v>0</v>
      </c>
      <c r="DS18" s="38">
        <f>+IF(DT18="SI",IFERROR((IF(DT18="SI",DP18,0)/AV18),"REVISAR"),DL18)</f>
        <v>0</v>
      </c>
      <c r="DT18" s="39" t="s">
        <v>174</v>
      </c>
      <c r="DU18" s="40" t="s">
        <v>175</v>
      </c>
      <c r="DV18" s="44">
        <f>IF(DS18="SI",DO18,0)</f>
        <v>0</v>
      </c>
      <c r="DW18" s="44">
        <f t="shared" si="29"/>
        <v>0</v>
      </c>
      <c r="DX18" s="40"/>
      <c r="DY18" s="37">
        <f>IFERROR(DV18/$AV18,0)</f>
        <v>0</v>
      </c>
      <c r="DZ18" s="38">
        <f>+IF(EA18="SI",IFERROR((IF(EA18="SI",DW18,0)/AV18),"REVISAR"),DS18)</f>
        <v>0</v>
      </c>
      <c r="EA18" s="39" t="s">
        <v>174</v>
      </c>
      <c r="EB18" s="40" t="s">
        <v>175</v>
      </c>
      <c r="EC18" s="46">
        <f t="shared" si="39"/>
        <v>0</v>
      </c>
      <c r="ED18" s="44">
        <f>IF(EA18="SI",DW18,0)</f>
        <v>0</v>
      </c>
      <c r="EE18" s="79"/>
      <c r="EF18" s="37">
        <f>IFERROR(EC18/$AV18,0)</f>
        <v>0</v>
      </c>
      <c r="EG18" s="38">
        <f>+IF(EH18="SI",IFERROR((IF(EH18="SI",ED18,0)/AV18),"REVISAR"),DZ18)</f>
        <v>0</v>
      </c>
      <c r="EH18" s="39" t="s">
        <v>174</v>
      </c>
      <c r="EI18" s="40" t="s">
        <v>175</v>
      </c>
      <c r="EJ18" s="48"/>
      <c r="EK18" s="48">
        <v>2024</v>
      </c>
      <c r="EL18" s="49" t="str">
        <f>+VLOOKUP(C18,[8]Listas_desplega!$AI$22:$AJ$44,2,0)</f>
        <v>DC_PBM</v>
      </c>
      <c r="EM18" s="49" t="str">
        <f>+VLOOKUP(I18,[8]Listas_desplega!$BY$2:$BZ$7,2,0)</f>
        <v>T_2</v>
      </c>
      <c r="EN18" s="49" t="str">
        <f>+VLOOKUP(J18,[8]Listas_desplega!$BY$10:$BZ$23,2,0)</f>
        <v>T_2_C_2</v>
      </c>
      <c r="EO18" s="49" t="str">
        <f>+VLOOKUP(K18,[8]Listas_desplega!$BY$27:$BZ$54,2,0)</f>
        <v>T_2_C_2_ET_1</v>
      </c>
      <c r="EP18" s="49" t="str">
        <f>+VLOOKUP(L18,[8]Listas_desplega!$BY$57:$BZ$105,2,0)</f>
        <v>T_2_C_2_ET_1_CPT_2</v>
      </c>
      <c r="EQ18" s="50" t="str">
        <f>+VLOOKUP(M18,[8]Listas_desplega!$J$2:$K$11,2,FALSE)</f>
        <v>Eje_E_2</v>
      </c>
    </row>
    <row r="19" spans="1:150" s="50" customFormat="1" ht="15" customHeight="1" x14ac:dyDescent="0.25">
      <c r="A19" s="20" t="s">
        <v>1339</v>
      </c>
      <c r="B19" s="21" t="s">
        <v>152</v>
      </c>
      <c r="C19" s="21" t="s">
        <v>153</v>
      </c>
      <c r="D19" s="21" t="s">
        <v>153</v>
      </c>
      <c r="E19" s="23" t="s">
        <v>154</v>
      </c>
      <c r="F19" s="23" t="s">
        <v>155</v>
      </c>
      <c r="G19" s="71" t="s">
        <v>156</v>
      </c>
      <c r="H19" s="23" t="s">
        <v>157</v>
      </c>
      <c r="I19" s="23" t="s">
        <v>158</v>
      </c>
      <c r="J19" s="23" t="s">
        <v>159</v>
      </c>
      <c r="K19" s="23" t="s">
        <v>160</v>
      </c>
      <c r="L19" s="23" t="s">
        <v>217</v>
      </c>
      <c r="M19" s="21" t="s">
        <v>218</v>
      </c>
      <c r="N19" s="25" t="s">
        <v>219</v>
      </c>
      <c r="O19" s="26">
        <v>95</v>
      </c>
      <c r="P19" s="23" t="s">
        <v>348</v>
      </c>
      <c r="Q19" s="30" t="s">
        <v>165</v>
      </c>
      <c r="R19" s="30" t="s">
        <v>222</v>
      </c>
      <c r="S19" s="23" t="s">
        <v>349</v>
      </c>
      <c r="T19" s="29" t="s">
        <v>186</v>
      </c>
      <c r="U19" s="29" t="s">
        <v>169</v>
      </c>
      <c r="V19" s="29">
        <v>30</v>
      </c>
      <c r="W19" s="23" t="s">
        <v>350</v>
      </c>
      <c r="X19" s="29" t="s">
        <v>225</v>
      </c>
      <c r="Y19" s="21" t="s">
        <v>172</v>
      </c>
      <c r="Z19" s="30"/>
      <c r="AA19" s="30"/>
      <c r="AB19" s="30"/>
      <c r="AC19" s="30"/>
      <c r="AD19" s="30"/>
      <c r="AE19" s="30"/>
      <c r="AF19" s="30"/>
      <c r="AG19" s="30"/>
      <c r="AH19" s="29"/>
      <c r="AI19" s="29" t="s">
        <v>173</v>
      </c>
      <c r="AJ19" s="29"/>
      <c r="AK19" s="29"/>
      <c r="AL19" s="29"/>
      <c r="AM19" s="29"/>
      <c r="AN19" s="29"/>
      <c r="AO19" s="29"/>
      <c r="AP19" s="29"/>
      <c r="AQ19" s="29"/>
      <c r="AR19" s="31"/>
      <c r="AS19" s="29"/>
      <c r="AT19" s="367">
        <v>0</v>
      </c>
      <c r="AU19" s="367">
        <v>4</v>
      </c>
      <c r="AV19" s="367">
        <v>14</v>
      </c>
      <c r="AW19" s="367">
        <v>27</v>
      </c>
      <c r="AX19" s="367">
        <v>40</v>
      </c>
      <c r="AY19" s="367">
        <v>40</v>
      </c>
      <c r="AZ19" s="29"/>
      <c r="BA19" s="29"/>
      <c r="BB19" s="29"/>
      <c r="BC19" s="33"/>
      <c r="BD19" s="34">
        <v>0</v>
      </c>
      <c r="BE19" s="35">
        <v>0</v>
      </c>
      <c r="BF19" s="36" t="s">
        <v>351</v>
      </c>
      <c r="BG19" s="37">
        <f>IFERROR(BD19/AV19,0)</f>
        <v>0</v>
      </c>
      <c r="BH19" s="38">
        <f>+IF(BI19="SI",IFERROR((IF(BI19="SI",BE19,0)/AV19),"REVISAR"),0)</f>
        <v>0</v>
      </c>
      <c r="BI19" s="39" t="s">
        <v>179</v>
      </c>
      <c r="BJ19" s="36" t="s">
        <v>352</v>
      </c>
      <c r="BK19" s="41">
        <v>0</v>
      </c>
      <c r="BL19" s="42">
        <f t="shared" si="6"/>
        <v>0</v>
      </c>
      <c r="BM19" s="36" t="s">
        <v>353</v>
      </c>
      <c r="BN19" s="37">
        <f>+IFERROR(BK19/AV19,0)</f>
        <v>0</v>
      </c>
      <c r="BO19" s="38">
        <f>+IF(BP19="SI",IFERROR((IF(BP19="SI",BL19,0)/AV19),"REVISAR"),BH19)</f>
        <v>0</v>
      </c>
      <c r="BP19" s="39" t="s">
        <v>179</v>
      </c>
      <c r="BQ19" s="36" t="s">
        <v>354</v>
      </c>
      <c r="BR19" s="43">
        <v>0</v>
      </c>
      <c r="BS19" s="44">
        <f t="shared" si="36"/>
        <v>0</v>
      </c>
      <c r="BT19" s="36" t="s">
        <v>355</v>
      </c>
      <c r="BU19" s="37">
        <f>IFERROR(BR19/AV19,0)</f>
        <v>0</v>
      </c>
      <c r="BV19" s="38">
        <f>+IF(BW19="SI",IFERROR((IF(BW19="SI",BS19,0)/AV19),"REVISAR"),BO19)</f>
        <v>0</v>
      </c>
      <c r="BW19" s="68" t="s">
        <v>179</v>
      </c>
      <c r="BX19" s="36" t="s">
        <v>356</v>
      </c>
      <c r="BY19" s="44">
        <f t="shared" si="38"/>
        <v>0</v>
      </c>
      <c r="BZ19" s="44">
        <f t="shared" si="35"/>
        <v>0</v>
      </c>
      <c r="CA19" s="36" t="s">
        <v>357</v>
      </c>
      <c r="CB19" s="37">
        <f>IFERROR(BY19/$AV19,0)</f>
        <v>0</v>
      </c>
      <c r="CC19" s="38">
        <f>+IF(CD19="SI",IFERROR((IF(CD19="SI",BZ19,0)/AV19),"REVISAR"),BV19)</f>
        <v>0</v>
      </c>
      <c r="CD19" s="39" t="s">
        <v>179</v>
      </c>
      <c r="CE19" s="36" t="s">
        <v>358</v>
      </c>
      <c r="CF19" s="45">
        <v>0</v>
      </c>
      <c r="CG19" s="44">
        <f t="shared" si="13"/>
        <v>0</v>
      </c>
      <c r="CH19" s="64" t="s">
        <v>359</v>
      </c>
      <c r="CI19" s="37">
        <f>IFERROR(CF19/$AV19,0)</f>
        <v>0</v>
      </c>
      <c r="CJ19" s="38">
        <f>+IF(CK19="SI",IFERROR((IF(CK19="SI",CG19,0)/AV19),"REVISAR"),CC19)</f>
        <v>0</v>
      </c>
      <c r="CK19" s="39" t="s">
        <v>179</v>
      </c>
      <c r="CL19" s="64" t="s">
        <v>360</v>
      </c>
      <c r="CM19" s="46">
        <v>7</v>
      </c>
      <c r="CN19" s="47"/>
      <c r="CO19" s="61" t="s">
        <v>361</v>
      </c>
      <c r="CP19" s="37">
        <f>IFERROR(CM19/$AV19,0)</f>
        <v>0.5</v>
      </c>
      <c r="CQ19" s="38">
        <f>+IF(CR19="SI",IFERROR((IF(CR19="SI",CN19,0)/AV19),"REVISAR"),CJ19)</f>
        <v>0</v>
      </c>
      <c r="CR19" s="39" t="s">
        <v>179</v>
      </c>
      <c r="CS19" s="40" t="s">
        <v>362</v>
      </c>
      <c r="CT19" s="44">
        <f>+CM19</f>
        <v>7</v>
      </c>
      <c r="CU19" s="44">
        <f t="shared" si="18"/>
        <v>0</v>
      </c>
      <c r="CV19" s="40"/>
      <c r="CW19" s="37">
        <f>IFERROR(CT19/$AV19,0)</f>
        <v>0.5</v>
      </c>
      <c r="CX19" s="38">
        <f>+IF(CY19="SI",IFERROR((IF(CY19="SI",CU19,0)/AV19),"REVISAR"),CQ19)</f>
        <v>0</v>
      </c>
      <c r="CY19" s="39" t="s">
        <v>174</v>
      </c>
      <c r="CZ19" s="40" t="s">
        <v>175</v>
      </c>
      <c r="DA19" s="44">
        <f>+CT19</f>
        <v>7</v>
      </c>
      <c r="DB19" s="44">
        <f t="shared" si="21"/>
        <v>0</v>
      </c>
      <c r="DC19" s="40"/>
      <c r="DD19" s="37">
        <f>IFERROR(DA19/$AV19,0)</f>
        <v>0.5</v>
      </c>
      <c r="DE19" s="38">
        <f>+IF(DF19="SI",IFERROR((IF(DF19="SI",DB19,0)/AV19),"REVISAR"),CX19)</f>
        <v>0</v>
      </c>
      <c r="DF19" s="39" t="s">
        <v>174</v>
      </c>
      <c r="DG19" s="40" t="s">
        <v>175</v>
      </c>
      <c r="DH19" s="44">
        <f>+DA19</f>
        <v>7</v>
      </c>
      <c r="DI19" s="44">
        <f t="shared" si="37"/>
        <v>0</v>
      </c>
      <c r="DJ19" s="40"/>
      <c r="DK19" s="37">
        <f>IFERROR(DH19/$AV19,0)</f>
        <v>0.5</v>
      </c>
      <c r="DL19" s="38">
        <f>+IF(DM19="SI",IFERROR((IF(DM19="SI",DI19,0)/AV19),"REVISAR"),DE19)</f>
        <v>0</v>
      </c>
      <c r="DM19" s="39" t="s">
        <v>174</v>
      </c>
      <c r="DN19" s="40" t="s">
        <v>175</v>
      </c>
      <c r="DO19" s="44">
        <f>+DH19</f>
        <v>7</v>
      </c>
      <c r="DP19" s="44">
        <f t="shared" si="26"/>
        <v>0</v>
      </c>
      <c r="DQ19" s="40"/>
      <c r="DR19" s="37">
        <f>IFERROR(DO19/$AV19,0)</f>
        <v>0.5</v>
      </c>
      <c r="DS19" s="38">
        <f>+IF(DT19="SI",IFERROR((IF(DT19="SI",DP19,0)/AV19),"REVISAR"),DL19)</f>
        <v>0</v>
      </c>
      <c r="DT19" s="39" t="s">
        <v>174</v>
      </c>
      <c r="DU19" s="40" t="s">
        <v>175</v>
      </c>
      <c r="DV19" s="44">
        <f>+DO19</f>
        <v>7</v>
      </c>
      <c r="DW19" s="44">
        <f t="shared" si="29"/>
        <v>0</v>
      </c>
      <c r="DX19" s="40"/>
      <c r="DY19" s="37">
        <f>IFERROR(DV19/$AV19,0)</f>
        <v>0.5</v>
      </c>
      <c r="DZ19" s="38">
        <f>+IF(EA19="SI",IFERROR((IF(EA19="SI",DW19,0)/AV19),"REVISAR"),DS19)</f>
        <v>0</v>
      </c>
      <c r="EA19" s="39" t="s">
        <v>174</v>
      </c>
      <c r="EB19" s="40" t="s">
        <v>175</v>
      </c>
      <c r="EC19" s="46">
        <f t="shared" si="39"/>
        <v>14</v>
      </c>
      <c r="ED19" s="40"/>
      <c r="EE19" s="40"/>
      <c r="EF19" s="37">
        <f>IFERROR(EC19/$AV19,0)</f>
        <v>1</v>
      </c>
      <c r="EG19" s="38">
        <f>+IF(EH19="SI",IFERROR((IF(EH19="SI",ED19,0)/AV19),"REVISAR"),DZ19)</f>
        <v>0</v>
      </c>
      <c r="EH19" s="39" t="s">
        <v>174</v>
      </c>
      <c r="EI19" s="40" t="s">
        <v>175</v>
      </c>
      <c r="EJ19" s="48" t="s">
        <v>173</v>
      </c>
      <c r="EK19" s="48">
        <v>2024</v>
      </c>
      <c r="EL19" s="49" t="str">
        <f>+VLOOKUP(C19,[8]Listas_desplega!$AI$22:$AJ$44,2,0)</f>
        <v>DC_PBM</v>
      </c>
      <c r="EM19" s="49" t="str">
        <f>+VLOOKUP(I19,[8]Listas_desplega!$BY$2:$BZ$7,2,0)</f>
        <v>T_2</v>
      </c>
      <c r="EN19" s="49" t="str">
        <f>+VLOOKUP(J19,[8]Listas_desplega!$BY$10:$BZ$23,2,0)</f>
        <v>T_2_C_2</v>
      </c>
      <c r="EO19" s="49" t="str">
        <f>+VLOOKUP(K19,[8]Listas_desplega!$BY$27:$BZ$54,2,0)</f>
        <v>T_2_C_2_ET_1</v>
      </c>
      <c r="EP19" s="49" t="str">
        <f>+VLOOKUP(L19,[8]Listas_desplega!$BY$57:$BZ$105,2,0)</f>
        <v>T_2_C_2_ET_1_CPT_7</v>
      </c>
      <c r="EQ19" s="50" t="str">
        <f>+VLOOKUP(M19,[8]Listas_desplega!$J$2:$K$11,2,FALSE)</f>
        <v>Eje_E_3</v>
      </c>
    </row>
    <row r="20" spans="1:150" s="50" customFormat="1" ht="15" customHeight="1" x14ac:dyDescent="0.25">
      <c r="A20" s="20" t="s">
        <v>1340</v>
      </c>
      <c r="B20" s="21" t="s">
        <v>152</v>
      </c>
      <c r="C20" s="21" t="s">
        <v>153</v>
      </c>
      <c r="D20" s="21" t="s">
        <v>153</v>
      </c>
      <c r="E20" s="23" t="s">
        <v>154</v>
      </c>
      <c r="F20" s="23" t="s">
        <v>155</v>
      </c>
      <c r="G20" s="71" t="s">
        <v>156</v>
      </c>
      <c r="H20" s="23" t="s">
        <v>157</v>
      </c>
      <c r="I20" s="23" t="s">
        <v>158</v>
      </c>
      <c r="J20" s="23" t="s">
        <v>159</v>
      </c>
      <c r="K20" s="23" t="s">
        <v>160</v>
      </c>
      <c r="L20" s="23" t="s">
        <v>238</v>
      </c>
      <c r="M20" s="21" t="s">
        <v>162</v>
      </c>
      <c r="N20" s="25" t="s">
        <v>209</v>
      </c>
      <c r="O20" s="26">
        <v>96</v>
      </c>
      <c r="P20" s="23" t="s">
        <v>363</v>
      </c>
      <c r="Q20" s="30" t="s">
        <v>221</v>
      </c>
      <c r="R20" s="30" t="s">
        <v>303</v>
      </c>
      <c r="S20" s="23" t="s">
        <v>364</v>
      </c>
      <c r="T20" s="29" t="s">
        <v>186</v>
      </c>
      <c r="U20" s="29" t="s">
        <v>169</v>
      </c>
      <c r="V20" s="29">
        <v>30</v>
      </c>
      <c r="W20" s="23" t="s">
        <v>365</v>
      </c>
      <c r="X20" s="29" t="s">
        <v>225</v>
      </c>
      <c r="Y20" s="21" t="s">
        <v>172</v>
      </c>
      <c r="Z20" s="30"/>
      <c r="AA20" s="30"/>
      <c r="AB20" s="30"/>
      <c r="AC20" s="30"/>
      <c r="AD20" s="30"/>
      <c r="AE20" s="30"/>
      <c r="AF20" s="30"/>
      <c r="AG20" s="30"/>
      <c r="AH20" s="29"/>
      <c r="AI20" s="29" t="s">
        <v>173</v>
      </c>
      <c r="AJ20" s="29"/>
      <c r="AK20" s="29"/>
      <c r="AL20" s="29"/>
      <c r="AM20" s="29"/>
      <c r="AN20" s="29"/>
      <c r="AO20" s="29"/>
      <c r="AP20" s="29"/>
      <c r="AQ20" s="29"/>
      <c r="AR20" s="31"/>
      <c r="AS20" s="29"/>
      <c r="AT20" s="367">
        <v>24</v>
      </c>
      <c r="AU20" s="367">
        <v>26</v>
      </c>
      <c r="AV20" s="367">
        <v>27</v>
      </c>
      <c r="AW20" s="367">
        <v>29</v>
      </c>
      <c r="AX20" s="367">
        <v>30</v>
      </c>
      <c r="AY20" s="367">
        <v>30</v>
      </c>
      <c r="AZ20" s="29"/>
      <c r="BA20" s="29"/>
      <c r="BB20" s="29"/>
      <c r="BC20" s="33"/>
      <c r="BD20" s="34">
        <v>0</v>
      </c>
      <c r="BE20" s="35">
        <v>0</v>
      </c>
      <c r="BF20" s="36" t="s">
        <v>366</v>
      </c>
      <c r="BG20" s="74">
        <f>IFERROR(((BD20-$AT20)/($AV20-$AT20)),0)</f>
        <v>-8</v>
      </c>
      <c r="BH20" s="38">
        <f>+IF(BI20="SI",IFERROR((((IF(BI20="SI",(BE20-AS20),0)))/(AT20-AS20)),"REVISAR"),0)</f>
        <v>0</v>
      </c>
      <c r="BI20" s="39" t="s">
        <v>179</v>
      </c>
      <c r="BJ20" s="36" t="s">
        <v>367</v>
      </c>
      <c r="BK20" s="41">
        <v>0</v>
      </c>
      <c r="BL20" s="42">
        <f t="shared" si="6"/>
        <v>0</v>
      </c>
      <c r="BM20" s="36" t="s">
        <v>368</v>
      </c>
      <c r="BN20" s="74">
        <f>IFERROR(((BK20-$AT20)/($AV20-$AT20)),0)</f>
        <v>-8</v>
      </c>
      <c r="BO20" s="38">
        <f>+IF(BP20="SI",IFERROR((((IF(BP20="SI",(BL20-AS20),0)))/(AT20-AS20)),"REVISAR"),BH20)</f>
        <v>0</v>
      </c>
      <c r="BP20" s="39" t="s">
        <v>179</v>
      </c>
      <c r="BQ20" s="36" t="s">
        <v>369</v>
      </c>
      <c r="BR20" s="43">
        <v>0</v>
      </c>
      <c r="BS20" s="44">
        <f t="shared" si="36"/>
        <v>0</v>
      </c>
      <c r="BT20" s="36" t="s">
        <v>370</v>
      </c>
      <c r="BU20" s="74">
        <f>IFERROR(((BR20-$AT20)/($AV20-$AT20)),0)</f>
        <v>-8</v>
      </c>
      <c r="BV20" s="38">
        <f>+IF(BW20="SI",IFERROR((((IF(BW20="SI",(BS20-AS20),0)))/(AT20-AS20)),"REVISAR"),BO20)</f>
        <v>0</v>
      </c>
      <c r="BW20" s="68" t="s">
        <v>179</v>
      </c>
      <c r="BX20" s="36" t="s">
        <v>371</v>
      </c>
      <c r="BY20" s="44">
        <f t="shared" si="38"/>
        <v>0</v>
      </c>
      <c r="BZ20" s="44">
        <f t="shared" si="35"/>
        <v>0</v>
      </c>
      <c r="CA20" s="36" t="s">
        <v>372</v>
      </c>
      <c r="CB20" s="74">
        <f>IFERROR(((BY20-$AT20)/($AV20-$AT20)),0)</f>
        <v>-8</v>
      </c>
      <c r="CC20" s="38">
        <f>+IF(CD20="SI",IFERROR((((IF(CD20="SI",(BZ20-AS20),0)))/(AT20-AS20)),"REVISAR"),BV20)</f>
        <v>0</v>
      </c>
      <c r="CD20" s="39" t="s">
        <v>179</v>
      </c>
      <c r="CE20" s="36" t="s">
        <v>373</v>
      </c>
      <c r="CF20" s="45">
        <v>0</v>
      </c>
      <c r="CG20" s="44">
        <f t="shared" si="13"/>
        <v>0</v>
      </c>
      <c r="CH20" s="64" t="s">
        <v>374</v>
      </c>
      <c r="CI20" s="74">
        <f>IFERROR(((CF20-$AT20)/($AV20-$AT20)),0)</f>
        <v>-8</v>
      </c>
      <c r="CJ20" s="38">
        <f>+IF(CK20="SI",IFERROR((((IF(CK20="SI",(CG20-AS20),0)))/(AT20-AS20)),"REVISAR"),CC20)</f>
        <v>0</v>
      </c>
      <c r="CK20" s="39" t="s">
        <v>179</v>
      </c>
      <c r="CL20" s="64" t="s">
        <v>375</v>
      </c>
      <c r="CM20" s="75">
        <v>0</v>
      </c>
      <c r="CN20" s="47"/>
      <c r="CO20" s="61" t="s">
        <v>376</v>
      </c>
      <c r="CP20" s="74">
        <f>IFERROR(((CM20-$AT20)/($AV20-$AT20)),0)</f>
        <v>-8</v>
      </c>
      <c r="CQ20" s="38">
        <f>+IF(CR20="SI",IFERROR((((IF(CR20="SI",(CN20-AS20),0)))/(AT20-AS20)),"REVISAR"),CJ20)</f>
        <v>0</v>
      </c>
      <c r="CR20" s="39" t="s">
        <v>179</v>
      </c>
      <c r="CS20" s="40" t="s">
        <v>377</v>
      </c>
      <c r="CT20" s="44">
        <f>+CM20</f>
        <v>0</v>
      </c>
      <c r="CU20" s="44">
        <f t="shared" si="18"/>
        <v>0</v>
      </c>
      <c r="CV20" s="40"/>
      <c r="CW20" s="74">
        <f>IFERROR(((CT20-$AT20)/($AV20-$AT20)),0)</f>
        <v>-8</v>
      </c>
      <c r="CX20" s="38">
        <f>+IF(CY20="SI",IFERROR((((IF(CY20="SI",(CU20-AS20),0)))/(AT20-AS20)),"REVISAR"),CQ20)</f>
        <v>0</v>
      </c>
      <c r="CY20" s="39" t="s">
        <v>174</v>
      </c>
      <c r="CZ20" s="40" t="s">
        <v>175</v>
      </c>
      <c r="DA20" s="44">
        <f>+CT20</f>
        <v>0</v>
      </c>
      <c r="DB20" s="44">
        <f t="shared" si="21"/>
        <v>0</v>
      </c>
      <c r="DC20" s="40"/>
      <c r="DD20" s="74">
        <f>IFERROR(((DA20-$AT20)/($AV20-$AT20)),0)</f>
        <v>-8</v>
      </c>
      <c r="DE20" s="38">
        <f>+IF(DF20="SI",IFERROR((((IF(DF20="SI",(DB20-AS20),0)))/(AT20-AS20)),"REVISAR"),CX20)</f>
        <v>0</v>
      </c>
      <c r="DF20" s="39" t="s">
        <v>174</v>
      </c>
      <c r="DG20" s="40" t="s">
        <v>175</v>
      </c>
      <c r="DH20" s="44">
        <f>+DA20</f>
        <v>0</v>
      </c>
      <c r="DI20" s="44">
        <f t="shared" si="37"/>
        <v>0</v>
      </c>
      <c r="DJ20" s="40"/>
      <c r="DK20" s="74">
        <f>IFERROR(((DH20-$AT20)/($AV20-$AT20)),0)</f>
        <v>-8</v>
      </c>
      <c r="DL20" s="38">
        <f>+IF(DM20="SI",IFERROR((((IF(DM20="SI",(DI20-AS20),0)))/(AT20-AS20)),"REVISAR"),DE20)</f>
        <v>0</v>
      </c>
      <c r="DM20" s="39" t="s">
        <v>174</v>
      </c>
      <c r="DN20" s="40" t="s">
        <v>175</v>
      </c>
      <c r="DO20" s="44">
        <f>+DH20</f>
        <v>0</v>
      </c>
      <c r="DP20" s="44">
        <f t="shared" si="26"/>
        <v>0</v>
      </c>
      <c r="DQ20" s="40"/>
      <c r="DR20" s="74">
        <f>IFERROR(((DO20-$AT20)/($AV20-$AT20)),0)</f>
        <v>-8</v>
      </c>
      <c r="DS20" s="38">
        <f>+IF(DT20="SI",IFERROR((((IF(DT20="SI",(DP20-AS20),0)))/(AT20-AS20)),"REVISAR"),DL20)</f>
        <v>0</v>
      </c>
      <c r="DT20" s="39" t="s">
        <v>174</v>
      </c>
      <c r="DU20" s="40" t="s">
        <v>175</v>
      </c>
      <c r="DV20" s="44">
        <f>+DO20</f>
        <v>0</v>
      </c>
      <c r="DW20" s="80">
        <f t="shared" si="29"/>
        <v>0</v>
      </c>
      <c r="DX20" s="40"/>
      <c r="DY20" s="74">
        <f>IFERROR(((DV20-$AT20)/($AV20-$AT20)),0)</f>
        <v>-8</v>
      </c>
      <c r="DZ20" s="38">
        <f>+IF(EA20="SI",IFERROR((((IF(EA20="SI",(DW20-AS20),0)))/(AT20-AS20)),"REVISAR"),DS20)</f>
        <v>0</v>
      </c>
      <c r="EA20" s="39" t="s">
        <v>174</v>
      </c>
      <c r="EB20" s="40" t="s">
        <v>175</v>
      </c>
      <c r="EC20" s="46">
        <f t="shared" si="39"/>
        <v>27</v>
      </c>
      <c r="ED20" s="40"/>
      <c r="EE20" s="40"/>
      <c r="EF20" s="74">
        <f>IFERROR(((EC20-$AT20)/($AV20-$AT20)),0)</f>
        <v>1</v>
      </c>
      <c r="EG20" s="38">
        <f>+IF(EH20="SI",IFERROR((((IF(EH20="SI",(ED20-AS20),0)))/(AT20-AS20)),"REVISAR"),DZ20)</f>
        <v>0</v>
      </c>
      <c r="EH20" s="39" t="s">
        <v>174</v>
      </c>
      <c r="EI20" s="40" t="s">
        <v>175</v>
      </c>
      <c r="EJ20" s="48"/>
      <c r="EK20" s="48">
        <v>2024</v>
      </c>
      <c r="EL20" s="49" t="str">
        <f>+VLOOKUP(C20,[8]Listas_desplega!$AI$22:$AJ$44,2,0)</f>
        <v>DC_PBM</v>
      </c>
      <c r="EM20" s="49" t="str">
        <f>+VLOOKUP(I20,[8]Listas_desplega!$BY$2:$BZ$7,2,0)</f>
        <v>T_2</v>
      </c>
      <c r="EN20" s="49" t="str">
        <f>+VLOOKUP(J20,[8]Listas_desplega!$BY$10:$BZ$23,2,0)</f>
        <v>T_2_C_2</v>
      </c>
      <c r="EO20" s="49" t="str">
        <f>+VLOOKUP(K20,[8]Listas_desplega!$BY$27:$BZ$54,2,0)</f>
        <v>T_2_C_2_ET_1</v>
      </c>
      <c r="EP20" s="49" t="str">
        <f>+VLOOKUP(L20,[8]Listas_desplega!$BY$57:$BZ$105,2,0)</f>
        <v>T_2_C_2_ET_1_CPT_2</v>
      </c>
      <c r="EQ20" s="50" t="str">
        <f>+VLOOKUP(M20,[8]Listas_desplega!$J$2:$K$11,2,FALSE)</f>
        <v>Eje_E_2</v>
      </c>
    </row>
    <row r="21" spans="1:150" s="90" customFormat="1" x14ac:dyDescent="0.25">
      <c r="A21" s="81" t="s">
        <v>1341</v>
      </c>
      <c r="B21" s="23" t="s">
        <v>152</v>
      </c>
      <c r="C21" s="63" t="s">
        <v>153</v>
      </c>
      <c r="D21" s="63" t="s">
        <v>378</v>
      </c>
      <c r="E21" s="23" t="s">
        <v>154</v>
      </c>
      <c r="F21" s="63" t="s">
        <v>155</v>
      </c>
      <c r="G21" s="82" t="s">
        <v>156</v>
      </c>
      <c r="H21" s="23" t="s">
        <v>157</v>
      </c>
      <c r="I21" s="23" t="s">
        <v>158</v>
      </c>
      <c r="J21" s="23" t="s">
        <v>159</v>
      </c>
      <c r="K21" s="23" t="s">
        <v>160</v>
      </c>
      <c r="L21" s="23" t="s">
        <v>379</v>
      </c>
      <c r="M21" s="23" t="s">
        <v>380</v>
      </c>
      <c r="N21" s="25" t="s">
        <v>381</v>
      </c>
      <c r="O21" s="83">
        <v>106</v>
      </c>
      <c r="P21" s="23" t="s">
        <v>382</v>
      </c>
      <c r="Q21" s="65" t="s">
        <v>221</v>
      </c>
      <c r="R21" s="29" t="s">
        <v>166</v>
      </c>
      <c r="S21" s="82" t="s">
        <v>383</v>
      </c>
      <c r="T21" s="83" t="s">
        <v>186</v>
      </c>
      <c r="U21" s="29" t="s">
        <v>169</v>
      </c>
      <c r="V21" s="83">
        <v>0</v>
      </c>
      <c r="W21" s="82" t="s">
        <v>384</v>
      </c>
      <c r="X21" s="29" t="s">
        <v>225</v>
      </c>
      <c r="Y21" s="84"/>
      <c r="Z21" s="83"/>
      <c r="AA21" s="83"/>
      <c r="AB21" s="83"/>
      <c r="AC21" s="83"/>
      <c r="AD21" s="83"/>
      <c r="AE21" s="83"/>
      <c r="AF21" s="83"/>
      <c r="AG21" s="83"/>
      <c r="AH21" s="83"/>
      <c r="AI21" s="83"/>
      <c r="AJ21" s="83"/>
      <c r="AK21" s="83"/>
      <c r="AL21" s="83"/>
      <c r="AM21" s="83"/>
      <c r="AN21" s="83"/>
      <c r="AO21" s="83"/>
      <c r="AP21" s="83"/>
      <c r="AQ21" s="83"/>
      <c r="AR21" s="83"/>
      <c r="AS21" s="83"/>
      <c r="AT21" s="372">
        <v>0</v>
      </c>
      <c r="AU21" s="372">
        <v>0.44</v>
      </c>
      <c r="AV21" s="372">
        <v>2.52</v>
      </c>
      <c r="AW21" s="372">
        <v>2.52</v>
      </c>
      <c r="AX21" s="372">
        <v>2.52</v>
      </c>
      <c r="AY21" s="372">
        <v>8</v>
      </c>
      <c r="AZ21" s="83"/>
      <c r="BA21" s="83"/>
      <c r="BB21" s="83"/>
      <c r="BC21" s="83"/>
      <c r="BD21" s="34">
        <v>0</v>
      </c>
      <c r="BE21" s="35">
        <v>0</v>
      </c>
      <c r="BF21" s="85" t="s">
        <v>385</v>
      </c>
      <c r="BG21" s="37">
        <f>IFERROR(BD21/AV21,0)</f>
        <v>0</v>
      </c>
      <c r="BH21" s="86">
        <f>+IF(BI21="SI",IFERROR((IF(BI21="SI",BE21,0)/AV21),"REVISAR"),0)</f>
        <v>0</v>
      </c>
      <c r="BI21" s="39" t="s">
        <v>179</v>
      </c>
      <c r="BJ21" s="36" t="s">
        <v>386</v>
      </c>
      <c r="BK21" s="41">
        <v>0</v>
      </c>
      <c r="BL21" s="42">
        <f t="shared" si="6"/>
        <v>0</v>
      </c>
      <c r="BM21" s="87" t="s">
        <v>387</v>
      </c>
      <c r="BN21" s="37">
        <f>+IFERROR(BK21/AV21,0)</f>
        <v>0</v>
      </c>
      <c r="BO21" s="38">
        <f>+IF(BP21="SI",IFERROR((IF(BP21="SI",BL21,0)/AV21),"REVISAR"),BH21)</f>
        <v>0</v>
      </c>
      <c r="BP21" s="39" t="s">
        <v>179</v>
      </c>
      <c r="BQ21" s="36" t="s">
        <v>388</v>
      </c>
      <c r="BR21" s="43">
        <v>0</v>
      </c>
      <c r="BS21" s="44">
        <f t="shared" si="36"/>
        <v>0</v>
      </c>
      <c r="BT21" s="87" t="s">
        <v>389</v>
      </c>
      <c r="BU21" s="37">
        <f>IFERROR(BR21/AV21,0)</f>
        <v>0</v>
      </c>
      <c r="BV21" s="38">
        <f>+IF(BW21="SI",IFERROR((IF(BW21="SI",BS21,0)/AV21),"REVISAR"),BO21)</f>
        <v>0</v>
      </c>
      <c r="BW21" s="68" t="s">
        <v>179</v>
      </c>
      <c r="BX21" s="36" t="s">
        <v>390</v>
      </c>
      <c r="BY21" s="44">
        <f t="shared" si="38"/>
        <v>0</v>
      </c>
      <c r="BZ21" s="44">
        <f t="shared" si="35"/>
        <v>0</v>
      </c>
      <c r="CA21" s="87" t="s">
        <v>391</v>
      </c>
      <c r="CB21" s="37">
        <f>IFERROR(BY21/$AV21,0)</f>
        <v>0</v>
      </c>
      <c r="CC21" s="38">
        <f>+IF(CD21="SI",IFERROR((IF(CD21="SI",BZ21,0)/AV21),"REVISAR"),BV21)</f>
        <v>0</v>
      </c>
      <c r="CD21" s="39" t="s">
        <v>179</v>
      </c>
      <c r="CE21" s="36" t="s">
        <v>392</v>
      </c>
      <c r="CF21" s="45">
        <v>0</v>
      </c>
      <c r="CG21" s="44">
        <f t="shared" si="13"/>
        <v>0</v>
      </c>
      <c r="CH21" s="88" t="s">
        <v>393</v>
      </c>
      <c r="CI21" s="37">
        <f>IFERROR(CF21/$AV21,0)</f>
        <v>0</v>
      </c>
      <c r="CJ21" s="38">
        <f>+IF(CK21="SI",IFERROR((IF(CK21="SI",CG21,0)/AV21),"REVISAR"),CC21)</f>
        <v>0</v>
      </c>
      <c r="CK21" s="39" t="s">
        <v>179</v>
      </c>
      <c r="CL21" s="64" t="s">
        <v>394</v>
      </c>
      <c r="CM21" s="46">
        <v>0</v>
      </c>
      <c r="CN21" s="83"/>
      <c r="CO21" s="82" t="s">
        <v>395</v>
      </c>
      <c r="CP21" s="37">
        <f>IFERROR(CM21/$AV21,0)</f>
        <v>0</v>
      </c>
      <c r="CQ21" s="38">
        <f>+IF(CR21="SI",IFERROR((IF(CR21="SI",CN21,0)/AV21),"REVISAR"),CJ21)</f>
        <v>0</v>
      </c>
      <c r="CR21" s="39" t="s">
        <v>179</v>
      </c>
      <c r="CS21" s="40" t="s">
        <v>396</v>
      </c>
      <c r="CT21" s="44">
        <f>+CM21</f>
        <v>0</v>
      </c>
      <c r="CU21" s="44">
        <f t="shared" si="18"/>
        <v>0</v>
      </c>
      <c r="CV21" s="85"/>
      <c r="CW21" s="37">
        <f>IFERROR(CT21/$AV21,0)</f>
        <v>0</v>
      </c>
      <c r="CX21" s="38">
        <f>+IF(CY21="SI",IFERROR((IF(CY21="SI",CU21,0)/AV21),"REVISAR"),CQ21)</f>
        <v>0</v>
      </c>
      <c r="CY21" s="39" t="s">
        <v>174</v>
      </c>
      <c r="CZ21" s="40" t="s">
        <v>175</v>
      </c>
      <c r="DA21" s="44">
        <f>+CT21</f>
        <v>0</v>
      </c>
      <c r="DB21" s="44">
        <f t="shared" si="21"/>
        <v>0</v>
      </c>
      <c r="DC21" s="85"/>
      <c r="DD21" s="37">
        <f>IFERROR(DA21/$AV21,0)</f>
        <v>0</v>
      </c>
      <c r="DE21" s="38">
        <f>+IF(DF21="SI",IFERROR((IF(DF21="SI",DB21,0)/AV21),"REVISAR"),CX21)</f>
        <v>0</v>
      </c>
      <c r="DF21" s="39" t="s">
        <v>174</v>
      </c>
      <c r="DG21" s="40" t="s">
        <v>175</v>
      </c>
      <c r="DH21" s="44">
        <f>+DA21</f>
        <v>0</v>
      </c>
      <c r="DI21" s="44">
        <f t="shared" si="37"/>
        <v>0</v>
      </c>
      <c r="DJ21" s="85"/>
      <c r="DK21" s="37">
        <f>IFERROR(DH21/$AV21,0)</f>
        <v>0</v>
      </c>
      <c r="DL21" s="38">
        <f>+IF(DM21="SI",IFERROR((IF(DM21="SI",DI21,0)/AV21),"REVISAR"),DE21)</f>
        <v>0</v>
      </c>
      <c r="DM21" s="39" t="s">
        <v>174</v>
      </c>
      <c r="DN21" s="40" t="s">
        <v>175</v>
      </c>
      <c r="DO21" s="44">
        <f>+DH21</f>
        <v>0</v>
      </c>
      <c r="DP21" s="44">
        <f t="shared" si="26"/>
        <v>0</v>
      </c>
      <c r="DQ21" s="85"/>
      <c r="DR21" s="37">
        <f>IFERROR(DO21/$AV21,0)</f>
        <v>0</v>
      </c>
      <c r="DS21" s="38">
        <f>+IF(DT21="SI",IFERROR((IF(DT21="SI",DP21,0)/AV21),"REVISAR"),DL21)</f>
        <v>0</v>
      </c>
      <c r="DT21" s="39" t="s">
        <v>174</v>
      </c>
      <c r="DU21" s="40" t="s">
        <v>175</v>
      </c>
      <c r="DV21" s="44">
        <f>+DO21</f>
        <v>0</v>
      </c>
      <c r="DW21" s="44">
        <f t="shared" si="29"/>
        <v>0</v>
      </c>
      <c r="DX21" s="85"/>
      <c r="DY21" s="37">
        <f>IFERROR(DV21/$AV21,0)</f>
        <v>0</v>
      </c>
      <c r="DZ21" s="38">
        <f>+IF(EA21="SI",IFERROR((IF(EA21="SI",DW21,0)/AV21),"REVISAR"),DS21)</f>
        <v>0</v>
      </c>
      <c r="EA21" s="39" t="s">
        <v>174</v>
      </c>
      <c r="EB21" s="40" t="s">
        <v>175</v>
      </c>
      <c r="EC21" s="46">
        <f t="shared" si="39"/>
        <v>2.52</v>
      </c>
      <c r="ED21" s="79"/>
      <c r="EE21" s="85"/>
      <c r="EF21" s="37">
        <f>IFERROR(EC21/$AV21,0)</f>
        <v>1</v>
      </c>
      <c r="EG21" s="38">
        <f>+IF(EH21="SI",IFERROR((IF(EH21="SI",ED21,0)/AV21),"REVISAR"),DZ21)</f>
        <v>0</v>
      </c>
      <c r="EH21" s="39" t="s">
        <v>174</v>
      </c>
      <c r="EI21" s="40" t="s">
        <v>175</v>
      </c>
      <c r="EJ21" s="89"/>
      <c r="EK21" s="79">
        <v>2024</v>
      </c>
      <c r="EL21" s="49" t="str">
        <f>+VLOOKUP(C21,[8]Listas_desplega!$AI$22:$AJ$44,2,0)</f>
        <v>DC_PBM</v>
      </c>
      <c r="EM21" s="49" t="str">
        <f>+VLOOKUP(I21,[8]Listas_desplega!$BY$2:$BZ$7,2,0)</f>
        <v>T_2</v>
      </c>
      <c r="EN21" s="49" t="str">
        <f>+VLOOKUP(J21,[8]Listas_desplega!$BY$10:$BZ$23,2,0)</f>
        <v>T_2_C_2</v>
      </c>
      <c r="EO21" s="49" t="str">
        <f>+VLOOKUP(K21,[8]Listas_desplega!$BY$27:$BZ$54,2,0)</f>
        <v>T_2_C_2_ET_1</v>
      </c>
      <c r="EP21" s="49" t="str">
        <f>+VLOOKUP(L21,[8]Listas_desplega!$BY$57:$BZ$105,2,0)</f>
        <v>T_2_C_2_ET_1_CPT_6</v>
      </c>
      <c r="EQ21" s="50" t="str">
        <f>+VLOOKUP(M21,[8]Listas_desplega!$J$2:$K$11,2,FALSE)</f>
        <v>Eje_E_5</v>
      </c>
      <c r="ER21" s="50"/>
      <c r="ES21" s="50"/>
      <c r="ET21" s="50"/>
    </row>
    <row r="22" spans="1:150" s="51" customFormat="1" ht="15" customHeight="1" x14ac:dyDescent="0.25">
      <c r="A22" s="20" t="s">
        <v>1342</v>
      </c>
      <c r="B22" s="21" t="s">
        <v>152</v>
      </c>
      <c r="C22" s="22" t="s">
        <v>397</v>
      </c>
      <c r="D22" s="22" t="s">
        <v>398</v>
      </c>
      <c r="E22" s="23" t="s">
        <v>154</v>
      </c>
      <c r="F22" s="23" t="s">
        <v>155</v>
      </c>
      <c r="G22" s="24" t="s">
        <v>156</v>
      </c>
      <c r="H22" s="23" t="s">
        <v>399</v>
      </c>
      <c r="I22" s="23" t="s">
        <v>158</v>
      </c>
      <c r="J22" s="21" t="s">
        <v>159</v>
      </c>
      <c r="K22" s="21" t="s">
        <v>160</v>
      </c>
      <c r="L22" s="21" t="s">
        <v>181</v>
      </c>
      <c r="M22" s="21" t="s">
        <v>182</v>
      </c>
      <c r="N22" s="25" t="s">
        <v>183</v>
      </c>
      <c r="O22" s="26" t="s">
        <v>400</v>
      </c>
      <c r="P22" s="23" t="s">
        <v>401</v>
      </c>
      <c r="Q22" s="30" t="s">
        <v>165</v>
      </c>
      <c r="R22" s="30" t="s">
        <v>166</v>
      </c>
      <c r="S22" s="21" t="s">
        <v>402</v>
      </c>
      <c r="T22" s="30" t="s">
        <v>168</v>
      </c>
      <c r="U22" s="30" t="s">
        <v>199</v>
      </c>
      <c r="V22" s="30">
        <v>120</v>
      </c>
      <c r="W22" s="21" t="s">
        <v>403</v>
      </c>
      <c r="X22" s="30" t="s">
        <v>404</v>
      </c>
      <c r="Y22" s="21"/>
      <c r="Z22" s="30"/>
      <c r="AA22" s="30"/>
      <c r="AB22" s="30"/>
      <c r="AC22" s="30"/>
      <c r="AD22" s="30"/>
      <c r="AE22" s="30">
        <v>3932</v>
      </c>
      <c r="AF22" s="30"/>
      <c r="AG22" s="30" t="s">
        <v>173</v>
      </c>
      <c r="AH22" s="30"/>
      <c r="AI22" s="30" t="s">
        <v>173</v>
      </c>
      <c r="AJ22" s="30"/>
      <c r="AK22" s="30" t="s">
        <v>173</v>
      </c>
      <c r="AL22" s="30"/>
      <c r="AM22" s="30"/>
      <c r="AN22" s="30"/>
      <c r="AO22" s="30"/>
      <c r="AP22" s="30"/>
      <c r="AQ22" s="30"/>
      <c r="AR22" s="91"/>
      <c r="AS22" s="30"/>
      <c r="AT22" s="367">
        <v>8000</v>
      </c>
      <c r="AU22" s="367">
        <v>2000</v>
      </c>
      <c r="AV22" s="367">
        <v>2000</v>
      </c>
      <c r="AW22" s="367">
        <v>2000</v>
      </c>
      <c r="AX22" s="367">
        <v>2000</v>
      </c>
      <c r="AY22" s="367">
        <v>8000</v>
      </c>
      <c r="AZ22" s="30"/>
      <c r="BA22" s="30"/>
      <c r="BB22" s="30"/>
      <c r="BC22" s="92"/>
      <c r="BD22" s="93">
        <v>0</v>
      </c>
      <c r="BE22" s="93">
        <v>0</v>
      </c>
      <c r="BF22" s="36"/>
      <c r="BG22" s="37">
        <f>IFERROR(BD22/AV22,0)</f>
        <v>0</v>
      </c>
      <c r="BH22" s="38">
        <f>+IF(BI22="SI",IFERROR((IF(BI22="SI",BE22,0)/AV22),"REVISAR"),0)</f>
        <v>0</v>
      </c>
      <c r="BI22" s="39" t="s">
        <v>174</v>
      </c>
      <c r="BJ22" s="40" t="s">
        <v>175</v>
      </c>
      <c r="BK22" s="94">
        <v>0</v>
      </c>
      <c r="BL22" s="44">
        <v>0</v>
      </c>
      <c r="BM22" s="40"/>
      <c r="BN22" s="37">
        <f>+IFERROR(BK22/AV22,0)</f>
        <v>0</v>
      </c>
      <c r="BO22" s="38">
        <f>+IF(BP22="SI",IFERROR((IF(BP22="SI",BL22,0)/AV22),"REVISAR"),BH22)</f>
        <v>0</v>
      </c>
      <c r="BP22" s="39" t="s">
        <v>174</v>
      </c>
      <c r="BQ22" s="36" t="s">
        <v>175</v>
      </c>
      <c r="BR22" s="95">
        <v>0</v>
      </c>
      <c r="BS22" s="44">
        <v>0</v>
      </c>
      <c r="BT22" s="36" t="s">
        <v>405</v>
      </c>
      <c r="BU22" s="37">
        <f>IFERROR(BR22/AV22,0)</f>
        <v>0</v>
      </c>
      <c r="BV22" s="38">
        <f>+IF(BW22="SI",IFERROR((IF(BW22="SI",BS22,0)/AV22),"REVISAR"),BO22)</f>
        <v>0</v>
      </c>
      <c r="BW22" s="39" t="s">
        <v>406</v>
      </c>
      <c r="BX22" s="36" t="s">
        <v>407</v>
      </c>
      <c r="BY22" s="44">
        <v>0</v>
      </c>
      <c r="BZ22" s="96">
        <f t="shared" si="35"/>
        <v>0</v>
      </c>
      <c r="CA22" s="64"/>
      <c r="CB22" s="37">
        <f>IFERROR(BY22/$AV22,0)</f>
        <v>0</v>
      </c>
      <c r="CC22" s="38">
        <f>+IF(CD22="SI",IFERROR((IF(CD22="SI",BZ22,0)/AV22),"REVISAR"),BV22)</f>
        <v>0</v>
      </c>
      <c r="CD22" s="39" t="s">
        <v>174</v>
      </c>
      <c r="CE22" s="40" t="s">
        <v>175</v>
      </c>
      <c r="CF22" s="44">
        <f>IF(CC22="SI",BY22,0)</f>
        <v>0</v>
      </c>
      <c r="CG22" s="44">
        <f t="shared" si="13"/>
        <v>0</v>
      </c>
      <c r="CH22" s="64"/>
      <c r="CI22" s="37">
        <f>IFERROR(CF22/$AV22,0)</f>
        <v>0</v>
      </c>
      <c r="CJ22" s="38">
        <f>+IF(CK22="SI",IFERROR((IF(CK22="SI",CG22,0)/AV22),"REVISAR"),CC22)</f>
        <v>0</v>
      </c>
      <c r="CK22" s="39" t="s">
        <v>174</v>
      </c>
      <c r="CL22" s="36"/>
      <c r="CM22" s="44">
        <f>IF(CJ22="SI",CF22,0)</f>
        <v>0</v>
      </c>
      <c r="CN22" s="44">
        <v>0</v>
      </c>
      <c r="CO22" s="36" t="s">
        <v>408</v>
      </c>
      <c r="CP22" s="37">
        <f>IFERROR(CM22/$AV22,0)</f>
        <v>0</v>
      </c>
      <c r="CQ22" s="38">
        <f>+IF(CR22="SI",IFERROR((IF(CR22="SI",CN22,0)/AV22),"REVISAR"),CJ22)</f>
        <v>0</v>
      </c>
      <c r="CR22" s="39" t="s">
        <v>406</v>
      </c>
      <c r="CS22" s="97" t="s">
        <v>409</v>
      </c>
      <c r="CT22" s="44">
        <f>IF(CQ22="SI",CM22,0)</f>
        <v>0</v>
      </c>
      <c r="CU22" s="44">
        <f t="shared" si="18"/>
        <v>0</v>
      </c>
      <c r="CV22" s="40"/>
      <c r="CW22" s="37">
        <f>IFERROR(CT22/$AV22,0)</f>
        <v>0</v>
      </c>
      <c r="CX22" s="38">
        <f>+IF(CY22="SI",IFERROR((IF(CY22="SI",CU22,0)/AV22),"REVISAR"),CQ22)</f>
        <v>0</v>
      </c>
      <c r="CY22" s="39" t="s">
        <v>174</v>
      </c>
      <c r="CZ22" s="40" t="s">
        <v>175</v>
      </c>
      <c r="DA22" s="44">
        <f>IF(CX22="SI",CT22,0)</f>
        <v>0</v>
      </c>
      <c r="DB22" s="44">
        <f t="shared" si="21"/>
        <v>0</v>
      </c>
      <c r="DC22" s="40"/>
      <c r="DD22" s="37">
        <f>IFERROR(DA22/$AV22,0)</f>
        <v>0</v>
      </c>
      <c r="DE22" s="38">
        <f>+IF(DF22="SI",IFERROR((IF(DF22="SI",DB22,0)/AV22),"REVISAR"),CX22)</f>
        <v>0</v>
      </c>
      <c r="DF22" s="39" t="s">
        <v>174</v>
      </c>
      <c r="DG22" s="40" t="s">
        <v>175</v>
      </c>
      <c r="DH22" s="44">
        <f>IF(DE22="SI",DA22,0)</f>
        <v>0</v>
      </c>
      <c r="DI22" s="44">
        <f t="shared" si="37"/>
        <v>0</v>
      </c>
      <c r="DJ22" s="40"/>
      <c r="DK22" s="37">
        <f>IFERROR(DH22/$AV22,0)</f>
        <v>0</v>
      </c>
      <c r="DL22" s="38">
        <f>+IF(DM22="SI",IFERROR((IF(DM22="SI",DI22,0)/AV22),"REVISAR"),DE22)</f>
        <v>0</v>
      </c>
      <c r="DM22" s="39" t="s">
        <v>174</v>
      </c>
      <c r="DN22" s="40" t="s">
        <v>175</v>
      </c>
      <c r="DO22" s="44">
        <f>IF(DL22="SI",DH22,0)</f>
        <v>0</v>
      </c>
      <c r="DP22" s="44">
        <f t="shared" si="26"/>
        <v>0</v>
      </c>
      <c r="DQ22" s="40"/>
      <c r="DR22" s="37">
        <f>IFERROR(DO22/$AV22,0)</f>
        <v>0</v>
      </c>
      <c r="DS22" s="38">
        <f>+IF(DT22="SI",IFERROR((IF(DT22="SI",DP22,0)/AV22),"REVISAR"),DL22)</f>
        <v>0</v>
      </c>
      <c r="DT22" s="39" t="s">
        <v>174</v>
      </c>
      <c r="DU22" s="40" t="s">
        <v>175</v>
      </c>
      <c r="DV22" s="44">
        <f>IF(DS22="SI",DO22,0)</f>
        <v>0</v>
      </c>
      <c r="DW22" s="44">
        <f t="shared" si="29"/>
        <v>0</v>
      </c>
      <c r="DX22" s="40"/>
      <c r="DY22" s="37">
        <f>IFERROR(DV22/$AV22,0)</f>
        <v>0</v>
      </c>
      <c r="DZ22" s="38">
        <f>+IF(EA22="SI",IFERROR((IF(EA22="SI",DW22,0)/AV22),"REVISAR"),DS22)</f>
        <v>0</v>
      </c>
      <c r="EA22" s="39" t="s">
        <v>174</v>
      </c>
      <c r="EB22" s="40" t="s">
        <v>175</v>
      </c>
      <c r="EC22" s="46">
        <f t="shared" si="39"/>
        <v>2000</v>
      </c>
      <c r="ED22" s="40"/>
      <c r="EE22" s="40"/>
      <c r="EF22" s="37">
        <f>IFERROR(EC22/$AV22,0)</f>
        <v>1</v>
      </c>
      <c r="EG22" s="38">
        <f>+IF(EH22="SI",IFERROR((IF(EH22="SI",ED22,0)/AV22),"REVISAR"),DZ22)</f>
        <v>0</v>
      </c>
      <c r="EH22" s="39" t="s">
        <v>174</v>
      </c>
      <c r="EI22" s="40" t="s">
        <v>175</v>
      </c>
      <c r="EJ22" s="50"/>
      <c r="EK22" s="48">
        <v>2024</v>
      </c>
      <c r="EL22" s="49" t="str">
        <f>+VLOOKUP(C22,[8]Listas_desplega!$AI$22:$AJ$44,2,0)</f>
        <v>DCE</v>
      </c>
      <c r="EM22" s="49" t="str">
        <f>+VLOOKUP(I22,[8]Listas_desplega!$BY$2:$BZ$7,2,0)</f>
        <v>T_2</v>
      </c>
      <c r="EN22" s="49" t="str">
        <f>+VLOOKUP(J22,[8]Listas_desplega!$BY$10:$BZ$23,2,0)</f>
        <v>T_2_C_2</v>
      </c>
      <c r="EO22" s="49" t="str">
        <f>+VLOOKUP(K22,[8]Listas_desplega!$BY$27:$BZ$54,2,0)</f>
        <v>T_2_C_2_ET_1</v>
      </c>
      <c r="EP22" s="49" t="str">
        <f>+VLOOKUP(L22,[8]Listas_desplega!$BY$57:$BZ$105,2,0)</f>
        <v>T_2_C_2_ET_1_CPT_8</v>
      </c>
      <c r="EQ22" s="50" t="str">
        <f>+VLOOKUP(M22,[8]Listas_desplega!$J$2:$K$11,2,FALSE)</f>
        <v>Eje_E_6</v>
      </c>
      <c r="ER22" s="50"/>
    </row>
    <row r="23" spans="1:150" s="51" customFormat="1" ht="15" customHeight="1" x14ac:dyDescent="0.25">
      <c r="A23" s="20" t="s">
        <v>1343</v>
      </c>
      <c r="B23" s="21" t="s">
        <v>152</v>
      </c>
      <c r="C23" s="22" t="s">
        <v>397</v>
      </c>
      <c r="D23" s="22" t="s">
        <v>398</v>
      </c>
      <c r="E23" s="23" t="s">
        <v>154</v>
      </c>
      <c r="F23" s="23" t="s">
        <v>155</v>
      </c>
      <c r="G23" s="24" t="s">
        <v>156</v>
      </c>
      <c r="H23" s="23" t="s">
        <v>410</v>
      </c>
      <c r="I23" s="23" t="s">
        <v>158</v>
      </c>
      <c r="J23" s="21" t="s">
        <v>159</v>
      </c>
      <c r="K23" s="21" t="s">
        <v>160</v>
      </c>
      <c r="L23" s="21" t="s">
        <v>181</v>
      </c>
      <c r="M23" s="21" t="s">
        <v>182</v>
      </c>
      <c r="N23" s="25" t="s">
        <v>183</v>
      </c>
      <c r="O23" s="29" t="s">
        <v>411</v>
      </c>
      <c r="P23" s="23" t="s">
        <v>412</v>
      </c>
      <c r="Q23" s="30" t="s">
        <v>165</v>
      </c>
      <c r="R23" s="30" t="s">
        <v>166</v>
      </c>
      <c r="S23" s="23" t="s">
        <v>413</v>
      </c>
      <c r="T23" s="29" t="s">
        <v>168</v>
      </c>
      <c r="U23" s="29" t="s">
        <v>199</v>
      </c>
      <c r="V23" s="29">
        <v>120</v>
      </c>
      <c r="W23" s="23" t="s">
        <v>403</v>
      </c>
      <c r="X23" s="29" t="s">
        <v>404</v>
      </c>
      <c r="Y23" s="21"/>
      <c r="Z23" s="30"/>
      <c r="AA23" s="30"/>
      <c r="AB23" s="30"/>
      <c r="AC23" s="30"/>
      <c r="AD23" s="30"/>
      <c r="AE23" s="30">
        <v>3932</v>
      </c>
      <c r="AF23" s="30"/>
      <c r="AG23" s="30" t="s">
        <v>173</v>
      </c>
      <c r="AH23" s="29"/>
      <c r="AI23" s="29" t="s">
        <v>173</v>
      </c>
      <c r="AJ23" s="29"/>
      <c r="AK23" s="29" t="s">
        <v>173</v>
      </c>
      <c r="AL23" s="29"/>
      <c r="AM23" s="29"/>
      <c r="AN23" s="29"/>
      <c r="AO23" s="29"/>
      <c r="AP23" s="29"/>
      <c r="AQ23" s="29"/>
      <c r="AR23" s="31"/>
      <c r="AS23" s="29"/>
      <c r="AT23" s="367">
        <v>2500</v>
      </c>
      <c r="AU23" s="367">
        <v>500</v>
      </c>
      <c r="AV23" s="367">
        <v>500</v>
      </c>
      <c r="AW23" s="367">
        <v>500</v>
      </c>
      <c r="AX23" s="367">
        <v>500</v>
      </c>
      <c r="AY23" s="367">
        <v>2000</v>
      </c>
      <c r="AZ23" s="29"/>
      <c r="BA23" s="29"/>
      <c r="BB23" s="29"/>
      <c r="BC23" s="33"/>
      <c r="BD23" s="93">
        <v>0</v>
      </c>
      <c r="BE23" s="93">
        <v>0</v>
      </c>
      <c r="BF23" s="36"/>
      <c r="BG23" s="37">
        <f>IFERROR(BD23/AV23,0)</f>
        <v>0</v>
      </c>
      <c r="BH23" s="38">
        <f>+IF(BI23="SI",IFERROR((IF(BI23="SI",BE23,0)/AV23),"REVISAR"),0)</f>
        <v>0</v>
      </c>
      <c r="BI23" s="39" t="s">
        <v>174</v>
      </c>
      <c r="BJ23" s="40" t="s">
        <v>175</v>
      </c>
      <c r="BK23" s="94">
        <v>0</v>
      </c>
      <c r="BL23" s="44">
        <v>0</v>
      </c>
      <c r="BM23" s="40"/>
      <c r="BN23" s="37">
        <f>+IFERROR(BK23/AV23,0)</f>
        <v>0</v>
      </c>
      <c r="BO23" s="38">
        <f>+IF(BP23="SI",IFERROR((IF(BP23="SI",BL23,0)/AV23),"REVISAR"),BH23)</f>
        <v>0</v>
      </c>
      <c r="BP23" s="39" t="s">
        <v>174</v>
      </c>
      <c r="BQ23" s="36" t="s">
        <v>175</v>
      </c>
      <c r="BR23" s="95">
        <v>0</v>
      </c>
      <c r="BS23" s="44">
        <v>0</v>
      </c>
      <c r="BT23" s="36" t="s">
        <v>414</v>
      </c>
      <c r="BU23" s="37">
        <f>IFERROR(BR23/AV23,0)</f>
        <v>0</v>
      </c>
      <c r="BV23" s="38">
        <f>+IF(BW23="SI",IFERROR((IF(BW23="SI",BS23,0)/AV23),"REVISAR"),BO23)</f>
        <v>0</v>
      </c>
      <c r="BW23" s="39" t="s">
        <v>406</v>
      </c>
      <c r="BX23" s="36" t="s">
        <v>407</v>
      </c>
      <c r="BY23" s="44">
        <v>0</v>
      </c>
      <c r="BZ23" s="96">
        <f t="shared" si="35"/>
        <v>0</v>
      </c>
      <c r="CA23" s="64"/>
      <c r="CB23" s="37">
        <f>IFERROR(BY23/$AV23,0)</f>
        <v>0</v>
      </c>
      <c r="CC23" s="38">
        <f>+IF(CD23="SI",IFERROR((IF(CD23="SI",BZ23,0)/AV23),"REVISAR"),BV23)</f>
        <v>0</v>
      </c>
      <c r="CD23" s="39" t="s">
        <v>174</v>
      </c>
      <c r="CE23" s="40" t="s">
        <v>175</v>
      </c>
      <c r="CF23" s="44">
        <f>IF(CC23="SI",BY23,0)</f>
        <v>0</v>
      </c>
      <c r="CG23" s="44">
        <f t="shared" si="13"/>
        <v>0</v>
      </c>
      <c r="CH23" s="64"/>
      <c r="CI23" s="37">
        <f>IFERROR(CF23/$AV23,0)</f>
        <v>0</v>
      </c>
      <c r="CJ23" s="38">
        <f>+IF(CK23="SI",IFERROR((IF(CK23="SI",CG23,0)/AV23),"REVISAR"),CC23)</f>
        <v>0</v>
      </c>
      <c r="CK23" s="39" t="s">
        <v>174</v>
      </c>
      <c r="CL23" s="36"/>
      <c r="CM23" s="44">
        <f>IF(CJ23="SI",CF23,0)</f>
        <v>0</v>
      </c>
      <c r="CN23" s="44">
        <v>0</v>
      </c>
      <c r="CO23" s="36" t="s">
        <v>415</v>
      </c>
      <c r="CP23" s="37">
        <f>IFERROR(CM23/$AV23,0)</f>
        <v>0</v>
      </c>
      <c r="CQ23" s="38">
        <f>+IF(CR23="SI",IFERROR((IF(CR23="SI",CN23,0)/AV23),"REVISAR"),CJ23)</f>
        <v>0</v>
      </c>
      <c r="CR23" s="39" t="s">
        <v>406</v>
      </c>
      <c r="CS23" s="97" t="s">
        <v>409</v>
      </c>
      <c r="CT23" s="44">
        <f>IF(CQ23="SI",CM23,0)</f>
        <v>0</v>
      </c>
      <c r="CU23" s="44">
        <f t="shared" si="18"/>
        <v>0</v>
      </c>
      <c r="CV23" s="40"/>
      <c r="CW23" s="37">
        <f>IFERROR(CT23/$AV23,0)</f>
        <v>0</v>
      </c>
      <c r="CX23" s="38">
        <f>+IF(CY23="SI",IFERROR((IF(CY23="SI",CU23,0)/AV23),"REVISAR"),CQ23)</f>
        <v>0</v>
      </c>
      <c r="CY23" s="39" t="s">
        <v>174</v>
      </c>
      <c r="CZ23" s="40" t="s">
        <v>175</v>
      </c>
      <c r="DA23" s="44">
        <f>IF(CX23="SI",CT23,0)</f>
        <v>0</v>
      </c>
      <c r="DB23" s="44">
        <f t="shared" si="21"/>
        <v>0</v>
      </c>
      <c r="DC23" s="40"/>
      <c r="DD23" s="37">
        <f>IFERROR(DA23/$AV23,0)</f>
        <v>0</v>
      </c>
      <c r="DE23" s="38">
        <f>+IF(DF23="SI",IFERROR((IF(DF23="SI",DB23,0)/AV23),"REVISAR"),CX23)</f>
        <v>0</v>
      </c>
      <c r="DF23" s="39" t="s">
        <v>174</v>
      </c>
      <c r="DG23" s="40" t="s">
        <v>175</v>
      </c>
      <c r="DH23" s="44">
        <f>IF(DE23="SI",DA23,0)</f>
        <v>0</v>
      </c>
      <c r="DI23" s="44">
        <f t="shared" si="37"/>
        <v>0</v>
      </c>
      <c r="DJ23" s="40"/>
      <c r="DK23" s="37">
        <f>IFERROR(DH23/$AV23,0)</f>
        <v>0</v>
      </c>
      <c r="DL23" s="38">
        <f>+IF(DM23="SI",IFERROR((IF(DM23="SI",DI23,0)/AV23),"REVISAR"),DE23)</f>
        <v>0</v>
      </c>
      <c r="DM23" s="39" t="s">
        <v>174</v>
      </c>
      <c r="DN23" s="40" t="s">
        <v>175</v>
      </c>
      <c r="DO23" s="44">
        <f>IF(DL23="SI",DH23,0)</f>
        <v>0</v>
      </c>
      <c r="DP23" s="44">
        <f t="shared" si="26"/>
        <v>0</v>
      </c>
      <c r="DQ23" s="40"/>
      <c r="DR23" s="37">
        <f>IFERROR(DO23/$AV23,0)</f>
        <v>0</v>
      </c>
      <c r="DS23" s="38">
        <f>+IF(DT23="SI",IFERROR((IF(DT23="SI",DP23,0)/AV23),"REVISAR"),DL23)</f>
        <v>0</v>
      </c>
      <c r="DT23" s="39" t="s">
        <v>174</v>
      </c>
      <c r="DU23" s="40" t="s">
        <v>175</v>
      </c>
      <c r="DV23" s="44">
        <f>IF(DS23="SI",DO23,0)</f>
        <v>0</v>
      </c>
      <c r="DW23" s="44">
        <f t="shared" si="29"/>
        <v>0</v>
      </c>
      <c r="DX23" s="40"/>
      <c r="DY23" s="37">
        <f>IFERROR(DV23/$AV23,0)</f>
        <v>0</v>
      </c>
      <c r="DZ23" s="38">
        <f>+IF(EA23="SI",IFERROR((IF(EA23="SI",DW23,0)/AV23),"REVISAR"),DS23)</f>
        <v>0</v>
      </c>
      <c r="EA23" s="39" t="s">
        <v>174</v>
      </c>
      <c r="EB23" s="40" t="s">
        <v>175</v>
      </c>
      <c r="EC23" s="46">
        <f t="shared" si="39"/>
        <v>500</v>
      </c>
      <c r="ED23" s="40"/>
      <c r="EE23" s="40"/>
      <c r="EF23" s="37">
        <f>IFERROR(EC23/$AV23,0)</f>
        <v>1</v>
      </c>
      <c r="EG23" s="38">
        <f>+IF(EH23="SI",IFERROR((IF(EH23="SI",ED23,0)/AV23),"REVISAR"),DZ23)</f>
        <v>0</v>
      </c>
      <c r="EH23" s="39" t="s">
        <v>174</v>
      </c>
      <c r="EI23" s="40" t="s">
        <v>175</v>
      </c>
      <c r="EJ23" s="50"/>
      <c r="EK23" s="48">
        <v>2024</v>
      </c>
      <c r="EL23" s="49" t="str">
        <f>+VLOOKUP(C23,[8]Listas_desplega!$AI$22:$AJ$44,2,0)</f>
        <v>DCE</v>
      </c>
      <c r="EM23" s="49" t="str">
        <f>+VLOOKUP(I23,[8]Listas_desplega!$BY$2:$BZ$7,2,0)</f>
        <v>T_2</v>
      </c>
      <c r="EN23" s="49" t="str">
        <f>+VLOOKUP(J23,[8]Listas_desplega!$BY$10:$BZ$23,2,0)</f>
        <v>T_2_C_2</v>
      </c>
      <c r="EO23" s="49" t="str">
        <f>+VLOOKUP(K23,[8]Listas_desplega!$BY$27:$BZ$54,2,0)</f>
        <v>T_2_C_2_ET_1</v>
      </c>
      <c r="EP23" s="49" t="str">
        <f>+VLOOKUP(L23,[8]Listas_desplega!$BY$57:$BZ$105,2,0)</f>
        <v>T_2_C_2_ET_1_CPT_8</v>
      </c>
      <c r="EQ23" s="50" t="str">
        <f>+VLOOKUP(M23,[8]Listas_desplega!$J$2:$K$11,2,FALSE)</f>
        <v>Eje_E_6</v>
      </c>
      <c r="ER23" s="50"/>
    </row>
    <row r="24" spans="1:150" s="51" customFormat="1" ht="15" customHeight="1" x14ac:dyDescent="0.25">
      <c r="A24" s="20" t="s">
        <v>1344</v>
      </c>
      <c r="B24" s="21" t="s">
        <v>152</v>
      </c>
      <c r="C24" s="22" t="s">
        <v>397</v>
      </c>
      <c r="D24" s="22" t="s">
        <v>398</v>
      </c>
      <c r="E24" s="23" t="s">
        <v>154</v>
      </c>
      <c r="F24" s="23" t="s">
        <v>155</v>
      </c>
      <c r="G24" s="24" t="s">
        <v>156</v>
      </c>
      <c r="H24" s="23" t="s">
        <v>410</v>
      </c>
      <c r="I24" s="23" t="s">
        <v>158</v>
      </c>
      <c r="J24" s="23" t="s">
        <v>159</v>
      </c>
      <c r="K24" s="23" t="s">
        <v>160</v>
      </c>
      <c r="L24" s="23" t="s">
        <v>181</v>
      </c>
      <c r="M24" s="21" t="s">
        <v>218</v>
      </c>
      <c r="N24" s="25" t="s">
        <v>416</v>
      </c>
      <c r="O24" s="29" t="s">
        <v>417</v>
      </c>
      <c r="P24" s="23" t="s">
        <v>418</v>
      </c>
      <c r="Q24" s="30" t="s">
        <v>165</v>
      </c>
      <c r="R24" s="30" t="s">
        <v>303</v>
      </c>
      <c r="S24" s="23" t="s">
        <v>419</v>
      </c>
      <c r="T24" s="29" t="s">
        <v>186</v>
      </c>
      <c r="U24" s="29" t="s">
        <v>199</v>
      </c>
      <c r="V24" s="29">
        <v>120</v>
      </c>
      <c r="W24" s="23" t="s">
        <v>420</v>
      </c>
      <c r="X24" s="29" t="s">
        <v>404</v>
      </c>
      <c r="Y24" s="21"/>
      <c r="Z24" s="30"/>
      <c r="AA24" s="30"/>
      <c r="AB24" s="30"/>
      <c r="AC24" s="30"/>
      <c r="AD24" s="30"/>
      <c r="AE24" s="30"/>
      <c r="AF24" s="30"/>
      <c r="AG24" s="30"/>
      <c r="AH24" s="29"/>
      <c r="AI24" s="29" t="s">
        <v>173</v>
      </c>
      <c r="AJ24" s="29" t="s">
        <v>421</v>
      </c>
      <c r="AK24" s="29" t="s">
        <v>173</v>
      </c>
      <c r="AL24" s="29"/>
      <c r="AM24" s="29"/>
      <c r="AN24" s="29"/>
      <c r="AO24" s="29"/>
      <c r="AP24" s="29"/>
      <c r="AQ24" s="29"/>
      <c r="AR24" s="31"/>
      <c r="AS24" s="29"/>
      <c r="AT24" s="367">
        <v>9.1999999999999993</v>
      </c>
      <c r="AU24" s="367">
        <v>10.7</v>
      </c>
      <c r="AV24" s="367">
        <v>12.2</v>
      </c>
      <c r="AW24" s="367">
        <v>13.7</v>
      </c>
      <c r="AX24" s="367">
        <v>15.2</v>
      </c>
      <c r="AY24" s="367">
        <v>15.2</v>
      </c>
      <c r="AZ24" s="98"/>
      <c r="BA24" s="98"/>
      <c r="BB24" s="98"/>
      <c r="BC24" s="99"/>
      <c r="BD24" s="93">
        <v>0</v>
      </c>
      <c r="BE24" s="93">
        <v>0</v>
      </c>
      <c r="BF24" s="36"/>
      <c r="BG24" s="74">
        <f>IFERROR(((BD24-$AT24)/($AV24-$AT24)),0)</f>
        <v>-3.0666666666666664</v>
      </c>
      <c r="BH24" s="38">
        <f>+IF(BI24="SI",IFERROR((((IF(BI24="SI",(BE24-AS24),0)))/(AT24-AS24)),"REVISAR"),0)</f>
        <v>0</v>
      </c>
      <c r="BI24" s="39" t="s">
        <v>174</v>
      </c>
      <c r="BJ24" s="40" t="s">
        <v>175</v>
      </c>
      <c r="BK24" s="100">
        <v>0</v>
      </c>
      <c r="BL24" s="44">
        <v>0</v>
      </c>
      <c r="BM24" s="40"/>
      <c r="BN24" s="74">
        <f>IFERROR(((BK24-$AT24)/($AV24-$AT24)),0)</f>
        <v>-3.0666666666666664</v>
      </c>
      <c r="BO24" s="38">
        <f>+IF(BP24="SI",IFERROR((((IF(BP24="SI",(BL24-AS24),0)))/(AT24-AS24)),"REVISAR"),BH24)</f>
        <v>0</v>
      </c>
      <c r="BP24" s="39" t="s">
        <v>174</v>
      </c>
      <c r="BQ24" s="36" t="s">
        <v>175</v>
      </c>
      <c r="BR24" s="95">
        <v>0</v>
      </c>
      <c r="BS24" s="44">
        <v>0</v>
      </c>
      <c r="BT24" s="36" t="s">
        <v>422</v>
      </c>
      <c r="BU24" s="74">
        <f>IFERROR(((BR24-$AT24)/($AV24-$AT24)),0)</f>
        <v>-3.0666666666666664</v>
      </c>
      <c r="BV24" s="38">
        <f>+IF(BW24="SI",IFERROR((((IF(BW24="SI",(BS24-AS24),0)))/(AT24-AS24)),"REVISAR"),BO24)</f>
        <v>0</v>
      </c>
      <c r="BW24" s="39" t="s">
        <v>406</v>
      </c>
      <c r="BX24" s="36" t="s">
        <v>407</v>
      </c>
      <c r="BY24" s="44">
        <v>0</v>
      </c>
      <c r="BZ24" s="96">
        <f t="shared" si="35"/>
        <v>0</v>
      </c>
      <c r="CA24" s="64"/>
      <c r="CB24" s="74">
        <f>IFERROR(((BY24-$AT24)/($AV24-$AT24)),0)</f>
        <v>-3.0666666666666664</v>
      </c>
      <c r="CC24" s="38">
        <f>+IF(CD24="SI",IFERROR((((IF(CD24="SI",(BZ24-AS24),0)))/(AT24-AS24)),"REVISAR"),BV24)</f>
        <v>0</v>
      </c>
      <c r="CD24" s="39" t="s">
        <v>174</v>
      </c>
      <c r="CE24" s="40" t="s">
        <v>175</v>
      </c>
      <c r="CF24" s="44">
        <f>IF(CC24="SI",BY24,0)</f>
        <v>0</v>
      </c>
      <c r="CG24" s="44">
        <f t="shared" si="13"/>
        <v>0</v>
      </c>
      <c r="CH24" s="64"/>
      <c r="CI24" s="74">
        <f>IFERROR(((CF24-$AT24)/($AV24-$AT24)),0)</f>
        <v>-3.0666666666666664</v>
      </c>
      <c r="CJ24" s="38">
        <f>+IF(CK24="SI",IFERROR((((IF(CK24="SI",(CG24-AS24),0)))/(AT24-AS24)),"REVISAR"),CC24)</f>
        <v>0</v>
      </c>
      <c r="CK24" s="39" t="s">
        <v>174</v>
      </c>
      <c r="CL24" s="36"/>
      <c r="CM24" s="44">
        <f>IF(CJ24="SI",CF24,0)</f>
        <v>0</v>
      </c>
      <c r="CN24" s="44">
        <v>0</v>
      </c>
      <c r="CO24" s="36" t="s">
        <v>423</v>
      </c>
      <c r="CP24" s="74">
        <f>IFERROR(((CM24-$AT24)/($AV24-$AT24)),0)</f>
        <v>-3.0666666666666664</v>
      </c>
      <c r="CQ24" s="38">
        <f>+IF(CR24="SI",IFERROR((((IF(CR24="SI",(CN24-AS24),0)))/(AT24-AS24)),"REVISAR"),CJ24)</f>
        <v>0</v>
      </c>
      <c r="CR24" s="39" t="s">
        <v>406</v>
      </c>
      <c r="CS24" s="97" t="s">
        <v>409</v>
      </c>
      <c r="CT24" s="44">
        <f>IF(CQ24="SI",CM24,0)</f>
        <v>0</v>
      </c>
      <c r="CU24" s="44">
        <f t="shared" si="18"/>
        <v>0</v>
      </c>
      <c r="CV24" s="40"/>
      <c r="CW24" s="74">
        <f>IFERROR(((CT24-$AT24)/($AV24-$AT24)),0)</f>
        <v>-3.0666666666666664</v>
      </c>
      <c r="CX24" s="38">
        <f>+IF(CY24="SI",IFERROR((((IF(CY24="SI",(CU24-AS24),0)))/(AT24-AS24)),"REVISAR"),CQ24)</f>
        <v>0</v>
      </c>
      <c r="CY24" s="39" t="s">
        <v>174</v>
      </c>
      <c r="CZ24" s="40" t="s">
        <v>175</v>
      </c>
      <c r="DA24" s="44">
        <f>IF(CX24="SI",CT24,0)</f>
        <v>0</v>
      </c>
      <c r="DB24" s="44">
        <f t="shared" si="21"/>
        <v>0</v>
      </c>
      <c r="DC24" s="40"/>
      <c r="DD24" s="74">
        <f>IFERROR(((DA24-$AT24)/($AV24-$AT24)),0)</f>
        <v>-3.0666666666666664</v>
      </c>
      <c r="DE24" s="38">
        <f>+IF(DF24="SI",IFERROR((((IF(DF24="SI",(DB24-AS24),0)))/(AT24-AS24)),"REVISAR"),CX24)</f>
        <v>0</v>
      </c>
      <c r="DF24" s="39" t="s">
        <v>174</v>
      </c>
      <c r="DG24" s="40" t="s">
        <v>175</v>
      </c>
      <c r="DH24" s="44">
        <f>IF(DE24="SI",DA24,0)</f>
        <v>0</v>
      </c>
      <c r="DI24" s="44">
        <f t="shared" si="37"/>
        <v>0</v>
      </c>
      <c r="DJ24" s="40"/>
      <c r="DK24" s="74">
        <f>IFERROR(((DH24-$AT24)/($AV24-$AT24)),0)</f>
        <v>-3.0666666666666664</v>
      </c>
      <c r="DL24" s="38">
        <f>+IF(DM24="SI",IFERROR((((IF(DM24="SI",(DI24-AS24),0)))/(AT24-AS24)),"REVISAR"),DE24)</f>
        <v>0</v>
      </c>
      <c r="DM24" s="39" t="s">
        <v>174</v>
      </c>
      <c r="DN24" s="40" t="s">
        <v>175</v>
      </c>
      <c r="DO24" s="44">
        <f>IF(DL24="SI",DH24,0)</f>
        <v>0</v>
      </c>
      <c r="DP24" s="44">
        <f t="shared" si="26"/>
        <v>0</v>
      </c>
      <c r="DQ24" s="40"/>
      <c r="DR24" s="74">
        <f>IFERROR(((DO24-$AT24)/($AV24-$AT24)),0)</f>
        <v>-3.0666666666666664</v>
      </c>
      <c r="DS24" s="38">
        <f>+IF(DT24="SI",IFERROR((((IF(DT24="SI",(DP24-AS24),0)))/(AT24-AS24)),"REVISAR"),DL24)</f>
        <v>0</v>
      </c>
      <c r="DT24" s="39" t="s">
        <v>174</v>
      </c>
      <c r="DU24" s="40" t="s">
        <v>175</v>
      </c>
      <c r="DV24" s="44">
        <f>IF(DS24="SI",DO24,0)</f>
        <v>0</v>
      </c>
      <c r="DW24" s="44">
        <f t="shared" si="29"/>
        <v>0</v>
      </c>
      <c r="DX24" s="40"/>
      <c r="DY24" s="74">
        <f>IFERROR(((DV24-$AT24)/($AV24-$AT24)),0)</f>
        <v>-3.0666666666666664</v>
      </c>
      <c r="DZ24" s="38">
        <f>+IF(EA24="SI",IFERROR((((IF(EA24="SI",(DW24-AS24),0)))/(AT24-AS24)),"REVISAR"),DS24)</f>
        <v>0</v>
      </c>
      <c r="EA24" s="39" t="s">
        <v>174</v>
      </c>
      <c r="EB24" s="40" t="s">
        <v>175</v>
      </c>
      <c r="EC24" s="46">
        <f t="shared" si="39"/>
        <v>12.2</v>
      </c>
      <c r="ED24" s="40"/>
      <c r="EE24" s="40"/>
      <c r="EF24" s="74">
        <f>IFERROR(((EC24-$AT24)/($AV24-$AT24)),0)</f>
        <v>1</v>
      </c>
      <c r="EG24" s="38">
        <f>+IF(EH24="SI",IFERROR((((IF(EH24="SI",(ED24-AS24),0)))/(AT24-AS24)),"REVISAR"),DZ24)</f>
        <v>0</v>
      </c>
      <c r="EH24" s="39" t="s">
        <v>174</v>
      </c>
      <c r="EI24" s="40" t="s">
        <v>175</v>
      </c>
      <c r="EJ24" s="50"/>
      <c r="EK24" s="48">
        <v>2024</v>
      </c>
      <c r="EL24" s="49" t="str">
        <f>+VLOOKUP(C24,[8]Listas_desplega!$AI$22:$AJ$44,2,0)</f>
        <v>DCE</v>
      </c>
      <c r="EM24" s="49" t="str">
        <f>+VLOOKUP(I24,[8]Listas_desplega!$BY$2:$BZ$7,2,0)</f>
        <v>T_2</v>
      </c>
      <c r="EN24" s="49" t="str">
        <f>+VLOOKUP(J24,[8]Listas_desplega!$BY$10:$BZ$23,2,0)</f>
        <v>T_2_C_2</v>
      </c>
      <c r="EO24" s="49" t="str">
        <f>+VLOOKUP(K24,[8]Listas_desplega!$BY$27:$BZ$54,2,0)</f>
        <v>T_2_C_2_ET_1</v>
      </c>
      <c r="EP24" s="49" t="str">
        <f>+VLOOKUP(L24,[8]Listas_desplega!$BY$57:$BZ$105,2,0)</f>
        <v>T_2_C_2_ET_1_CPT_8</v>
      </c>
      <c r="EQ24" s="50" t="str">
        <f>+VLOOKUP(M24,[8]Listas_desplega!$J$2:$K$11,2,FALSE)</f>
        <v>Eje_E_3</v>
      </c>
      <c r="ER24" s="50"/>
    </row>
    <row r="25" spans="1:150" s="51" customFormat="1" ht="15" customHeight="1" x14ac:dyDescent="0.25">
      <c r="A25" s="20" t="s">
        <v>1345</v>
      </c>
      <c r="B25" s="21" t="s">
        <v>152</v>
      </c>
      <c r="C25" s="22" t="s">
        <v>397</v>
      </c>
      <c r="D25" s="22" t="s">
        <v>398</v>
      </c>
      <c r="E25" s="23" t="s">
        <v>154</v>
      </c>
      <c r="F25" s="23" t="s">
        <v>155</v>
      </c>
      <c r="G25" s="24" t="s">
        <v>156</v>
      </c>
      <c r="H25" s="23" t="s">
        <v>410</v>
      </c>
      <c r="I25" s="23" t="s">
        <v>158</v>
      </c>
      <c r="J25" s="23" t="s">
        <v>159</v>
      </c>
      <c r="K25" s="23" t="s">
        <v>160</v>
      </c>
      <c r="L25" s="23" t="s">
        <v>181</v>
      </c>
      <c r="M25" s="21" t="s">
        <v>218</v>
      </c>
      <c r="N25" s="25" t="s">
        <v>416</v>
      </c>
      <c r="O25" s="29" t="s">
        <v>424</v>
      </c>
      <c r="P25" s="23" t="s">
        <v>425</v>
      </c>
      <c r="Q25" s="30" t="s">
        <v>165</v>
      </c>
      <c r="R25" s="30" t="s">
        <v>303</v>
      </c>
      <c r="S25" s="23" t="s">
        <v>426</v>
      </c>
      <c r="T25" s="29" t="s">
        <v>186</v>
      </c>
      <c r="U25" s="29" t="s">
        <v>199</v>
      </c>
      <c r="V25" s="29">
        <v>120</v>
      </c>
      <c r="W25" s="23" t="s">
        <v>420</v>
      </c>
      <c r="X25" s="29" t="s">
        <v>404</v>
      </c>
      <c r="Y25" s="21"/>
      <c r="Z25" s="30"/>
      <c r="AA25" s="30"/>
      <c r="AB25" s="30"/>
      <c r="AC25" s="30"/>
      <c r="AD25" s="30"/>
      <c r="AE25" s="30"/>
      <c r="AF25" s="30"/>
      <c r="AG25" s="30"/>
      <c r="AH25" s="29"/>
      <c r="AI25" s="29" t="s">
        <v>173</v>
      </c>
      <c r="AJ25" s="29" t="s">
        <v>421</v>
      </c>
      <c r="AK25" s="29" t="s">
        <v>173</v>
      </c>
      <c r="AL25" s="29"/>
      <c r="AM25" s="29"/>
      <c r="AN25" s="29"/>
      <c r="AO25" s="29"/>
      <c r="AP25" s="29"/>
      <c r="AQ25" s="29"/>
      <c r="AR25" s="31"/>
      <c r="AS25" s="29"/>
      <c r="AT25" s="367">
        <v>18.899999999999999</v>
      </c>
      <c r="AU25" s="367">
        <v>21.9</v>
      </c>
      <c r="AV25" s="367">
        <v>25.9</v>
      </c>
      <c r="AW25" s="367">
        <v>28.9</v>
      </c>
      <c r="AX25" s="367">
        <v>31</v>
      </c>
      <c r="AY25" s="367">
        <v>31</v>
      </c>
      <c r="AZ25" s="98"/>
      <c r="BA25" s="98"/>
      <c r="BB25" s="98"/>
      <c r="BC25" s="99"/>
      <c r="BD25" s="93">
        <v>0</v>
      </c>
      <c r="BE25" s="93">
        <v>0</v>
      </c>
      <c r="BF25" s="36"/>
      <c r="BG25" s="74">
        <f>IFERROR(((BD25-$AT25)/($AV25-$AT25)),0)</f>
        <v>-2.6999999999999997</v>
      </c>
      <c r="BH25" s="38">
        <f>+IF(BI25="SI",IFERROR((((IF(BI25="SI",(BE25-AS25),0)))/(AT25-AS25)),"REVISAR"),0)</f>
        <v>0</v>
      </c>
      <c r="BI25" s="39" t="s">
        <v>174</v>
      </c>
      <c r="BJ25" s="40" t="s">
        <v>175</v>
      </c>
      <c r="BK25" s="100">
        <v>0</v>
      </c>
      <c r="BL25" s="44">
        <v>0</v>
      </c>
      <c r="BM25" s="40"/>
      <c r="BN25" s="74">
        <f>IFERROR(((BK25-$AT25)/($AV25-$AT25)),0)</f>
        <v>-2.6999999999999997</v>
      </c>
      <c r="BO25" s="38">
        <f>+IF(BP25="SI",IFERROR((((IF(BP25="SI",(BL25-AS25),0)))/(AT25-AS25)),"REVISAR"),BH25)</f>
        <v>0</v>
      </c>
      <c r="BP25" s="39" t="s">
        <v>174</v>
      </c>
      <c r="BQ25" s="36" t="s">
        <v>175</v>
      </c>
      <c r="BR25" s="95">
        <v>0</v>
      </c>
      <c r="BS25" s="44">
        <v>0</v>
      </c>
      <c r="BT25" s="36" t="s">
        <v>427</v>
      </c>
      <c r="BU25" s="74">
        <f>IFERROR(((BR25-$AT25)/($AV25-$AT25)),0)</f>
        <v>-2.6999999999999997</v>
      </c>
      <c r="BV25" s="38">
        <f>+IF(BW25="SI",IFERROR((((IF(BW25="SI",(BS25-AS25),0)))/(AT25-AS25)),"REVISAR"),BO25)</f>
        <v>0</v>
      </c>
      <c r="BW25" s="39" t="s">
        <v>176</v>
      </c>
      <c r="BX25" s="36" t="s">
        <v>428</v>
      </c>
      <c r="BY25" s="44">
        <v>0</v>
      </c>
      <c r="BZ25" s="96">
        <f t="shared" si="35"/>
        <v>0</v>
      </c>
      <c r="CA25" s="64"/>
      <c r="CB25" s="74">
        <f>IFERROR(((BY25-$AT25)/($AV25-$AT25)),0)</f>
        <v>-2.6999999999999997</v>
      </c>
      <c r="CC25" s="38">
        <f>+IF(CD25="SI",IFERROR((((IF(CD25="SI",(BZ25-AS25),0)))/(AT25-AS25)),"REVISAR"),BV25)</f>
        <v>0</v>
      </c>
      <c r="CD25" s="39" t="s">
        <v>174</v>
      </c>
      <c r="CE25" s="40" t="s">
        <v>175</v>
      </c>
      <c r="CF25" s="44">
        <f>IF(CC25="SI",BY25,0)</f>
        <v>0</v>
      </c>
      <c r="CG25" s="44">
        <f t="shared" si="13"/>
        <v>0</v>
      </c>
      <c r="CH25" s="64"/>
      <c r="CI25" s="74">
        <f>IFERROR(((CF25-$AT25)/($AV25-$AT25)),0)</f>
        <v>-2.6999999999999997</v>
      </c>
      <c r="CJ25" s="38">
        <f>+IF(CK25="SI",IFERROR((((IF(CK25="SI",(CG25-AS25),0)))/(AT25-AS25)),"REVISAR"),CC25)</f>
        <v>0</v>
      </c>
      <c r="CK25" s="39" t="s">
        <v>174</v>
      </c>
      <c r="CL25" s="36"/>
      <c r="CM25" s="44">
        <f>IF(CJ25="SI",CF25,0)</f>
        <v>0</v>
      </c>
      <c r="CN25" s="44">
        <v>0</v>
      </c>
      <c r="CO25" s="36" t="s">
        <v>423</v>
      </c>
      <c r="CP25" s="74">
        <f>IFERROR(((CM25-$AT25)/($AV25-$AT25)),0)</f>
        <v>-2.6999999999999997</v>
      </c>
      <c r="CQ25" s="38">
        <f>+IF(CR25="SI",IFERROR((((IF(CR25="SI",(CN25-AS25),0)))/(AT25-AS25)),"REVISAR"),CJ25)</f>
        <v>0</v>
      </c>
      <c r="CR25" s="39" t="s">
        <v>406</v>
      </c>
      <c r="CS25" s="97" t="s">
        <v>409</v>
      </c>
      <c r="CT25" s="44">
        <f>IF(CQ25="SI",CM25,0)</f>
        <v>0</v>
      </c>
      <c r="CU25" s="44">
        <f t="shared" si="18"/>
        <v>0</v>
      </c>
      <c r="CV25" s="40"/>
      <c r="CW25" s="74">
        <f>IFERROR(((CT25-$AT25)/($AV25-$AT25)),0)</f>
        <v>-2.6999999999999997</v>
      </c>
      <c r="CX25" s="38">
        <f>+IF(CY25="SI",IFERROR((((IF(CY25="SI",(CU25-AS25),0)))/(AT25-AS25)),"REVISAR"),CQ25)</f>
        <v>0</v>
      </c>
      <c r="CY25" s="39" t="s">
        <v>174</v>
      </c>
      <c r="CZ25" s="40" t="s">
        <v>175</v>
      </c>
      <c r="DA25" s="44">
        <f>IF(CX25="SI",CT25,0)</f>
        <v>0</v>
      </c>
      <c r="DB25" s="44">
        <f t="shared" si="21"/>
        <v>0</v>
      </c>
      <c r="DC25" s="40"/>
      <c r="DD25" s="74">
        <f>IFERROR(((DA25-$AT25)/($AV25-$AT25)),0)</f>
        <v>-2.6999999999999997</v>
      </c>
      <c r="DE25" s="38">
        <f>+IF(DF25="SI",IFERROR((((IF(DF25="SI",(DB25-AS25),0)))/(AT25-AS25)),"REVISAR"),CX25)</f>
        <v>0</v>
      </c>
      <c r="DF25" s="39" t="s">
        <v>174</v>
      </c>
      <c r="DG25" s="40" t="s">
        <v>175</v>
      </c>
      <c r="DH25" s="44">
        <f>IF(DE25="SI",DA25,0)</f>
        <v>0</v>
      </c>
      <c r="DI25" s="44">
        <f t="shared" si="37"/>
        <v>0</v>
      </c>
      <c r="DJ25" s="40"/>
      <c r="DK25" s="74">
        <f>IFERROR(((DH25-$AT25)/($AV25-$AT25)),0)</f>
        <v>-2.6999999999999997</v>
      </c>
      <c r="DL25" s="38">
        <f>+IF(DM25="SI",IFERROR((((IF(DM25="SI",(DI25-AS25),0)))/(AT25-AS25)),"REVISAR"),DE25)</f>
        <v>0</v>
      </c>
      <c r="DM25" s="39" t="s">
        <v>174</v>
      </c>
      <c r="DN25" s="40" t="s">
        <v>175</v>
      </c>
      <c r="DO25" s="44">
        <f>IF(DL25="SI",DH25,0)</f>
        <v>0</v>
      </c>
      <c r="DP25" s="44">
        <f t="shared" si="26"/>
        <v>0</v>
      </c>
      <c r="DQ25" s="40"/>
      <c r="DR25" s="74">
        <f>IFERROR(((DO25-$AT25)/($AV25-$AT25)),0)</f>
        <v>-2.6999999999999997</v>
      </c>
      <c r="DS25" s="38">
        <f>+IF(DT25="SI",IFERROR((((IF(DT25="SI",(DP25-AS25),0)))/(AT25-AS25)),"REVISAR"),DL25)</f>
        <v>0</v>
      </c>
      <c r="DT25" s="39" t="s">
        <v>174</v>
      </c>
      <c r="DU25" s="40" t="s">
        <v>175</v>
      </c>
      <c r="DV25" s="44">
        <f>IF(DS25="SI",DO25,0)</f>
        <v>0</v>
      </c>
      <c r="DW25" s="44">
        <f t="shared" si="29"/>
        <v>0</v>
      </c>
      <c r="DX25" s="40"/>
      <c r="DY25" s="74">
        <f>IFERROR(((DV25-$AT25)/($AV25-$AT25)),0)</f>
        <v>-2.6999999999999997</v>
      </c>
      <c r="DZ25" s="38">
        <f>+IF(EA25="SI",IFERROR((((IF(EA25="SI",(DW25-AS25),0)))/(AT25-AS25)),"REVISAR"),DS25)</f>
        <v>0</v>
      </c>
      <c r="EA25" s="39" t="s">
        <v>174</v>
      </c>
      <c r="EB25" s="40" t="s">
        <v>175</v>
      </c>
      <c r="EC25" s="46">
        <f t="shared" si="39"/>
        <v>25.9</v>
      </c>
      <c r="ED25" s="40"/>
      <c r="EE25" s="40"/>
      <c r="EF25" s="74">
        <f>IFERROR(((EC25-$AT25)/($AV25-$AT25)),0)</f>
        <v>1</v>
      </c>
      <c r="EG25" s="38">
        <f>+IF(EH25="SI",IFERROR((((IF(EH25="SI",(ED25-AS25),0)))/(AT25-AS25)),"REVISAR"),DZ25)</f>
        <v>0</v>
      </c>
      <c r="EH25" s="39" t="s">
        <v>174</v>
      </c>
      <c r="EI25" s="40" t="s">
        <v>175</v>
      </c>
      <c r="EJ25" s="50"/>
      <c r="EK25" s="48">
        <v>2024</v>
      </c>
      <c r="EL25" s="49" t="str">
        <f>+VLOOKUP(C25,[8]Listas_desplega!$AI$22:$AJ$44,2,0)</f>
        <v>DCE</v>
      </c>
      <c r="EM25" s="49" t="str">
        <f>+VLOOKUP(I25,[8]Listas_desplega!$BY$2:$BZ$7,2,0)</f>
        <v>T_2</v>
      </c>
      <c r="EN25" s="49" t="str">
        <f>+VLOOKUP(J25,[8]Listas_desplega!$BY$10:$BZ$23,2,0)</f>
        <v>T_2_C_2</v>
      </c>
      <c r="EO25" s="49" t="str">
        <f>+VLOOKUP(K25,[8]Listas_desplega!$BY$27:$BZ$54,2,0)</f>
        <v>T_2_C_2_ET_1</v>
      </c>
      <c r="EP25" s="49" t="str">
        <f>+VLOOKUP(L25,[8]Listas_desplega!$BY$57:$BZ$105,2,0)</f>
        <v>T_2_C_2_ET_1_CPT_8</v>
      </c>
      <c r="EQ25" s="50" t="str">
        <f>+VLOOKUP(M25,[8]Listas_desplega!$J$2:$K$11,2,FALSE)</f>
        <v>Eje_E_3</v>
      </c>
      <c r="ER25" s="50"/>
    </row>
    <row r="26" spans="1:150" s="51" customFormat="1" ht="15" customHeight="1" x14ac:dyDescent="0.25">
      <c r="A26" s="20" t="s">
        <v>1346</v>
      </c>
      <c r="B26" s="21" t="s">
        <v>152</v>
      </c>
      <c r="C26" s="22" t="s">
        <v>397</v>
      </c>
      <c r="D26" s="22" t="s">
        <v>398</v>
      </c>
      <c r="E26" s="23" t="s">
        <v>154</v>
      </c>
      <c r="F26" s="23" t="s">
        <v>155</v>
      </c>
      <c r="G26" s="24" t="s">
        <v>156</v>
      </c>
      <c r="H26" s="23" t="s">
        <v>429</v>
      </c>
      <c r="I26" s="23" t="s">
        <v>158</v>
      </c>
      <c r="J26" s="21" t="s">
        <v>159</v>
      </c>
      <c r="K26" s="21" t="s">
        <v>160</v>
      </c>
      <c r="L26" s="21" t="s">
        <v>181</v>
      </c>
      <c r="M26" s="21" t="s">
        <v>182</v>
      </c>
      <c r="N26" s="25" t="s">
        <v>183</v>
      </c>
      <c r="O26" s="29" t="s">
        <v>430</v>
      </c>
      <c r="P26" s="23" t="s">
        <v>431</v>
      </c>
      <c r="Q26" s="30" t="s">
        <v>165</v>
      </c>
      <c r="R26" s="30" t="s">
        <v>222</v>
      </c>
      <c r="S26" s="23" t="s">
        <v>432</v>
      </c>
      <c r="T26" s="29" t="s">
        <v>186</v>
      </c>
      <c r="U26" s="29" t="s">
        <v>169</v>
      </c>
      <c r="V26" s="29">
        <v>120</v>
      </c>
      <c r="W26" s="23" t="s">
        <v>433</v>
      </c>
      <c r="X26" s="29" t="s">
        <v>404</v>
      </c>
      <c r="Y26" s="21"/>
      <c r="Z26" s="30"/>
      <c r="AA26" s="30"/>
      <c r="AB26" s="30"/>
      <c r="AC26" s="30"/>
      <c r="AD26" s="30"/>
      <c r="AE26" s="30"/>
      <c r="AF26" s="30"/>
      <c r="AG26" s="30"/>
      <c r="AH26" s="29"/>
      <c r="AI26" s="29"/>
      <c r="AJ26" s="29"/>
      <c r="AK26" s="29"/>
      <c r="AL26" s="29"/>
      <c r="AM26" s="29"/>
      <c r="AN26" s="29"/>
      <c r="AO26" s="29"/>
      <c r="AP26" s="29"/>
      <c r="AQ26" s="29"/>
      <c r="AR26" s="31"/>
      <c r="AS26" s="29"/>
      <c r="AT26" s="367">
        <v>100</v>
      </c>
      <c r="AU26" s="367">
        <v>100</v>
      </c>
      <c r="AV26" s="367">
        <v>100</v>
      </c>
      <c r="AW26" s="367">
        <v>100</v>
      </c>
      <c r="AX26" s="367">
        <v>100</v>
      </c>
      <c r="AY26" s="367">
        <v>100</v>
      </c>
      <c r="AZ26" s="98"/>
      <c r="BA26" s="98"/>
      <c r="BB26" s="98"/>
      <c r="BC26" s="99"/>
      <c r="BD26" s="93">
        <v>0</v>
      </c>
      <c r="BE26" s="93">
        <v>0</v>
      </c>
      <c r="BF26" s="36"/>
      <c r="BG26" s="37">
        <f>IFERROR(BD26/AV26,0)</f>
        <v>0</v>
      </c>
      <c r="BH26" s="38">
        <f>+IF(BI26="SI",IFERROR((IF(BI26="SI",BE26,0)/AV26),"REVISAR"),0)</f>
        <v>0</v>
      </c>
      <c r="BI26" s="39" t="s">
        <v>174</v>
      </c>
      <c r="BJ26" s="40" t="s">
        <v>175</v>
      </c>
      <c r="BK26" s="57">
        <v>0</v>
      </c>
      <c r="BL26" s="44">
        <v>0</v>
      </c>
      <c r="BM26" s="40"/>
      <c r="BN26" s="37">
        <f>+IFERROR(BK26/AV26,0)</f>
        <v>0</v>
      </c>
      <c r="BO26" s="38">
        <f>+IF(BP26="SI",IFERROR((IF(BP26="SI",BL26,0)/AV26),"REVISAR"),BH26)</f>
        <v>0</v>
      </c>
      <c r="BP26" s="39" t="s">
        <v>174</v>
      </c>
      <c r="BQ26" s="36" t="s">
        <v>175</v>
      </c>
      <c r="BR26" s="57">
        <v>0</v>
      </c>
      <c r="BS26" s="44">
        <v>0</v>
      </c>
      <c r="BT26" s="36" t="s">
        <v>434</v>
      </c>
      <c r="BU26" s="37">
        <f>IFERROR(BR26/AV26,0)</f>
        <v>0</v>
      </c>
      <c r="BV26" s="38">
        <f>+IF(BW26="SI",IFERROR((IF(BW26="SI",BS26,0)/AV26),"REVISAR"),BO26)</f>
        <v>0</v>
      </c>
      <c r="BW26" s="39" t="s">
        <v>406</v>
      </c>
      <c r="BX26" s="36" t="s">
        <v>407</v>
      </c>
      <c r="BY26" s="44">
        <v>0</v>
      </c>
      <c r="BZ26" s="96">
        <f t="shared" si="35"/>
        <v>0</v>
      </c>
      <c r="CA26" s="64"/>
      <c r="CB26" s="37">
        <f>IFERROR(BY26/$AV26,0)</f>
        <v>0</v>
      </c>
      <c r="CC26" s="38">
        <f>+IF(CD26="SI",IFERROR((IF(CD26="SI",BZ26,0)/AV26),"REVISAR"),BV26)</f>
        <v>0</v>
      </c>
      <c r="CD26" s="39" t="s">
        <v>174</v>
      </c>
      <c r="CE26" s="40" t="s">
        <v>175</v>
      </c>
      <c r="CF26" s="101">
        <v>0</v>
      </c>
      <c r="CG26" s="44">
        <f t="shared" si="13"/>
        <v>0</v>
      </c>
      <c r="CH26" s="64"/>
      <c r="CI26" s="37">
        <f>IFERROR(CF26/$AV26,0)</f>
        <v>0</v>
      </c>
      <c r="CJ26" s="38">
        <f>+IF(CK26="SI",IFERROR((IF(CK26="SI",CG26,0)/AV26),"REVISAR"),CC26)</f>
        <v>0</v>
      </c>
      <c r="CK26" s="39" t="s">
        <v>174</v>
      </c>
      <c r="CL26" s="36"/>
      <c r="CM26" s="102">
        <v>60</v>
      </c>
      <c r="CN26" s="103"/>
      <c r="CO26" s="36" t="s">
        <v>435</v>
      </c>
      <c r="CP26" s="37">
        <f>IFERROR(CM26/$AV26,0)</f>
        <v>0.6</v>
      </c>
      <c r="CQ26" s="38">
        <f>+IF(CR26="SI",IFERROR((IF(CR26="SI",CN26,0)/AV26),"REVISAR"),CJ26)</f>
        <v>0</v>
      </c>
      <c r="CR26" s="39" t="s">
        <v>406</v>
      </c>
      <c r="CS26" s="97" t="s">
        <v>409</v>
      </c>
      <c r="CT26" s="104">
        <f>+CM26</f>
        <v>60</v>
      </c>
      <c r="CU26" s="44">
        <f t="shared" si="18"/>
        <v>0</v>
      </c>
      <c r="CV26" s="40"/>
      <c r="CW26" s="37">
        <f>IFERROR(CT26/$AV26,0)</f>
        <v>0.6</v>
      </c>
      <c r="CX26" s="38">
        <f>+IF(CY26="SI",IFERROR((IF(CY26="SI",CU26,0)/AV26),"REVISAR"),CQ26)</f>
        <v>0</v>
      </c>
      <c r="CY26" s="39" t="s">
        <v>174</v>
      </c>
      <c r="CZ26" s="40" t="s">
        <v>175</v>
      </c>
      <c r="DA26" s="104">
        <f>+CT26</f>
        <v>60</v>
      </c>
      <c r="DB26" s="44">
        <f t="shared" si="21"/>
        <v>0</v>
      </c>
      <c r="DC26" s="40"/>
      <c r="DD26" s="37">
        <f>IFERROR(DA26/$AV26,0)</f>
        <v>0.6</v>
      </c>
      <c r="DE26" s="38">
        <f>+IF(DF26="SI",IFERROR((IF(DF26="SI",DB26,0)/AV26),"REVISAR"),CX26)</f>
        <v>0</v>
      </c>
      <c r="DF26" s="39" t="s">
        <v>174</v>
      </c>
      <c r="DG26" s="40" t="s">
        <v>175</v>
      </c>
      <c r="DH26" s="104">
        <f>+DA26</f>
        <v>60</v>
      </c>
      <c r="DI26" s="44">
        <f t="shared" si="37"/>
        <v>0</v>
      </c>
      <c r="DJ26" s="40"/>
      <c r="DK26" s="37">
        <f>IFERROR(DH26/$AV26,0)</f>
        <v>0.6</v>
      </c>
      <c r="DL26" s="38">
        <f>+IF(DM26="SI",IFERROR((IF(DM26="SI",DI26,0)/AV26),"REVISAR"),DE26)</f>
        <v>0</v>
      </c>
      <c r="DM26" s="39" t="s">
        <v>174</v>
      </c>
      <c r="DN26" s="40" t="s">
        <v>175</v>
      </c>
      <c r="DO26" s="104">
        <f>+DH26</f>
        <v>60</v>
      </c>
      <c r="DP26" s="44">
        <f t="shared" si="26"/>
        <v>0</v>
      </c>
      <c r="DQ26" s="40"/>
      <c r="DR26" s="37">
        <f>IFERROR(DO26/$AV26,0)</f>
        <v>0.6</v>
      </c>
      <c r="DS26" s="38">
        <f>+IF(DT26="SI",IFERROR((IF(DT26="SI",DP26,0)/AV26),"REVISAR"),DL26)</f>
        <v>0</v>
      </c>
      <c r="DT26" s="39" t="s">
        <v>174</v>
      </c>
      <c r="DU26" s="40" t="s">
        <v>175</v>
      </c>
      <c r="DV26" s="104">
        <f>+DO26</f>
        <v>60</v>
      </c>
      <c r="DW26" s="44">
        <f t="shared" si="29"/>
        <v>0</v>
      </c>
      <c r="DX26" s="40"/>
      <c r="DY26" s="37">
        <f>IFERROR(DV26/$AV26,0)</f>
        <v>0.6</v>
      </c>
      <c r="DZ26" s="38">
        <f>+IF(EA26="SI",IFERROR((IF(EA26="SI",DW26,0)/AV26),"REVISAR"),DS26)</f>
        <v>0</v>
      </c>
      <c r="EA26" s="39" t="s">
        <v>174</v>
      </c>
      <c r="EB26" s="40" t="s">
        <v>175</v>
      </c>
      <c r="EC26" s="46">
        <f t="shared" si="39"/>
        <v>100</v>
      </c>
      <c r="ED26" s="40"/>
      <c r="EE26" s="40"/>
      <c r="EF26" s="37">
        <f>IFERROR(EC26/$AV26,0)</f>
        <v>1</v>
      </c>
      <c r="EG26" s="38">
        <f>+IF(EH26="SI",IFERROR((IF(EH26="SI",ED26,0)/AV26),"REVISAR"),DZ26)</f>
        <v>0</v>
      </c>
      <c r="EH26" s="39" t="s">
        <v>174</v>
      </c>
      <c r="EI26" s="40" t="s">
        <v>175</v>
      </c>
      <c r="EJ26" s="50"/>
      <c r="EK26" s="48">
        <v>2024</v>
      </c>
      <c r="EL26" s="49" t="str">
        <f>+VLOOKUP(C26,[8]Listas_desplega!$AI$22:$AJ$44,2,0)</f>
        <v>DCE</v>
      </c>
      <c r="EM26" s="49" t="str">
        <f>+VLOOKUP(I26,[8]Listas_desplega!$BY$2:$BZ$7,2,0)</f>
        <v>T_2</v>
      </c>
      <c r="EN26" s="49" t="str">
        <f>+VLOOKUP(J26,[8]Listas_desplega!$BY$10:$BZ$23,2,0)</f>
        <v>T_2_C_2</v>
      </c>
      <c r="EO26" s="49" t="str">
        <f>+VLOOKUP(K26,[8]Listas_desplega!$BY$27:$BZ$54,2,0)</f>
        <v>T_2_C_2_ET_1</v>
      </c>
      <c r="EP26" s="49" t="str">
        <f>+VLOOKUP(L26,[8]Listas_desplega!$BY$57:$BZ$105,2,0)</f>
        <v>T_2_C_2_ET_1_CPT_8</v>
      </c>
      <c r="EQ26" s="50" t="str">
        <f>+VLOOKUP(M26,[8]Listas_desplega!$J$2:$K$11,2,FALSE)</f>
        <v>Eje_E_6</v>
      </c>
      <c r="ER26" s="50"/>
    </row>
    <row r="27" spans="1:150" s="51" customFormat="1" ht="15" customHeight="1" x14ac:dyDescent="0.25">
      <c r="A27" s="20" t="s">
        <v>1347</v>
      </c>
      <c r="B27" s="21" t="s">
        <v>152</v>
      </c>
      <c r="C27" s="22" t="s">
        <v>397</v>
      </c>
      <c r="D27" s="22" t="s">
        <v>398</v>
      </c>
      <c r="E27" s="23" t="s">
        <v>154</v>
      </c>
      <c r="F27" s="23" t="s">
        <v>155</v>
      </c>
      <c r="G27" s="24" t="s">
        <v>156</v>
      </c>
      <c r="H27" s="23" t="s">
        <v>429</v>
      </c>
      <c r="I27" s="23" t="s">
        <v>158</v>
      </c>
      <c r="J27" s="21" t="s">
        <v>159</v>
      </c>
      <c r="K27" s="21" t="s">
        <v>160</v>
      </c>
      <c r="L27" s="21" t="s">
        <v>181</v>
      </c>
      <c r="M27" s="21" t="s">
        <v>162</v>
      </c>
      <c r="N27" s="25" t="s">
        <v>163</v>
      </c>
      <c r="O27" s="29" t="s">
        <v>436</v>
      </c>
      <c r="P27" s="23" t="s">
        <v>437</v>
      </c>
      <c r="Q27" s="30" t="s">
        <v>165</v>
      </c>
      <c r="R27" s="30" t="s">
        <v>303</v>
      </c>
      <c r="S27" s="23" t="s">
        <v>438</v>
      </c>
      <c r="T27" s="29" t="s">
        <v>186</v>
      </c>
      <c r="U27" s="29" t="s">
        <v>199</v>
      </c>
      <c r="V27" s="29">
        <v>120</v>
      </c>
      <c r="W27" s="23" t="s">
        <v>439</v>
      </c>
      <c r="X27" s="29" t="s">
        <v>404</v>
      </c>
      <c r="Y27" s="21"/>
      <c r="Z27" s="30"/>
      <c r="AA27" s="30"/>
      <c r="AB27" s="30"/>
      <c r="AC27" s="30"/>
      <c r="AD27" s="30"/>
      <c r="AE27" s="30"/>
      <c r="AF27" s="30"/>
      <c r="AG27" s="30"/>
      <c r="AH27" s="29"/>
      <c r="AI27" s="29" t="s">
        <v>173</v>
      </c>
      <c r="AJ27" s="29" t="s">
        <v>421</v>
      </c>
      <c r="AK27" s="29" t="s">
        <v>173</v>
      </c>
      <c r="AL27" s="29"/>
      <c r="AM27" s="29"/>
      <c r="AN27" s="29"/>
      <c r="AO27" s="29"/>
      <c r="AP27" s="29"/>
      <c r="AQ27" s="29"/>
      <c r="AR27" s="31"/>
      <c r="AS27" s="29"/>
      <c r="AT27" s="367">
        <v>9.1999999999999993</v>
      </c>
      <c r="AU27" s="367">
        <v>10.7</v>
      </c>
      <c r="AV27" s="367">
        <v>12.2</v>
      </c>
      <c r="AW27" s="367">
        <v>13.7</v>
      </c>
      <c r="AX27" s="367">
        <v>15.2</v>
      </c>
      <c r="AY27" s="367">
        <v>15.2</v>
      </c>
      <c r="AZ27" s="98"/>
      <c r="BA27" s="98"/>
      <c r="BB27" s="98"/>
      <c r="BC27" s="99"/>
      <c r="BD27" s="93">
        <v>0</v>
      </c>
      <c r="BE27" s="93">
        <v>0</v>
      </c>
      <c r="BF27" s="36"/>
      <c r="BG27" s="74">
        <f>IFERROR(((BD27-$AT27)/($AV27-$AT27)),0)</f>
        <v>-3.0666666666666664</v>
      </c>
      <c r="BH27" s="38">
        <f>+IF(BI27="SI",IFERROR((((IF(BI27="SI",(BE27-AS27),0)))/(AT27-AS27)),"REVISAR"),0)</f>
        <v>0</v>
      </c>
      <c r="BI27" s="39" t="s">
        <v>174</v>
      </c>
      <c r="BJ27" s="40" t="s">
        <v>175</v>
      </c>
      <c r="BK27" s="100">
        <v>0</v>
      </c>
      <c r="BL27" s="44">
        <v>0</v>
      </c>
      <c r="BM27" s="40"/>
      <c r="BN27" s="74">
        <f>IFERROR(((BK27-$AT27)/($AV27-$AT27)),0)</f>
        <v>-3.0666666666666664</v>
      </c>
      <c r="BO27" s="38">
        <f>+IF(BP27="SI",IFERROR((((IF(BP27="SI",(BL27-AS27),0)))/(AT27-AS27)),"REVISAR"),BH27)</f>
        <v>0</v>
      </c>
      <c r="BP27" s="39" t="s">
        <v>174</v>
      </c>
      <c r="BQ27" s="36" t="s">
        <v>175</v>
      </c>
      <c r="BR27" s="95">
        <v>0</v>
      </c>
      <c r="BS27" s="44">
        <v>0</v>
      </c>
      <c r="BT27" s="36" t="s">
        <v>440</v>
      </c>
      <c r="BU27" s="74">
        <f>IFERROR(((BR27-$AT27)/($AV27-$AT27)),0)</f>
        <v>-3.0666666666666664</v>
      </c>
      <c r="BV27" s="38">
        <f>+IF(BW27="SI",IFERROR((((IF(BW27="SI",(BS27-AS27),0)))/(AT27-AS27)),"REVISAR"),BO27)</f>
        <v>0</v>
      </c>
      <c r="BW27" s="39" t="s">
        <v>176</v>
      </c>
      <c r="BX27" s="36" t="s">
        <v>428</v>
      </c>
      <c r="BY27" s="44">
        <v>0</v>
      </c>
      <c r="BZ27" s="96">
        <f t="shared" si="35"/>
        <v>0</v>
      </c>
      <c r="CA27" s="64"/>
      <c r="CB27" s="74">
        <f>IFERROR(((BY27-$AT27)/($AV27-$AT27)),0)</f>
        <v>-3.0666666666666664</v>
      </c>
      <c r="CC27" s="38">
        <f>+IF(CD27="SI",IFERROR((((IF(CD27="SI",(BZ27-AS27),0)))/(AT27-AS27)),"REVISAR"),BV27)</f>
        <v>0</v>
      </c>
      <c r="CD27" s="39" t="s">
        <v>174</v>
      </c>
      <c r="CE27" s="40" t="s">
        <v>175</v>
      </c>
      <c r="CF27" s="44">
        <f t="shared" ref="CF27:CF32" si="40">IF(CC27="SI",BY27,0)</f>
        <v>0</v>
      </c>
      <c r="CG27" s="44">
        <f t="shared" si="13"/>
        <v>0</v>
      </c>
      <c r="CH27" s="64"/>
      <c r="CI27" s="74">
        <f>IFERROR(((CF27-$AT27)/($AV27-$AT27)),0)</f>
        <v>-3.0666666666666664</v>
      </c>
      <c r="CJ27" s="38">
        <f>+IF(CK27="SI",IFERROR((((IF(CK27="SI",(CG27-AS27),0)))/(AT27-AS27)),"REVISAR"),CC27)</f>
        <v>0</v>
      </c>
      <c r="CK27" s="39" t="s">
        <v>174</v>
      </c>
      <c r="CL27" s="36"/>
      <c r="CM27" s="44">
        <f t="shared" ref="CM27:CM32" si="41">IF(CJ27="SI",CF27,0)</f>
        <v>0</v>
      </c>
      <c r="CN27" s="44">
        <v>0</v>
      </c>
      <c r="CO27" s="36" t="s">
        <v>441</v>
      </c>
      <c r="CP27" s="74">
        <f>IFERROR(((CM27-$AT27)/($AV27-$AT27)),0)</f>
        <v>-3.0666666666666664</v>
      </c>
      <c r="CQ27" s="38">
        <f>+IF(CR27="SI",IFERROR((((IF(CR27="SI",(CN27-AS27),0)))/(AT27-AS27)),"REVISAR"),CJ27)</f>
        <v>0</v>
      </c>
      <c r="CR27" s="39" t="s">
        <v>406</v>
      </c>
      <c r="CS27" s="97" t="s">
        <v>409</v>
      </c>
      <c r="CT27" s="44">
        <f t="shared" ref="CT27:CT32" si="42">IF(CQ27="SI",CM27,0)</f>
        <v>0</v>
      </c>
      <c r="CU27" s="44">
        <f t="shared" si="18"/>
        <v>0</v>
      </c>
      <c r="CV27" s="40"/>
      <c r="CW27" s="74">
        <f>IFERROR(((CT27-$AT27)/($AV27-$AT27)),0)</f>
        <v>-3.0666666666666664</v>
      </c>
      <c r="CX27" s="38">
        <f>+IF(CY27="SI",IFERROR((((IF(CY27="SI",(CU27-AS27),0)))/(AT27-AS27)),"REVISAR"),CQ27)</f>
        <v>0</v>
      </c>
      <c r="CY27" s="39" t="s">
        <v>174</v>
      </c>
      <c r="CZ27" s="40" t="s">
        <v>175</v>
      </c>
      <c r="DA27" s="44">
        <f t="shared" ref="DA27:DA32" si="43">IF(CX27="SI",CT27,0)</f>
        <v>0</v>
      </c>
      <c r="DB27" s="44">
        <f t="shared" si="21"/>
        <v>0</v>
      </c>
      <c r="DC27" s="40"/>
      <c r="DD27" s="74">
        <f>IFERROR(((DA27-$AT27)/($AV27-$AT27)),0)</f>
        <v>-3.0666666666666664</v>
      </c>
      <c r="DE27" s="38">
        <f>+IF(DF27="SI",IFERROR((((IF(DF27="SI",(DB27-AS27),0)))/(AT27-AS27)),"REVISAR"),CX27)</f>
        <v>0</v>
      </c>
      <c r="DF27" s="39" t="s">
        <v>174</v>
      </c>
      <c r="DG27" s="40" t="s">
        <v>175</v>
      </c>
      <c r="DH27" s="44">
        <f t="shared" ref="DH27:DH32" si="44">IF(DE27="SI",DA27,0)</f>
        <v>0</v>
      </c>
      <c r="DI27" s="44">
        <f t="shared" si="37"/>
        <v>0</v>
      </c>
      <c r="DJ27" s="40"/>
      <c r="DK27" s="74">
        <f>IFERROR(((DH27-$AT27)/($AV27-$AT27)),0)</f>
        <v>-3.0666666666666664</v>
      </c>
      <c r="DL27" s="38">
        <f>+IF(DM27="SI",IFERROR((((IF(DM27="SI",(DI27-AS27),0)))/(AT27-AS27)),"REVISAR"),DE27)</f>
        <v>0</v>
      </c>
      <c r="DM27" s="39" t="s">
        <v>174</v>
      </c>
      <c r="DN27" s="40" t="s">
        <v>175</v>
      </c>
      <c r="DO27" s="44">
        <f t="shared" ref="DO27:DO32" si="45">IF(DL27="SI",DH27,0)</f>
        <v>0</v>
      </c>
      <c r="DP27" s="44">
        <f t="shared" si="26"/>
        <v>0</v>
      </c>
      <c r="DQ27" s="40"/>
      <c r="DR27" s="74">
        <f>IFERROR(((DO27-$AT27)/($AV27-$AT27)),0)</f>
        <v>-3.0666666666666664</v>
      </c>
      <c r="DS27" s="38">
        <f>+IF(DT27="SI",IFERROR((((IF(DT27="SI",(DP27-AS27),0)))/(AT27-AS27)),"REVISAR"),DL27)</f>
        <v>0</v>
      </c>
      <c r="DT27" s="39" t="s">
        <v>174</v>
      </c>
      <c r="DU27" s="40" t="s">
        <v>175</v>
      </c>
      <c r="DV27" s="44">
        <f t="shared" ref="DV27:DV32" si="46">IF(DS27="SI",DO27,0)</f>
        <v>0</v>
      </c>
      <c r="DW27" s="44">
        <f t="shared" si="29"/>
        <v>0</v>
      </c>
      <c r="DX27" s="40"/>
      <c r="DY27" s="74">
        <f>IFERROR(((DV27-$AT27)/($AV27-$AT27)),0)</f>
        <v>-3.0666666666666664</v>
      </c>
      <c r="DZ27" s="38">
        <f>+IF(EA27="SI",IFERROR((((IF(EA27="SI",(DW27-AS27),0)))/(AT27-AS27)),"REVISAR"),DS27)</f>
        <v>0</v>
      </c>
      <c r="EA27" s="39" t="s">
        <v>174</v>
      </c>
      <c r="EB27" s="40" t="s">
        <v>175</v>
      </c>
      <c r="EC27" s="46">
        <f t="shared" si="39"/>
        <v>12.2</v>
      </c>
      <c r="ED27" s="40"/>
      <c r="EE27" s="40"/>
      <c r="EF27" s="74">
        <f>IFERROR(((EC27-$AT27)/($AV27-$AT27)),0)</f>
        <v>1</v>
      </c>
      <c r="EG27" s="38">
        <f>+IF(EH27="SI",IFERROR((((IF(EH27="SI",(ED27-AS27),0)))/(AT27-AS27)),"REVISAR"),DZ27)</f>
        <v>0</v>
      </c>
      <c r="EH27" s="39" t="s">
        <v>174</v>
      </c>
      <c r="EI27" s="40" t="s">
        <v>175</v>
      </c>
      <c r="EJ27" s="50"/>
      <c r="EK27" s="48">
        <v>2024</v>
      </c>
      <c r="EL27" s="49" t="str">
        <f>+VLOOKUP(C27,[8]Listas_desplega!$AI$22:$AJ$44,2,0)</f>
        <v>DCE</v>
      </c>
      <c r="EM27" s="49" t="str">
        <f>+VLOOKUP(I27,[8]Listas_desplega!$BY$2:$BZ$7,2,0)</f>
        <v>T_2</v>
      </c>
      <c r="EN27" s="49" t="str">
        <f>+VLOOKUP(J27,[8]Listas_desplega!$BY$10:$BZ$23,2,0)</f>
        <v>T_2_C_2</v>
      </c>
      <c r="EO27" s="49" t="str">
        <f>+VLOOKUP(K27,[8]Listas_desplega!$BY$27:$BZ$54,2,0)</f>
        <v>T_2_C_2_ET_1</v>
      </c>
      <c r="EP27" s="49" t="str">
        <f>+VLOOKUP(L27,[8]Listas_desplega!$BY$57:$BZ$105,2,0)</f>
        <v>T_2_C_2_ET_1_CPT_8</v>
      </c>
      <c r="EQ27" s="50" t="str">
        <f>+VLOOKUP(M27,[8]Listas_desplega!$J$2:$K$11,2,FALSE)</f>
        <v>Eje_E_2</v>
      </c>
      <c r="ER27" s="50"/>
    </row>
    <row r="28" spans="1:150" s="51" customFormat="1" ht="15" customHeight="1" x14ac:dyDescent="0.25">
      <c r="A28" s="20" t="s">
        <v>1348</v>
      </c>
      <c r="B28" s="21" t="s">
        <v>152</v>
      </c>
      <c r="C28" s="22" t="s">
        <v>397</v>
      </c>
      <c r="D28" s="22" t="s">
        <v>398</v>
      </c>
      <c r="E28" s="23" t="s">
        <v>154</v>
      </c>
      <c r="F28" s="23" t="s">
        <v>155</v>
      </c>
      <c r="G28" s="24" t="s">
        <v>156</v>
      </c>
      <c r="H28" s="23" t="s">
        <v>429</v>
      </c>
      <c r="I28" s="23" t="s">
        <v>158</v>
      </c>
      <c r="J28" s="21" t="s">
        <v>159</v>
      </c>
      <c r="K28" s="21" t="s">
        <v>160</v>
      </c>
      <c r="L28" s="21" t="s">
        <v>181</v>
      </c>
      <c r="M28" s="21" t="s">
        <v>162</v>
      </c>
      <c r="N28" s="25" t="s">
        <v>163</v>
      </c>
      <c r="O28" s="29" t="s">
        <v>442</v>
      </c>
      <c r="P28" s="23" t="s">
        <v>443</v>
      </c>
      <c r="Q28" s="30" t="s">
        <v>165</v>
      </c>
      <c r="R28" s="30" t="s">
        <v>303</v>
      </c>
      <c r="S28" s="23" t="s">
        <v>444</v>
      </c>
      <c r="T28" s="29" t="s">
        <v>186</v>
      </c>
      <c r="U28" s="29" t="s">
        <v>199</v>
      </c>
      <c r="V28" s="29">
        <v>120</v>
      </c>
      <c r="W28" s="23" t="s">
        <v>445</v>
      </c>
      <c r="X28" s="29" t="s">
        <v>404</v>
      </c>
      <c r="Y28" s="21"/>
      <c r="Z28" s="30"/>
      <c r="AA28" s="30"/>
      <c r="AB28" s="30"/>
      <c r="AC28" s="30"/>
      <c r="AD28" s="30"/>
      <c r="AE28" s="30"/>
      <c r="AF28" s="30"/>
      <c r="AG28" s="30"/>
      <c r="AH28" s="29"/>
      <c r="AI28" s="29" t="s">
        <v>173</v>
      </c>
      <c r="AJ28" s="29" t="s">
        <v>421</v>
      </c>
      <c r="AK28" s="29" t="s">
        <v>173</v>
      </c>
      <c r="AL28" s="29"/>
      <c r="AM28" s="29"/>
      <c r="AN28" s="29"/>
      <c r="AO28" s="29"/>
      <c r="AP28" s="29"/>
      <c r="AQ28" s="29"/>
      <c r="AR28" s="31"/>
      <c r="AS28" s="29"/>
      <c r="AT28" s="367">
        <v>18.899999999999999</v>
      </c>
      <c r="AU28" s="367">
        <v>21.9</v>
      </c>
      <c r="AV28" s="367">
        <v>25.9</v>
      </c>
      <c r="AW28" s="367">
        <v>28.9</v>
      </c>
      <c r="AX28" s="367">
        <v>31</v>
      </c>
      <c r="AY28" s="367">
        <v>31</v>
      </c>
      <c r="AZ28" s="29"/>
      <c r="BA28" s="29"/>
      <c r="BB28" s="29"/>
      <c r="BC28" s="33"/>
      <c r="BD28" s="93">
        <v>0</v>
      </c>
      <c r="BE28" s="93">
        <v>0</v>
      </c>
      <c r="BF28" s="36"/>
      <c r="BG28" s="74">
        <f>IFERROR(((BD28-$AT28)/($AV28-$AT28)),0)</f>
        <v>-2.6999999999999997</v>
      </c>
      <c r="BH28" s="38">
        <f>+IF(BI28="SI",IFERROR((((IF(BI28="SI",(BE28-AS28),0)))/(AT28-AS28)),"REVISAR"),0)</f>
        <v>0</v>
      </c>
      <c r="BI28" s="39" t="s">
        <v>174</v>
      </c>
      <c r="BJ28" s="40" t="s">
        <v>175</v>
      </c>
      <c r="BK28" s="100">
        <v>0</v>
      </c>
      <c r="BL28" s="44">
        <v>0</v>
      </c>
      <c r="BM28" s="40"/>
      <c r="BN28" s="74">
        <f>IFERROR(((BK28-$AT28)/($AV28-$AT28)),0)</f>
        <v>-2.6999999999999997</v>
      </c>
      <c r="BO28" s="38">
        <f>+IF(BP28="SI",IFERROR((((IF(BP28="SI",(BL28-AS28),0)))/(AT28-AS28)),"REVISAR"),BH28)</f>
        <v>0</v>
      </c>
      <c r="BP28" s="39" t="s">
        <v>174</v>
      </c>
      <c r="BQ28" s="36" t="s">
        <v>175</v>
      </c>
      <c r="BR28" s="95">
        <v>0</v>
      </c>
      <c r="BS28" s="44">
        <v>0</v>
      </c>
      <c r="BT28" s="36" t="s">
        <v>440</v>
      </c>
      <c r="BU28" s="74">
        <f>IFERROR(((BR28-$AT28)/($AV28-$AT28)),0)</f>
        <v>-2.6999999999999997</v>
      </c>
      <c r="BV28" s="38">
        <f>+IF(BW28="SI",IFERROR((((IF(BW28="SI",(BS28-AS28),0)))/(AT28-AS28)),"REVISAR"),BO28)</f>
        <v>0</v>
      </c>
      <c r="BW28" s="39" t="s">
        <v>176</v>
      </c>
      <c r="BX28" s="36" t="s">
        <v>428</v>
      </c>
      <c r="BY28" s="44">
        <v>0</v>
      </c>
      <c r="BZ28" s="96">
        <f t="shared" si="35"/>
        <v>0</v>
      </c>
      <c r="CA28" s="64"/>
      <c r="CB28" s="74">
        <f>IFERROR(((BY28-$AT28)/($AV28-$AT28)),0)</f>
        <v>-2.6999999999999997</v>
      </c>
      <c r="CC28" s="38">
        <f>+IF(CD28="SI",IFERROR((((IF(CD28="SI",(BZ28-AS28),0)))/(AT28-AS28)),"REVISAR"),BV28)</f>
        <v>0</v>
      </c>
      <c r="CD28" s="39" t="s">
        <v>174</v>
      </c>
      <c r="CE28" s="40" t="s">
        <v>175</v>
      </c>
      <c r="CF28" s="44">
        <f t="shared" si="40"/>
        <v>0</v>
      </c>
      <c r="CG28" s="44">
        <f t="shared" si="13"/>
        <v>0</v>
      </c>
      <c r="CH28" s="64"/>
      <c r="CI28" s="74">
        <f>IFERROR(((CF28-$AT28)/($AV28-$AT28)),0)</f>
        <v>-2.6999999999999997</v>
      </c>
      <c r="CJ28" s="38">
        <f>+IF(CK28="SI",IFERROR((((IF(CK28="SI",(CG28-AS28),0)))/(AT28-AS28)),"REVISAR"),CC28)</f>
        <v>0</v>
      </c>
      <c r="CK28" s="39" t="s">
        <v>174</v>
      </c>
      <c r="CL28" s="36"/>
      <c r="CM28" s="44">
        <f t="shared" si="41"/>
        <v>0</v>
      </c>
      <c r="CN28" s="44">
        <v>0</v>
      </c>
      <c r="CO28" s="36" t="s">
        <v>441</v>
      </c>
      <c r="CP28" s="74">
        <f>IFERROR(((CM28-$AT28)/($AV28-$AT28)),0)</f>
        <v>-2.6999999999999997</v>
      </c>
      <c r="CQ28" s="38">
        <f>+IF(CR28="SI",IFERROR((((IF(CR28="SI",(CN28-AS28),0)))/(AT28-AS28)),"REVISAR"),CJ28)</f>
        <v>0</v>
      </c>
      <c r="CR28" s="39" t="s">
        <v>406</v>
      </c>
      <c r="CS28" s="97" t="s">
        <v>409</v>
      </c>
      <c r="CT28" s="44">
        <f t="shared" si="42"/>
        <v>0</v>
      </c>
      <c r="CU28" s="44">
        <f t="shared" si="18"/>
        <v>0</v>
      </c>
      <c r="CV28" s="40"/>
      <c r="CW28" s="74">
        <f>IFERROR(((CT28-$AT28)/($AV28-$AT28)),0)</f>
        <v>-2.6999999999999997</v>
      </c>
      <c r="CX28" s="38">
        <f>+IF(CY28="SI",IFERROR((((IF(CY28="SI",(CU28-AS28),0)))/(AT28-AS28)),"REVISAR"),CQ28)</f>
        <v>0</v>
      </c>
      <c r="CY28" s="39" t="s">
        <v>174</v>
      </c>
      <c r="CZ28" s="40" t="s">
        <v>175</v>
      </c>
      <c r="DA28" s="44">
        <f t="shared" si="43"/>
        <v>0</v>
      </c>
      <c r="DB28" s="44">
        <f t="shared" si="21"/>
        <v>0</v>
      </c>
      <c r="DC28" s="40"/>
      <c r="DD28" s="74">
        <f>IFERROR(((DA28-$AT28)/($AV28-$AT28)),0)</f>
        <v>-2.6999999999999997</v>
      </c>
      <c r="DE28" s="38">
        <f>+IF(DF28="SI",IFERROR((((IF(DF28="SI",(DB28-AS28),0)))/(AT28-AS28)),"REVISAR"),CX28)</f>
        <v>0</v>
      </c>
      <c r="DF28" s="39" t="s">
        <v>174</v>
      </c>
      <c r="DG28" s="40" t="s">
        <v>175</v>
      </c>
      <c r="DH28" s="44">
        <f t="shared" si="44"/>
        <v>0</v>
      </c>
      <c r="DI28" s="44">
        <f t="shared" si="37"/>
        <v>0</v>
      </c>
      <c r="DJ28" s="40"/>
      <c r="DK28" s="74">
        <f>IFERROR(((DH28-$AT28)/($AV28-$AT28)),0)</f>
        <v>-2.6999999999999997</v>
      </c>
      <c r="DL28" s="38">
        <f>+IF(DM28="SI",IFERROR((((IF(DM28="SI",(DI28-AS28),0)))/(AT28-AS28)),"REVISAR"),DE28)</f>
        <v>0</v>
      </c>
      <c r="DM28" s="39" t="s">
        <v>174</v>
      </c>
      <c r="DN28" s="40" t="s">
        <v>175</v>
      </c>
      <c r="DO28" s="44">
        <f t="shared" si="45"/>
        <v>0</v>
      </c>
      <c r="DP28" s="44">
        <f t="shared" si="26"/>
        <v>0</v>
      </c>
      <c r="DQ28" s="40"/>
      <c r="DR28" s="74">
        <f>IFERROR(((DO28-$AT28)/($AV28-$AT28)),0)</f>
        <v>-2.6999999999999997</v>
      </c>
      <c r="DS28" s="38">
        <f>+IF(DT28="SI",IFERROR((((IF(DT28="SI",(DP28-AS28),0)))/(AT28-AS28)),"REVISAR"),DL28)</f>
        <v>0</v>
      </c>
      <c r="DT28" s="39" t="s">
        <v>174</v>
      </c>
      <c r="DU28" s="40" t="s">
        <v>175</v>
      </c>
      <c r="DV28" s="44">
        <f t="shared" si="46"/>
        <v>0</v>
      </c>
      <c r="DW28" s="44">
        <f t="shared" si="29"/>
        <v>0</v>
      </c>
      <c r="DX28" s="40"/>
      <c r="DY28" s="74">
        <f>IFERROR(((DV28-$AT28)/($AV28-$AT28)),0)</f>
        <v>-2.6999999999999997</v>
      </c>
      <c r="DZ28" s="38">
        <f>+IF(EA28="SI",IFERROR((((IF(EA28="SI",(DW28-AS28),0)))/(AT28-AS28)),"REVISAR"),DS28)</f>
        <v>0</v>
      </c>
      <c r="EA28" s="39" t="s">
        <v>174</v>
      </c>
      <c r="EB28" s="40" t="s">
        <v>175</v>
      </c>
      <c r="EC28" s="46">
        <f t="shared" si="39"/>
        <v>25.9</v>
      </c>
      <c r="ED28" s="40"/>
      <c r="EE28" s="40"/>
      <c r="EF28" s="74">
        <f>IFERROR(((EC28-$AT28)/($AV28-$AT28)),0)</f>
        <v>1</v>
      </c>
      <c r="EG28" s="38">
        <f>+IF(EH28="SI",IFERROR((((IF(EH28="SI",(ED28-AS28),0)))/(AT28-AS28)),"REVISAR"),DZ28)</f>
        <v>0</v>
      </c>
      <c r="EH28" s="39" t="s">
        <v>174</v>
      </c>
      <c r="EI28" s="40" t="s">
        <v>175</v>
      </c>
      <c r="EJ28" s="50"/>
      <c r="EK28" s="48">
        <v>2024</v>
      </c>
      <c r="EL28" s="49" t="str">
        <f>+VLOOKUP(C28,[8]Listas_desplega!$AI$22:$AJ$44,2,0)</f>
        <v>DCE</v>
      </c>
      <c r="EM28" s="49" t="str">
        <f>+VLOOKUP(I28,[8]Listas_desplega!$BY$2:$BZ$7,2,0)</f>
        <v>T_2</v>
      </c>
      <c r="EN28" s="49" t="str">
        <f>+VLOOKUP(J28,[8]Listas_desplega!$BY$10:$BZ$23,2,0)</f>
        <v>T_2_C_2</v>
      </c>
      <c r="EO28" s="49" t="str">
        <f>+VLOOKUP(K28,[8]Listas_desplega!$BY$27:$BZ$54,2,0)</f>
        <v>T_2_C_2_ET_1</v>
      </c>
      <c r="EP28" s="49" t="str">
        <f>+VLOOKUP(L28,[8]Listas_desplega!$BY$57:$BZ$105,2,0)</f>
        <v>T_2_C_2_ET_1_CPT_8</v>
      </c>
      <c r="EQ28" s="50" t="str">
        <f>+VLOOKUP(M28,[8]Listas_desplega!$J$2:$K$11,2,FALSE)</f>
        <v>Eje_E_2</v>
      </c>
      <c r="ER28" s="50"/>
    </row>
    <row r="29" spans="1:150" s="51" customFormat="1" ht="15" customHeight="1" x14ac:dyDescent="0.25">
      <c r="A29" s="20" t="s">
        <v>1349</v>
      </c>
      <c r="B29" s="21" t="s">
        <v>152</v>
      </c>
      <c r="C29" s="22" t="s">
        <v>397</v>
      </c>
      <c r="D29" s="22" t="s">
        <v>398</v>
      </c>
      <c r="E29" s="23" t="s">
        <v>154</v>
      </c>
      <c r="F29" s="23" t="s">
        <v>155</v>
      </c>
      <c r="G29" s="24" t="s">
        <v>156</v>
      </c>
      <c r="H29" s="23" t="s">
        <v>399</v>
      </c>
      <c r="I29" s="23" t="s">
        <v>158</v>
      </c>
      <c r="J29" s="21" t="s">
        <v>159</v>
      </c>
      <c r="K29" s="21" t="s">
        <v>160</v>
      </c>
      <c r="L29" s="21" t="s">
        <v>181</v>
      </c>
      <c r="M29" s="21" t="s">
        <v>182</v>
      </c>
      <c r="N29" s="25" t="s">
        <v>183</v>
      </c>
      <c r="O29" s="29" t="s">
        <v>446</v>
      </c>
      <c r="P29" s="23" t="s">
        <v>447</v>
      </c>
      <c r="Q29" s="30" t="s">
        <v>221</v>
      </c>
      <c r="R29" s="30" t="s">
        <v>448</v>
      </c>
      <c r="S29" s="23" t="s">
        <v>449</v>
      </c>
      <c r="T29" s="29" t="s">
        <v>186</v>
      </c>
      <c r="U29" s="29" t="s">
        <v>199</v>
      </c>
      <c r="V29" s="29">
        <v>120</v>
      </c>
      <c r="W29" s="23" t="s">
        <v>450</v>
      </c>
      <c r="X29" s="29" t="s">
        <v>404</v>
      </c>
      <c r="Y29" s="21"/>
      <c r="Z29" s="30"/>
      <c r="AA29" s="30"/>
      <c r="AB29" s="30"/>
      <c r="AC29" s="30"/>
      <c r="AD29" s="30"/>
      <c r="AE29" s="30"/>
      <c r="AF29" s="30"/>
      <c r="AG29" s="30" t="s">
        <v>173</v>
      </c>
      <c r="AH29" s="29"/>
      <c r="AI29" s="29" t="s">
        <v>173</v>
      </c>
      <c r="AJ29" s="29" t="s">
        <v>421</v>
      </c>
      <c r="AK29" s="29" t="s">
        <v>173</v>
      </c>
      <c r="AL29" s="29"/>
      <c r="AM29" s="29"/>
      <c r="AN29" s="29"/>
      <c r="AO29" s="29"/>
      <c r="AP29" s="29"/>
      <c r="AQ29" s="29"/>
      <c r="AR29" s="31"/>
      <c r="AS29" s="29"/>
      <c r="AT29" s="371">
        <v>10.6</v>
      </c>
      <c r="AU29" s="371">
        <v>10.199999999999999</v>
      </c>
      <c r="AV29" s="371">
        <v>9.8000000000000007</v>
      </c>
      <c r="AW29" s="371">
        <v>9.3000000000000007</v>
      </c>
      <c r="AX29" s="371">
        <v>8.8000000000000007</v>
      </c>
      <c r="AY29" s="367">
        <v>8.8000000000000007</v>
      </c>
      <c r="AZ29" s="105"/>
      <c r="BA29" s="105"/>
      <c r="BB29" s="105"/>
      <c r="BC29" s="106"/>
      <c r="BD29" s="93">
        <v>0</v>
      </c>
      <c r="BE29" s="93">
        <v>0</v>
      </c>
      <c r="BF29" s="36"/>
      <c r="BG29" s="37">
        <f>IFERROR((-BD29+$AT29)/(-$AV29+$AT29),0)</f>
        <v>13.250000000000018</v>
      </c>
      <c r="BH29" s="38">
        <f>+IF(BI29="SI",IFERROR((((IF(BI29="SI",(-BE29+AT29),0)))/(-AV29+ATS29)),"REVISAR"),0)</f>
        <v>0</v>
      </c>
      <c r="BI29" s="39" t="s">
        <v>174</v>
      </c>
      <c r="BJ29" s="40" t="s">
        <v>175</v>
      </c>
      <c r="BK29" s="100">
        <v>0</v>
      </c>
      <c r="BL29" s="44">
        <v>0</v>
      </c>
      <c r="BM29" s="40"/>
      <c r="BN29" s="37">
        <f>IFERROR((-BK29+$AT29)/(-$AV29+$AT29),0)</f>
        <v>13.250000000000018</v>
      </c>
      <c r="BO29" s="38">
        <f>+IF(BP29="SI",IFERROR((((IF(BP29="SI",(-BL29+AT29),0)))/(-AV29+ATS29)),"REVISAR"),BH29)</f>
        <v>0</v>
      </c>
      <c r="BP29" s="39" t="s">
        <v>174</v>
      </c>
      <c r="BQ29" s="36" t="s">
        <v>175</v>
      </c>
      <c r="BR29" s="95">
        <v>0</v>
      </c>
      <c r="BS29" s="44">
        <v>0</v>
      </c>
      <c r="BT29" s="36" t="s">
        <v>405</v>
      </c>
      <c r="BU29" s="37">
        <f>IFERROR((-BR29+$AT29)/(-$AV29+$AT29),0)</f>
        <v>13.250000000000018</v>
      </c>
      <c r="BV29" s="38">
        <f>+IF(BW29="SI",IFERROR((((IF(BW29="SI",(-BS29+AT29),0)))/(-AV29+ATS29)),"REVISAR"),BO29)</f>
        <v>0</v>
      </c>
      <c r="BW29" s="39" t="s">
        <v>406</v>
      </c>
      <c r="BX29" s="36" t="s">
        <v>407</v>
      </c>
      <c r="BY29" s="44">
        <v>0</v>
      </c>
      <c r="BZ29" s="96">
        <f t="shared" si="35"/>
        <v>0</v>
      </c>
      <c r="CA29" s="64"/>
      <c r="CB29" s="37">
        <f>IFERROR((-BY29+$AT29)/(-$AV29+$AT29),0)</f>
        <v>13.250000000000018</v>
      </c>
      <c r="CC29" s="38">
        <f>+IF(CD29="SI",IFERROR((((IF(CD29="SI",(-BZ29+AT29),0)))/(-AV29+ATS29)),"REVISAR"),BV29)</f>
        <v>0</v>
      </c>
      <c r="CD29" s="39" t="s">
        <v>174</v>
      </c>
      <c r="CE29" s="40" t="s">
        <v>175</v>
      </c>
      <c r="CF29" s="44">
        <f t="shared" si="40"/>
        <v>0</v>
      </c>
      <c r="CG29" s="44">
        <f t="shared" si="13"/>
        <v>0</v>
      </c>
      <c r="CH29" s="64"/>
      <c r="CI29" s="37">
        <f>IFERROR((-CF29+$AT29)/(-$AV29+$AT29),0)</f>
        <v>13.250000000000018</v>
      </c>
      <c r="CJ29" s="38">
        <f>+IF(CK29="SI",IFERROR((((IF(CK29="SI",(-CG29+AT29),0)))/(-AV29+ATS29)),"REVISAR"),CC29)</f>
        <v>0</v>
      </c>
      <c r="CK29" s="39" t="s">
        <v>174</v>
      </c>
      <c r="CL29" s="36"/>
      <c r="CM29" s="44">
        <f t="shared" si="41"/>
        <v>0</v>
      </c>
      <c r="CN29" s="44">
        <v>0</v>
      </c>
      <c r="CO29" s="36" t="s">
        <v>408</v>
      </c>
      <c r="CP29" s="37">
        <f>IFERROR((-CM29+$AT29)/(-$AV29+$AT29),0)</f>
        <v>13.250000000000018</v>
      </c>
      <c r="CQ29" s="38">
        <f>+IF(CR29="SI",IFERROR((((IF(CR29="SI",(-CN29+AT29),0)))/(-AV29+ATS29)),"REVISAR"),CJ29)</f>
        <v>0</v>
      </c>
      <c r="CR29" s="39" t="s">
        <v>406</v>
      </c>
      <c r="CS29" s="97" t="s">
        <v>409</v>
      </c>
      <c r="CT29" s="44">
        <f t="shared" si="42"/>
        <v>0</v>
      </c>
      <c r="CU29" s="44">
        <f t="shared" si="18"/>
        <v>0</v>
      </c>
      <c r="CV29" s="40"/>
      <c r="CW29" s="37">
        <f>IFERROR((-CT29+$AT29)/(-$AV29+$AT29),0)</f>
        <v>13.250000000000018</v>
      </c>
      <c r="CX29" s="38">
        <f>+IF(CY29="SI",IFERROR((((IF(CY29="SI",(-CU29+AT29),0)))/(-AV29+ATS29)),"REVISAR"),CQ29)</f>
        <v>0</v>
      </c>
      <c r="CY29" s="39" t="s">
        <v>174</v>
      </c>
      <c r="CZ29" s="40" t="s">
        <v>175</v>
      </c>
      <c r="DA29" s="44">
        <f t="shared" si="43"/>
        <v>0</v>
      </c>
      <c r="DB29" s="44">
        <f t="shared" si="21"/>
        <v>0</v>
      </c>
      <c r="DC29" s="40"/>
      <c r="DD29" s="37">
        <f>IFERROR((-DA29+$AT29)/(-$AV29+$AT29),0)</f>
        <v>13.250000000000018</v>
      </c>
      <c r="DE29" s="38">
        <f>+IF(DF29="SI",IFERROR((((IF(DF29="SI",(-DB29+AT29),0)))/(-AV29+ATS29)),"REVISAR"),CX29)</f>
        <v>0</v>
      </c>
      <c r="DF29" s="39" t="s">
        <v>174</v>
      </c>
      <c r="DG29" s="40" t="s">
        <v>175</v>
      </c>
      <c r="DH29" s="44">
        <f t="shared" si="44"/>
        <v>0</v>
      </c>
      <c r="DI29" s="44">
        <f t="shared" si="37"/>
        <v>0</v>
      </c>
      <c r="DJ29" s="40"/>
      <c r="DK29" s="37">
        <f>IFERROR((-DH29+$AT29)/(-$AV29+$AT29),0)</f>
        <v>13.250000000000018</v>
      </c>
      <c r="DL29" s="38">
        <f>+IF(DM29="SI",IFERROR((((IF(DM29="SI",(-DI29+AT29),0)))/(-AV29+ATS29)),"REVISAR"),DE29)</f>
        <v>0</v>
      </c>
      <c r="DM29" s="39" t="s">
        <v>174</v>
      </c>
      <c r="DN29" s="40" t="s">
        <v>175</v>
      </c>
      <c r="DO29" s="44">
        <f t="shared" si="45"/>
        <v>0</v>
      </c>
      <c r="DP29" s="44">
        <f t="shared" si="26"/>
        <v>0</v>
      </c>
      <c r="DQ29" s="40"/>
      <c r="DR29" s="37">
        <f>IFERROR((-DO29+$AT29)/(-$AV29+$AT29),0)</f>
        <v>13.250000000000018</v>
      </c>
      <c r="DS29" s="38">
        <f>+IF(DT29="SI",IFERROR((((IF(DT29="SI",(-DP29+AT29),0)))/(-AV29+ATS29)),"REVISAR"),DL29)</f>
        <v>0</v>
      </c>
      <c r="DT29" s="39" t="s">
        <v>174</v>
      </c>
      <c r="DU29" s="40" t="s">
        <v>175</v>
      </c>
      <c r="DV29" s="44">
        <f t="shared" si="46"/>
        <v>0</v>
      </c>
      <c r="DW29" s="44">
        <f t="shared" si="29"/>
        <v>0</v>
      </c>
      <c r="DX29" s="40"/>
      <c r="DY29" s="37">
        <f>IFERROR((-DV29+$AT29)/(-$AV29+$AT29),0)</f>
        <v>13.250000000000018</v>
      </c>
      <c r="DZ29" s="38">
        <f>+IF(EA29="SI",IFERROR((((IF(EA29="SI",(-DW29+AT29),0)))/(-AV29+ATS29)),"REVISAR"),DS29)</f>
        <v>0</v>
      </c>
      <c r="EA29" s="39" t="s">
        <v>174</v>
      </c>
      <c r="EB29" s="40" t="s">
        <v>175</v>
      </c>
      <c r="EC29" s="46">
        <f t="shared" si="39"/>
        <v>9.8000000000000007</v>
      </c>
      <c r="ED29" s="47"/>
      <c r="EE29" s="40"/>
      <c r="EF29" s="37">
        <f>IFERROR((-EC29+$AT29)/(-$AV29+$AT29),0)</f>
        <v>1</v>
      </c>
      <c r="EG29" s="38">
        <f>+IF(EH29="SI",IFERROR((((IF(EH29="SI",(-ED29+AT29),0)))/(-AV29+ATS29)),"REVISAR"),DZ29)</f>
        <v>0</v>
      </c>
      <c r="EH29" s="39" t="s">
        <v>174</v>
      </c>
      <c r="EI29" s="40" t="s">
        <v>175</v>
      </c>
      <c r="EJ29" s="50"/>
      <c r="EK29" s="48">
        <v>2024</v>
      </c>
      <c r="EL29" s="49" t="str">
        <f>+VLOOKUP(C29,[8]Listas_desplega!$AI$22:$AJ$44,2,0)</f>
        <v>DCE</v>
      </c>
      <c r="EM29" s="49" t="str">
        <f>+VLOOKUP(I29,[8]Listas_desplega!$BY$2:$BZ$7,2,0)</f>
        <v>T_2</v>
      </c>
      <c r="EN29" s="49" t="str">
        <f>+VLOOKUP(J29,[8]Listas_desplega!$BY$10:$BZ$23,2,0)</f>
        <v>T_2_C_2</v>
      </c>
      <c r="EO29" s="49" t="str">
        <f>+VLOOKUP(K29,[8]Listas_desplega!$BY$27:$BZ$54,2,0)</f>
        <v>T_2_C_2_ET_1</v>
      </c>
      <c r="EP29" s="49" t="str">
        <f>+VLOOKUP(L29,[8]Listas_desplega!$BY$57:$BZ$105,2,0)</f>
        <v>T_2_C_2_ET_1_CPT_8</v>
      </c>
      <c r="EQ29" s="50" t="str">
        <f>+VLOOKUP(M29,[8]Listas_desplega!$J$2:$K$11,2,FALSE)</f>
        <v>Eje_E_6</v>
      </c>
      <c r="ER29" s="50"/>
    </row>
    <row r="30" spans="1:150" s="51" customFormat="1" ht="15" customHeight="1" x14ac:dyDescent="0.25">
      <c r="A30" s="20" t="s">
        <v>1350</v>
      </c>
      <c r="B30" s="21" t="s">
        <v>152</v>
      </c>
      <c r="C30" s="22" t="s">
        <v>397</v>
      </c>
      <c r="D30" s="22" t="s">
        <v>398</v>
      </c>
      <c r="E30" s="23" t="s">
        <v>154</v>
      </c>
      <c r="F30" s="23" t="s">
        <v>155</v>
      </c>
      <c r="G30" s="24" t="s">
        <v>156</v>
      </c>
      <c r="H30" s="23" t="s">
        <v>399</v>
      </c>
      <c r="I30" s="23" t="s">
        <v>158</v>
      </c>
      <c r="J30" s="21" t="s">
        <v>159</v>
      </c>
      <c r="K30" s="21" t="s">
        <v>160</v>
      </c>
      <c r="L30" s="21" t="s">
        <v>181</v>
      </c>
      <c r="M30" s="21" t="s">
        <v>182</v>
      </c>
      <c r="N30" s="25" t="s">
        <v>183</v>
      </c>
      <c r="O30" s="29" t="s">
        <v>451</v>
      </c>
      <c r="P30" s="23" t="s">
        <v>452</v>
      </c>
      <c r="Q30" s="30" t="s">
        <v>221</v>
      </c>
      <c r="R30" s="30" t="s">
        <v>448</v>
      </c>
      <c r="S30" s="23" t="s">
        <v>453</v>
      </c>
      <c r="T30" s="29" t="s">
        <v>186</v>
      </c>
      <c r="U30" s="29" t="s">
        <v>199</v>
      </c>
      <c r="V30" s="29">
        <v>120</v>
      </c>
      <c r="W30" s="23" t="s">
        <v>450</v>
      </c>
      <c r="X30" s="29" t="s">
        <v>404</v>
      </c>
      <c r="Y30" s="21"/>
      <c r="Z30" s="30"/>
      <c r="AA30" s="30"/>
      <c r="AB30" s="30"/>
      <c r="AC30" s="30"/>
      <c r="AD30" s="30"/>
      <c r="AE30" s="30"/>
      <c r="AF30" s="30"/>
      <c r="AG30" s="30" t="s">
        <v>173</v>
      </c>
      <c r="AH30" s="29"/>
      <c r="AI30" s="29" t="s">
        <v>173</v>
      </c>
      <c r="AJ30" s="29" t="s">
        <v>421</v>
      </c>
      <c r="AK30" s="29" t="s">
        <v>173</v>
      </c>
      <c r="AL30" s="29"/>
      <c r="AM30" s="29"/>
      <c r="AN30" s="29"/>
      <c r="AO30" s="29"/>
      <c r="AP30" s="29"/>
      <c r="AQ30" s="29"/>
      <c r="AR30" s="31"/>
      <c r="AS30" s="29"/>
      <c r="AT30" s="371">
        <v>10.6</v>
      </c>
      <c r="AU30" s="371">
        <v>10.199999999999999</v>
      </c>
      <c r="AV30" s="371">
        <v>9.8000000000000007</v>
      </c>
      <c r="AW30" s="371">
        <v>9.3000000000000007</v>
      </c>
      <c r="AX30" s="371">
        <v>8.8000000000000007</v>
      </c>
      <c r="AY30" s="367">
        <v>8.8000000000000007</v>
      </c>
      <c r="AZ30" s="105"/>
      <c r="BA30" s="105"/>
      <c r="BB30" s="105"/>
      <c r="BC30" s="106"/>
      <c r="BD30" s="93">
        <v>0</v>
      </c>
      <c r="BE30" s="93">
        <v>0</v>
      </c>
      <c r="BF30" s="36"/>
      <c r="BG30" s="37">
        <f>IFERROR((-BD30+$AT30)/(-$AV30+$AT30),0)</f>
        <v>13.250000000000018</v>
      </c>
      <c r="BH30" s="38">
        <f>+IF(BI30="SI",IFERROR((((IF(BI30="SI",(-BE30+AT30),0)))/(-AV30+ATS30)),"REVISAR"),0)</f>
        <v>0</v>
      </c>
      <c r="BI30" s="39" t="s">
        <v>174</v>
      </c>
      <c r="BJ30" s="40" t="s">
        <v>175</v>
      </c>
      <c r="BK30" s="100">
        <v>0</v>
      </c>
      <c r="BL30" s="44">
        <v>0</v>
      </c>
      <c r="BM30" s="40"/>
      <c r="BN30" s="37">
        <f>IFERROR((-BK30+$AT30)/(-$AV30+$AT30),0)</f>
        <v>13.250000000000018</v>
      </c>
      <c r="BO30" s="38">
        <f>+IF(BP30="SI",IFERROR((((IF(BP30="SI",(-BL30+AT30),0)))/(-AV30+ATS30)),"REVISAR"),BH30)</f>
        <v>0</v>
      </c>
      <c r="BP30" s="39" t="s">
        <v>174</v>
      </c>
      <c r="BQ30" s="36" t="s">
        <v>175</v>
      </c>
      <c r="BR30" s="95">
        <v>0</v>
      </c>
      <c r="BS30" s="44">
        <v>0</v>
      </c>
      <c r="BT30" s="36" t="s">
        <v>405</v>
      </c>
      <c r="BU30" s="37">
        <f>IFERROR((-BR30+$AT30)/(-$AV30+$AT30),0)</f>
        <v>13.250000000000018</v>
      </c>
      <c r="BV30" s="38">
        <f>+IF(BW30="SI",IFERROR((((IF(BW30="SI",(-BS30+AT30),0)))/(-AV30+ATS30)),"REVISAR"),BO30)</f>
        <v>0</v>
      </c>
      <c r="BW30" s="39" t="s">
        <v>406</v>
      </c>
      <c r="BX30" s="36" t="s">
        <v>407</v>
      </c>
      <c r="BY30" s="44">
        <v>0</v>
      </c>
      <c r="BZ30" s="96">
        <f t="shared" si="35"/>
        <v>0</v>
      </c>
      <c r="CA30" s="64"/>
      <c r="CB30" s="37">
        <f>IFERROR((-BY30+$AT30)/(-$AV30+$AT30),0)</f>
        <v>13.250000000000018</v>
      </c>
      <c r="CC30" s="38">
        <f>+IF(CD30="SI",IFERROR((((IF(CD30="SI",(-BZ30+AT30),0)))/(-AV30+ATS30)),"REVISAR"),BV30)</f>
        <v>0</v>
      </c>
      <c r="CD30" s="39" t="s">
        <v>174</v>
      </c>
      <c r="CE30" s="40" t="s">
        <v>175</v>
      </c>
      <c r="CF30" s="44">
        <f t="shared" si="40"/>
        <v>0</v>
      </c>
      <c r="CG30" s="44">
        <f t="shared" si="13"/>
        <v>0</v>
      </c>
      <c r="CH30" s="64"/>
      <c r="CI30" s="37">
        <f>IFERROR((-CF30+$AT30)/(-$AV30+$AT30),0)</f>
        <v>13.250000000000018</v>
      </c>
      <c r="CJ30" s="38">
        <f>+IF(CK30="SI",IFERROR((((IF(CK30="SI",(-CG30+AT30),0)))/(-AV30+ATS30)),"REVISAR"),CC30)</f>
        <v>0</v>
      </c>
      <c r="CK30" s="39" t="s">
        <v>174</v>
      </c>
      <c r="CL30" s="36"/>
      <c r="CM30" s="44">
        <f t="shared" si="41"/>
        <v>0</v>
      </c>
      <c r="CN30" s="44">
        <v>0</v>
      </c>
      <c r="CO30" s="36" t="s">
        <v>408</v>
      </c>
      <c r="CP30" s="37">
        <f>IFERROR((-CM30+$AT30)/(-$AV30+$AT30),0)</f>
        <v>13.250000000000018</v>
      </c>
      <c r="CQ30" s="38">
        <f>+IF(CR30="SI",IFERROR((((IF(CR30="SI",(-CN30+AT30),0)))/(-AV30+ATS30)),"REVISAR"),CJ30)</f>
        <v>0</v>
      </c>
      <c r="CR30" s="39" t="s">
        <v>406</v>
      </c>
      <c r="CS30" s="97" t="s">
        <v>409</v>
      </c>
      <c r="CT30" s="44">
        <f t="shared" si="42"/>
        <v>0</v>
      </c>
      <c r="CU30" s="44">
        <f t="shared" si="18"/>
        <v>0</v>
      </c>
      <c r="CV30" s="40"/>
      <c r="CW30" s="37">
        <f>IFERROR((-CT30+$AT30)/(-$AV30+$AT30),0)</f>
        <v>13.250000000000018</v>
      </c>
      <c r="CX30" s="38">
        <f>+IF(CY30="SI",IFERROR((((IF(CY30="SI",(-CU30+AT30),0)))/(-AV30+ATS30)),"REVISAR"),CQ30)</f>
        <v>0</v>
      </c>
      <c r="CY30" s="39" t="s">
        <v>174</v>
      </c>
      <c r="CZ30" s="40" t="s">
        <v>175</v>
      </c>
      <c r="DA30" s="44">
        <f t="shared" si="43"/>
        <v>0</v>
      </c>
      <c r="DB30" s="44">
        <f t="shared" si="21"/>
        <v>0</v>
      </c>
      <c r="DC30" s="40"/>
      <c r="DD30" s="37">
        <f>IFERROR((-DA30+$AT30)/(-$AV30+$AT30),0)</f>
        <v>13.250000000000018</v>
      </c>
      <c r="DE30" s="38">
        <f>+IF(DF30="SI",IFERROR((((IF(DF30="SI",(-DB30+AT30),0)))/(-AV30+ATS30)),"REVISAR"),CX30)</f>
        <v>0</v>
      </c>
      <c r="DF30" s="39" t="s">
        <v>174</v>
      </c>
      <c r="DG30" s="40" t="s">
        <v>175</v>
      </c>
      <c r="DH30" s="44">
        <f t="shared" si="44"/>
        <v>0</v>
      </c>
      <c r="DI30" s="44">
        <f t="shared" si="37"/>
        <v>0</v>
      </c>
      <c r="DJ30" s="40"/>
      <c r="DK30" s="37">
        <f>IFERROR((-DH30+$AT30)/(-$AV30+$AT30),0)</f>
        <v>13.250000000000018</v>
      </c>
      <c r="DL30" s="38">
        <f>+IF(DM30="SI",IFERROR((((IF(DM30="SI",(-DI30+AT30),0)))/(-AV30+ATS30)),"REVISAR"),DE30)</f>
        <v>0</v>
      </c>
      <c r="DM30" s="39" t="s">
        <v>174</v>
      </c>
      <c r="DN30" s="40" t="s">
        <v>175</v>
      </c>
      <c r="DO30" s="44">
        <f t="shared" si="45"/>
        <v>0</v>
      </c>
      <c r="DP30" s="44">
        <f t="shared" si="26"/>
        <v>0</v>
      </c>
      <c r="DQ30" s="40"/>
      <c r="DR30" s="37">
        <f>IFERROR((-DO30+$AT30)/(-$AV30+$AT30),0)</f>
        <v>13.250000000000018</v>
      </c>
      <c r="DS30" s="38">
        <f>+IF(DT30="SI",IFERROR((((IF(DT30="SI",(-DP30+AT30),0)))/(-AV30+ATS30)),"REVISAR"),DL30)</f>
        <v>0</v>
      </c>
      <c r="DT30" s="39" t="s">
        <v>174</v>
      </c>
      <c r="DU30" s="40" t="s">
        <v>175</v>
      </c>
      <c r="DV30" s="44">
        <f t="shared" si="46"/>
        <v>0</v>
      </c>
      <c r="DW30" s="44">
        <f t="shared" si="29"/>
        <v>0</v>
      </c>
      <c r="DX30" s="40"/>
      <c r="DY30" s="37">
        <f>IFERROR((-DV30+$AT30)/(-$AV30+$AT30),0)</f>
        <v>13.250000000000018</v>
      </c>
      <c r="DZ30" s="38">
        <f>+IF(EA30="SI",IFERROR((((IF(EA30="SI",(-DW30+AT30),0)))/(-AV30+ATS30)),"REVISAR"),DS30)</f>
        <v>0</v>
      </c>
      <c r="EA30" s="39" t="s">
        <v>174</v>
      </c>
      <c r="EB30" s="40" t="s">
        <v>175</v>
      </c>
      <c r="EC30" s="46">
        <f t="shared" si="39"/>
        <v>9.8000000000000007</v>
      </c>
      <c r="ED30" s="47"/>
      <c r="EE30" s="40"/>
      <c r="EF30" s="37">
        <f>IFERROR((-EC30+$AT30)/(-$AV30+$AT30),0)</f>
        <v>1</v>
      </c>
      <c r="EG30" s="38">
        <f>+IF(EH30="SI",IFERROR((((IF(EH30="SI",(-ED30+AT30),0)))/(-AV30+ATS30)),"REVISAR"),DZ30)</f>
        <v>0</v>
      </c>
      <c r="EH30" s="39" t="s">
        <v>174</v>
      </c>
      <c r="EI30" s="40" t="s">
        <v>175</v>
      </c>
      <c r="EJ30" s="50"/>
      <c r="EK30" s="48">
        <v>2024</v>
      </c>
      <c r="EL30" s="49" t="str">
        <f>+VLOOKUP(C30,[8]Listas_desplega!$AI$22:$AJ$44,2,0)</f>
        <v>DCE</v>
      </c>
      <c r="EM30" s="49" t="str">
        <f>+VLOOKUP(I30,[8]Listas_desplega!$BY$2:$BZ$7,2,0)</f>
        <v>T_2</v>
      </c>
      <c r="EN30" s="49" t="str">
        <f>+VLOOKUP(J30,[8]Listas_desplega!$BY$10:$BZ$23,2,0)</f>
        <v>T_2_C_2</v>
      </c>
      <c r="EO30" s="49" t="str">
        <f>+VLOOKUP(K30,[8]Listas_desplega!$BY$27:$BZ$54,2,0)</f>
        <v>T_2_C_2_ET_1</v>
      </c>
      <c r="EP30" s="49" t="str">
        <f>+VLOOKUP(L30,[8]Listas_desplega!$BY$57:$BZ$105,2,0)</f>
        <v>T_2_C_2_ET_1_CPT_8</v>
      </c>
      <c r="EQ30" s="50" t="str">
        <f>+VLOOKUP(M30,[8]Listas_desplega!$J$2:$K$11,2,FALSE)</f>
        <v>Eje_E_6</v>
      </c>
      <c r="ER30" s="50"/>
    </row>
    <row r="31" spans="1:150" s="51" customFormat="1" ht="15" customHeight="1" x14ac:dyDescent="0.25">
      <c r="A31" s="20" t="s">
        <v>1351</v>
      </c>
      <c r="B31" s="21" t="s">
        <v>152</v>
      </c>
      <c r="C31" s="22" t="s">
        <v>397</v>
      </c>
      <c r="D31" s="22" t="s">
        <v>398</v>
      </c>
      <c r="E31" s="23" t="s">
        <v>154</v>
      </c>
      <c r="F31" s="23" t="s">
        <v>155</v>
      </c>
      <c r="G31" s="24" t="s">
        <v>156</v>
      </c>
      <c r="H31" s="23" t="s">
        <v>410</v>
      </c>
      <c r="I31" s="23" t="s">
        <v>158</v>
      </c>
      <c r="J31" s="21" t="s">
        <v>159</v>
      </c>
      <c r="K31" s="21" t="s">
        <v>160</v>
      </c>
      <c r="L31" s="21" t="s">
        <v>181</v>
      </c>
      <c r="M31" s="21" t="s">
        <v>182</v>
      </c>
      <c r="N31" s="25" t="s">
        <v>183</v>
      </c>
      <c r="O31" s="29" t="s">
        <v>454</v>
      </c>
      <c r="P31" s="23" t="s">
        <v>455</v>
      </c>
      <c r="Q31" s="30" t="s">
        <v>221</v>
      </c>
      <c r="R31" s="30" t="s">
        <v>303</v>
      </c>
      <c r="S31" s="23" t="s">
        <v>456</v>
      </c>
      <c r="T31" s="29" t="s">
        <v>186</v>
      </c>
      <c r="U31" s="29" t="s">
        <v>199</v>
      </c>
      <c r="V31" s="29">
        <v>60</v>
      </c>
      <c r="W31" s="23" t="s">
        <v>420</v>
      </c>
      <c r="X31" s="29" t="s">
        <v>404</v>
      </c>
      <c r="Y31" s="21"/>
      <c r="Z31" s="30"/>
      <c r="AA31" s="30"/>
      <c r="AB31" s="30"/>
      <c r="AC31" s="30"/>
      <c r="AD31" s="30"/>
      <c r="AE31" s="30"/>
      <c r="AF31" s="30"/>
      <c r="AG31" s="30"/>
      <c r="AH31" s="29"/>
      <c r="AI31" s="29"/>
      <c r="AJ31" s="29"/>
      <c r="AK31" s="29"/>
      <c r="AL31" s="29"/>
      <c r="AM31" s="29"/>
      <c r="AN31" s="29"/>
      <c r="AO31" s="29"/>
      <c r="AP31" s="29"/>
      <c r="AQ31" s="29"/>
      <c r="AR31" s="31" t="s">
        <v>173</v>
      </c>
      <c r="AS31" s="29"/>
      <c r="AT31" s="367">
        <v>59</v>
      </c>
      <c r="AU31" s="367">
        <v>60</v>
      </c>
      <c r="AV31" s="367">
        <v>66</v>
      </c>
      <c r="AW31" s="367">
        <v>84</v>
      </c>
      <c r="AX31" s="367">
        <v>100</v>
      </c>
      <c r="AY31" s="367">
        <v>100</v>
      </c>
      <c r="AZ31" s="29"/>
      <c r="BA31" s="29"/>
      <c r="BB31" s="29"/>
      <c r="BC31" s="33"/>
      <c r="BD31" s="93">
        <v>0</v>
      </c>
      <c r="BE31" s="93">
        <v>0</v>
      </c>
      <c r="BF31" s="36"/>
      <c r="BG31" s="74">
        <f>IFERROR(((BD31-$AT31)/($AV31-$AT31)),0)</f>
        <v>-8.4285714285714288</v>
      </c>
      <c r="BH31" s="38">
        <f>+IF(BI31="SI",IFERROR((((IF(BI31="SI",(BE31-AS31),0)))/(AT31-AS31)),"REVISAR"),0)</f>
        <v>0</v>
      </c>
      <c r="BI31" s="39" t="s">
        <v>174</v>
      </c>
      <c r="BJ31" s="40" t="s">
        <v>175</v>
      </c>
      <c r="BK31" s="100">
        <v>0</v>
      </c>
      <c r="BL31" s="44">
        <v>0</v>
      </c>
      <c r="BM31" s="36"/>
      <c r="BN31" s="74">
        <f>IFERROR(((BK31-$AT31)/($AV31-$AT31)),0)</f>
        <v>-8.4285714285714288</v>
      </c>
      <c r="BO31" s="38">
        <f>+IF(BP31="SI",IFERROR((((IF(BP31="SI",(BL31-AS31),0)))/(AT31-AS31)),"REVISAR"),BH31)</f>
        <v>0</v>
      </c>
      <c r="BP31" s="39" t="s">
        <v>174</v>
      </c>
      <c r="BQ31" s="36" t="s">
        <v>175</v>
      </c>
      <c r="BR31" s="95">
        <v>0</v>
      </c>
      <c r="BS31" s="44">
        <v>0</v>
      </c>
      <c r="BT31" s="36" t="s">
        <v>457</v>
      </c>
      <c r="BU31" s="74">
        <f>IFERROR(((BR31-$AT31)/($AV31-$AT31)),0)</f>
        <v>-8.4285714285714288</v>
      </c>
      <c r="BV31" s="38">
        <f>+IF(BW31="SI",IFERROR((((IF(BW31="SI",(BS31-AS31),0)))/(AT31-AS31)),"REVISAR"),BO31)</f>
        <v>0</v>
      </c>
      <c r="BW31" s="39" t="s">
        <v>176</v>
      </c>
      <c r="BX31" s="36" t="s">
        <v>458</v>
      </c>
      <c r="BY31" s="44">
        <v>0</v>
      </c>
      <c r="BZ31" s="96">
        <f t="shared" si="35"/>
        <v>0</v>
      </c>
      <c r="CA31" s="64"/>
      <c r="CB31" s="74">
        <f>IFERROR(((BY31-$AT31)/($AV31-$AT31)),0)</f>
        <v>-8.4285714285714288</v>
      </c>
      <c r="CC31" s="38">
        <f>+IF(CD31="SI",IFERROR((((IF(CD31="SI",(BZ31-AS31),0)))/(AT31-AS31)),"REVISAR"),BV31)</f>
        <v>0</v>
      </c>
      <c r="CD31" s="39" t="s">
        <v>174</v>
      </c>
      <c r="CE31" s="40" t="s">
        <v>175</v>
      </c>
      <c r="CF31" s="44">
        <f t="shared" si="40"/>
        <v>0</v>
      </c>
      <c r="CG31" s="44">
        <f t="shared" si="13"/>
        <v>0</v>
      </c>
      <c r="CH31" s="64"/>
      <c r="CI31" s="74">
        <f>IFERROR(((CF31-$AT31)/($AV31-$AT31)),0)</f>
        <v>-8.4285714285714288</v>
      </c>
      <c r="CJ31" s="38">
        <f>+IF(CK31="SI",IFERROR((((IF(CK31="SI",(CG31-AS31),0)))/(AT31-AS31)),"REVISAR"),CC31)</f>
        <v>0</v>
      </c>
      <c r="CK31" s="39" t="s">
        <v>174</v>
      </c>
      <c r="CL31" s="36"/>
      <c r="CM31" s="44">
        <f t="shared" si="41"/>
        <v>0</v>
      </c>
      <c r="CN31" s="44">
        <v>0</v>
      </c>
      <c r="CO31" s="36" t="s">
        <v>459</v>
      </c>
      <c r="CP31" s="74">
        <f>IFERROR(((CM31-$AT31)/($AV31-$AT31)),0)</f>
        <v>-8.4285714285714288</v>
      </c>
      <c r="CQ31" s="38">
        <f>+IF(CR31="SI",IFERROR((((IF(CR31="SI",(CN31-AS31),0)))/(AT31-AS31)),"REVISAR"),CJ31)</f>
        <v>0</v>
      </c>
      <c r="CR31" s="39" t="s">
        <v>406</v>
      </c>
      <c r="CS31" s="97" t="s">
        <v>409</v>
      </c>
      <c r="CT31" s="44">
        <f t="shared" si="42"/>
        <v>0</v>
      </c>
      <c r="CU31" s="44">
        <f t="shared" si="18"/>
        <v>0</v>
      </c>
      <c r="CV31" s="40"/>
      <c r="CW31" s="74">
        <f>IFERROR(((CT31-$AT31)/($AV31-$AT31)),0)</f>
        <v>-8.4285714285714288</v>
      </c>
      <c r="CX31" s="38">
        <f>+IF(CY31="SI",IFERROR((((IF(CY31="SI",(CU31-AS31),0)))/(AT31-AS31)),"REVISAR"),CQ31)</f>
        <v>0</v>
      </c>
      <c r="CY31" s="39" t="s">
        <v>174</v>
      </c>
      <c r="CZ31" s="40" t="s">
        <v>175</v>
      </c>
      <c r="DA31" s="44">
        <f t="shared" si="43"/>
        <v>0</v>
      </c>
      <c r="DB31" s="44">
        <f t="shared" si="21"/>
        <v>0</v>
      </c>
      <c r="DC31" s="40"/>
      <c r="DD31" s="74">
        <f>IFERROR(((DA31-$AT31)/($AV31-$AT31)),0)</f>
        <v>-8.4285714285714288</v>
      </c>
      <c r="DE31" s="38">
        <f>+IF(DF31="SI",IFERROR((((IF(DF31="SI",(DB31-AS31),0)))/(AT31-AS31)),"REVISAR"),CX31)</f>
        <v>0</v>
      </c>
      <c r="DF31" s="39" t="s">
        <v>174</v>
      </c>
      <c r="DG31" s="40" t="s">
        <v>175</v>
      </c>
      <c r="DH31" s="44">
        <f t="shared" si="44"/>
        <v>0</v>
      </c>
      <c r="DI31" s="44">
        <f t="shared" si="37"/>
        <v>0</v>
      </c>
      <c r="DJ31" s="40"/>
      <c r="DK31" s="74">
        <f>IFERROR(((DH31-$AT31)/($AV31-$AT31)),0)</f>
        <v>-8.4285714285714288</v>
      </c>
      <c r="DL31" s="38">
        <f>+IF(DM31="SI",IFERROR((((IF(DM31="SI",(DI31-AS31),0)))/(AT31-AS31)),"REVISAR"),DE31)</f>
        <v>0</v>
      </c>
      <c r="DM31" s="39" t="s">
        <v>174</v>
      </c>
      <c r="DN31" s="40" t="s">
        <v>175</v>
      </c>
      <c r="DO31" s="44">
        <f t="shared" si="45"/>
        <v>0</v>
      </c>
      <c r="DP31" s="44">
        <f t="shared" si="26"/>
        <v>0</v>
      </c>
      <c r="DQ31" s="40"/>
      <c r="DR31" s="74">
        <f>IFERROR(((DO31-$AT31)/($AV31-$AT31)),0)</f>
        <v>-8.4285714285714288</v>
      </c>
      <c r="DS31" s="38">
        <f>+IF(DT31="SI",IFERROR((((IF(DT31="SI",(DP31-AS31),0)))/(AT31-AS31)),"REVISAR"),DL31)</f>
        <v>0</v>
      </c>
      <c r="DT31" s="39" t="s">
        <v>174</v>
      </c>
      <c r="DU31" s="40" t="s">
        <v>175</v>
      </c>
      <c r="DV31" s="44">
        <f t="shared" si="46"/>
        <v>0</v>
      </c>
      <c r="DW31" s="44">
        <f t="shared" si="29"/>
        <v>0</v>
      </c>
      <c r="DX31" s="40"/>
      <c r="DY31" s="74">
        <f>IFERROR(((DV31-$AT31)/($AV31-$AT31)),0)</f>
        <v>-8.4285714285714288</v>
      </c>
      <c r="DZ31" s="38">
        <f>+IF(EA31="SI",IFERROR((((IF(EA31="SI",(DW31-AS31),0)))/(AT31-AS31)),"REVISAR"),DS31)</f>
        <v>0</v>
      </c>
      <c r="EA31" s="39" t="s">
        <v>174</v>
      </c>
      <c r="EB31" s="40" t="s">
        <v>175</v>
      </c>
      <c r="EC31" s="46">
        <f t="shared" si="39"/>
        <v>66</v>
      </c>
      <c r="ED31" s="40"/>
      <c r="EE31" s="40"/>
      <c r="EF31" s="74">
        <f>IFERROR(((EC31-$AT31)/($AV31-$AT31)),0)</f>
        <v>1</v>
      </c>
      <c r="EG31" s="38">
        <f>+IF(EH31="SI",IFERROR((((IF(EH31="SI",(ED31-AS31),0)))/(AT31-AS31)),"REVISAR"),DZ31)</f>
        <v>0</v>
      </c>
      <c r="EH31" s="39" t="s">
        <v>174</v>
      </c>
      <c r="EI31" s="40" t="s">
        <v>175</v>
      </c>
      <c r="EJ31" s="50"/>
      <c r="EK31" s="48">
        <v>2024</v>
      </c>
      <c r="EL31" s="49" t="str">
        <f>+VLOOKUP(C31,[8]Listas_desplega!$AI$22:$AJ$44,2,0)</f>
        <v>DCE</v>
      </c>
      <c r="EM31" s="49" t="str">
        <f>+VLOOKUP(I31,[8]Listas_desplega!$BY$2:$BZ$7,2,0)</f>
        <v>T_2</v>
      </c>
      <c r="EN31" s="49" t="str">
        <f>+VLOOKUP(J31,[8]Listas_desplega!$BY$10:$BZ$23,2,0)</f>
        <v>T_2_C_2</v>
      </c>
      <c r="EO31" s="49" t="str">
        <f>+VLOOKUP(K31,[8]Listas_desplega!$BY$27:$BZ$54,2,0)</f>
        <v>T_2_C_2_ET_1</v>
      </c>
      <c r="EP31" s="49" t="str">
        <f>+VLOOKUP(L31,[8]Listas_desplega!$BY$57:$BZ$105,2,0)</f>
        <v>T_2_C_2_ET_1_CPT_8</v>
      </c>
      <c r="EQ31" s="50" t="str">
        <f>+VLOOKUP(M31,[8]Listas_desplega!$J$2:$K$11,2,FALSE)</f>
        <v>Eje_E_6</v>
      </c>
      <c r="ER31" s="50"/>
    </row>
    <row r="32" spans="1:150" s="51" customFormat="1" ht="15" customHeight="1" x14ac:dyDescent="0.25">
      <c r="A32" s="20" t="s">
        <v>1352</v>
      </c>
      <c r="B32" s="21" t="s">
        <v>152</v>
      </c>
      <c r="C32" s="22" t="s">
        <v>397</v>
      </c>
      <c r="D32" s="22" t="s">
        <v>398</v>
      </c>
      <c r="E32" s="23" t="s">
        <v>154</v>
      </c>
      <c r="F32" s="23" t="s">
        <v>155</v>
      </c>
      <c r="G32" s="24" t="s">
        <v>156</v>
      </c>
      <c r="H32" s="23" t="s">
        <v>399</v>
      </c>
      <c r="I32" s="23" t="s">
        <v>158</v>
      </c>
      <c r="J32" s="21" t="s">
        <v>159</v>
      </c>
      <c r="K32" s="21" t="s">
        <v>160</v>
      </c>
      <c r="L32" s="21" t="s">
        <v>181</v>
      </c>
      <c r="M32" s="21" t="s">
        <v>182</v>
      </c>
      <c r="N32" s="25" t="s">
        <v>183</v>
      </c>
      <c r="O32" s="29">
        <v>94</v>
      </c>
      <c r="P32" s="23" t="s">
        <v>460</v>
      </c>
      <c r="Q32" s="30" t="s">
        <v>221</v>
      </c>
      <c r="R32" s="30" t="s">
        <v>166</v>
      </c>
      <c r="S32" s="23" t="s">
        <v>461</v>
      </c>
      <c r="T32" s="29" t="s">
        <v>168</v>
      </c>
      <c r="U32" s="29" t="s">
        <v>199</v>
      </c>
      <c r="V32" s="29">
        <v>180</v>
      </c>
      <c r="W32" s="23" t="s">
        <v>462</v>
      </c>
      <c r="X32" s="29" t="s">
        <v>225</v>
      </c>
      <c r="Y32" s="21"/>
      <c r="Z32" s="30"/>
      <c r="AA32" s="30"/>
      <c r="AB32" s="30"/>
      <c r="AC32" s="30"/>
      <c r="AD32" s="30"/>
      <c r="AE32" s="30" t="s">
        <v>463</v>
      </c>
      <c r="AF32" s="30"/>
      <c r="AG32" s="30"/>
      <c r="AH32" s="29"/>
      <c r="AI32" s="29"/>
      <c r="AJ32" s="29"/>
      <c r="AK32" s="29" t="s">
        <v>173</v>
      </c>
      <c r="AL32" s="29"/>
      <c r="AM32" s="29" t="s">
        <v>173</v>
      </c>
      <c r="AN32" s="29"/>
      <c r="AO32" s="29"/>
      <c r="AP32" s="29"/>
      <c r="AQ32" s="29"/>
      <c r="AR32" s="31" t="s">
        <v>173</v>
      </c>
      <c r="AS32" s="29"/>
      <c r="AT32" s="367">
        <v>33874</v>
      </c>
      <c r="AU32" s="367">
        <v>20000</v>
      </c>
      <c r="AV32" s="367">
        <v>40000</v>
      </c>
      <c r="AW32" s="367">
        <v>25000</v>
      </c>
      <c r="AX32" s="367">
        <v>25000</v>
      </c>
      <c r="AY32" s="367">
        <v>110000</v>
      </c>
      <c r="AZ32" s="29"/>
      <c r="BA32" s="29"/>
      <c r="BB32" s="29"/>
      <c r="BC32" s="33"/>
      <c r="BD32" s="93">
        <v>0</v>
      </c>
      <c r="BE32" s="93">
        <v>0</v>
      </c>
      <c r="BF32" s="36" t="s">
        <v>464</v>
      </c>
      <c r="BG32" s="37">
        <f>IFERROR(BD32/AV32,0)</f>
        <v>0</v>
      </c>
      <c r="BH32" s="38">
        <f>+IF(BI32="SI",IFERROR((IF(BI32="SI",BE32,0)/AV32),"REVISAR"),0)</f>
        <v>0</v>
      </c>
      <c r="BI32" s="39" t="s">
        <v>179</v>
      </c>
      <c r="BJ32" s="36" t="s">
        <v>465</v>
      </c>
      <c r="BK32" s="94">
        <v>0</v>
      </c>
      <c r="BL32" s="44">
        <v>0</v>
      </c>
      <c r="BM32" s="36" t="s">
        <v>466</v>
      </c>
      <c r="BN32" s="37">
        <f>+IFERROR(BK32/AV32,0)</f>
        <v>0</v>
      </c>
      <c r="BO32" s="38">
        <f>+IF(BP32="SI",IFERROR((IF(BP32="SI",BL32,0)/AV32),"REVISAR"),BH32)</f>
        <v>0</v>
      </c>
      <c r="BP32" s="39" t="s">
        <v>179</v>
      </c>
      <c r="BQ32" s="36" t="s">
        <v>467</v>
      </c>
      <c r="BR32" s="95">
        <v>0</v>
      </c>
      <c r="BS32" s="44">
        <v>0</v>
      </c>
      <c r="BT32" s="36" t="s">
        <v>468</v>
      </c>
      <c r="BU32" s="37">
        <f>IFERROR(BR32/AV32,0)</f>
        <v>0</v>
      </c>
      <c r="BV32" s="38">
        <f>+IF(BW32="SI",IFERROR((IF(BW32="SI",BS32,0)/AV32),"REVISAR"),BO32)</f>
        <v>0</v>
      </c>
      <c r="BW32" s="39" t="s">
        <v>179</v>
      </c>
      <c r="BX32" s="36" t="s">
        <v>469</v>
      </c>
      <c r="BY32" s="44">
        <v>0</v>
      </c>
      <c r="BZ32" s="96">
        <f t="shared" si="35"/>
        <v>0</v>
      </c>
      <c r="CA32" s="64" t="s">
        <v>470</v>
      </c>
      <c r="CB32" s="37">
        <f>IFERROR(BY32/$AV32,0)</f>
        <v>0</v>
      </c>
      <c r="CC32" s="38">
        <f>+IF(CD32="SI",IFERROR((IF(CD32="SI",BZ32,0)/AV32),"REVISAR"),BV32)</f>
        <v>0</v>
      </c>
      <c r="CD32" s="39" t="s">
        <v>179</v>
      </c>
      <c r="CE32" s="36" t="s">
        <v>471</v>
      </c>
      <c r="CF32" s="44">
        <f t="shared" si="40"/>
        <v>0</v>
      </c>
      <c r="CG32" s="44">
        <f t="shared" si="13"/>
        <v>0</v>
      </c>
      <c r="CH32" s="64" t="s">
        <v>472</v>
      </c>
      <c r="CI32" s="37">
        <f>IFERROR(CF32/$AV32,0)</f>
        <v>0</v>
      </c>
      <c r="CJ32" s="38">
        <f>+IF(CK32="SI",IFERROR((IF(CK32="SI",CG32,0)/AV32),"REVISAR"),CC32)</f>
        <v>0</v>
      </c>
      <c r="CK32" s="39" t="s">
        <v>179</v>
      </c>
      <c r="CL32" s="64" t="s">
        <v>473</v>
      </c>
      <c r="CM32" s="44">
        <f t="shared" si="41"/>
        <v>0</v>
      </c>
      <c r="CN32" s="44">
        <v>0</v>
      </c>
      <c r="CO32" s="36" t="s">
        <v>474</v>
      </c>
      <c r="CP32" s="37">
        <f>IFERROR(CM32/$AV32,0)</f>
        <v>0</v>
      </c>
      <c r="CQ32" s="38">
        <f>+IF(CR32="SI",IFERROR((IF(CR32="SI",CN32,0)/AV32),"REVISAR"),CJ32)</f>
        <v>0</v>
      </c>
      <c r="CR32" s="39" t="s">
        <v>179</v>
      </c>
      <c r="CS32" s="40" t="s">
        <v>475</v>
      </c>
      <c r="CT32" s="44">
        <f t="shared" si="42"/>
        <v>0</v>
      </c>
      <c r="CU32" s="44">
        <f t="shared" si="18"/>
        <v>0</v>
      </c>
      <c r="CV32" s="40"/>
      <c r="CW32" s="37">
        <f>IFERROR(CT32/$AV32,0)</f>
        <v>0</v>
      </c>
      <c r="CX32" s="38">
        <f>+IF(CY32="SI",IFERROR((IF(CY32="SI",CU32,0)/AV32),"REVISAR"),CQ32)</f>
        <v>0</v>
      </c>
      <c r="CY32" s="39" t="s">
        <v>174</v>
      </c>
      <c r="CZ32" s="40" t="s">
        <v>175</v>
      </c>
      <c r="DA32" s="44">
        <f t="shared" si="43"/>
        <v>0</v>
      </c>
      <c r="DB32" s="44">
        <f t="shared" si="21"/>
        <v>0</v>
      </c>
      <c r="DC32" s="40"/>
      <c r="DD32" s="37">
        <f>IFERROR(DA32/$AV32,0)</f>
        <v>0</v>
      </c>
      <c r="DE32" s="38">
        <f>+IF(DF32="SI",IFERROR((IF(DF32="SI",DB32,0)/AV32),"REVISAR"),CX32)</f>
        <v>0</v>
      </c>
      <c r="DF32" s="39" t="s">
        <v>174</v>
      </c>
      <c r="DG32" s="40" t="s">
        <v>175</v>
      </c>
      <c r="DH32" s="44">
        <f t="shared" si="44"/>
        <v>0</v>
      </c>
      <c r="DI32" s="44">
        <f t="shared" si="37"/>
        <v>0</v>
      </c>
      <c r="DJ32" s="40"/>
      <c r="DK32" s="37">
        <f>IFERROR(DH32/$AV32,0)</f>
        <v>0</v>
      </c>
      <c r="DL32" s="38">
        <f>+IF(DM32="SI",IFERROR((IF(DM32="SI",DI32,0)/AV32),"REVISAR"),DE32)</f>
        <v>0</v>
      </c>
      <c r="DM32" s="39" t="s">
        <v>174</v>
      </c>
      <c r="DN32" s="40" t="s">
        <v>175</v>
      </c>
      <c r="DO32" s="44">
        <f t="shared" si="45"/>
        <v>0</v>
      </c>
      <c r="DP32" s="44">
        <f t="shared" si="26"/>
        <v>0</v>
      </c>
      <c r="DQ32" s="40"/>
      <c r="DR32" s="37">
        <f>IFERROR(DO32/$AV32,0)</f>
        <v>0</v>
      </c>
      <c r="DS32" s="38">
        <f>+IF(DT32="SI",IFERROR((IF(DT32="SI",DP32,0)/AV32),"REVISAR"),DL32)</f>
        <v>0</v>
      </c>
      <c r="DT32" s="39" t="s">
        <v>174</v>
      </c>
      <c r="DU32" s="40" t="s">
        <v>175</v>
      </c>
      <c r="DV32" s="44">
        <f t="shared" si="46"/>
        <v>0</v>
      </c>
      <c r="DW32" s="44">
        <f t="shared" si="29"/>
        <v>0</v>
      </c>
      <c r="DX32" s="40"/>
      <c r="DY32" s="37">
        <f>IFERROR(DV32/$AV32,0)</f>
        <v>0</v>
      </c>
      <c r="DZ32" s="38">
        <f>+IF(EA32="SI",IFERROR((IF(EA32="SI",DW32,0)/AV32),"REVISAR"),DS32)</f>
        <v>0</v>
      </c>
      <c r="EA32" s="39" t="s">
        <v>174</v>
      </c>
      <c r="EB32" s="40" t="s">
        <v>175</v>
      </c>
      <c r="EC32" s="46">
        <f t="shared" si="39"/>
        <v>40000</v>
      </c>
      <c r="ED32" s="40"/>
      <c r="EE32" s="76"/>
      <c r="EF32" s="37">
        <f>IFERROR(EC32/$AV32,0)</f>
        <v>1</v>
      </c>
      <c r="EG32" s="38">
        <f>+IF(EH32="SI",IFERROR((IF(EH32="SI",ED32,0)/AV32),"REVISAR"),DZ32)</f>
        <v>0</v>
      </c>
      <c r="EH32" s="39" t="s">
        <v>174</v>
      </c>
      <c r="EI32" s="40" t="s">
        <v>175</v>
      </c>
      <c r="EJ32" s="48"/>
      <c r="EK32" s="48">
        <v>2024</v>
      </c>
      <c r="EL32" s="49" t="str">
        <f>+VLOOKUP(C32,[8]Listas_desplega!$AI$22:$AJ$44,2,0)</f>
        <v>DCE</v>
      </c>
      <c r="EM32" s="49" t="str">
        <f>+VLOOKUP(I32,[8]Listas_desplega!$BY$2:$BZ$7,2,0)</f>
        <v>T_2</v>
      </c>
      <c r="EN32" s="49" t="str">
        <f>+VLOOKUP(J32,[8]Listas_desplega!$BY$10:$BZ$23,2,0)</f>
        <v>T_2_C_2</v>
      </c>
      <c r="EO32" s="49" t="str">
        <f>+VLOOKUP(K32,[8]Listas_desplega!$BY$27:$BZ$54,2,0)</f>
        <v>T_2_C_2_ET_1</v>
      </c>
      <c r="EP32" s="49" t="str">
        <f>+VLOOKUP(L32,[8]Listas_desplega!$BY$57:$BZ$105,2,0)</f>
        <v>T_2_C_2_ET_1_CPT_8</v>
      </c>
      <c r="EQ32" s="50" t="str">
        <f>+VLOOKUP(M32,[8]Listas_desplega!$J$2:$K$11,2,FALSE)</f>
        <v>Eje_E_6</v>
      </c>
      <c r="ER32" s="50"/>
    </row>
    <row r="33" spans="1:148" s="51" customFormat="1" ht="15" customHeight="1" x14ac:dyDescent="0.25">
      <c r="A33" s="20" t="s">
        <v>1353</v>
      </c>
      <c r="B33" s="21" t="s">
        <v>152</v>
      </c>
      <c r="C33" s="22" t="s">
        <v>397</v>
      </c>
      <c r="D33" s="22" t="s">
        <v>398</v>
      </c>
      <c r="E33" s="23" t="s">
        <v>154</v>
      </c>
      <c r="F33" s="352" t="s">
        <v>155</v>
      </c>
      <c r="G33" s="366" t="s">
        <v>156</v>
      </c>
      <c r="H33" s="352" t="s">
        <v>410</v>
      </c>
      <c r="I33" s="352" t="s">
        <v>158</v>
      </c>
      <c r="J33" s="353" t="s">
        <v>159</v>
      </c>
      <c r="K33" s="21" t="s">
        <v>160</v>
      </c>
      <c r="L33" s="21" t="s">
        <v>181</v>
      </c>
      <c r="M33" s="21" t="s">
        <v>182</v>
      </c>
      <c r="N33" s="25" t="s">
        <v>183</v>
      </c>
      <c r="O33" s="29">
        <v>6</v>
      </c>
      <c r="P33" s="23" t="s">
        <v>476</v>
      </c>
      <c r="Q33" s="30" t="s">
        <v>477</v>
      </c>
      <c r="R33" s="30" t="s">
        <v>478</v>
      </c>
      <c r="S33" s="23" t="s">
        <v>479</v>
      </c>
      <c r="T33" s="29" t="s">
        <v>168</v>
      </c>
      <c r="U33" s="29" t="s">
        <v>187</v>
      </c>
      <c r="V33" s="29">
        <v>0</v>
      </c>
      <c r="W33" s="23" t="s">
        <v>480</v>
      </c>
      <c r="X33" s="29" t="s">
        <v>171</v>
      </c>
      <c r="Y33" s="21"/>
      <c r="Z33" s="30"/>
      <c r="AA33" s="30"/>
      <c r="AB33" s="30"/>
      <c r="AC33" s="30"/>
      <c r="AD33" s="30"/>
      <c r="AE33" s="30" t="s">
        <v>481</v>
      </c>
      <c r="AF33" s="30"/>
      <c r="AG33" s="30" t="s">
        <v>173</v>
      </c>
      <c r="AH33" s="29"/>
      <c r="AI33" s="29"/>
      <c r="AJ33" s="29"/>
      <c r="AK33" s="29" t="s">
        <v>173</v>
      </c>
      <c r="AL33" s="29"/>
      <c r="AM33" s="29" t="s">
        <v>173</v>
      </c>
      <c r="AN33" s="29"/>
      <c r="AO33" s="29"/>
      <c r="AP33" s="29"/>
      <c r="AQ33" s="29"/>
      <c r="AR33" s="31"/>
      <c r="AS33" s="29"/>
      <c r="AT33" s="367">
        <v>80</v>
      </c>
      <c r="AU33" s="367">
        <v>97</v>
      </c>
      <c r="AV33" s="367">
        <v>97</v>
      </c>
      <c r="AW33" s="367">
        <v>97</v>
      </c>
      <c r="AX33" s="367">
        <v>97</v>
      </c>
      <c r="AY33" s="367">
        <v>97</v>
      </c>
      <c r="AZ33" s="107"/>
      <c r="BA33" s="107"/>
      <c r="BB33" s="107"/>
      <c r="BC33" s="108"/>
      <c r="BD33" s="93">
        <v>0</v>
      </c>
      <c r="BE33" s="93">
        <v>0</v>
      </c>
      <c r="BF33" s="64"/>
      <c r="BG33" s="37">
        <f>IFERROR(BD33/AV33,0)</f>
        <v>0</v>
      </c>
      <c r="BH33" s="38">
        <f>+IF(BI33="SI",IFERROR((IF(BI33="SI",BE33,0)/AV33),"REVISAR"),0)</f>
        <v>0</v>
      </c>
      <c r="BI33" s="39" t="s">
        <v>174</v>
      </c>
      <c r="BJ33" s="36" t="s">
        <v>482</v>
      </c>
      <c r="BK33" s="57">
        <v>0</v>
      </c>
      <c r="BL33" s="44">
        <v>0</v>
      </c>
      <c r="BM33" s="36"/>
      <c r="BN33" s="37">
        <f>+IFERROR(BK33/AV33,0)</f>
        <v>0</v>
      </c>
      <c r="BO33" s="38">
        <f>+IF(BP33="SI",IFERROR((IF(BP33="SI",BL33,0)/AV33),"REVISAR"),BH33)</f>
        <v>0</v>
      </c>
      <c r="BP33" s="39" t="s">
        <v>174</v>
      </c>
      <c r="BQ33" s="36" t="s">
        <v>175</v>
      </c>
      <c r="BR33" s="57">
        <v>10</v>
      </c>
      <c r="BS33" s="55">
        <v>21</v>
      </c>
      <c r="BT33" s="36" t="s">
        <v>483</v>
      </c>
      <c r="BU33" s="37">
        <f>IFERROR(BR33/AV33,0)</f>
        <v>0.10309278350515463</v>
      </c>
      <c r="BV33" s="38">
        <f>+IF(BW33="SI",IFERROR((IF(BW33="SI",BS33,0)/AV33),"REVISAR"),BO33)</f>
        <v>0.21649484536082475</v>
      </c>
      <c r="BW33" s="39" t="s">
        <v>179</v>
      </c>
      <c r="BX33" s="56" t="s">
        <v>484</v>
      </c>
      <c r="BY33" s="57">
        <v>10</v>
      </c>
      <c r="BZ33" s="44">
        <f t="shared" si="35"/>
        <v>21</v>
      </c>
      <c r="CA33" s="64"/>
      <c r="CB33" s="37">
        <f>IFERROR(BY33/$AV33,0)</f>
        <v>0.10309278350515463</v>
      </c>
      <c r="CC33" s="38">
        <f>+IF(CD33="SI",IFERROR((IF(CD33="SI",BZ33,0)/AV33),"REVISAR"),BV33)</f>
        <v>0.21649484536082475</v>
      </c>
      <c r="CD33" s="39" t="s">
        <v>179</v>
      </c>
      <c r="CE33" s="36" t="s">
        <v>485</v>
      </c>
      <c r="CF33" s="104">
        <f>+BY33</f>
        <v>10</v>
      </c>
      <c r="CG33" s="44">
        <f t="shared" si="13"/>
        <v>21</v>
      </c>
      <c r="CH33" s="64"/>
      <c r="CI33" s="37">
        <f>IFERROR(CF33/$AV33,0)</f>
        <v>0.10309278350515463</v>
      </c>
      <c r="CJ33" s="38">
        <f>+IF(CK33="SI",IFERROR((IF(CK33="SI",CG33,0)/AV33),"REVISAR"),CC33)</f>
        <v>0.21649484536082475</v>
      </c>
      <c r="CK33" s="39" t="s">
        <v>179</v>
      </c>
      <c r="CL33" s="64" t="s">
        <v>486</v>
      </c>
      <c r="CM33" s="104">
        <v>40</v>
      </c>
      <c r="CN33" s="103">
        <v>45</v>
      </c>
      <c r="CO33" s="36" t="s">
        <v>487</v>
      </c>
      <c r="CP33" s="37">
        <f>IFERROR(CM33/$AV33,0)</f>
        <v>0.41237113402061853</v>
      </c>
      <c r="CQ33" s="38">
        <f>+IF(CR33="SI",IFERROR((IF(CR33="SI",CN33,0)/AV33),"REVISAR"),CJ33)</f>
        <v>0.46391752577319589</v>
      </c>
      <c r="CR33" s="39" t="s">
        <v>179</v>
      </c>
      <c r="CS33" s="40" t="s">
        <v>488</v>
      </c>
      <c r="CT33" s="104">
        <f>+CM33</f>
        <v>40</v>
      </c>
      <c r="CU33" s="44">
        <f t="shared" si="18"/>
        <v>45</v>
      </c>
      <c r="CV33" s="40"/>
      <c r="CW33" s="37">
        <f>IFERROR(CT33/$AV33,0)</f>
        <v>0.41237113402061853</v>
      </c>
      <c r="CX33" s="38">
        <f>+IF(CY33="SI",IFERROR((IF(CY33="SI",CU33,0)/AV33),"REVISAR"),CQ33)</f>
        <v>0.46391752577319589</v>
      </c>
      <c r="CY33" s="39" t="s">
        <v>174</v>
      </c>
      <c r="CZ33" s="40" t="s">
        <v>175</v>
      </c>
      <c r="DA33" s="102">
        <f>+CT33</f>
        <v>40</v>
      </c>
      <c r="DB33" s="44">
        <f t="shared" si="21"/>
        <v>0</v>
      </c>
      <c r="DC33" s="40"/>
      <c r="DD33" s="37">
        <f>IFERROR(DA33/$AV33,0)</f>
        <v>0.41237113402061853</v>
      </c>
      <c r="DE33" s="38">
        <f>+IF(DF33="SI",IFERROR((IF(DF33="SI",DB33,0)/AV33),"REVISAR"),CX33)</f>
        <v>0.46391752577319589</v>
      </c>
      <c r="DF33" s="39" t="s">
        <v>174</v>
      </c>
      <c r="DG33" s="40" t="s">
        <v>175</v>
      </c>
      <c r="DH33" s="102">
        <v>70</v>
      </c>
      <c r="DI33" s="103"/>
      <c r="DJ33" s="40"/>
      <c r="DK33" s="37">
        <f>IFERROR(DH33/$AV33,0)</f>
        <v>0.72164948453608246</v>
      </c>
      <c r="DL33" s="38">
        <f>+IF(DM33="SI",IFERROR((IF(DM33="SI",DI33,0)/AV33),"REVISAR"),DE33)</f>
        <v>0.46391752577319589</v>
      </c>
      <c r="DM33" s="39" t="s">
        <v>174</v>
      </c>
      <c r="DN33" s="40" t="s">
        <v>175</v>
      </c>
      <c r="DO33" s="102">
        <f>+DH33</f>
        <v>70</v>
      </c>
      <c r="DP33" s="44">
        <f t="shared" si="26"/>
        <v>0</v>
      </c>
      <c r="DQ33" s="40"/>
      <c r="DR33" s="37">
        <f>IFERROR(DO33/$AV33,0)</f>
        <v>0.72164948453608246</v>
      </c>
      <c r="DS33" s="38">
        <f>+IF(DT33="SI",IFERROR((IF(DT33="SI",DP33,0)/AV33),"REVISAR"),DL33)</f>
        <v>0.46391752577319589</v>
      </c>
      <c r="DT33" s="39" t="s">
        <v>174</v>
      </c>
      <c r="DU33" s="40" t="s">
        <v>175</v>
      </c>
      <c r="DV33" s="102">
        <f>+DO33</f>
        <v>70</v>
      </c>
      <c r="DW33" s="44">
        <f t="shared" si="29"/>
        <v>0</v>
      </c>
      <c r="DX33" s="40"/>
      <c r="DY33" s="37">
        <f>IFERROR(DV33/$AV33,0)</f>
        <v>0.72164948453608246</v>
      </c>
      <c r="DZ33" s="38">
        <f>+IF(EA33="SI",IFERROR((IF(EA33="SI",DW33,0)/AV33),"REVISAR"),DS33)</f>
        <v>0.46391752577319589</v>
      </c>
      <c r="EA33" s="39" t="s">
        <v>174</v>
      </c>
      <c r="EB33" s="40" t="s">
        <v>175</v>
      </c>
      <c r="EC33" s="46">
        <f t="shared" si="39"/>
        <v>97</v>
      </c>
      <c r="ED33" s="40"/>
      <c r="EE33" s="40"/>
      <c r="EF33" s="37">
        <f>IFERROR(EC33/$AV33,0)</f>
        <v>1</v>
      </c>
      <c r="EG33" s="38">
        <f>+IF(EH33="SI",IFERROR((IF(EH33="SI",ED33,0)/AV33),"REVISAR"),DZ33)</f>
        <v>0.46391752577319589</v>
      </c>
      <c r="EH33" s="39" t="s">
        <v>174</v>
      </c>
      <c r="EI33" s="40" t="s">
        <v>175</v>
      </c>
      <c r="EJ33" s="48"/>
      <c r="EK33" s="48">
        <v>2024</v>
      </c>
      <c r="EL33" s="49" t="str">
        <f>+VLOOKUP(C33,[8]Listas_desplega!$AI$22:$AJ$44,2,0)</f>
        <v>DCE</v>
      </c>
      <c r="EM33" s="49" t="str">
        <f>+VLOOKUP(I33,[8]Listas_desplega!$BY$2:$BZ$7,2,0)</f>
        <v>T_2</v>
      </c>
      <c r="EN33" s="49" t="str">
        <f>+VLOOKUP(J33,[8]Listas_desplega!$BY$10:$BZ$23,2,0)</f>
        <v>T_2_C_2</v>
      </c>
      <c r="EO33" s="49" t="str">
        <f>+VLOOKUP(K33,[8]Listas_desplega!$BY$27:$BZ$54,2,0)</f>
        <v>T_2_C_2_ET_1</v>
      </c>
      <c r="EP33" s="49" t="str">
        <f>+VLOOKUP(L33,[8]Listas_desplega!$BY$57:$BZ$105,2,0)</f>
        <v>T_2_C_2_ET_1_CPT_8</v>
      </c>
      <c r="EQ33" s="50" t="str">
        <f>+VLOOKUP(M33,[8]Listas_desplega!$J$2:$K$11,2,FALSE)</f>
        <v>Eje_E_6</v>
      </c>
      <c r="ER33" s="50"/>
    </row>
    <row r="34" spans="1:148" s="51" customFormat="1" ht="15" customHeight="1" x14ac:dyDescent="0.25">
      <c r="A34" s="20" t="s">
        <v>1354</v>
      </c>
      <c r="B34" s="21" t="s">
        <v>152</v>
      </c>
      <c r="C34" s="22" t="s">
        <v>397</v>
      </c>
      <c r="D34" s="22" t="s">
        <v>398</v>
      </c>
      <c r="E34" s="23" t="s">
        <v>154</v>
      </c>
      <c r="F34" s="352" t="s">
        <v>155</v>
      </c>
      <c r="G34" s="366" t="s">
        <v>156</v>
      </c>
      <c r="H34" s="352" t="s">
        <v>399</v>
      </c>
      <c r="I34" s="352" t="s">
        <v>158</v>
      </c>
      <c r="J34" s="353" t="s">
        <v>159</v>
      </c>
      <c r="K34" s="21" t="s">
        <v>160</v>
      </c>
      <c r="L34" s="21" t="s">
        <v>181</v>
      </c>
      <c r="M34" s="21" t="s">
        <v>182</v>
      </c>
      <c r="N34" s="25" t="s">
        <v>183</v>
      </c>
      <c r="O34" s="29">
        <v>7</v>
      </c>
      <c r="P34" s="23" t="s">
        <v>489</v>
      </c>
      <c r="Q34" s="30" t="s">
        <v>477</v>
      </c>
      <c r="R34" s="30" t="s">
        <v>478</v>
      </c>
      <c r="S34" s="23" t="s">
        <v>490</v>
      </c>
      <c r="T34" s="29" t="s">
        <v>168</v>
      </c>
      <c r="U34" s="29" t="s">
        <v>187</v>
      </c>
      <c r="V34" s="29">
        <v>0</v>
      </c>
      <c r="W34" s="23" t="s">
        <v>491</v>
      </c>
      <c r="X34" s="29" t="s">
        <v>171</v>
      </c>
      <c r="Y34" s="21"/>
      <c r="Z34" s="30"/>
      <c r="AA34" s="30"/>
      <c r="AB34" s="30"/>
      <c r="AC34" s="30"/>
      <c r="AD34" s="30"/>
      <c r="AE34" s="30"/>
      <c r="AF34" s="30"/>
      <c r="AG34" s="30"/>
      <c r="AH34" s="29"/>
      <c r="AI34" s="29"/>
      <c r="AJ34" s="29"/>
      <c r="AK34" s="29"/>
      <c r="AL34" s="29"/>
      <c r="AM34" s="29"/>
      <c r="AN34" s="29"/>
      <c r="AO34" s="29"/>
      <c r="AP34" s="29"/>
      <c r="AQ34" s="29"/>
      <c r="AR34" s="31"/>
      <c r="AS34" s="29"/>
      <c r="AT34" s="367">
        <v>97</v>
      </c>
      <c r="AU34" s="367">
        <v>97</v>
      </c>
      <c r="AV34" s="367">
        <v>97</v>
      </c>
      <c r="AW34" s="367">
        <v>97</v>
      </c>
      <c r="AX34" s="367">
        <v>97</v>
      </c>
      <c r="AY34" s="367">
        <v>97</v>
      </c>
      <c r="AZ34" s="107"/>
      <c r="BA34" s="107"/>
      <c r="BB34" s="107"/>
      <c r="BC34" s="108"/>
      <c r="BD34" s="93">
        <v>0</v>
      </c>
      <c r="BE34" s="93">
        <v>0</v>
      </c>
      <c r="BF34" s="36"/>
      <c r="BG34" s="37">
        <f>IFERROR(BD34/AV34,0)</f>
        <v>0</v>
      </c>
      <c r="BH34" s="38">
        <f>+IF(BI34="SI",IFERROR((IF(BI34="SI",BE34,0)/AV34),"REVISAR"),0)</f>
        <v>0</v>
      </c>
      <c r="BI34" s="39" t="s">
        <v>174</v>
      </c>
      <c r="BJ34" s="36" t="s">
        <v>492</v>
      </c>
      <c r="BK34" s="57">
        <v>0</v>
      </c>
      <c r="BL34" s="44">
        <v>0</v>
      </c>
      <c r="BM34" s="36"/>
      <c r="BN34" s="37">
        <f>+IFERROR(BK34/AV34,0)</f>
        <v>0</v>
      </c>
      <c r="BO34" s="38">
        <f>+IF(BP34="SI",IFERROR((IF(BP34="SI",BL34,0)/AV34),"REVISAR"),BH34)</f>
        <v>0</v>
      </c>
      <c r="BP34" s="39" t="s">
        <v>174</v>
      </c>
      <c r="BQ34" s="36" t="s">
        <v>492</v>
      </c>
      <c r="BR34" s="57">
        <v>10</v>
      </c>
      <c r="BS34" s="55">
        <v>65</v>
      </c>
      <c r="BT34" s="36" t="s">
        <v>493</v>
      </c>
      <c r="BU34" s="37">
        <f>IFERROR(BR34/AV34,0)</f>
        <v>0.10309278350515463</v>
      </c>
      <c r="BV34" s="38">
        <f>+IF(BW34="SI",IFERROR((IF(BW34="SI",BS34,0)/AV34),"REVISAR"),BO34)</f>
        <v>0.67010309278350511</v>
      </c>
      <c r="BW34" s="39" t="s">
        <v>179</v>
      </c>
      <c r="BX34" s="56" t="s">
        <v>494</v>
      </c>
      <c r="BY34" s="57">
        <v>10</v>
      </c>
      <c r="BZ34" s="44">
        <f t="shared" si="35"/>
        <v>65</v>
      </c>
      <c r="CA34" s="64"/>
      <c r="CB34" s="37">
        <f>IFERROR(BY34/$AV34,0)</f>
        <v>0.10309278350515463</v>
      </c>
      <c r="CC34" s="38">
        <f>+IF(CD34="SI",IFERROR((IF(CD34="SI",BZ34,0)/AV34),"REVISAR"),BV34)</f>
        <v>0.67010309278350511</v>
      </c>
      <c r="CD34" s="39" t="s">
        <v>179</v>
      </c>
      <c r="CE34" s="36" t="s">
        <v>485</v>
      </c>
      <c r="CF34" s="104">
        <f>+BY34</f>
        <v>10</v>
      </c>
      <c r="CG34" s="44">
        <f t="shared" si="13"/>
        <v>65</v>
      </c>
      <c r="CH34" s="64"/>
      <c r="CI34" s="37">
        <f>IFERROR(CF34/$AV34,0)</f>
        <v>0.10309278350515463</v>
      </c>
      <c r="CJ34" s="38">
        <f>+IF(CK34="SI",IFERROR((IF(CK34="SI",CG34,0)/AV34),"REVISAR"),CC34)</f>
        <v>0.67010309278350511</v>
      </c>
      <c r="CK34" s="39" t="s">
        <v>179</v>
      </c>
      <c r="CL34" s="64" t="s">
        <v>495</v>
      </c>
      <c r="CM34" s="104">
        <v>40</v>
      </c>
      <c r="CN34" s="103">
        <v>74</v>
      </c>
      <c r="CO34" s="36" t="s">
        <v>496</v>
      </c>
      <c r="CP34" s="37">
        <f>IFERROR(CM34/$AV34,0)</f>
        <v>0.41237113402061853</v>
      </c>
      <c r="CQ34" s="38">
        <f>+IF(CR34="SI",IFERROR((IF(CR34="SI",CN34,0)/AV34),"REVISAR"),CJ34)</f>
        <v>0.76288659793814428</v>
      </c>
      <c r="CR34" s="39" t="s">
        <v>179</v>
      </c>
      <c r="CS34" s="40" t="s">
        <v>497</v>
      </c>
      <c r="CT34" s="104">
        <f>+CM34</f>
        <v>40</v>
      </c>
      <c r="CU34" s="44">
        <f t="shared" si="18"/>
        <v>74</v>
      </c>
      <c r="CV34" s="40"/>
      <c r="CW34" s="37">
        <f>IFERROR(CT34/$AV34,0)</f>
        <v>0.41237113402061853</v>
      </c>
      <c r="CX34" s="38">
        <f>+IF(CY34="SI",IFERROR((IF(CY34="SI",CU34,0)/AV34),"REVISAR"),CQ34)</f>
        <v>0.76288659793814428</v>
      </c>
      <c r="CY34" s="39" t="s">
        <v>174</v>
      </c>
      <c r="CZ34" s="40" t="s">
        <v>175</v>
      </c>
      <c r="DA34" s="102">
        <f>+CT34</f>
        <v>40</v>
      </c>
      <c r="DB34" s="44">
        <f t="shared" si="21"/>
        <v>0</v>
      </c>
      <c r="DC34" s="40"/>
      <c r="DD34" s="37">
        <f>IFERROR(DA34/$AV34,0)</f>
        <v>0.41237113402061853</v>
      </c>
      <c r="DE34" s="38">
        <f>+IF(DF34="SI",IFERROR((IF(DF34="SI",DB34,0)/AV34),"REVISAR"),CX34)</f>
        <v>0.76288659793814428</v>
      </c>
      <c r="DF34" s="39" t="s">
        <v>174</v>
      </c>
      <c r="DG34" s="40" t="s">
        <v>175</v>
      </c>
      <c r="DH34" s="102">
        <v>70</v>
      </c>
      <c r="DI34" s="103"/>
      <c r="DJ34" s="40"/>
      <c r="DK34" s="37">
        <f>IFERROR(DH34/$AV34,0)</f>
        <v>0.72164948453608246</v>
      </c>
      <c r="DL34" s="38">
        <f>+IF(DM34="SI",IFERROR((IF(DM34="SI",DI34,0)/AV34),"REVISAR"),DE34)</f>
        <v>0.76288659793814428</v>
      </c>
      <c r="DM34" s="39" t="s">
        <v>174</v>
      </c>
      <c r="DN34" s="40" t="s">
        <v>175</v>
      </c>
      <c r="DO34" s="102">
        <f>+DH34</f>
        <v>70</v>
      </c>
      <c r="DP34" s="44">
        <f t="shared" si="26"/>
        <v>0</v>
      </c>
      <c r="DQ34" s="40"/>
      <c r="DR34" s="37">
        <f>IFERROR(DO34/$AV34,0)</f>
        <v>0.72164948453608246</v>
      </c>
      <c r="DS34" s="38">
        <f>+IF(DT34="SI",IFERROR((IF(DT34="SI",DP34,0)/AV34),"REVISAR"),DL34)</f>
        <v>0.76288659793814428</v>
      </c>
      <c r="DT34" s="39" t="s">
        <v>174</v>
      </c>
      <c r="DU34" s="40" t="s">
        <v>175</v>
      </c>
      <c r="DV34" s="102">
        <f>+DO34</f>
        <v>70</v>
      </c>
      <c r="DW34" s="44">
        <f t="shared" si="29"/>
        <v>0</v>
      </c>
      <c r="DX34" s="40"/>
      <c r="DY34" s="37">
        <f>IFERROR(DV34/$AV34,0)</f>
        <v>0.72164948453608246</v>
      </c>
      <c r="DZ34" s="38">
        <f>+IF(EA34="SI",IFERROR((IF(EA34="SI",DW34,0)/AV34),"REVISAR"),DS34)</f>
        <v>0.76288659793814428</v>
      </c>
      <c r="EA34" s="39" t="s">
        <v>174</v>
      </c>
      <c r="EB34" s="40" t="s">
        <v>175</v>
      </c>
      <c r="EC34" s="46">
        <f t="shared" si="39"/>
        <v>97</v>
      </c>
      <c r="ED34" s="40"/>
      <c r="EE34" s="40"/>
      <c r="EF34" s="37">
        <f>IFERROR(EC34/$AV34,0)</f>
        <v>1</v>
      </c>
      <c r="EG34" s="38">
        <f>+IF(EH34="SI",IFERROR((IF(EH34="SI",ED34,0)/AV34),"REVISAR"),DZ34)</f>
        <v>0.76288659793814428</v>
      </c>
      <c r="EH34" s="39" t="s">
        <v>174</v>
      </c>
      <c r="EI34" s="40" t="s">
        <v>175</v>
      </c>
      <c r="EJ34" s="48"/>
      <c r="EK34" s="48">
        <v>2024</v>
      </c>
      <c r="EL34" s="49" t="str">
        <f>+VLOOKUP(C34,[8]Listas_desplega!$AI$22:$AJ$44,2,0)</f>
        <v>DCE</v>
      </c>
      <c r="EM34" s="49" t="str">
        <f>+VLOOKUP(I34,[8]Listas_desplega!$BY$2:$BZ$7,2,0)</f>
        <v>T_2</v>
      </c>
      <c r="EN34" s="49" t="str">
        <f>+VLOOKUP(J34,[8]Listas_desplega!$BY$10:$BZ$23,2,0)</f>
        <v>T_2_C_2</v>
      </c>
      <c r="EO34" s="49" t="str">
        <f>+VLOOKUP(K34,[8]Listas_desplega!$BY$27:$BZ$54,2,0)</f>
        <v>T_2_C_2_ET_1</v>
      </c>
      <c r="EP34" s="49" t="str">
        <f>+VLOOKUP(L34,[8]Listas_desplega!$BY$57:$BZ$105,2,0)</f>
        <v>T_2_C_2_ET_1_CPT_8</v>
      </c>
      <c r="EQ34" s="50" t="str">
        <f>+VLOOKUP(M34,[8]Listas_desplega!$J$2:$K$11,2,FALSE)</f>
        <v>Eje_E_6</v>
      </c>
      <c r="ER34" s="50"/>
    </row>
    <row r="35" spans="1:148" s="51" customFormat="1" ht="15" customHeight="1" x14ac:dyDescent="0.25">
      <c r="A35" s="20" t="s">
        <v>1355</v>
      </c>
      <c r="B35" s="21" t="s">
        <v>152</v>
      </c>
      <c r="C35" s="22" t="s">
        <v>397</v>
      </c>
      <c r="D35" s="22" t="s">
        <v>398</v>
      </c>
      <c r="E35" s="23" t="s">
        <v>154</v>
      </c>
      <c r="F35" s="352" t="s">
        <v>155</v>
      </c>
      <c r="G35" s="366" t="s">
        <v>156</v>
      </c>
      <c r="H35" s="352" t="s">
        <v>399</v>
      </c>
      <c r="I35" s="352" t="s">
        <v>158</v>
      </c>
      <c r="J35" s="353" t="s">
        <v>159</v>
      </c>
      <c r="K35" s="21" t="s">
        <v>160</v>
      </c>
      <c r="L35" s="21" t="s">
        <v>181</v>
      </c>
      <c r="M35" s="21" t="s">
        <v>182</v>
      </c>
      <c r="N35" s="25" t="s">
        <v>183</v>
      </c>
      <c r="O35" s="29">
        <v>57</v>
      </c>
      <c r="P35" s="109" t="s">
        <v>498</v>
      </c>
      <c r="Q35" s="30" t="s">
        <v>165</v>
      </c>
      <c r="R35" s="30" t="s">
        <v>448</v>
      </c>
      <c r="S35" s="23" t="s">
        <v>499</v>
      </c>
      <c r="T35" s="29" t="s">
        <v>186</v>
      </c>
      <c r="U35" s="29" t="s">
        <v>199</v>
      </c>
      <c r="V35" s="29">
        <v>180</v>
      </c>
      <c r="W35" s="23" t="s">
        <v>500</v>
      </c>
      <c r="X35" s="29" t="s">
        <v>225</v>
      </c>
      <c r="Y35" s="21"/>
      <c r="Z35" s="30"/>
      <c r="AA35" s="30"/>
      <c r="AB35" s="30"/>
      <c r="AC35" s="30"/>
      <c r="AD35" s="30"/>
      <c r="AE35" s="30"/>
      <c r="AF35" s="30"/>
      <c r="AG35" s="30"/>
      <c r="AH35" s="29"/>
      <c r="AI35" s="29"/>
      <c r="AJ35" s="29"/>
      <c r="AK35" s="29"/>
      <c r="AL35" s="29"/>
      <c r="AM35" s="29"/>
      <c r="AN35" s="29"/>
      <c r="AO35" s="29"/>
      <c r="AP35" s="29"/>
      <c r="AQ35" s="29"/>
      <c r="AR35" s="31"/>
      <c r="AS35" s="29"/>
      <c r="AT35" s="371">
        <v>9</v>
      </c>
      <c r="AU35" s="371">
        <v>8.8000000000000007</v>
      </c>
      <c r="AV35" s="371">
        <v>7.39</v>
      </c>
      <c r="AW35" s="371">
        <v>5.43</v>
      </c>
      <c r="AX35" s="371">
        <v>4.3</v>
      </c>
      <c r="AY35" s="367">
        <v>4.3</v>
      </c>
      <c r="AZ35" s="110"/>
      <c r="BA35" s="110"/>
      <c r="BB35" s="110"/>
      <c r="BC35" s="110"/>
      <c r="BD35" s="93">
        <v>0</v>
      </c>
      <c r="BE35" s="93">
        <v>0</v>
      </c>
      <c r="BF35" s="64" t="s">
        <v>501</v>
      </c>
      <c r="BG35" s="37">
        <f>IFERROR((-BD35+$AT35)/(-$AV35+$AT35),0)</f>
        <v>5.5900621118012408</v>
      </c>
      <c r="BH35" s="38">
        <f>+IF(BI35="SI",IFERROR((((IF(BI35="SI",(-BE35+AT35),0)))/(-AV35+ATS35)),"REVISAR"),0)</f>
        <v>-1.2178619756427604</v>
      </c>
      <c r="BI35" s="39" t="s">
        <v>179</v>
      </c>
      <c r="BJ35" s="36" t="s">
        <v>502</v>
      </c>
      <c r="BK35" s="100">
        <v>0</v>
      </c>
      <c r="BL35" s="44">
        <v>0</v>
      </c>
      <c r="BM35" s="36" t="s">
        <v>503</v>
      </c>
      <c r="BN35" s="37">
        <f>IFERROR((-BK35+$AT35)/(-$AV35+$AT35),0)</f>
        <v>5.5900621118012408</v>
      </c>
      <c r="BO35" s="38">
        <f>+IF(BP35="SI",IFERROR((((IF(BP35="SI",(-BL35+AT35),0)))/(-AV35+ATS35)),"REVISAR"),BH35)</f>
        <v>-1.2178619756427604</v>
      </c>
      <c r="BP35" s="39" t="s">
        <v>179</v>
      </c>
      <c r="BQ35" s="36" t="s">
        <v>504</v>
      </c>
      <c r="BR35" s="95">
        <v>0</v>
      </c>
      <c r="BS35" s="111">
        <v>0</v>
      </c>
      <c r="BT35" s="36" t="s">
        <v>505</v>
      </c>
      <c r="BU35" s="37">
        <f>IFERROR((-BR35+$AT35)/(-$AV35+$AT35),0)</f>
        <v>5.5900621118012408</v>
      </c>
      <c r="BV35" s="38">
        <f>+IF(BW35="SI",IFERROR((((IF(BW35="SI",(-BS35+AT35),0)))/(-AV35+ATS35)),"REVISAR"),BO35)</f>
        <v>-1.2178619756427604</v>
      </c>
      <c r="BW35" s="39" t="s">
        <v>179</v>
      </c>
      <c r="BX35" s="36" t="s">
        <v>506</v>
      </c>
      <c r="BY35" s="44">
        <v>0</v>
      </c>
      <c r="BZ35" s="96">
        <f t="shared" si="35"/>
        <v>0</v>
      </c>
      <c r="CA35" s="64" t="s">
        <v>507</v>
      </c>
      <c r="CB35" s="37">
        <f>IFERROR((-BY35+$AT35)/(-$AV35+$AT35),0)</f>
        <v>5.5900621118012408</v>
      </c>
      <c r="CC35" s="38">
        <f>+IF(CD35="SI",IFERROR((((IF(CD35="SI",(-BZ35+AT35),0)))/(-AV35+ATS35)),"REVISAR"),BV35)</f>
        <v>-1.2178619756427604</v>
      </c>
      <c r="CD35" s="39" t="s">
        <v>179</v>
      </c>
      <c r="CE35" s="36" t="s">
        <v>508</v>
      </c>
      <c r="CF35" s="44">
        <f>IF(CC35="SI",BY35,0)</f>
        <v>0</v>
      </c>
      <c r="CG35" s="44">
        <f t="shared" si="13"/>
        <v>0</v>
      </c>
      <c r="CH35" s="64" t="s">
        <v>509</v>
      </c>
      <c r="CI35" s="37">
        <f>IFERROR((-CF35+$AT35)/(-$AV35+$AT35),0)</f>
        <v>5.5900621118012408</v>
      </c>
      <c r="CJ35" s="38">
        <f>+IF(CK35="SI",IFERROR((((IF(CK35="SI",(-CG35+AT35),0)))/(-AV35+ATS35)),"REVISAR"),CC35)</f>
        <v>-1.2178619756427604</v>
      </c>
      <c r="CK35" s="39" t="s">
        <v>179</v>
      </c>
      <c r="CL35" s="64" t="s">
        <v>510</v>
      </c>
      <c r="CM35" s="44">
        <f>IF(CJ35="SI",CF35,0)</f>
        <v>0</v>
      </c>
      <c r="CN35" s="44">
        <v>0</v>
      </c>
      <c r="CO35" s="36" t="s">
        <v>511</v>
      </c>
      <c r="CP35" s="37">
        <f>IFERROR((-CM35+$AT35)/(-$AV35+$AT35),0)</f>
        <v>5.5900621118012408</v>
      </c>
      <c r="CQ35" s="38">
        <f>+IF(CR35="SI",IFERROR((((IF(CR35="SI",(-CN35+AT35),0)))/(-AV35+ATS35)),"REVISAR"),CJ35)</f>
        <v>-1.2178619756427604</v>
      </c>
      <c r="CR35" s="39" t="s">
        <v>179</v>
      </c>
      <c r="CS35" s="40" t="s">
        <v>512</v>
      </c>
      <c r="CT35" s="44">
        <f>IF(CQ35="SI",CM35,0)</f>
        <v>0</v>
      </c>
      <c r="CU35" s="44">
        <f t="shared" si="18"/>
        <v>0</v>
      </c>
      <c r="CV35" s="40"/>
      <c r="CW35" s="37">
        <f>IFERROR((-CT35+$AT35)/(-$AV35+$AT35),0)</f>
        <v>5.5900621118012408</v>
      </c>
      <c r="CX35" s="38">
        <f>+IF(CY35="SI",IFERROR((((IF(CY35="SI",(-CU35+AT35),0)))/(-AV35+ATS35)),"REVISAR"),CQ35)</f>
        <v>-1.2178619756427604</v>
      </c>
      <c r="CY35" s="39" t="s">
        <v>174</v>
      </c>
      <c r="CZ35" s="40" t="s">
        <v>175</v>
      </c>
      <c r="DA35" s="44">
        <f>IF(CX35="SI",CT35,0)</f>
        <v>0</v>
      </c>
      <c r="DB35" s="44">
        <f t="shared" si="21"/>
        <v>0</v>
      </c>
      <c r="DC35" s="40"/>
      <c r="DD35" s="37">
        <f>IFERROR((-DA35+$AT35)/(-$AV35+$AT35),0)</f>
        <v>5.5900621118012408</v>
      </c>
      <c r="DE35" s="38">
        <f>+IF(DF35="SI",IFERROR((((IF(DF35="SI",(-DB35+AT35),0)))/(-AV35+ATS35)),"REVISAR"),CX35)</f>
        <v>-1.2178619756427604</v>
      </c>
      <c r="DF35" s="39" t="s">
        <v>174</v>
      </c>
      <c r="DG35" s="40" t="s">
        <v>175</v>
      </c>
      <c r="DH35" s="44">
        <f t="shared" ref="DH35:DI37" si="47">IF(DE35="SI",DA35,0)</f>
        <v>0</v>
      </c>
      <c r="DI35" s="44">
        <f t="shared" si="47"/>
        <v>0</v>
      </c>
      <c r="DJ35" s="40"/>
      <c r="DK35" s="37">
        <f>IFERROR((-DH35+$AT35)/(-$AV35+$AT35),0)</f>
        <v>5.5900621118012408</v>
      </c>
      <c r="DL35" s="38">
        <f>+IF(DM35="SI",IFERROR((((IF(DM35="SI",(-DI35+AT35),0)))/(-AV35+ATS35)),"REVISAR"),DE35)</f>
        <v>-1.2178619756427604</v>
      </c>
      <c r="DM35" s="39" t="s">
        <v>174</v>
      </c>
      <c r="DN35" s="40" t="s">
        <v>175</v>
      </c>
      <c r="DO35" s="44">
        <f>IF(DL35="SI",DH35,0)</f>
        <v>0</v>
      </c>
      <c r="DP35" s="44">
        <f t="shared" si="26"/>
        <v>0</v>
      </c>
      <c r="DQ35" s="40"/>
      <c r="DR35" s="37">
        <f>IFERROR((-DO35+$AT35)/(-$AV35+$AT35),0)</f>
        <v>5.5900621118012408</v>
      </c>
      <c r="DS35" s="38">
        <f>+IF(DT35="SI",IFERROR((((IF(DT35="SI",(-DP35+AT35),0)))/(-AV35+ATS35)),"REVISAR"),DL35)</f>
        <v>-1.2178619756427604</v>
      </c>
      <c r="DT35" s="39" t="s">
        <v>174</v>
      </c>
      <c r="DU35" s="40" t="s">
        <v>175</v>
      </c>
      <c r="DV35" s="44">
        <f>IF(DS35="SI",DO35,0)</f>
        <v>0</v>
      </c>
      <c r="DW35" s="44">
        <f t="shared" si="29"/>
        <v>0</v>
      </c>
      <c r="DX35" s="40"/>
      <c r="DY35" s="37">
        <f>IFERROR((-DV35+$AT35)/(-$AV35+$AT35),0)</f>
        <v>5.5900621118012408</v>
      </c>
      <c r="DZ35" s="38">
        <f>+IF(EA35="SI",IFERROR((((IF(EA35="SI",(-DW35+AT35),0)))/(-AV35+ATS35)),"REVISAR"),DS35)</f>
        <v>-1.2178619756427604</v>
      </c>
      <c r="EA35" s="39" t="s">
        <v>174</v>
      </c>
      <c r="EB35" s="40" t="s">
        <v>175</v>
      </c>
      <c r="EC35" s="46">
        <f t="shared" si="39"/>
        <v>7.39</v>
      </c>
      <c r="ED35" s="112"/>
      <c r="EE35" s="76"/>
      <c r="EF35" s="37">
        <f>IFERROR((-EC35+$AT35)/(-$AV35+$AT35),0)</f>
        <v>1</v>
      </c>
      <c r="EG35" s="38">
        <f>+IF(EH35="SI",IFERROR((((IF(EH35="SI",(-ED35+AT35),0)))/(-AV35+ATS35)),"REVISAR"),DZ35)</f>
        <v>-1.2178619756427604</v>
      </c>
      <c r="EH35" s="39" t="s">
        <v>174</v>
      </c>
      <c r="EI35" s="40" t="s">
        <v>175</v>
      </c>
      <c r="EJ35" s="48"/>
      <c r="EK35" s="48">
        <v>2024</v>
      </c>
      <c r="EL35" s="49" t="str">
        <f>+VLOOKUP(C35,[8]Listas_desplega!$AI$22:$AJ$44,2,0)</f>
        <v>DCE</v>
      </c>
      <c r="EM35" s="49" t="str">
        <f>+VLOOKUP(I35,[8]Listas_desplega!$BY$2:$BZ$7,2,0)</f>
        <v>T_2</v>
      </c>
      <c r="EN35" s="49" t="str">
        <f>+VLOOKUP(J35,[8]Listas_desplega!$BY$10:$BZ$23,2,0)</f>
        <v>T_2_C_2</v>
      </c>
      <c r="EO35" s="49" t="str">
        <f>+VLOOKUP(K35,[8]Listas_desplega!$BY$27:$BZ$54,2,0)</f>
        <v>T_2_C_2_ET_1</v>
      </c>
      <c r="EP35" s="49" t="str">
        <f>+VLOOKUP(L35,[8]Listas_desplega!$BY$57:$BZ$105,2,0)</f>
        <v>T_2_C_2_ET_1_CPT_8</v>
      </c>
      <c r="EQ35" s="50" t="str">
        <f>+VLOOKUP(M35,[8]Listas_desplega!$J$2:$K$11,2,FALSE)</f>
        <v>Eje_E_6</v>
      </c>
      <c r="ER35" s="50"/>
    </row>
    <row r="36" spans="1:148" s="51" customFormat="1" ht="15" customHeight="1" x14ac:dyDescent="0.25">
      <c r="A36" s="20" t="s">
        <v>1356</v>
      </c>
      <c r="B36" s="21" t="s">
        <v>152</v>
      </c>
      <c r="C36" s="22" t="s">
        <v>397</v>
      </c>
      <c r="D36" s="22" t="s">
        <v>398</v>
      </c>
      <c r="E36" s="23" t="s">
        <v>154</v>
      </c>
      <c r="F36" s="352" t="s">
        <v>155</v>
      </c>
      <c r="G36" s="366" t="s">
        <v>156</v>
      </c>
      <c r="H36" s="352" t="s">
        <v>399</v>
      </c>
      <c r="I36" s="352" t="s">
        <v>158</v>
      </c>
      <c r="J36" s="353" t="s">
        <v>159</v>
      </c>
      <c r="K36" s="21" t="s">
        <v>160</v>
      </c>
      <c r="L36" s="21" t="s">
        <v>181</v>
      </c>
      <c r="M36" s="21" t="s">
        <v>182</v>
      </c>
      <c r="N36" s="25" t="s">
        <v>183</v>
      </c>
      <c r="O36" s="29">
        <v>98</v>
      </c>
      <c r="P36" s="113" t="s">
        <v>513</v>
      </c>
      <c r="Q36" s="30" t="s">
        <v>221</v>
      </c>
      <c r="R36" s="30" t="s">
        <v>448</v>
      </c>
      <c r="S36" s="23" t="s">
        <v>514</v>
      </c>
      <c r="T36" s="29" t="s">
        <v>186</v>
      </c>
      <c r="U36" s="29" t="s">
        <v>199</v>
      </c>
      <c r="V36" s="29">
        <v>180</v>
      </c>
      <c r="W36" s="23" t="s">
        <v>462</v>
      </c>
      <c r="X36" s="29" t="s">
        <v>225</v>
      </c>
      <c r="Y36" s="21"/>
      <c r="Z36" s="30"/>
      <c r="AA36" s="30"/>
      <c r="AB36" s="30"/>
      <c r="AC36" s="30"/>
      <c r="AD36" s="30"/>
      <c r="AE36" s="30"/>
      <c r="AF36" s="30"/>
      <c r="AG36" s="30"/>
      <c r="AH36" s="29"/>
      <c r="AI36" s="29"/>
      <c r="AJ36" s="29"/>
      <c r="AK36" s="29"/>
      <c r="AL36" s="29"/>
      <c r="AM36" s="29"/>
      <c r="AN36" s="29"/>
      <c r="AO36" s="29"/>
      <c r="AP36" s="29"/>
      <c r="AQ36" s="29"/>
      <c r="AR36" s="31"/>
      <c r="AS36" s="29"/>
      <c r="AT36" s="371">
        <v>4.37</v>
      </c>
      <c r="AU36" s="371">
        <v>3.49</v>
      </c>
      <c r="AV36" s="371">
        <v>3.1</v>
      </c>
      <c r="AW36" s="371">
        <v>2.8</v>
      </c>
      <c r="AX36" s="371">
        <v>2.58</v>
      </c>
      <c r="AY36" s="367">
        <v>2.58</v>
      </c>
      <c r="AZ36" s="114"/>
      <c r="BA36" s="114"/>
      <c r="BB36" s="114"/>
      <c r="BC36" s="114"/>
      <c r="BD36" s="93">
        <v>0</v>
      </c>
      <c r="BE36" s="93">
        <v>0</v>
      </c>
      <c r="BF36" s="64" t="s">
        <v>515</v>
      </c>
      <c r="BG36" s="37">
        <f>IFERROR((-BD36+$AT36)/(-$AV36+$AT36),0)</f>
        <v>3.4409448818897639</v>
      </c>
      <c r="BH36" s="38">
        <f>+IF(BI36="SI",IFERROR((((IF(BI36="SI",(-BE36+AT36),0)))/(-AV36+ATS36)),"REVISAR"),0)</f>
        <v>-1.4096774193548387</v>
      </c>
      <c r="BI36" s="39" t="s">
        <v>179</v>
      </c>
      <c r="BJ36" s="36" t="s">
        <v>516</v>
      </c>
      <c r="BK36" s="100">
        <v>0</v>
      </c>
      <c r="BL36" s="44">
        <v>0</v>
      </c>
      <c r="BM36" s="36" t="s">
        <v>517</v>
      </c>
      <c r="BN36" s="37">
        <f>IFERROR((-BK36+$AT36)/(-$AV36+$AT36),0)</f>
        <v>3.4409448818897639</v>
      </c>
      <c r="BO36" s="38">
        <f>+IF(BP36="SI",IFERROR((((IF(BP36="SI",(-BL36+AT36),0)))/(-AV36+ATS36)),"REVISAR"),BH36)</f>
        <v>-1.4096774193548387</v>
      </c>
      <c r="BP36" s="39" t="s">
        <v>179</v>
      </c>
      <c r="BQ36" s="36" t="s">
        <v>518</v>
      </c>
      <c r="BR36" s="95">
        <v>0</v>
      </c>
      <c r="BS36" s="111">
        <v>0</v>
      </c>
      <c r="BT36" s="36" t="s">
        <v>519</v>
      </c>
      <c r="BU36" s="37">
        <f>IFERROR((-BR36+$AT36)/(-$AV36+$AT36),0)</f>
        <v>3.4409448818897639</v>
      </c>
      <c r="BV36" s="38">
        <f>+IF(BW36="SI",IFERROR((((IF(BW36="SI",(-BS36+AT36),0)))/(-AV36+ATS36)),"REVISAR"),BO36)</f>
        <v>-1.4096774193548387</v>
      </c>
      <c r="BW36" s="39" t="s">
        <v>179</v>
      </c>
      <c r="BX36" s="36" t="s">
        <v>520</v>
      </c>
      <c r="BY36" s="44">
        <v>0</v>
      </c>
      <c r="BZ36" s="96">
        <f t="shared" si="35"/>
        <v>0</v>
      </c>
      <c r="CA36" s="64" t="s">
        <v>521</v>
      </c>
      <c r="CB36" s="37">
        <f>IFERROR((-BY36+$AT36)/(-$AV36+$AT36),0)</f>
        <v>3.4409448818897639</v>
      </c>
      <c r="CC36" s="38">
        <f>+IF(CD36="SI",IFERROR((((IF(CD36="SI",(-BZ36+AT36),0)))/(-AV36+ATS36)),"REVISAR"),BV36)</f>
        <v>-1.4096774193548387</v>
      </c>
      <c r="CD36" s="39" t="s">
        <v>179</v>
      </c>
      <c r="CE36" s="36" t="s">
        <v>522</v>
      </c>
      <c r="CF36" s="44">
        <f>IF(CC36="SI",BY36,0)</f>
        <v>0</v>
      </c>
      <c r="CG36" s="44">
        <f t="shared" si="13"/>
        <v>0</v>
      </c>
      <c r="CH36" s="64" t="s">
        <v>523</v>
      </c>
      <c r="CI36" s="37">
        <f>IFERROR((-CF36+$AT36)/(-$AV36+$AT36),0)</f>
        <v>3.4409448818897639</v>
      </c>
      <c r="CJ36" s="38">
        <f>+IF(CK36="SI",IFERROR((((IF(CK36="SI",(-CG36+AT36),0)))/(-AV36+ATS36)),"REVISAR"),CC36)</f>
        <v>-1.4096774193548387</v>
      </c>
      <c r="CK36" s="39" t="s">
        <v>179</v>
      </c>
      <c r="CL36" s="64" t="s">
        <v>524</v>
      </c>
      <c r="CM36" s="44">
        <f>IF(CJ36="SI",CF36,0)</f>
        <v>0</v>
      </c>
      <c r="CN36" s="44">
        <v>0</v>
      </c>
      <c r="CO36" s="36" t="s">
        <v>525</v>
      </c>
      <c r="CP36" s="37">
        <f>IFERROR((-CM36+$AT36)/(-$AV36+$AT36),0)</f>
        <v>3.4409448818897639</v>
      </c>
      <c r="CQ36" s="38">
        <f>+IF(CR36="SI",IFERROR((((IF(CR36="SI",(-CN36+AT36),0)))/(-AV36+ATS36)),"REVISAR"),CJ36)</f>
        <v>-1.4096774193548387</v>
      </c>
      <c r="CR36" s="39" t="s">
        <v>179</v>
      </c>
      <c r="CS36" s="40" t="s">
        <v>526</v>
      </c>
      <c r="CT36" s="44">
        <f>IF(CQ36="SI",CM36,0)</f>
        <v>0</v>
      </c>
      <c r="CU36" s="44">
        <f t="shared" si="18"/>
        <v>0</v>
      </c>
      <c r="CV36" s="40"/>
      <c r="CW36" s="37">
        <f>IFERROR((-CT36+$AT36)/(-$AV36+$AT36),0)</f>
        <v>3.4409448818897639</v>
      </c>
      <c r="CX36" s="38">
        <f>+IF(CY36="SI",IFERROR((((IF(CY36="SI",(-CU36+AT36),0)))/(-AV36+ATS36)),"REVISAR"),CQ36)</f>
        <v>-1.4096774193548387</v>
      </c>
      <c r="CY36" s="39" t="s">
        <v>174</v>
      </c>
      <c r="CZ36" s="40" t="s">
        <v>175</v>
      </c>
      <c r="DA36" s="44">
        <f>IF(CX36="SI",CT36,0)</f>
        <v>0</v>
      </c>
      <c r="DB36" s="44">
        <f t="shared" si="21"/>
        <v>0</v>
      </c>
      <c r="DC36" s="40"/>
      <c r="DD36" s="37">
        <f>IFERROR((-DA36+$AT36)/(-$AV36+$AT36),0)</f>
        <v>3.4409448818897639</v>
      </c>
      <c r="DE36" s="38">
        <f>+IF(DF36="SI",IFERROR((((IF(DF36="SI",(-DB36+AT36),0)))/(-AV36+ATS36)),"REVISAR"),CX36)</f>
        <v>-1.4096774193548387</v>
      </c>
      <c r="DF36" s="39" t="s">
        <v>174</v>
      </c>
      <c r="DG36" s="40" t="s">
        <v>175</v>
      </c>
      <c r="DH36" s="44">
        <f t="shared" si="47"/>
        <v>0</v>
      </c>
      <c r="DI36" s="44">
        <f t="shared" si="47"/>
        <v>0</v>
      </c>
      <c r="DJ36" s="40"/>
      <c r="DK36" s="37">
        <f>IFERROR((-DH36+$AT36)/(-$AV36+$AT36),0)</f>
        <v>3.4409448818897639</v>
      </c>
      <c r="DL36" s="38">
        <f>+IF(DM36="SI",IFERROR((((IF(DM36="SI",(-DI36+AT36),0)))/(-AV36+ATS36)),"REVISAR"),DE36)</f>
        <v>-1.4096774193548387</v>
      </c>
      <c r="DM36" s="39" t="s">
        <v>174</v>
      </c>
      <c r="DN36" s="40" t="s">
        <v>175</v>
      </c>
      <c r="DO36" s="44">
        <f>IF(DL36="SI",DH36,0)</f>
        <v>0</v>
      </c>
      <c r="DP36" s="44">
        <f t="shared" si="26"/>
        <v>0</v>
      </c>
      <c r="DQ36" s="40"/>
      <c r="DR36" s="37">
        <f>IFERROR((-DO36+$AT36)/(-$AV36+$AT36),0)</f>
        <v>3.4409448818897639</v>
      </c>
      <c r="DS36" s="38">
        <f>+IF(DT36="SI",IFERROR((((IF(DT36="SI",(-DP36+AT36),0)))/(-AV36+ATS36)),"REVISAR"),DL36)</f>
        <v>-1.4096774193548387</v>
      </c>
      <c r="DT36" s="39" t="s">
        <v>174</v>
      </c>
      <c r="DU36" s="40" t="s">
        <v>175</v>
      </c>
      <c r="DV36" s="44">
        <f>IF(DS36="SI",DO36,0)</f>
        <v>0</v>
      </c>
      <c r="DW36" s="44">
        <f t="shared" si="29"/>
        <v>0</v>
      </c>
      <c r="DX36" s="40"/>
      <c r="DY36" s="37">
        <f>IFERROR((-DV36+$AT36)/(-$AV36+$AT36),0)</f>
        <v>3.4409448818897639</v>
      </c>
      <c r="DZ36" s="38">
        <f>+IF(EA36="SI",IFERROR((((IF(EA36="SI",(-DW36+AT36),0)))/(-AV36+ATS36)),"REVISAR"),DS36)</f>
        <v>-1.4096774193548387</v>
      </c>
      <c r="EA36" s="39" t="s">
        <v>174</v>
      </c>
      <c r="EB36" s="40" t="s">
        <v>175</v>
      </c>
      <c r="EC36" s="46">
        <f t="shared" si="39"/>
        <v>3.1</v>
      </c>
      <c r="ED36" s="112"/>
      <c r="EE36" s="76"/>
      <c r="EF36" s="37">
        <f>IFERROR((-EC36+$AT36)/(-$AV36+$AT36),0)</f>
        <v>1</v>
      </c>
      <c r="EG36" s="38">
        <f>+IF(EH36="SI",IFERROR((((IF(EH36="SI",(-ED36+AT36),0)))/(-AV36+ATS36)),"REVISAR"),DZ36)</f>
        <v>-1.4096774193548387</v>
      </c>
      <c r="EH36" s="39"/>
      <c r="EI36" s="40" t="s">
        <v>175</v>
      </c>
      <c r="EJ36" s="48"/>
      <c r="EK36" s="48">
        <v>2024</v>
      </c>
      <c r="EL36" s="49" t="str">
        <f>+VLOOKUP(C36,[8]Listas_desplega!$AI$22:$AJ$44,2,0)</f>
        <v>DCE</v>
      </c>
      <c r="EM36" s="49" t="str">
        <f>+VLOOKUP(I36,[8]Listas_desplega!$BY$2:$BZ$7,2,0)</f>
        <v>T_2</v>
      </c>
      <c r="EN36" s="49" t="str">
        <f>+VLOOKUP(J36,[8]Listas_desplega!$BY$10:$BZ$23,2,0)</f>
        <v>T_2_C_2</v>
      </c>
      <c r="EO36" s="49" t="str">
        <f>+VLOOKUP(K36,[8]Listas_desplega!$BY$27:$BZ$54,2,0)</f>
        <v>T_2_C_2_ET_1</v>
      </c>
      <c r="EP36" s="49" t="str">
        <f>+VLOOKUP(L36,[8]Listas_desplega!$BY$57:$BZ$105,2,0)</f>
        <v>T_2_C_2_ET_1_CPT_8</v>
      </c>
      <c r="EQ36" s="50" t="str">
        <f>+VLOOKUP(M36,[8]Listas_desplega!$J$2:$K$11,2,FALSE)</f>
        <v>Eje_E_6</v>
      </c>
      <c r="ER36" s="50"/>
    </row>
    <row r="37" spans="1:148" s="51" customFormat="1" ht="15" customHeight="1" x14ac:dyDescent="0.25">
      <c r="A37" s="20" t="s">
        <v>1357</v>
      </c>
      <c r="B37" s="21" t="s">
        <v>152</v>
      </c>
      <c r="C37" s="22" t="s">
        <v>397</v>
      </c>
      <c r="D37" s="22" t="s">
        <v>397</v>
      </c>
      <c r="E37" s="23" t="s">
        <v>154</v>
      </c>
      <c r="F37" s="352" t="s">
        <v>155</v>
      </c>
      <c r="G37" s="366" t="s">
        <v>156</v>
      </c>
      <c r="H37" s="352" t="s">
        <v>399</v>
      </c>
      <c r="I37" s="352" t="s">
        <v>158</v>
      </c>
      <c r="J37" s="353" t="s">
        <v>159</v>
      </c>
      <c r="K37" s="21" t="s">
        <v>160</v>
      </c>
      <c r="L37" s="21" t="s">
        <v>181</v>
      </c>
      <c r="M37" s="21" t="s">
        <v>182</v>
      </c>
      <c r="N37" s="25" t="s">
        <v>183</v>
      </c>
      <c r="O37" s="29">
        <v>97</v>
      </c>
      <c r="P37" s="113" t="s">
        <v>527</v>
      </c>
      <c r="Q37" s="30" t="s">
        <v>221</v>
      </c>
      <c r="R37" s="30" t="s">
        <v>222</v>
      </c>
      <c r="S37" s="23" t="s">
        <v>528</v>
      </c>
      <c r="T37" s="29" t="s">
        <v>186</v>
      </c>
      <c r="U37" s="29" t="s">
        <v>199</v>
      </c>
      <c r="V37" s="29">
        <v>180</v>
      </c>
      <c r="W37" s="23" t="s">
        <v>462</v>
      </c>
      <c r="X37" s="29" t="s">
        <v>225</v>
      </c>
      <c r="Y37" s="21"/>
      <c r="Z37" s="30"/>
      <c r="AA37" s="30"/>
      <c r="AB37" s="30"/>
      <c r="AC37" s="30"/>
      <c r="AD37" s="30"/>
      <c r="AE37" s="30"/>
      <c r="AF37" s="30"/>
      <c r="AG37" s="30"/>
      <c r="AH37" s="29"/>
      <c r="AI37" s="29"/>
      <c r="AJ37" s="29"/>
      <c r="AK37" s="29"/>
      <c r="AL37" s="29"/>
      <c r="AM37" s="29"/>
      <c r="AN37" s="29"/>
      <c r="AO37" s="29"/>
      <c r="AP37" s="29"/>
      <c r="AQ37" s="29"/>
      <c r="AR37" s="31"/>
      <c r="AS37" s="29"/>
      <c r="AT37" s="367">
        <v>48.72</v>
      </c>
      <c r="AU37" s="367">
        <v>52.7</v>
      </c>
      <c r="AV37" s="367">
        <v>56.2</v>
      </c>
      <c r="AW37" s="367">
        <v>63.2</v>
      </c>
      <c r="AX37" s="367">
        <v>65</v>
      </c>
      <c r="AY37" s="367">
        <v>65</v>
      </c>
      <c r="AZ37" s="114"/>
      <c r="BA37" s="114"/>
      <c r="BB37" s="114"/>
      <c r="BC37" s="114"/>
      <c r="BD37" s="93">
        <v>0</v>
      </c>
      <c r="BE37" s="93">
        <v>0</v>
      </c>
      <c r="BF37" s="64" t="s">
        <v>529</v>
      </c>
      <c r="BG37" s="37">
        <f t="shared" ref="BG37:BG57" si="48">IFERROR(BD37/AV37,0)</f>
        <v>0</v>
      </c>
      <c r="BH37" s="38">
        <f t="shared" ref="BH37:BH44" si="49">+IF(BI37="SI",IFERROR((IF(BI37="SI",BE37,0)/AV37),"REVISAR"),0)</f>
        <v>0</v>
      </c>
      <c r="BI37" s="39" t="s">
        <v>179</v>
      </c>
      <c r="BJ37" s="36" t="s">
        <v>530</v>
      </c>
      <c r="BK37" s="100">
        <v>0</v>
      </c>
      <c r="BL37" s="44">
        <v>0</v>
      </c>
      <c r="BM37" s="36" t="s">
        <v>531</v>
      </c>
      <c r="BN37" s="37">
        <f t="shared" ref="BN37:BN57" si="50">+IFERROR(BK37/AV37,0)</f>
        <v>0</v>
      </c>
      <c r="BO37" s="38">
        <f t="shared" ref="BO37:BO57" si="51">+IF(BP37="SI",IFERROR((IF(BP37="SI",BL37,0)/AV37),"REVISAR"),BH37)</f>
        <v>0</v>
      </c>
      <c r="BP37" s="39" t="s">
        <v>179</v>
      </c>
      <c r="BQ37" s="36" t="s">
        <v>532</v>
      </c>
      <c r="BR37" s="95">
        <v>0</v>
      </c>
      <c r="BS37" s="111">
        <v>0</v>
      </c>
      <c r="BT37" s="36" t="s">
        <v>533</v>
      </c>
      <c r="BU37" s="37">
        <f t="shared" ref="BU37:BU57" si="52">IFERROR(BR37/AV37,0)</f>
        <v>0</v>
      </c>
      <c r="BV37" s="38">
        <f t="shared" ref="BV37:BV57" si="53">+IF(BW37="SI",IFERROR((IF(BW37="SI",BS37,0)/AV37),"REVISAR"),BO37)</f>
        <v>0</v>
      </c>
      <c r="BW37" s="39" t="s">
        <v>179</v>
      </c>
      <c r="BX37" s="36" t="s">
        <v>534</v>
      </c>
      <c r="BY37" s="44">
        <v>0</v>
      </c>
      <c r="BZ37" s="96">
        <f t="shared" si="35"/>
        <v>0</v>
      </c>
      <c r="CA37" s="64" t="s">
        <v>535</v>
      </c>
      <c r="CB37" s="37">
        <f t="shared" ref="CB37:CB57" si="54">IFERROR(BY37/$AV37,0)</f>
        <v>0</v>
      </c>
      <c r="CC37" s="38">
        <f t="shared" ref="CC37:CC57" si="55">+IF(CD37="SI",IFERROR((IF(CD37="SI",BZ37,0)/AV37),"REVISAR"),BV37)</f>
        <v>0</v>
      </c>
      <c r="CD37" s="39" t="s">
        <v>179</v>
      </c>
      <c r="CE37" s="36" t="s">
        <v>536</v>
      </c>
      <c r="CF37" s="44">
        <f>IF(CC37="SI",BY37,0)</f>
        <v>0</v>
      </c>
      <c r="CG37" s="44">
        <f t="shared" si="13"/>
        <v>0</v>
      </c>
      <c r="CH37" s="64" t="s">
        <v>537</v>
      </c>
      <c r="CI37" s="37">
        <f t="shared" ref="CI37:CI57" si="56">IFERROR(CF37/$AV37,0)</f>
        <v>0</v>
      </c>
      <c r="CJ37" s="38">
        <f t="shared" ref="CJ37:CJ57" si="57">+IF(CK37="SI",IFERROR((IF(CK37="SI",CG37,0)/AV37),"REVISAR"),CC37)</f>
        <v>0</v>
      </c>
      <c r="CK37" s="39" t="s">
        <v>179</v>
      </c>
      <c r="CL37" s="64" t="s">
        <v>538</v>
      </c>
      <c r="CM37" s="44">
        <f>IF(CJ37="SI",CF37,0)</f>
        <v>0</v>
      </c>
      <c r="CN37" s="44">
        <v>0</v>
      </c>
      <c r="CO37" s="36" t="s">
        <v>539</v>
      </c>
      <c r="CP37" s="37">
        <f t="shared" ref="CP37:CP57" si="58">IFERROR(CM37/$AV37,0)</f>
        <v>0</v>
      </c>
      <c r="CQ37" s="38">
        <f t="shared" ref="CQ37:CQ57" si="59">+IF(CR37="SI",IFERROR((IF(CR37="SI",CN37,0)/AV37),"REVISAR"),CJ37)</f>
        <v>0</v>
      </c>
      <c r="CR37" s="39" t="s">
        <v>179</v>
      </c>
      <c r="CS37" s="40" t="s">
        <v>540</v>
      </c>
      <c r="CT37" s="44">
        <f>IF(CQ37="SI",CM37,0)</f>
        <v>0</v>
      </c>
      <c r="CU37" s="44">
        <f t="shared" si="18"/>
        <v>0</v>
      </c>
      <c r="CV37" s="40"/>
      <c r="CW37" s="37">
        <f t="shared" ref="CW37:CW57" si="60">IFERROR(CT37/$AV37,0)</f>
        <v>0</v>
      </c>
      <c r="CX37" s="38">
        <f t="shared" ref="CX37:CX57" si="61">+IF(CY37="SI",IFERROR((IF(CY37="SI",CU37,0)/AV37),"REVISAR"),CQ37)</f>
        <v>0</v>
      </c>
      <c r="CY37" s="39" t="s">
        <v>174</v>
      </c>
      <c r="CZ37" s="40" t="s">
        <v>175</v>
      </c>
      <c r="DA37" s="44">
        <f>IF(CX37="SI",CT37,0)</f>
        <v>0</v>
      </c>
      <c r="DB37" s="44">
        <f t="shared" si="21"/>
        <v>0</v>
      </c>
      <c r="DC37" s="40"/>
      <c r="DD37" s="37">
        <f t="shared" ref="DD37:DD57" si="62">IFERROR(DA37/$AV37,0)</f>
        <v>0</v>
      </c>
      <c r="DE37" s="38">
        <f t="shared" ref="DE37:DE57" si="63">+IF(DF37="SI",IFERROR((IF(DF37="SI",DB37,0)/AV37),"REVISAR"),CX37)</f>
        <v>0</v>
      </c>
      <c r="DF37" s="39" t="s">
        <v>174</v>
      </c>
      <c r="DG37" s="40" t="s">
        <v>175</v>
      </c>
      <c r="DH37" s="44">
        <f t="shared" si="47"/>
        <v>0</v>
      </c>
      <c r="DI37" s="44">
        <f t="shared" si="47"/>
        <v>0</v>
      </c>
      <c r="DJ37" s="40"/>
      <c r="DK37" s="37">
        <f t="shared" ref="DK37:DK57" si="64">IFERROR(DH37/$AV37,0)</f>
        <v>0</v>
      </c>
      <c r="DL37" s="38">
        <f t="shared" ref="DL37:DL57" si="65">+IF(DM37="SI",IFERROR((IF(DM37="SI",DI37,0)/AV37),"REVISAR"),DE37)</f>
        <v>0</v>
      </c>
      <c r="DM37" s="39" t="s">
        <v>174</v>
      </c>
      <c r="DN37" s="40" t="s">
        <v>175</v>
      </c>
      <c r="DO37" s="44">
        <f>IF(DL37="SI",DH37,0)</f>
        <v>0</v>
      </c>
      <c r="DP37" s="44">
        <f t="shared" si="26"/>
        <v>0</v>
      </c>
      <c r="DQ37" s="40"/>
      <c r="DR37" s="37">
        <f t="shared" ref="DR37:DR57" si="66">IFERROR(DO37/$AV37,0)</f>
        <v>0</v>
      </c>
      <c r="DS37" s="38">
        <f t="shared" ref="DS37:DS57" si="67">+IF(DT37="SI",IFERROR((IF(DT37="SI",DP37,0)/AV37),"REVISAR"),DL37)</f>
        <v>0</v>
      </c>
      <c r="DT37" s="39" t="s">
        <v>174</v>
      </c>
      <c r="DU37" s="40" t="s">
        <v>175</v>
      </c>
      <c r="DV37" s="44">
        <f>IF(DS37="SI",DO37,0)</f>
        <v>0</v>
      </c>
      <c r="DW37" s="44">
        <f t="shared" si="29"/>
        <v>0</v>
      </c>
      <c r="DX37" s="40"/>
      <c r="DY37" s="37">
        <f t="shared" ref="DY37:DY57" si="68">IFERROR(DV37/$AV37,0)</f>
        <v>0</v>
      </c>
      <c r="DZ37" s="38">
        <f t="shared" ref="DZ37:DZ57" si="69">+IF(EA37="SI",IFERROR((IF(EA37="SI",DW37,0)/AV37),"REVISAR"),DS37)</f>
        <v>0</v>
      </c>
      <c r="EA37" s="39" t="s">
        <v>174</v>
      </c>
      <c r="EB37" s="40" t="s">
        <v>175</v>
      </c>
      <c r="EC37" s="46">
        <f t="shared" si="39"/>
        <v>56.2</v>
      </c>
      <c r="ED37" s="115"/>
      <c r="EE37" s="76"/>
      <c r="EF37" s="37">
        <f t="shared" ref="EF37:EF57" si="70">IFERROR(EC37/$AV37,0)</f>
        <v>1</v>
      </c>
      <c r="EG37" s="38">
        <f t="shared" ref="EG37:EG57" si="71">+IF(EH37="SI",IFERROR((IF(EH37="SI",ED37,0)/AV37),"REVISAR"),DZ37)</f>
        <v>0</v>
      </c>
      <c r="EH37" s="39" t="s">
        <v>174</v>
      </c>
      <c r="EI37" s="40" t="s">
        <v>175</v>
      </c>
      <c r="EJ37" s="48"/>
      <c r="EK37" s="48">
        <v>2024</v>
      </c>
      <c r="EL37" s="49" t="str">
        <f>+VLOOKUP(C37,[8]Listas_desplega!$AI$22:$AJ$44,2,0)</f>
        <v>DCE</v>
      </c>
      <c r="EM37" s="49" t="str">
        <f>+VLOOKUP(I37,[8]Listas_desplega!$BY$2:$BZ$7,2,0)</f>
        <v>T_2</v>
      </c>
      <c r="EN37" s="49" t="str">
        <f>+VLOOKUP(J37,[8]Listas_desplega!$BY$10:$BZ$23,2,0)</f>
        <v>T_2_C_2</v>
      </c>
      <c r="EO37" s="49" t="str">
        <f>+VLOOKUP(K37,[8]Listas_desplega!$BY$27:$BZ$54,2,0)</f>
        <v>T_2_C_2_ET_1</v>
      </c>
      <c r="EP37" s="49" t="str">
        <f>+VLOOKUP(L37,[8]Listas_desplega!$BY$57:$BZ$105,2,0)</f>
        <v>T_2_C_2_ET_1_CPT_8</v>
      </c>
      <c r="EQ37" s="50" t="str">
        <f>+VLOOKUP(M37,[8]Listas_desplega!$J$2:$K$11,2,FALSE)</f>
        <v>Eje_E_6</v>
      </c>
      <c r="ER37" s="50"/>
    </row>
    <row r="38" spans="1:148" s="51" customFormat="1" ht="15" customHeight="1" x14ac:dyDescent="0.25">
      <c r="A38" s="20" t="s">
        <v>1358</v>
      </c>
      <c r="B38" s="21" t="s">
        <v>152</v>
      </c>
      <c r="C38" s="22" t="s">
        <v>397</v>
      </c>
      <c r="D38" s="22" t="s">
        <v>541</v>
      </c>
      <c r="E38" s="23" t="s">
        <v>154</v>
      </c>
      <c r="F38" s="352" t="s">
        <v>155</v>
      </c>
      <c r="G38" s="366" t="s">
        <v>156</v>
      </c>
      <c r="H38" s="352" t="s">
        <v>542</v>
      </c>
      <c r="I38" s="352" t="s">
        <v>158</v>
      </c>
      <c r="J38" s="352" t="s">
        <v>543</v>
      </c>
      <c r="K38" s="23" t="s">
        <v>544</v>
      </c>
      <c r="L38" s="23" t="s">
        <v>545</v>
      </c>
      <c r="M38" s="21" t="s">
        <v>546</v>
      </c>
      <c r="N38" s="25" t="s">
        <v>547</v>
      </c>
      <c r="O38" s="116" t="s">
        <v>548</v>
      </c>
      <c r="P38" s="117" t="s">
        <v>549</v>
      </c>
      <c r="Q38" s="30" t="s">
        <v>165</v>
      </c>
      <c r="R38" s="30" t="s">
        <v>166</v>
      </c>
      <c r="S38" s="118" t="s">
        <v>550</v>
      </c>
      <c r="T38" s="116" t="s">
        <v>168</v>
      </c>
      <c r="U38" s="29" t="s">
        <v>169</v>
      </c>
      <c r="V38" s="29">
        <v>30</v>
      </c>
      <c r="W38" s="118" t="s">
        <v>551</v>
      </c>
      <c r="X38" s="29" t="s">
        <v>404</v>
      </c>
      <c r="Y38" s="21"/>
      <c r="Z38" s="30"/>
      <c r="AA38" s="30"/>
      <c r="AB38" s="30"/>
      <c r="AC38" s="30"/>
      <c r="AD38" s="30"/>
      <c r="AE38" s="30"/>
      <c r="AF38" s="30"/>
      <c r="AG38" s="30"/>
      <c r="AH38" s="29"/>
      <c r="AI38" s="29"/>
      <c r="AJ38" s="29"/>
      <c r="AK38" s="29"/>
      <c r="AL38" s="29"/>
      <c r="AM38" s="29"/>
      <c r="AN38" s="29"/>
      <c r="AO38" s="29"/>
      <c r="AP38" s="29"/>
      <c r="AQ38" s="29"/>
      <c r="AR38" s="31"/>
      <c r="AS38" s="29"/>
      <c r="AT38" s="367">
        <v>683</v>
      </c>
      <c r="AU38" s="367">
        <v>651</v>
      </c>
      <c r="AV38" s="367">
        <v>904</v>
      </c>
      <c r="AW38" s="367">
        <v>1265</v>
      </c>
      <c r="AX38" s="367">
        <v>795</v>
      </c>
      <c r="AY38" s="367">
        <v>3615</v>
      </c>
      <c r="AZ38" s="119"/>
      <c r="BA38" s="119"/>
      <c r="BB38" s="119"/>
      <c r="BC38" s="120"/>
      <c r="BD38" s="93">
        <v>0</v>
      </c>
      <c r="BE38" s="93">
        <v>0</v>
      </c>
      <c r="BF38" s="36"/>
      <c r="BG38" s="37">
        <f t="shared" si="48"/>
        <v>0</v>
      </c>
      <c r="BH38" s="38">
        <f t="shared" si="49"/>
        <v>0</v>
      </c>
      <c r="BI38" s="39" t="s">
        <v>174</v>
      </c>
      <c r="BJ38" s="36" t="s">
        <v>175</v>
      </c>
      <c r="BK38" s="57">
        <v>0</v>
      </c>
      <c r="BL38" s="44">
        <v>0</v>
      </c>
      <c r="BM38" s="36"/>
      <c r="BN38" s="37">
        <f t="shared" si="50"/>
        <v>0</v>
      </c>
      <c r="BO38" s="38">
        <f t="shared" si="51"/>
        <v>0</v>
      </c>
      <c r="BP38" s="39" t="s">
        <v>174</v>
      </c>
      <c r="BQ38" s="36" t="s">
        <v>175</v>
      </c>
      <c r="BR38" s="57">
        <v>0</v>
      </c>
      <c r="BS38" s="44">
        <v>0</v>
      </c>
      <c r="BT38" s="36" t="s">
        <v>552</v>
      </c>
      <c r="BU38" s="37">
        <f t="shared" si="52"/>
        <v>0</v>
      </c>
      <c r="BV38" s="38">
        <f t="shared" si="53"/>
        <v>0</v>
      </c>
      <c r="BW38" s="39" t="s">
        <v>176</v>
      </c>
      <c r="BX38" s="36" t="s">
        <v>553</v>
      </c>
      <c r="BY38" s="44">
        <v>0</v>
      </c>
      <c r="BZ38" s="96">
        <f t="shared" si="35"/>
        <v>0</v>
      </c>
      <c r="CA38" s="64"/>
      <c r="CB38" s="37">
        <f t="shared" si="54"/>
        <v>0</v>
      </c>
      <c r="CC38" s="38">
        <f t="shared" si="55"/>
        <v>0</v>
      </c>
      <c r="CD38" s="39" t="s">
        <v>179</v>
      </c>
      <c r="CE38" s="36" t="s">
        <v>554</v>
      </c>
      <c r="CF38" s="101">
        <v>0</v>
      </c>
      <c r="CG38" s="44">
        <f t="shared" si="13"/>
        <v>0</v>
      </c>
      <c r="CH38" s="64"/>
      <c r="CI38" s="37">
        <f t="shared" si="56"/>
        <v>0</v>
      </c>
      <c r="CJ38" s="38">
        <f t="shared" si="57"/>
        <v>0</v>
      </c>
      <c r="CK38" s="39" t="s">
        <v>179</v>
      </c>
      <c r="CL38" s="64" t="s">
        <v>555</v>
      </c>
      <c r="CM38" s="102">
        <v>0</v>
      </c>
      <c r="CN38" s="103"/>
      <c r="CO38" s="36" t="s">
        <v>556</v>
      </c>
      <c r="CP38" s="37">
        <f t="shared" si="58"/>
        <v>0</v>
      </c>
      <c r="CQ38" s="38">
        <f t="shared" si="59"/>
        <v>0</v>
      </c>
      <c r="CR38" s="39" t="s">
        <v>406</v>
      </c>
      <c r="CS38" s="97" t="s">
        <v>557</v>
      </c>
      <c r="CT38" s="104">
        <f>+CM38</f>
        <v>0</v>
      </c>
      <c r="CU38" s="44">
        <f t="shared" si="18"/>
        <v>0</v>
      </c>
      <c r="CV38" s="40"/>
      <c r="CW38" s="37">
        <f t="shared" si="60"/>
        <v>0</v>
      </c>
      <c r="CX38" s="38">
        <f t="shared" si="61"/>
        <v>0</v>
      </c>
      <c r="CY38" s="39" t="s">
        <v>174</v>
      </c>
      <c r="CZ38" s="40" t="s">
        <v>175</v>
      </c>
      <c r="DA38" s="104">
        <f>+CT38</f>
        <v>0</v>
      </c>
      <c r="DB38" s="44">
        <f t="shared" si="21"/>
        <v>0</v>
      </c>
      <c r="DC38" s="40"/>
      <c r="DD38" s="37">
        <f t="shared" si="62"/>
        <v>0</v>
      </c>
      <c r="DE38" s="38">
        <f t="shared" si="63"/>
        <v>0</v>
      </c>
      <c r="DF38" s="39" t="s">
        <v>174</v>
      </c>
      <c r="DG38" s="40" t="s">
        <v>175</v>
      </c>
      <c r="DH38" s="104">
        <f>+DA38</f>
        <v>0</v>
      </c>
      <c r="DI38" s="44">
        <f>IF(DF38="SI",DB38,0)</f>
        <v>0</v>
      </c>
      <c r="DJ38" s="40"/>
      <c r="DK38" s="37">
        <f t="shared" si="64"/>
        <v>0</v>
      </c>
      <c r="DL38" s="38">
        <f t="shared" si="65"/>
        <v>0</v>
      </c>
      <c r="DM38" s="39" t="s">
        <v>174</v>
      </c>
      <c r="DN38" s="40" t="s">
        <v>175</v>
      </c>
      <c r="DO38" s="104">
        <f>+DH38</f>
        <v>0</v>
      </c>
      <c r="DP38" s="44">
        <f t="shared" si="26"/>
        <v>0</v>
      </c>
      <c r="DQ38" s="40"/>
      <c r="DR38" s="37">
        <f t="shared" si="66"/>
        <v>0</v>
      </c>
      <c r="DS38" s="38">
        <f t="shared" si="67"/>
        <v>0</v>
      </c>
      <c r="DT38" s="39" t="s">
        <v>174</v>
      </c>
      <c r="DU38" s="40" t="s">
        <v>175</v>
      </c>
      <c r="DV38" s="104">
        <f>+DO38</f>
        <v>0</v>
      </c>
      <c r="DW38" s="44">
        <f t="shared" si="29"/>
        <v>0</v>
      </c>
      <c r="DX38" s="40"/>
      <c r="DY38" s="37">
        <f t="shared" si="68"/>
        <v>0</v>
      </c>
      <c r="DZ38" s="38">
        <f t="shared" si="69"/>
        <v>0</v>
      </c>
      <c r="EA38" s="39" t="s">
        <v>174</v>
      </c>
      <c r="EB38" s="40" t="s">
        <v>175</v>
      </c>
      <c r="EC38" s="46">
        <f t="shared" si="39"/>
        <v>904</v>
      </c>
      <c r="ED38" s="40"/>
      <c r="EE38" s="40"/>
      <c r="EF38" s="37">
        <f t="shared" si="70"/>
        <v>1</v>
      </c>
      <c r="EG38" s="38">
        <f t="shared" si="71"/>
        <v>0</v>
      </c>
      <c r="EH38" s="39" t="s">
        <v>174</v>
      </c>
      <c r="EI38" s="40" t="s">
        <v>175</v>
      </c>
      <c r="EJ38" s="50" t="s">
        <v>173</v>
      </c>
      <c r="EK38" s="48">
        <v>2024</v>
      </c>
      <c r="EL38" s="49" t="str">
        <f>+VLOOKUP(C38,[8]Listas_desplega!$AI$22:$AJ$44,2,0)</f>
        <v>DCE</v>
      </c>
      <c r="EM38" s="49" t="str">
        <f>+VLOOKUP(I38,[8]Listas_desplega!$BY$2:$BZ$7,2,0)</f>
        <v>T_2</v>
      </c>
      <c r="EN38" s="49" t="str">
        <f>+VLOOKUP(J38,[8]Listas_desplega!$BY$10:$BZ$23,2,0)</f>
        <v>T_2_C_1</v>
      </c>
      <c r="EO38" s="49" t="str">
        <f>+VLOOKUP(K38,[8]Listas_desplega!$BY$27:$BZ$54,2,0)</f>
        <v>T_2_C_1_ET_1</v>
      </c>
      <c r="EP38" s="49" t="str">
        <f>+VLOOKUP(L38,[8]Listas_desplega!$BY$57:$BZ$105,2,0)</f>
        <v>T_2_C_1_ET_1_CPT_1</v>
      </c>
      <c r="EQ38" s="50" t="str">
        <f>+VLOOKUP(M38,[8]Listas_desplega!$J$2:$K$11,2,FALSE)</f>
        <v>Eje_E_7</v>
      </c>
      <c r="ER38" s="50"/>
    </row>
    <row r="39" spans="1:148" s="51" customFormat="1" ht="15" customHeight="1" x14ac:dyDescent="0.25">
      <c r="A39" s="20" t="s">
        <v>1359</v>
      </c>
      <c r="B39" s="21" t="s">
        <v>152</v>
      </c>
      <c r="C39" s="22" t="s">
        <v>397</v>
      </c>
      <c r="D39" s="22" t="s">
        <v>541</v>
      </c>
      <c r="E39" s="23" t="s">
        <v>154</v>
      </c>
      <c r="F39" s="352" t="s">
        <v>155</v>
      </c>
      <c r="G39" s="366" t="s">
        <v>156</v>
      </c>
      <c r="H39" s="352" t="s">
        <v>542</v>
      </c>
      <c r="I39" s="352" t="s">
        <v>158</v>
      </c>
      <c r="J39" s="352" t="s">
        <v>543</v>
      </c>
      <c r="K39" s="23" t="s">
        <v>544</v>
      </c>
      <c r="L39" s="23" t="s">
        <v>545</v>
      </c>
      <c r="M39" s="21" t="s">
        <v>546</v>
      </c>
      <c r="N39" s="25" t="s">
        <v>547</v>
      </c>
      <c r="O39" s="116" t="s">
        <v>558</v>
      </c>
      <c r="P39" s="121" t="s">
        <v>559</v>
      </c>
      <c r="Q39" s="30" t="s">
        <v>165</v>
      </c>
      <c r="R39" s="30" t="s">
        <v>166</v>
      </c>
      <c r="S39" s="122" t="s">
        <v>560</v>
      </c>
      <c r="T39" s="123" t="s">
        <v>168</v>
      </c>
      <c r="U39" s="29" t="s">
        <v>169</v>
      </c>
      <c r="V39" s="29">
        <v>30</v>
      </c>
      <c r="W39" s="358" t="s">
        <v>551</v>
      </c>
      <c r="X39" s="29" t="s">
        <v>404</v>
      </c>
      <c r="Y39" s="21"/>
      <c r="Z39" s="30"/>
      <c r="AA39" s="30"/>
      <c r="AB39" s="30"/>
      <c r="AC39" s="30"/>
      <c r="AD39" s="30"/>
      <c r="AE39" s="30"/>
      <c r="AF39" s="30"/>
      <c r="AG39" s="30"/>
      <c r="AH39" s="29"/>
      <c r="AI39" s="29"/>
      <c r="AJ39" s="29"/>
      <c r="AK39" s="29"/>
      <c r="AL39" s="29"/>
      <c r="AM39" s="29"/>
      <c r="AN39" s="29"/>
      <c r="AO39" s="29"/>
      <c r="AP39" s="29"/>
      <c r="AQ39" s="29"/>
      <c r="AR39" s="31"/>
      <c r="AS39" s="29"/>
      <c r="AT39" s="367">
        <v>834</v>
      </c>
      <c r="AU39" s="367">
        <v>1175</v>
      </c>
      <c r="AV39" s="367">
        <v>1632</v>
      </c>
      <c r="AW39" s="367">
        <v>2285</v>
      </c>
      <c r="AX39" s="367">
        <v>1436</v>
      </c>
      <c r="AY39" s="367">
        <v>6528</v>
      </c>
      <c r="AZ39" s="29"/>
      <c r="BA39" s="29"/>
      <c r="BB39" s="29"/>
      <c r="BC39" s="33"/>
      <c r="BD39" s="93">
        <v>0</v>
      </c>
      <c r="BE39" s="93">
        <v>0</v>
      </c>
      <c r="BF39" s="36"/>
      <c r="BG39" s="37">
        <f t="shared" si="48"/>
        <v>0</v>
      </c>
      <c r="BH39" s="38">
        <f t="shared" si="49"/>
        <v>0</v>
      </c>
      <c r="BI39" s="39" t="s">
        <v>174</v>
      </c>
      <c r="BJ39" s="36" t="s">
        <v>175</v>
      </c>
      <c r="BK39" s="57">
        <v>0</v>
      </c>
      <c r="BL39" s="44">
        <v>0</v>
      </c>
      <c r="BM39" s="36"/>
      <c r="BN39" s="37">
        <f t="shared" si="50"/>
        <v>0</v>
      </c>
      <c r="BO39" s="38">
        <f t="shared" si="51"/>
        <v>0</v>
      </c>
      <c r="BP39" s="39" t="s">
        <v>174</v>
      </c>
      <c r="BQ39" s="36" t="s">
        <v>175</v>
      </c>
      <c r="BR39" s="57">
        <v>0</v>
      </c>
      <c r="BS39" s="44">
        <v>0</v>
      </c>
      <c r="BT39" s="36" t="s">
        <v>561</v>
      </c>
      <c r="BU39" s="37">
        <f t="shared" si="52"/>
        <v>0</v>
      </c>
      <c r="BV39" s="38">
        <f t="shared" si="53"/>
        <v>0</v>
      </c>
      <c r="BW39" s="39" t="s">
        <v>176</v>
      </c>
      <c r="BX39" s="36" t="s">
        <v>562</v>
      </c>
      <c r="BY39" s="44">
        <v>0</v>
      </c>
      <c r="BZ39" s="96">
        <f t="shared" si="35"/>
        <v>0</v>
      </c>
      <c r="CA39" s="64"/>
      <c r="CB39" s="37">
        <f t="shared" si="54"/>
        <v>0</v>
      </c>
      <c r="CC39" s="38">
        <f t="shared" si="55"/>
        <v>0</v>
      </c>
      <c r="CD39" s="39" t="s">
        <v>179</v>
      </c>
      <c r="CE39" s="36" t="s">
        <v>555</v>
      </c>
      <c r="CF39" s="101">
        <v>0</v>
      </c>
      <c r="CG39" s="44">
        <f t="shared" si="13"/>
        <v>0</v>
      </c>
      <c r="CH39" s="64"/>
      <c r="CI39" s="37">
        <f t="shared" si="56"/>
        <v>0</v>
      </c>
      <c r="CJ39" s="38">
        <f t="shared" si="57"/>
        <v>0</v>
      </c>
      <c r="CK39" s="39" t="s">
        <v>174</v>
      </c>
      <c r="CL39" s="64" t="s">
        <v>175</v>
      </c>
      <c r="CM39" s="102">
        <v>0</v>
      </c>
      <c r="CN39" s="103"/>
      <c r="CO39" s="36" t="s">
        <v>563</v>
      </c>
      <c r="CP39" s="37">
        <f t="shared" si="58"/>
        <v>0</v>
      </c>
      <c r="CQ39" s="38">
        <f t="shared" si="59"/>
        <v>0</v>
      </c>
      <c r="CR39" s="39" t="s">
        <v>406</v>
      </c>
      <c r="CS39" s="97" t="s">
        <v>557</v>
      </c>
      <c r="CT39" s="104">
        <f>+CM39</f>
        <v>0</v>
      </c>
      <c r="CU39" s="44">
        <f t="shared" si="18"/>
        <v>0</v>
      </c>
      <c r="CV39" s="40"/>
      <c r="CW39" s="37">
        <f t="shared" si="60"/>
        <v>0</v>
      </c>
      <c r="CX39" s="38">
        <f t="shared" si="61"/>
        <v>0</v>
      </c>
      <c r="CY39" s="39" t="s">
        <v>174</v>
      </c>
      <c r="CZ39" s="40" t="s">
        <v>175</v>
      </c>
      <c r="DA39" s="104">
        <f>+CT39</f>
        <v>0</v>
      </c>
      <c r="DB39" s="44">
        <f t="shared" si="21"/>
        <v>0</v>
      </c>
      <c r="DC39" s="40"/>
      <c r="DD39" s="37">
        <f t="shared" si="62"/>
        <v>0</v>
      </c>
      <c r="DE39" s="38">
        <f t="shared" si="63"/>
        <v>0</v>
      </c>
      <c r="DF39" s="39" t="s">
        <v>174</v>
      </c>
      <c r="DG39" s="40" t="s">
        <v>175</v>
      </c>
      <c r="DH39" s="104">
        <f>+DA39</f>
        <v>0</v>
      </c>
      <c r="DI39" s="44">
        <f>IF(DF39="SI",DB39,0)</f>
        <v>0</v>
      </c>
      <c r="DJ39" s="40"/>
      <c r="DK39" s="37">
        <f t="shared" si="64"/>
        <v>0</v>
      </c>
      <c r="DL39" s="38">
        <f t="shared" si="65"/>
        <v>0</v>
      </c>
      <c r="DM39" s="39" t="s">
        <v>174</v>
      </c>
      <c r="DN39" s="40" t="s">
        <v>175</v>
      </c>
      <c r="DO39" s="104">
        <f>+DH39</f>
        <v>0</v>
      </c>
      <c r="DP39" s="44">
        <f t="shared" si="26"/>
        <v>0</v>
      </c>
      <c r="DQ39" s="40"/>
      <c r="DR39" s="37">
        <f t="shared" si="66"/>
        <v>0</v>
      </c>
      <c r="DS39" s="38">
        <f t="shared" si="67"/>
        <v>0</v>
      </c>
      <c r="DT39" s="39" t="s">
        <v>174</v>
      </c>
      <c r="DU39" s="40" t="s">
        <v>175</v>
      </c>
      <c r="DV39" s="104">
        <f>+DO39</f>
        <v>0</v>
      </c>
      <c r="DW39" s="44">
        <f t="shared" si="29"/>
        <v>0</v>
      </c>
      <c r="DX39" s="40"/>
      <c r="DY39" s="37">
        <f t="shared" si="68"/>
        <v>0</v>
      </c>
      <c r="DZ39" s="38">
        <f t="shared" si="69"/>
        <v>0</v>
      </c>
      <c r="EA39" s="39" t="s">
        <v>174</v>
      </c>
      <c r="EB39" s="40" t="s">
        <v>175</v>
      </c>
      <c r="EC39" s="46">
        <f t="shared" si="39"/>
        <v>1632</v>
      </c>
      <c r="ED39" s="40"/>
      <c r="EE39" s="40"/>
      <c r="EF39" s="37">
        <f t="shared" si="70"/>
        <v>1</v>
      </c>
      <c r="EG39" s="38">
        <f t="shared" si="71"/>
        <v>0</v>
      </c>
      <c r="EH39" s="39" t="s">
        <v>174</v>
      </c>
      <c r="EI39" s="40" t="s">
        <v>175</v>
      </c>
      <c r="EJ39" s="50" t="s">
        <v>173</v>
      </c>
      <c r="EK39" s="48">
        <v>2024</v>
      </c>
      <c r="EL39" s="49" t="str">
        <f>+VLOOKUP(C39,[8]Listas_desplega!$AI$22:$AJ$44,2,0)</f>
        <v>DCE</v>
      </c>
      <c r="EM39" s="49" t="str">
        <f>+VLOOKUP(I39,[8]Listas_desplega!$BY$2:$BZ$7,2,0)</f>
        <v>T_2</v>
      </c>
      <c r="EN39" s="49" t="str">
        <f>+VLOOKUP(J39,[8]Listas_desplega!$BY$10:$BZ$23,2,0)</f>
        <v>T_2_C_1</v>
      </c>
      <c r="EO39" s="49" t="str">
        <f>+VLOOKUP(K39,[8]Listas_desplega!$BY$27:$BZ$54,2,0)</f>
        <v>T_2_C_1_ET_1</v>
      </c>
      <c r="EP39" s="49" t="str">
        <f>+VLOOKUP(L39,[8]Listas_desplega!$BY$57:$BZ$105,2,0)</f>
        <v>T_2_C_1_ET_1_CPT_1</v>
      </c>
      <c r="EQ39" s="50" t="str">
        <f>+VLOOKUP(M39,[8]Listas_desplega!$J$2:$K$11,2,FALSE)</f>
        <v>Eje_E_7</v>
      </c>
      <c r="ER39" s="50"/>
    </row>
    <row r="40" spans="1:148" s="51" customFormat="1" ht="15" customHeight="1" x14ac:dyDescent="0.25">
      <c r="A40" s="20" t="s">
        <v>1360</v>
      </c>
      <c r="B40" s="21" t="s">
        <v>152</v>
      </c>
      <c r="C40" s="22" t="s">
        <v>397</v>
      </c>
      <c r="D40" s="22" t="s">
        <v>541</v>
      </c>
      <c r="E40" s="23" t="s">
        <v>154</v>
      </c>
      <c r="F40" s="352" t="s">
        <v>155</v>
      </c>
      <c r="G40" s="366" t="s">
        <v>156</v>
      </c>
      <c r="H40" s="352" t="s">
        <v>542</v>
      </c>
      <c r="I40" s="352" t="s">
        <v>158</v>
      </c>
      <c r="J40" s="352" t="s">
        <v>543</v>
      </c>
      <c r="K40" s="23" t="s">
        <v>544</v>
      </c>
      <c r="L40" s="23" t="s">
        <v>545</v>
      </c>
      <c r="M40" s="21" t="s">
        <v>546</v>
      </c>
      <c r="N40" s="25" t="s">
        <v>547</v>
      </c>
      <c r="O40" s="29">
        <v>88</v>
      </c>
      <c r="P40" s="125" t="s">
        <v>564</v>
      </c>
      <c r="Q40" s="30" t="s">
        <v>165</v>
      </c>
      <c r="R40" s="30" t="s">
        <v>166</v>
      </c>
      <c r="S40" s="122" t="s">
        <v>565</v>
      </c>
      <c r="T40" s="123" t="s">
        <v>168</v>
      </c>
      <c r="U40" s="29" t="s">
        <v>566</v>
      </c>
      <c r="V40" s="29">
        <v>30</v>
      </c>
      <c r="W40" s="358" t="s">
        <v>567</v>
      </c>
      <c r="X40" s="29" t="s">
        <v>225</v>
      </c>
      <c r="Y40" s="21"/>
      <c r="Z40" s="30"/>
      <c r="AA40" s="30"/>
      <c r="AB40" s="30"/>
      <c r="AC40" s="30"/>
      <c r="AD40" s="30"/>
      <c r="AE40" s="30"/>
      <c r="AF40" s="30"/>
      <c r="AG40" s="30"/>
      <c r="AH40" s="29"/>
      <c r="AI40" s="29"/>
      <c r="AJ40" s="29"/>
      <c r="AK40" s="29"/>
      <c r="AL40" s="29"/>
      <c r="AM40" s="29"/>
      <c r="AN40" s="29"/>
      <c r="AO40" s="29"/>
      <c r="AP40" s="29"/>
      <c r="AQ40" s="29"/>
      <c r="AR40" s="31"/>
      <c r="AS40" s="29"/>
      <c r="AT40" s="367">
        <v>0</v>
      </c>
      <c r="AU40" s="367">
        <v>3050</v>
      </c>
      <c r="AV40" s="367">
        <v>4413</v>
      </c>
      <c r="AW40" s="367">
        <v>7021</v>
      </c>
      <c r="AX40" s="367">
        <v>5016</v>
      </c>
      <c r="AY40" s="367">
        <v>19500</v>
      </c>
      <c r="AZ40" s="29"/>
      <c r="BA40" s="29"/>
      <c r="BB40" s="29"/>
      <c r="BC40" s="33"/>
      <c r="BD40" s="46">
        <v>177</v>
      </c>
      <c r="BE40" s="40">
        <v>177</v>
      </c>
      <c r="BF40" s="36" t="s">
        <v>568</v>
      </c>
      <c r="BG40" s="37">
        <f t="shared" si="48"/>
        <v>4.010876954452753E-2</v>
      </c>
      <c r="BH40" s="38">
        <f t="shared" si="49"/>
        <v>4.010876954452753E-2</v>
      </c>
      <c r="BI40" s="39" t="s">
        <v>179</v>
      </c>
      <c r="BJ40" s="36" t="s">
        <v>569</v>
      </c>
      <c r="BK40" s="57">
        <v>510</v>
      </c>
      <c r="BL40" s="105">
        <v>450</v>
      </c>
      <c r="BM40" s="36" t="s">
        <v>570</v>
      </c>
      <c r="BN40" s="37">
        <f t="shared" si="50"/>
        <v>0.11556764106050306</v>
      </c>
      <c r="BO40" s="38">
        <f t="shared" si="51"/>
        <v>0.10197144799456152</v>
      </c>
      <c r="BP40" s="39" t="s">
        <v>179</v>
      </c>
      <c r="BQ40" s="36" t="s">
        <v>571</v>
      </c>
      <c r="BR40" s="126">
        <v>782</v>
      </c>
      <c r="BS40" s="127">
        <v>1038</v>
      </c>
      <c r="BT40" s="36" t="s">
        <v>572</v>
      </c>
      <c r="BU40" s="37">
        <f t="shared" si="52"/>
        <v>0.17720371629277135</v>
      </c>
      <c r="BV40" s="38">
        <f t="shared" si="53"/>
        <v>0.23521414004078858</v>
      </c>
      <c r="BW40" s="39" t="s">
        <v>179</v>
      </c>
      <c r="BX40" s="36" t="s">
        <v>573</v>
      </c>
      <c r="BY40" s="57">
        <v>1149</v>
      </c>
      <c r="BZ40" s="105">
        <v>1223</v>
      </c>
      <c r="CA40" s="64" t="s">
        <v>574</v>
      </c>
      <c r="CB40" s="37">
        <f t="shared" si="54"/>
        <v>0.2603670972127804</v>
      </c>
      <c r="CC40" s="38">
        <f>+IF(CD40="SI",IFERROR((IF(CD40="SI",BZ40,0)/AV40),"REVISAR"),BV40)</f>
        <v>0.27713573532744162</v>
      </c>
      <c r="CD40" s="39" t="s">
        <v>179</v>
      </c>
      <c r="CE40" s="36" t="s">
        <v>575</v>
      </c>
      <c r="CF40" s="128">
        <v>1449</v>
      </c>
      <c r="CG40" s="129">
        <v>1496</v>
      </c>
      <c r="CH40" s="64" t="s">
        <v>576</v>
      </c>
      <c r="CI40" s="37">
        <f t="shared" si="56"/>
        <v>0.32834806254248811</v>
      </c>
      <c r="CJ40" s="38">
        <f>+IF(CK40="SI",IFERROR((IF(CK40="SI",CG40,0)/AV40),"REVISAR"),CC40)</f>
        <v>0.33899841377747564</v>
      </c>
      <c r="CK40" s="39" t="s">
        <v>179</v>
      </c>
      <c r="CL40" s="64" t="s">
        <v>577</v>
      </c>
      <c r="CM40" s="128">
        <v>1662</v>
      </c>
      <c r="CN40" s="130">
        <f>+CG40</f>
        <v>1496</v>
      </c>
      <c r="CO40" s="36" t="s">
        <v>578</v>
      </c>
      <c r="CP40" s="37">
        <f t="shared" si="58"/>
        <v>0.37661454792658056</v>
      </c>
      <c r="CQ40" s="38">
        <f t="shared" si="59"/>
        <v>0.33899841377747564</v>
      </c>
      <c r="CR40" s="39" t="s">
        <v>406</v>
      </c>
      <c r="CS40" s="40" t="s">
        <v>579</v>
      </c>
      <c r="CT40" s="131">
        <v>2139</v>
      </c>
      <c r="CU40" s="129"/>
      <c r="CV40" s="40"/>
      <c r="CW40" s="37">
        <f t="shared" si="60"/>
        <v>0.48470428280081579</v>
      </c>
      <c r="CX40" s="38">
        <f t="shared" si="61"/>
        <v>0.33899841377747564</v>
      </c>
      <c r="CY40" s="39" t="s">
        <v>174</v>
      </c>
      <c r="CZ40" s="40" t="s">
        <v>175</v>
      </c>
      <c r="DA40" s="131">
        <v>2673</v>
      </c>
      <c r="DB40" s="132"/>
      <c r="DC40" s="40"/>
      <c r="DD40" s="37">
        <f t="shared" si="62"/>
        <v>0.60571040108769547</v>
      </c>
      <c r="DE40" s="38">
        <f t="shared" si="63"/>
        <v>0.33899841377747564</v>
      </c>
      <c r="DF40" s="39" t="s">
        <v>174</v>
      </c>
      <c r="DG40" s="40" t="s">
        <v>175</v>
      </c>
      <c r="DH40" s="131">
        <v>3078</v>
      </c>
      <c r="DI40" s="129"/>
      <c r="DJ40" s="40"/>
      <c r="DK40" s="37">
        <f t="shared" si="64"/>
        <v>0.69748470428280085</v>
      </c>
      <c r="DL40" s="38">
        <f t="shared" si="65"/>
        <v>0.33899841377747564</v>
      </c>
      <c r="DM40" s="39" t="s">
        <v>174</v>
      </c>
      <c r="DN40" s="40" t="s">
        <v>175</v>
      </c>
      <c r="DO40" s="131">
        <v>3454</v>
      </c>
      <c r="DP40" s="133"/>
      <c r="DQ40" s="40"/>
      <c r="DR40" s="37">
        <f t="shared" si="66"/>
        <v>0.7826875141627011</v>
      </c>
      <c r="DS40" s="38">
        <f t="shared" si="67"/>
        <v>0.33899841377747564</v>
      </c>
      <c r="DT40" s="39" t="s">
        <v>174</v>
      </c>
      <c r="DU40" s="40" t="s">
        <v>175</v>
      </c>
      <c r="DV40" s="131">
        <v>3858</v>
      </c>
      <c r="DW40" s="132"/>
      <c r="DX40" s="40"/>
      <c r="DY40" s="37">
        <f t="shared" si="68"/>
        <v>0.87423521414004079</v>
      </c>
      <c r="DZ40" s="38">
        <f t="shared" si="69"/>
        <v>0.33899841377747564</v>
      </c>
      <c r="EA40" s="39" t="s">
        <v>174</v>
      </c>
      <c r="EB40" s="40" t="s">
        <v>175</v>
      </c>
      <c r="EC40" s="46">
        <f t="shared" si="39"/>
        <v>4413</v>
      </c>
      <c r="ED40" s="76"/>
      <c r="EE40" s="76"/>
      <c r="EF40" s="37">
        <f t="shared" si="70"/>
        <v>1</v>
      </c>
      <c r="EG40" s="38">
        <f t="shared" si="71"/>
        <v>0.33899841377747564</v>
      </c>
      <c r="EH40" s="39" t="s">
        <v>174</v>
      </c>
      <c r="EI40" s="40" t="s">
        <v>175</v>
      </c>
      <c r="EJ40" s="48" t="s">
        <v>173</v>
      </c>
      <c r="EK40" s="48">
        <v>2024</v>
      </c>
      <c r="EL40" s="49" t="str">
        <f>+VLOOKUP(C40,[8]Listas_desplega!$AI$22:$AJ$44,2,0)</f>
        <v>DCE</v>
      </c>
      <c r="EM40" s="49" t="str">
        <f>+VLOOKUP(I40,[8]Listas_desplega!$BY$2:$BZ$7,2,0)</f>
        <v>T_2</v>
      </c>
      <c r="EN40" s="49" t="str">
        <f>+VLOOKUP(J40,[8]Listas_desplega!$BY$10:$BZ$23,2,0)</f>
        <v>T_2_C_1</v>
      </c>
      <c r="EO40" s="49" t="str">
        <f>+VLOOKUP(K40,[8]Listas_desplega!$BY$27:$BZ$54,2,0)</f>
        <v>T_2_C_1_ET_1</v>
      </c>
      <c r="EP40" s="49" t="str">
        <f>+VLOOKUP(L40,[8]Listas_desplega!$BY$57:$BZ$105,2,0)</f>
        <v>T_2_C_1_ET_1_CPT_1</v>
      </c>
      <c r="EQ40" s="50" t="str">
        <f>+VLOOKUP(M40,[8]Listas_desplega!$J$2:$K$11,2,FALSE)</f>
        <v>Eje_E_7</v>
      </c>
      <c r="ER40" s="50"/>
    </row>
    <row r="41" spans="1:148" s="51" customFormat="1" ht="15" customHeight="1" x14ac:dyDescent="0.25">
      <c r="A41" s="20" t="s">
        <v>1361</v>
      </c>
      <c r="B41" s="21" t="s">
        <v>152</v>
      </c>
      <c r="C41" s="22" t="s">
        <v>397</v>
      </c>
      <c r="D41" s="22" t="s">
        <v>541</v>
      </c>
      <c r="E41" s="23" t="s">
        <v>154</v>
      </c>
      <c r="F41" s="352" t="s">
        <v>155</v>
      </c>
      <c r="G41" s="366" t="s">
        <v>156</v>
      </c>
      <c r="H41" s="352" t="s">
        <v>542</v>
      </c>
      <c r="I41" s="352" t="s">
        <v>158</v>
      </c>
      <c r="J41" s="352" t="s">
        <v>543</v>
      </c>
      <c r="K41" s="23" t="s">
        <v>544</v>
      </c>
      <c r="L41" s="23" t="s">
        <v>545</v>
      </c>
      <c r="M41" s="21" t="s">
        <v>546</v>
      </c>
      <c r="N41" s="25" t="s">
        <v>547</v>
      </c>
      <c r="O41" s="29">
        <v>89</v>
      </c>
      <c r="P41" s="125" t="s">
        <v>580</v>
      </c>
      <c r="Q41" s="30" t="s">
        <v>165</v>
      </c>
      <c r="R41" s="30" t="s">
        <v>166</v>
      </c>
      <c r="S41" s="122" t="s">
        <v>581</v>
      </c>
      <c r="T41" s="123" t="s">
        <v>168</v>
      </c>
      <c r="U41" s="29" t="s">
        <v>566</v>
      </c>
      <c r="V41" s="29">
        <v>30</v>
      </c>
      <c r="W41" s="358" t="s">
        <v>582</v>
      </c>
      <c r="X41" s="29" t="s">
        <v>225</v>
      </c>
      <c r="Y41" s="21"/>
      <c r="Z41" s="30"/>
      <c r="AA41" s="30"/>
      <c r="AB41" s="30"/>
      <c r="AC41" s="30"/>
      <c r="AD41" s="30"/>
      <c r="AE41" s="30"/>
      <c r="AF41" s="30"/>
      <c r="AG41" s="30"/>
      <c r="AH41" s="29"/>
      <c r="AI41" s="29"/>
      <c r="AJ41" s="29"/>
      <c r="AK41" s="29"/>
      <c r="AL41" s="29"/>
      <c r="AM41" s="29"/>
      <c r="AN41" s="29"/>
      <c r="AO41" s="29"/>
      <c r="AP41" s="29"/>
      <c r="AQ41" s="29"/>
      <c r="AR41" s="31"/>
      <c r="AS41" s="29"/>
      <c r="AT41" s="367">
        <v>0</v>
      </c>
      <c r="AU41" s="367">
        <v>2700</v>
      </c>
      <c r="AV41" s="367">
        <v>5500</v>
      </c>
      <c r="AW41" s="367">
        <v>5500</v>
      </c>
      <c r="AX41" s="367">
        <v>4300</v>
      </c>
      <c r="AY41" s="367">
        <v>18000</v>
      </c>
      <c r="AZ41" s="29"/>
      <c r="BA41" s="29"/>
      <c r="BB41" s="29"/>
      <c r="BC41" s="33"/>
      <c r="BD41" s="46">
        <v>0</v>
      </c>
      <c r="BE41" s="40">
        <v>0</v>
      </c>
      <c r="BF41" s="36" t="s">
        <v>583</v>
      </c>
      <c r="BG41" s="37">
        <f t="shared" si="48"/>
        <v>0</v>
      </c>
      <c r="BH41" s="38">
        <f t="shared" si="49"/>
        <v>0</v>
      </c>
      <c r="BI41" s="39" t="s">
        <v>179</v>
      </c>
      <c r="BJ41" s="36" t="s">
        <v>584</v>
      </c>
      <c r="BK41" s="57">
        <v>0</v>
      </c>
      <c r="BL41" s="105">
        <v>0</v>
      </c>
      <c r="BM41" s="36" t="s">
        <v>585</v>
      </c>
      <c r="BN41" s="37">
        <f t="shared" si="50"/>
        <v>0</v>
      </c>
      <c r="BO41" s="38">
        <f t="shared" si="51"/>
        <v>0</v>
      </c>
      <c r="BP41" s="39" t="s">
        <v>179</v>
      </c>
      <c r="BQ41" s="36" t="s">
        <v>586</v>
      </c>
      <c r="BR41" s="134">
        <v>154</v>
      </c>
      <c r="BS41" s="127">
        <v>154</v>
      </c>
      <c r="BT41" s="36" t="s">
        <v>587</v>
      </c>
      <c r="BU41" s="37">
        <f t="shared" si="52"/>
        <v>2.8000000000000001E-2</v>
      </c>
      <c r="BV41" s="38">
        <f t="shared" si="53"/>
        <v>2.8000000000000001E-2</v>
      </c>
      <c r="BW41" s="39" t="s">
        <v>179</v>
      </c>
      <c r="BX41" s="36" t="s">
        <v>588</v>
      </c>
      <c r="BY41" s="135">
        <v>347</v>
      </c>
      <c r="BZ41" s="105">
        <v>347</v>
      </c>
      <c r="CA41" s="64" t="s">
        <v>589</v>
      </c>
      <c r="CB41" s="37">
        <f t="shared" si="54"/>
        <v>6.3090909090909086E-2</v>
      </c>
      <c r="CC41" s="38">
        <f t="shared" si="55"/>
        <v>6.3090909090909086E-2</v>
      </c>
      <c r="CD41" s="39" t="s">
        <v>179</v>
      </c>
      <c r="CE41" s="36" t="s">
        <v>590</v>
      </c>
      <c r="CF41" s="135">
        <v>347</v>
      </c>
      <c r="CG41" s="129">
        <v>347</v>
      </c>
      <c r="CH41" s="64" t="s">
        <v>591</v>
      </c>
      <c r="CI41" s="37">
        <f t="shared" si="56"/>
        <v>6.3090909090909086E-2</v>
      </c>
      <c r="CJ41" s="38">
        <f t="shared" si="57"/>
        <v>6.3090909090909086E-2</v>
      </c>
      <c r="CK41" s="39" t="s">
        <v>179</v>
      </c>
      <c r="CL41" s="64" t="s">
        <v>592</v>
      </c>
      <c r="CM41" s="130">
        <v>347</v>
      </c>
      <c r="CN41" s="130">
        <f>+CG41</f>
        <v>347</v>
      </c>
      <c r="CO41" s="36" t="s">
        <v>593</v>
      </c>
      <c r="CP41" s="37">
        <f t="shared" si="58"/>
        <v>6.3090909090909086E-2</v>
      </c>
      <c r="CQ41" s="38">
        <f t="shared" si="59"/>
        <v>6.3090909090909086E-2</v>
      </c>
      <c r="CR41" s="39" t="s">
        <v>406</v>
      </c>
      <c r="CS41" s="40" t="s">
        <v>594</v>
      </c>
      <c r="CT41" s="131">
        <v>0</v>
      </c>
      <c r="CU41" s="129"/>
      <c r="CV41" s="40"/>
      <c r="CW41" s="37">
        <f t="shared" si="60"/>
        <v>0</v>
      </c>
      <c r="CX41" s="38">
        <f t="shared" si="61"/>
        <v>6.3090909090909086E-2</v>
      </c>
      <c r="CY41" s="39" t="s">
        <v>174</v>
      </c>
      <c r="CZ41" s="40" t="s">
        <v>175</v>
      </c>
      <c r="DA41" s="131">
        <v>200</v>
      </c>
      <c r="DB41" s="132"/>
      <c r="DC41" s="40"/>
      <c r="DD41" s="37">
        <f t="shared" si="62"/>
        <v>3.6363636363636362E-2</v>
      </c>
      <c r="DE41" s="38">
        <f t="shared" si="63"/>
        <v>6.3090909090909086E-2</v>
      </c>
      <c r="DF41" s="39" t="s">
        <v>174</v>
      </c>
      <c r="DG41" s="40" t="s">
        <v>175</v>
      </c>
      <c r="DH41" s="131">
        <v>900</v>
      </c>
      <c r="DI41" s="129"/>
      <c r="DJ41" s="40"/>
      <c r="DK41" s="37">
        <f t="shared" si="64"/>
        <v>0.16363636363636364</v>
      </c>
      <c r="DL41" s="38">
        <f t="shared" si="65"/>
        <v>6.3090909090909086E-2</v>
      </c>
      <c r="DM41" s="39" t="s">
        <v>174</v>
      </c>
      <c r="DN41" s="40" t="s">
        <v>175</v>
      </c>
      <c r="DO41" s="131">
        <v>2100</v>
      </c>
      <c r="DP41" s="133"/>
      <c r="DQ41" s="40"/>
      <c r="DR41" s="37">
        <f t="shared" si="66"/>
        <v>0.38181818181818183</v>
      </c>
      <c r="DS41" s="38">
        <f t="shared" si="67"/>
        <v>6.3090909090909086E-2</v>
      </c>
      <c r="DT41" s="39" t="s">
        <v>174</v>
      </c>
      <c r="DU41" s="40" t="s">
        <v>175</v>
      </c>
      <c r="DV41" s="131">
        <v>3300</v>
      </c>
      <c r="DW41" s="132"/>
      <c r="DX41" s="40"/>
      <c r="DY41" s="37">
        <f t="shared" si="68"/>
        <v>0.6</v>
      </c>
      <c r="DZ41" s="38">
        <f t="shared" si="69"/>
        <v>6.3090909090909086E-2</v>
      </c>
      <c r="EA41" s="39" t="s">
        <v>174</v>
      </c>
      <c r="EB41" s="40" t="s">
        <v>175</v>
      </c>
      <c r="EC41" s="46">
        <f t="shared" si="39"/>
        <v>5500</v>
      </c>
      <c r="ED41" s="76"/>
      <c r="EE41" s="76"/>
      <c r="EF41" s="37">
        <f t="shared" si="70"/>
        <v>1</v>
      </c>
      <c r="EG41" s="38">
        <f t="shared" si="71"/>
        <v>6.3090909090909086E-2</v>
      </c>
      <c r="EH41" s="39" t="s">
        <v>174</v>
      </c>
      <c r="EI41" s="40" t="s">
        <v>175</v>
      </c>
      <c r="EJ41" s="48" t="s">
        <v>173</v>
      </c>
      <c r="EK41" s="48">
        <v>2024</v>
      </c>
      <c r="EL41" s="49" t="str">
        <f>+VLOOKUP(C41,[8]Listas_desplega!$AI$22:$AJ$44,2,0)</f>
        <v>DCE</v>
      </c>
      <c r="EM41" s="49" t="str">
        <f>+VLOOKUP(I41,[8]Listas_desplega!$BY$2:$BZ$7,2,0)</f>
        <v>T_2</v>
      </c>
      <c r="EN41" s="49" t="str">
        <f>+VLOOKUP(J41,[8]Listas_desplega!$BY$10:$BZ$23,2,0)</f>
        <v>T_2_C_1</v>
      </c>
      <c r="EO41" s="49" t="str">
        <f>+VLOOKUP(K41,[8]Listas_desplega!$BY$27:$BZ$54,2,0)</f>
        <v>T_2_C_1_ET_1</v>
      </c>
      <c r="EP41" s="49" t="str">
        <f>+VLOOKUP(L41,[8]Listas_desplega!$BY$57:$BZ$105,2,0)</f>
        <v>T_2_C_1_ET_1_CPT_1</v>
      </c>
      <c r="EQ41" s="50" t="str">
        <f>+VLOOKUP(M41,[8]Listas_desplega!$J$2:$K$11,2,FALSE)</f>
        <v>Eje_E_7</v>
      </c>
      <c r="ER41" s="50"/>
    </row>
    <row r="42" spans="1:148" s="51" customFormat="1" ht="15" customHeight="1" x14ac:dyDescent="0.25">
      <c r="A42" s="20" t="s">
        <v>1362</v>
      </c>
      <c r="B42" s="21" t="s">
        <v>152</v>
      </c>
      <c r="C42" s="22" t="s">
        <v>397</v>
      </c>
      <c r="D42" s="22" t="s">
        <v>541</v>
      </c>
      <c r="E42" s="23" t="s">
        <v>154</v>
      </c>
      <c r="F42" s="352" t="s">
        <v>155</v>
      </c>
      <c r="G42" s="366" t="s">
        <v>156</v>
      </c>
      <c r="H42" s="352" t="s">
        <v>542</v>
      </c>
      <c r="I42" s="352" t="s">
        <v>158</v>
      </c>
      <c r="J42" s="352" t="s">
        <v>543</v>
      </c>
      <c r="K42" s="23" t="s">
        <v>544</v>
      </c>
      <c r="L42" s="23" t="s">
        <v>545</v>
      </c>
      <c r="M42" s="21" t="s">
        <v>546</v>
      </c>
      <c r="N42" s="25" t="s">
        <v>547</v>
      </c>
      <c r="O42" s="136">
        <v>9</v>
      </c>
      <c r="P42" s="137" t="s">
        <v>595</v>
      </c>
      <c r="Q42" s="30" t="s">
        <v>165</v>
      </c>
      <c r="R42" s="30" t="s">
        <v>166</v>
      </c>
      <c r="S42" s="138" t="s">
        <v>596</v>
      </c>
      <c r="T42" s="123" t="s">
        <v>168</v>
      </c>
      <c r="U42" s="29" t="s">
        <v>187</v>
      </c>
      <c r="V42" s="29">
        <v>30</v>
      </c>
      <c r="W42" s="359" t="s">
        <v>597</v>
      </c>
      <c r="X42" s="29" t="s">
        <v>171</v>
      </c>
      <c r="Y42" s="29"/>
      <c r="Z42" s="30"/>
      <c r="AA42" s="30"/>
      <c r="AB42" s="30"/>
      <c r="AC42" s="30"/>
      <c r="AD42" s="30"/>
      <c r="AE42" s="30"/>
      <c r="AF42" s="30"/>
      <c r="AG42" s="30"/>
      <c r="AH42" s="29"/>
      <c r="AI42" s="29"/>
      <c r="AJ42" s="29"/>
      <c r="AK42" s="29"/>
      <c r="AL42" s="29"/>
      <c r="AM42" s="29"/>
      <c r="AN42" s="29"/>
      <c r="AO42" s="29"/>
      <c r="AP42" s="29"/>
      <c r="AQ42" s="29"/>
      <c r="AR42" s="31"/>
      <c r="AS42" s="29"/>
      <c r="AT42" s="367"/>
      <c r="AU42" s="367">
        <v>72</v>
      </c>
      <c r="AV42" s="367">
        <v>106</v>
      </c>
      <c r="AW42" s="367">
        <v>148</v>
      </c>
      <c r="AX42" s="367">
        <v>171</v>
      </c>
      <c r="AY42" s="367">
        <v>497</v>
      </c>
      <c r="AZ42" s="29"/>
      <c r="BA42" s="29"/>
      <c r="BB42" s="29"/>
      <c r="BC42" s="33"/>
      <c r="BD42" s="93">
        <v>0</v>
      </c>
      <c r="BE42" s="93">
        <v>0</v>
      </c>
      <c r="BF42" s="36"/>
      <c r="BG42" s="37">
        <f t="shared" si="48"/>
        <v>0</v>
      </c>
      <c r="BH42" s="38">
        <f t="shared" si="49"/>
        <v>0</v>
      </c>
      <c r="BI42" s="39" t="s">
        <v>174</v>
      </c>
      <c r="BJ42" s="36" t="s">
        <v>175</v>
      </c>
      <c r="BK42" s="57">
        <v>0</v>
      </c>
      <c r="BL42" s="44">
        <v>0</v>
      </c>
      <c r="BM42" s="36"/>
      <c r="BN42" s="37">
        <f t="shared" si="50"/>
        <v>0</v>
      </c>
      <c r="BO42" s="38">
        <f t="shared" si="51"/>
        <v>0</v>
      </c>
      <c r="BP42" s="39" t="s">
        <v>174</v>
      </c>
      <c r="BQ42" s="36" t="s">
        <v>175</v>
      </c>
      <c r="BR42" s="57">
        <v>18</v>
      </c>
      <c r="BS42" s="139">
        <v>18</v>
      </c>
      <c r="BT42" s="36" t="s">
        <v>598</v>
      </c>
      <c r="BU42" s="37">
        <f t="shared" si="52"/>
        <v>0.16981132075471697</v>
      </c>
      <c r="BV42" s="38">
        <f t="shared" si="53"/>
        <v>0.16981132075471697</v>
      </c>
      <c r="BW42" s="39" t="s">
        <v>179</v>
      </c>
      <c r="BX42" s="140" t="s">
        <v>599</v>
      </c>
      <c r="BY42" s="57">
        <f>+BR42</f>
        <v>18</v>
      </c>
      <c r="BZ42" s="44">
        <f>IF(BW42="SI",BS42,0)</f>
        <v>18</v>
      </c>
      <c r="CA42" s="64"/>
      <c r="CB42" s="37">
        <f t="shared" si="54"/>
        <v>0.16981132075471697</v>
      </c>
      <c r="CC42" s="38">
        <f t="shared" si="55"/>
        <v>0.16981132075471697</v>
      </c>
      <c r="CD42" s="39" t="s">
        <v>179</v>
      </c>
      <c r="CE42" s="56" t="s">
        <v>600</v>
      </c>
      <c r="CF42" s="104">
        <f>+BY42</f>
        <v>18</v>
      </c>
      <c r="CG42" s="44">
        <f>IF(CD42="SI",BZ42,0)</f>
        <v>18</v>
      </c>
      <c r="CH42" s="64"/>
      <c r="CI42" s="37">
        <f t="shared" si="56"/>
        <v>0.16981132075471697</v>
      </c>
      <c r="CJ42" s="38">
        <f t="shared" si="57"/>
        <v>0.16981132075471697</v>
      </c>
      <c r="CK42" s="39" t="s">
        <v>179</v>
      </c>
      <c r="CL42" s="64" t="s">
        <v>601</v>
      </c>
      <c r="CM42" s="141">
        <v>18</v>
      </c>
      <c r="CN42" s="130">
        <v>18</v>
      </c>
      <c r="CO42" s="36" t="s">
        <v>602</v>
      </c>
      <c r="CP42" s="37">
        <f t="shared" si="58"/>
        <v>0.16981132075471697</v>
      </c>
      <c r="CQ42" s="38">
        <f t="shared" si="59"/>
        <v>0.16981132075471697</v>
      </c>
      <c r="CR42" s="39" t="s">
        <v>179</v>
      </c>
      <c r="CS42" s="40" t="s">
        <v>603</v>
      </c>
      <c r="CT42" s="104">
        <f>+CM42</f>
        <v>18</v>
      </c>
      <c r="CU42" s="44">
        <f>IF(CR42="SI",CN42,0)</f>
        <v>18</v>
      </c>
      <c r="CV42" s="40"/>
      <c r="CW42" s="37">
        <f t="shared" si="60"/>
        <v>0.16981132075471697</v>
      </c>
      <c r="CX42" s="38">
        <f t="shared" si="61"/>
        <v>0.16981132075471697</v>
      </c>
      <c r="CY42" s="39" t="s">
        <v>174</v>
      </c>
      <c r="CZ42" s="40" t="s">
        <v>175</v>
      </c>
      <c r="DA42" s="102">
        <f>+CT42</f>
        <v>18</v>
      </c>
      <c r="DB42" s="44">
        <f>IF(CY42="SI",CU42,0)</f>
        <v>0</v>
      </c>
      <c r="DC42" s="40"/>
      <c r="DD42" s="37">
        <f t="shared" si="62"/>
        <v>0.16981132075471697</v>
      </c>
      <c r="DE42" s="38">
        <f t="shared" si="63"/>
        <v>0.16981132075471697</v>
      </c>
      <c r="DF42" s="39" t="s">
        <v>174</v>
      </c>
      <c r="DG42" s="40" t="s">
        <v>175</v>
      </c>
      <c r="DH42" s="102"/>
      <c r="DI42" s="129"/>
      <c r="DJ42" s="40"/>
      <c r="DK42" s="37">
        <f t="shared" si="64"/>
        <v>0</v>
      </c>
      <c r="DL42" s="38">
        <f t="shared" si="65"/>
        <v>0.16981132075471697</v>
      </c>
      <c r="DM42" s="39" t="s">
        <v>174</v>
      </c>
      <c r="DN42" s="40" t="s">
        <v>175</v>
      </c>
      <c r="DO42" s="102">
        <f>+DH42</f>
        <v>0</v>
      </c>
      <c r="DP42" s="44">
        <f>IF(DM42="SI",DI42,0)</f>
        <v>0</v>
      </c>
      <c r="DQ42" s="40"/>
      <c r="DR42" s="37">
        <f t="shared" si="66"/>
        <v>0</v>
      </c>
      <c r="DS42" s="38">
        <f t="shared" si="67"/>
        <v>0.16981132075471697</v>
      </c>
      <c r="DT42" s="39" t="s">
        <v>174</v>
      </c>
      <c r="DU42" s="40" t="s">
        <v>175</v>
      </c>
      <c r="DV42" s="102">
        <f>+DO42</f>
        <v>0</v>
      </c>
      <c r="DW42" s="44">
        <f>IF(DT42="SI",DP42,0)</f>
        <v>0</v>
      </c>
      <c r="DX42" s="40"/>
      <c r="DY42" s="37">
        <f t="shared" si="68"/>
        <v>0</v>
      </c>
      <c r="DZ42" s="38">
        <f t="shared" si="69"/>
        <v>0.16981132075471697</v>
      </c>
      <c r="EA42" s="39" t="s">
        <v>174</v>
      </c>
      <c r="EB42" s="40" t="s">
        <v>175</v>
      </c>
      <c r="EC42" s="46">
        <f t="shared" si="39"/>
        <v>106</v>
      </c>
      <c r="ED42" s="40"/>
      <c r="EE42" s="40"/>
      <c r="EF42" s="37">
        <f t="shared" si="70"/>
        <v>1</v>
      </c>
      <c r="EG42" s="38">
        <f t="shared" si="71"/>
        <v>0.16981132075471697</v>
      </c>
      <c r="EH42" s="39" t="s">
        <v>174</v>
      </c>
      <c r="EI42" s="40" t="s">
        <v>175</v>
      </c>
      <c r="EJ42" s="48" t="s">
        <v>173</v>
      </c>
      <c r="EK42" s="48">
        <v>2024</v>
      </c>
      <c r="EL42" s="49" t="str">
        <f>+VLOOKUP(C42,[8]Listas_desplega!$AI$22:$AJ$44,2,0)</f>
        <v>DCE</v>
      </c>
      <c r="EM42" s="49" t="str">
        <f>+VLOOKUP(I42,[8]Listas_desplega!$BY$2:$BZ$7,2,0)</f>
        <v>T_2</v>
      </c>
      <c r="EN42" s="49" t="str">
        <f>+VLOOKUP(J42,[8]Listas_desplega!$BY$10:$BZ$23,2,0)</f>
        <v>T_2_C_1</v>
      </c>
      <c r="EO42" s="49" t="str">
        <f>+VLOOKUP(K42,[8]Listas_desplega!$BY$27:$BZ$54,2,0)</f>
        <v>T_2_C_1_ET_1</v>
      </c>
      <c r="EP42" s="49" t="str">
        <f>+VLOOKUP(L42,[8]Listas_desplega!$BY$57:$BZ$105,2,0)</f>
        <v>T_2_C_1_ET_1_CPT_1</v>
      </c>
      <c r="EQ42" s="50" t="str">
        <f>+VLOOKUP(M42,[8]Listas_desplega!$J$2:$K$11,2,FALSE)</f>
        <v>Eje_E_7</v>
      </c>
      <c r="ER42" s="50"/>
    </row>
    <row r="43" spans="1:148" s="51" customFormat="1" ht="15" customHeight="1" x14ac:dyDescent="0.25">
      <c r="A43" s="20" t="s">
        <v>1363</v>
      </c>
      <c r="B43" s="21" t="s">
        <v>152</v>
      </c>
      <c r="C43" s="22" t="s">
        <v>604</v>
      </c>
      <c r="D43" s="63" t="s">
        <v>604</v>
      </c>
      <c r="E43" s="23" t="s">
        <v>154</v>
      </c>
      <c r="F43" s="352" t="s">
        <v>155</v>
      </c>
      <c r="G43" s="366" t="s">
        <v>156</v>
      </c>
      <c r="H43" s="352" t="s">
        <v>410</v>
      </c>
      <c r="I43" s="352" t="s">
        <v>605</v>
      </c>
      <c r="J43" s="352" t="s">
        <v>606</v>
      </c>
      <c r="K43" s="23" t="s">
        <v>607</v>
      </c>
      <c r="L43" s="23" t="s">
        <v>608</v>
      </c>
      <c r="M43" s="21" t="s">
        <v>380</v>
      </c>
      <c r="N43" s="25" t="s">
        <v>609</v>
      </c>
      <c r="O43" s="29">
        <v>12</v>
      </c>
      <c r="P43" s="137" t="s">
        <v>610</v>
      </c>
      <c r="Q43" s="30" t="s">
        <v>165</v>
      </c>
      <c r="R43" s="30" t="s">
        <v>166</v>
      </c>
      <c r="S43" s="138" t="s">
        <v>611</v>
      </c>
      <c r="T43" s="123" t="s">
        <v>168</v>
      </c>
      <c r="U43" s="29" t="s">
        <v>566</v>
      </c>
      <c r="V43" s="29">
        <v>10</v>
      </c>
      <c r="W43" s="359" t="s">
        <v>612</v>
      </c>
      <c r="X43" s="29" t="s">
        <v>171</v>
      </c>
      <c r="Y43" s="29" t="s">
        <v>172</v>
      </c>
      <c r="Z43" s="30"/>
      <c r="AA43" s="30"/>
      <c r="AB43" s="30"/>
      <c r="AC43" s="30"/>
      <c r="AD43" s="30"/>
      <c r="AE43" s="30"/>
      <c r="AF43" s="30"/>
      <c r="AG43" s="30"/>
      <c r="AH43" s="29"/>
      <c r="AI43" s="29"/>
      <c r="AJ43" s="29"/>
      <c r="AK43" s="29"/>
      <c r="AL43" s="29"/>
      <c r="AM43" s="29"/>
      <c r="AN43" s="29"/>
      <c r="AO43" s="29"/>
      <c r="AP43" s="29"/>
      <c r="AQ43" s="29"/>
      <c r="AR43" s="31"/>
      <c r="AS43" s="29"/>
      <c r="AT43" s="354"/>
      <c r="AU43" s="354">
        <v>27</v>
      </c>
      <c r="AV43" s="354">
        <v>27</v>
      </c>
      <c r="AW43" s="354"/>
      <c r="AX43" s="354"/>
      <c r="AY43" s="354">
        <v>27</v>
      </c>
      <c r="AZ43" s="29"/>
      <c r="BA43" s="29"/>
      <c r="BB43" s="29"/>
      <c r="BC43" s="33"/>
      <c r="BD43" s="46">
        <v>27</v>
      </c>
      <c r="BE43" s="47"/>
      <c r="BF43" s="40"/>
      <c r="BG43" s="37">
        <f t="shared" si="48"/>
        <v>1</v>
      </c>
      <c r="BH43" s="38">
        <f t="shared" si="49"/>
        <v>0</v>
      </c>
      <c r="BI43" s="39" t="s">
        <v>176</v>
      </c>
      <c r="BJ43" s="36" t="s">
        <v>613</v>
      </c>
      <c r="BK43" s="57">
        <v>27</v>
      </c>
      <c r="BL43" s="40"/>
      <c r="BM43" s="36"/>
      <c r="BN43" s="37">
        <f t="shared" si="50"/>
        <v>1</v>
      </c>
      <c r="BO43" s="38">
        <f t="shared" si="51"/>
        <v>0</v>
      </c>
      <c r="BP43" s="39" t="s">
        <v>176</v>
      </c>
      <c r="BQ43" s="40" t="s">
        <v>614</v>
      </c>
      <c r="BR43" s="126">
        <v>27</v>
      </c>
      <c r="BS43" s="40"/>
      <c r="BT43" s="36"/>
      <c r="BU43" s="37">
        <f t="shared" si="52"/>
        <v>1</v>
      </c>
      <c r="BV43" s="38">
        <f t="shared" si="53"/>
        <v>0</v>
      </c>
      <c r="BW43" s="144" t="s">
        <v>176</v>
      </c>
      <c r="BX43" s="36" t="s">
        <v>615</v>
      </c>
      <c r="BY43" s="57">
        <v>27</v>
      </c>
      <c r="BZ43" s="40"/>
      <c r="CA43" s="36"/>
      <c r="CB43" s="37">
        <f t="shared" si="54"/>
        <v>1</v>
      </c>
      <c r="CC43" s="38">
        <f t="shared" si="55"/>
        <v>0</v>
      </c>
      <c r="CD43" s="39" t="s">
        <v>174</v>
      </c>
      <c r="CE43" s="40" t="s">
        <v>175</v>
      </c>
      <c r="CF43" s="57">
        <v>27</v>
      </c>
      <c r="CG43" s="40"/>
      <c r="CH43" s="36"/>
      <c r="CI43" s="37">
        <f t="shared" si="56"/>
        <v>1</v>
      </c>
      <c r="CJ43" s="38">
        <f t="shared" si="57"/>
        <v>0</v>
      </c>
      <c r="CK43" s="39" t="s">
        <v>176</v>
      </c>
      <c r="CL43" s="36" t="s">
        <v>616</v>
      </c>
      <c r="CM43" s="57">
        <v>27</v>
      </c>
      <c r="CN43" s="40"/>
      <c r="CO43" s="40"/>
      <c r="CP43" s="37">
        <f t="shared" si="58"/>
        <v>1</v>
      </c>
      <c r="CQ43" s="38">
        <f t="shared" si="59"/>
        <v>0</v>
      </c>
      <c r="CR43" s="39" t="s">
        <v>176</v>
      </c>
      <c r="CS43" s="40" t="s">
        <v>617</v>
      </c>
      <c r="CT43" s="46">
        <v>27</v>
      </c>
      <c r="CU43" s="40"/>
      <c r="CV43" s="40"/>
      <c r="CW43" s="37">
        <f t="shared" si="60"/>
        <v>1</v>
      </c>
      <c r="CX43" s="38">
        <f t="shared" si="61"/>
        <v>0</v>
      </c>
      <c r="CY43" s="39" t="s">
        <v>174</v>
      </c>
      <c r="CZ43" s="40" t="s">
        <v>175</v>
      </c>
      <c r="DA43" s="46">
        <v>27</v>
      </c>
      <c r="DB43" s="40"/>
      <c r="DC43" s="40"/>
      <c r="DD43" s="37">
        <f t="shared" si="62"/>
        <v>1</v>
      </c>
      <c r="DE43" s="38">
        <f t="shared" si="63"/>
        <v>0</v>
      </c>
      <c r="DF43" s="39" t="s">
        <v>174</v>
      </c>
      <c r="DG43" s="40" t="s">
        <v>175</v>
      </c>
      <c r="DH43" s="46">
        <v>27</v>
      </c>
      <c r="DI43" s="40"/>
      <c r="DJ43" s="40"/>
      <c r="DK43" s="37">
        <f t="shared" si="64"/>
        <v>1</v>
      </c>
      <c r="DL43" s="38">
        <f t="shared" si="65"/>
        <v>0</v>
      </c>
      <c r="DM43" s="39" t="s">
        <v>174</v>
      </c>
      <c r="DN43" s="40" t="s">
        <v>175</v>
      </c>
      <c r="DO43" s="46">
        <v>27</v>
      </c>
      <c r="DP43" s="40"/>
      <c r="DQ43" s="40"/>
      <c r="DR43" s="37">
        <f t="shared" si="66"/>
        <v>1</v>
      </c>
      <c r="DS43" s="38">
        <f t="shared" si="67"/>
        <v>0</v>
      </c>
      <c r="DT43" s="39" t="s">
        <v>174</v>
      </c>
      <c r="DU43" s="40" t="s">
        <v>175</v>
      </c>
      <c r="DV43" s="46">
        <v>27</v>
      </c>
      <c r="DW43" s="40"/>
      <c r="DX43" s="40"/>
      <c r="DY43" s="37">
        <f t="shared" si="68"/>
        <v>1</v>
      </c>
      <c r="DZ43" s="38">
        <f t="shared" si="69"/>
        <v>0</v>
      </c>
      <c r="EA43" s="39" t="s">
        <v>174</v>
      </c>
      <c r="EB43" s="40" t="s">
        <v>175</v>
      </c>
      <c r="EC43" s="46">
        <f t="shared" si="39"/>
        <v>27</v>
      </c>
      <c r="ED43" s="40"/>
      <c r="EE43" s="40"/>
      <c r="EF43" s="37">
        <f t="shared" si="70"/>
        <v>1</v>
      </c>
      <c r="EG43" s="38">
        <f t="shared" si="71"/>
        <v>0</v>
      </c>
      <c r="EH43" s="39" t="s">
        <v>174</v>
      </c>
      <c r="EI43" s="40" t="s">
        <v>175</v>
      </c>
      <c r="EJ43" s="50" t="s">
        <v>173</v>
      </c>
      <c r="EK43" s="48">
        <v>2024</v>
      </c>
      <c r="EL43" s="49" t="str">
        <f>+VLOOKUP(C43,[8]Listas_desplega!$AI$22:$AJ$44,2,0)</f>
        <v>DF_GT</v>
      </c>
      <c r="EM43" s="49" t="str">
        <f>+VLOOKUP(I43,[8]Listas_desplega!$BY$2:$BZ$7,2,0)</f>
        <v>T_5</v>
      </c>
      <c r="EN43" s="49" t="str">
        <f>+VLOOKUP(J43,[8]Listas_desplega!$BY$10:$BZ$23,2,0)</f>
        <v>T_5_C_1</v>
      </c>
      <c r="EO43" s="49" t="str">
        <f>+VLOOKUP(K43,[8]Listas_desplega!$BY$27:$BZ$54,2,0)</f>
        <v>T_5_C_1_ET_1</v>
      </c>
      <c r="EP43" s="49" t="str">
        <f>+VLOOKUP(L43,[8]Listas_desplega!$BY$57:$BZ$105,2,0)</f>
        <v>T_5_C_1_ET_1_CPT_2</v>
      </c>
      <c r="EQ43" s="50" t="str">
        <f>+VLOOKUP(M43,[8]Listas_desplega!$J$2:$K$11,2,FALSE)</f>
        <v>Eje_E_5</v>
      </c>
      <c r="ER43" s="50"/>
    </row>
    <row r="44" spans="1:148" s="51" customFormat="1" ht="15" customHeight="1" x14ac:dyDescent="0.25">
      <c r="A44" s="20" t="s">
        <v>1364</v>
      </c>
      <c r="B44" s="21" t="s">
        <v>152</v>
      </c>
      <c r="C44" s="22" t="s">
        <v>604</v>
      </c>
      <c r="D44" s="63" t="s">
        <v>604</v>
      </c>
      <c r="E44" s="23" t="s">
        <v>154</v>
      </c>
      <c r="F44" s="352" t="s">
        <v>155</v>
      </c>
      <c r="G44" s="366" t="s">
        <v>156</v>
      </c>
      <c r="H44" s="352" t="s">
        <v>410</v>
      </c>
      <c r="I44" s="352" t="s">
        <v>605</v>
      </c>
      <c r="J44" s="352" t="s">
        <v>606</v>
      </c>
      <c r="K44" s="23" t="s">
        <v>607</v>
      </c>
      <c r="L44" s="23" t="s">
        <v>608</v>
      </c>
      <c r="M44" s="21" t="s">
        <v>380</v>
      </c>
      <c r="N44" s="25" t="s">
        <v>609</v>
      </c>
      <c r="O44" s="29">
        <v>13</v>
      </c>
      <c r="P44" s="137" t="s">
        <v>618</v>
      </c>
      <c r="Q44" s="30" t="s">
        <v>165</v>
      </c>
      <c r="R44" s="30" t="s">
        <v>166</v>
      </c>
      <c r="S44" s="138" t="s">
        <v>619</v>
      </c>
      <c r="T44" s="29" t="s">
        <v>168</v>
      </c>
      <c r="U44" s="29" t="s">
        <v>169</v>
      </c>
      <c r="V44" s="29">
        <v>15</v>
      </c>
      <c r="W44" s="359" t="s">
        <v>620</v>
      </c>
      <c r="X44" s="29" t="s">
        <v>171</v>
      </c>
      <c r="Y44" s="29" t="s">
        <v>172</v>
      </c>
      <c r="Z44" s="30"/>
      <c r="AA44" s="30"/>
      <c r="AB44" s="30"/>
      <c r="AC44" s="30"/>
      <c r="AD44" s="30"/>
      <c r="AE44" s="30"/>
      <c r="AF44" s="30"/>
      <c r="AG44" s="30"/>
      <c r="AH44" s="29"/>
      <c r="AI44" s="29"/>
      <c r="AJ44" s="29"/>
      <c r="AK44" s="29"/>
      <c r="AL44" s="29"/>
      <c r="AM44" s="29"/>
      <c r="AN44" s="29"/>
      <c r="AO44" s="29"/>
      <c r="AP44" s="29"/>
      <c r="AQ44" s="29"/>
      <c r="AR44" s="31"/>
      <c r="AS44" s="29"/>
      <c r="AT44" s="354"/>
      <c r="AU44" s="354"/>
      <c r="AV44" s="354">
        <v>3</v>
      </c>
      <c r="AW44" s="354"/>
      <c r="AX44" s="354"/>
      <c r="AY44" s="354" t="s">
        <v>621</v>
      </c>
      <c r="AZ44" s="29"/>
      <c r="BA44" s="29"/>
      <c r="BB44" s="29"/>
      <c r="BC44" s="33"/>
      <c r="BD44" s="45">
        <v>0</v>
      </c>
      <c r="BE44" s="147"/>
      <c r="BF44" s="40"/>
      <c r="BG44" s="37">
        <f t="shared" si="48"/>
        <v>0</v>
      </c>
      <c r="BH44" s="38">
        <f t="shared" si="49"/>
        <v>0</v>
      </c>
      <c r="BI44" s="39" t="s">
        <v>174</v>
      </c>
      <c r="BJ44" s="36" t="s">
        <v>175</v>
      </c>
      <c r="BK44" s="45">
        <v>0</v>
      </c>
      <c r="BL44" s="44">
        <f>IF(BI44="SI",BE44,0)</f>
        <v>0</v>
      </c>
      <c r="BM44" s="36"/>
      <c r="BN44" s="37">
        <f t="shared" si="50"/>
        <v>0</v>
      </c>
      <c r="BO44" s="38">
        <f t="shared" si="51"/>
        <v>0</v>
      </c>
      <c r="BP44" s="39" t="s">
        <v>174</v>
      </c>
      <c r="BQ44" s="40" t="s">
        <v>622</v>
      </c>
      <c r="BR44" s="45">
        <v>0</v>
      </c>
      <c r="BS44" s="44">
        <v>0</v>
      </c>
      <c r="BT44" s="36"/>
      <c r="BU44" s="37">
        <f t="shared" si="52"/>
        <v>0</v>
      </c>
      <c r="BV44" s="38">
        <f t="shared" si="53"/>
        <v>0</v>
      </c>
      <c r="BW44" s="39" t="s">
        <v>174</v>
      </c>
      <c r="BX44" s="36" t="s">
        <v>175</v>
      </c>
      <c r="BY44" s="57">
        <v>0</v>
      </c>
      <c r="BZ44" s="44">
        <f>IF(BW44="SI",BS44,0)</f>
        <v>0</v>
      </c>
      <c r="CA44" s="36"/>
      <c r="CB44" s="37">
        <f t="shared" si="54"/>
        <v>0</v>
      </c>
      <c r="CC44" s="38">
        <f t="shared" si="55"/>
        <v>0</v>
      </c>
      <c r="CD44" s="39" t="s">
        <v>174</v>
      </c>
      <c r="CE44" s="40" t="s">
        <v>175</v>
      </c>
      <c r="CF44" s="57">
        <v>0</v>
      </c>
      <c r="CG44" s="44">
        <v>0</v>
      </c>
      <c r="CH44" s="36"/>
      <c r="CI44" s="37">
        <f t="shared" si="56"/>
        <v>0</v>
      </c>
      <c r="CJ44" s="38">
        <f t="shared" si="57"/>
        <v>0</v>
      </c>
      <c r="CK44" s="39" t="s">
        <v>179</v>
      </c>
      <c r="CL44" s="36" t="s">
        <v>623</v>
      </c>
      <c r="CM44" s="46">
        <v>2</v>
      </c>
      <c r="CN44" s="40"/>
      <c r="CO44" s="40"/>
      <c r="CP44" s="37">
        <f t="shared" si="58"/>
        <v>0.66666666666666663</v>
      </c>
      <c r="CQ44" s="38">
        <f t="shared" si="59"/>
        <v>0</v>
      </c>
      <c r="CR44" s="39" t="s">
        <v>176</v>
      </c>
      <c r="CS44" s="40" t="s">
        <v>624</v>
      </c>
      <c r="CT44" s="126" t="s">
        <v>625</v>
      </c>
      <c r="CU44" s="44">
        <f>IF(CR44="SI",CN44,0)</f>
        <v>0</v>
      </c>
      <c r="CV44" s="40"/>
      <c r="CW44" s="37">
        <f t="shared" si="60"/>
        <v>0</v>
      </c>
      <c r="CX44" s="38">
        <f t="shared" si="61"/>
        <v>0</v>
      </c>
      <c r="CY44" s="39" t="s">
        <v>174</v>
      </c>
      <c r="CZ44" s="40" t="s">
        <v>175</v>
      </c>
      <c r="DA44" s="46" t="str">
        <f>+CT44</f>
        <v>2.00</v>
      </c>
      <c r="DB44" s="44">
        <f>IF(CY44="SI",CU44,0)</f>
        <v>0</v>
      </c>
      <c r="DC44" s="40"/>
      <c r="DD44" s="37">
        <f t="shared" si="62"/>
        <v>0</v>
      </c>
      <c r="DE44" s="38">
        <f t="shared" si="63"/>
        <v>0</v>
      </c>
      <c r="DF44" s="39" t="s">
        <v>174</v>
      </c>
      <c r="DG44" s="40" t="s">
        <v>175</v>
      </c>
      <c r="DH44" s="46">
        <v>2</v>
      </c>
      <c r="DI44" s="44">
        <f>IF(DF44="SI",DB44,0)</f>
        <v>0</v>
      </c>
      <c r="DJ44" s="40"/>
      <c r="DK44" s="37">
        <f t="shared" si="64"/>
        <v>0.66666666666666663</v>
      </c>
      <c r="DL44" s="38">
        <f t="shared" si="65"/>
        <v>0</v>
      </c>
      <c r="DM44" s="39" t="s">
        <v>174</v>
      </c>
      <c r="DN44" s="40" t="s">
        <v>175</v>
      </c>
      <c r="DO44" s="46">
        <f>+DH44</f>
        <v>2</v>
      </c>
      <c r="DP44" s="44">
        <f>IF(DM44="SI",DI44,0)</f>
        <v>0</v>
      </c>
      <c r="DQ44" s="40"/>
      <c r="DR44" s="37">
        <f t="shared" si="66"/>
        <v>0.66666666666666663</v>
      </c>
      <c r="DS44" s="38">
        <f t="shared" si="67"/>
        <v>0</v>
      </c>
      <c r="DT44" s="39" t="s">
        <v>174</v>
      </c>
      <c r="DU44" s="40" t="s">
        <v>175</v>
      </c>
      <c r="DV44" s="46">
        <f>+DO44</f>
        <v>2</v>
      </c>
      <c r="DW44" s="44">
        <f>IF(DT44="SI",DP44,0)</f>
        <v>0</v>
      </c>
      <c r="DX44" s="40"/>
      <c r="DY44" s="37">
        <f t="shared" si="68"/>
        <v>0.66666666666666663</v>
      </c>
      <c r="DZ44" s="38">
        <f t="shared" si="69"/>
        <v>0</v>
      </c>
      <c r="EA44" s="39" t="s">
        <v>174</v>
      </c>
      <c r="EB44" s="40" t="s">
        <v>175</v>
      </c>
      <c r="EC44" s="46">
        <f t="shared" si="39"/>
        <v>3</v>
      </c>
      <c r="ED44" s="40"/>
      <c r="EE44" s="40"/>
      <c r="EF44" s="37">
        <f t="shared" si="70"/>
        <v>1</v>
      </c>
      <c r="EG44" s="38">
        <f t="shared" si="71"/>
        <v>0</v>
      </c>
      <c r="EH44" s="39" t="s">
        <v>174</v>
      </c>
      <c r="EI44" s="40" t="s">
        <v>175</v>
      </c>
      <c r="EJ44" s="50" t="s">
        <v>173</v>
      </c>
      <c r="EK44" s="48">
        <v>2024</v>
      </c>
      <c r="EL44" s="49" t="str">
        <f>+VLOOKUP(C44,[8]Listas_desplega!$AI$22:$AJ$44,2,0)</f>
        <v>DF_GT</v>
      </c>
      <c r="EM44" s="49" t="str">
        <f>+VLOOKUP(I44,[8]Listas_desplega!$BY$2:$BZ$7,2,0)</f>
        <v>T_5</v>
      </c>
      <c r="EN44" s="49" t="str">
        <f>+VLOOKUP(J44,[8]Listas_desplega!$BY$10:$BZ$23,2,0)</f>
        <v>T_5_C_1</v>
      </c>
      <c r="EO44" s="49" t="str">
        <f>+VLOOKUP(K44,[8]Listas_desplega!$BY$27:$BZ$54,2,0)</f>
        <v>T_5_C_1_ET_1</v>
      </c>
      <c r="EP44" s="49" t="str">
        <f>+VLOOKUP(L44,[8]Listas_desplega!$BY$57:$BZ$105,2,0)</f>
        <v>T_5_C_1_ET_1_CPT_2</v>
      </c>
      <c r="EQ44" s="50" t="str">
        <f>+VLOOKUP(M44,[8]Listas_desplega!$J$2:$K$11,2,FALSE)</f>
        <v>Eje_E_5</v>
      </c>
      <c r="ER44" s="50"/>
    </row>
    <row r="45" spans="1:148" s="51" customFormat="1" ht="15" customHeight="1" x14ac:dyDescent="0.25">
      <c r="A45" s="20" t="s">
        <v>1365</v>
      </c>
      <c r="B45" s="21" t="s">
        <v>152</v>
      </c>
      <c r="C45" s="22" t="s">
        <v>604</v>
      </c>
      <c r="D45" s="63" t="s">
        <v>604</v>
      </c>
      <c r="E45" s="23" t="s">
        <v>154</v>
      </c>
      <c r="F45" s="352" t="s">
        <v>155</v>
      </c>
      <c r="G45" s="366" t="s">
        <v>156</v>
      </c>
      <c r="H45" s="352" t="s">
        <v>410</v>
      </c>
      <c r="I45" s="352" t="s">
        <v>158</v>
      </c>
      <c r="J45" s="352" t="s">
        <v>159</v>
      </c>
      <c r="K45" s="23" t="s">
        <v>160</v>
      </c>
      <c r="L45" s="23" t="s">
        <v>626</v>
      </c>
      <c r="M45" s="21" t="s">
        <v>627</v>
      </c>
      <c r="N45" s="25" t="s">
        <v>628</v>
      </c>
      <c r="O45" s="29">
        <v>14</v>
      </c>
      <c r="P45" s="137" t="s">
        <v>629</v>
      </c>
      <c r="Q45" s="30" t="s">
        <v>165</v>
      </c>
      <c r="R45" s="30" t="s">
        <v>166</v>
      </c>
      <c r="S45" s="138" t="s">
        <v>630</v>
      </c>
      <c r="T45" s="29" t="s">
        <v>168</v>
      </c>
      <c r="U45" s="29" t="s">
        <v>566</v>
      </c>
      <c r="V45" s="29">
        <v>10</v>
      </c>
      <c r="W45" s="359" t="s">
        <v>612</v>
      </c>
      <c r="X45" s="29" t="s">
        <v>171</v>
      </c>
      <c r="Y45" s="29" t="s">
        <v>172</v>
      </c>
      <c r="Z45" s="30"/>
      <c r="AA45" s="30"/>
      <c r="AB45" s="30"/>
      <c r="AC45" s="30"/>
      <c r="AD45" s="30"/>
      <c r="AE45" s="30"/>
      <c r="AF45" s="30"/>
      <c r="AG45" s="30"/>
      <c r="AH45" s="29"/>
      <c r="AI45" s="29"/>
      <c r="AJ45" s="29"/>
      <c r="AK45" s="29"/>
      <c r="AL45" s="29"/>
      <c r="AM45" s="29"/>
      <c r="AN45" s="29"/>
      <c r="AO45" s="29"/>
      <c r="AP45" s="29"/>
      <c r="AQ45" s="29"/>
      <c r="AR45" s="31"/>
      <c r="AS45" s="29"/>
      <c r="AT45" s="354"/>
      <c r="AU45" s="354"/>
      <c r="AV45" s="354"/>
      <c r="AW45" s="354"/>
      <c r="AX45" s="354"/>
      <c r="AY45" s="354"/>
      <c r="AZ45" s="29"/>
      <c r="BA45" s="29"/>
      <c r="BB45" s="29"/>
      <c r="BC45" s="33"/>
      <c r="BD45" s="46">
        <v>0</v>
      </c>
      <c r="BE45" s="47"/>
      <c r="BF45" s="40"/>
      <c r="BG45" s="37">
        <f t="shared" si="48"/>
        <v>0</v>
      </c>
      <c r="BH45" s="38">
        <f>+IF(BI45="SI",IFERROR((IF(BI45="SI",BE45,0)/AV45),0),0)</f>
        <v>0</v>
      </c>
      <c r="BI45" s="39" t="s">
        <v>176</v>
      </c>
      <c r="BJ45" s="36" t="s">
        <v>613</v>
      </c>
      <c r="BK45" s="57"/>
      <c r="BL45" s="40"/>
      <c r="BM45" s="36"/>
      <c r="BN45" s="37">
        <f t="shared" si="50"/>
        <v>0</v>
      </c>
      <c r="BO45" s="38">
        <f t="shared" si="51"/>
        <v>0</v>
      </c>
      <c r="BP45" s="39" t="s">
        <v>176</v>
      </c>
      <c r="BQ45" s="40" t="s">
        <v>631</v>
      </c>
      <c r="BR45" s="126" t="s">
        <v>175</v>
      </c>
      <c r="BS45" s="40"/>
      <c r="BT45" s="36"/>
      <c r="BU45" s="37">
        <f t="shared" si="52"/>
        <v>0</v>
      </c>
      <c r="BV45" s="38">
        <f t="shared" si="53"/>
        <v>0</v>
      </c>
      <c r="BW45" s="39" t="s">
        <v>176</v>
      </c>
      <c r="BX45" s="36" t="s">
        <v>632</v>
      </c>
      <c r="BY45" s="57"/>
      <c r="BZ45" s="40"/>
      <c r="CA45" s="36"/>
      <c r="CB45" s="37">
        <f t="shared" si="54"/>
        <v>0</v>
      </c>
      <c r="CC45" s="38">
        <f t="shared" si="55"/>
        <v>0</v>
      </c>
      <c r="CD45" s="39" t="s">
        <v>174</v>
      </c>
      <c r="CE45" s="40" t="s">
        <v>175</v>
      </c>
      <c r="CF45" s="57"/>
      <c r="CG45" s="40"/>
      <c r="CH45" s="36"/>
      <c r="CI45" s="37">
        <f t="shared" si="56"/>
        <v>0</v>
      </c>
      <c r="CJ45" s="38">
        <f t="shared" si="57"/>
        <v>0</v>
      </c>
      <c r="CK45" s="39" t="s">
        <v>176</v>
      </c>
      <c r="CL45" s="36" t="s">
        <v>616</v>
      </c>
      <c r="CM45" s="57"/>
      <c r="CN45" s="40"/>
      <c r="CO45" s="40"/>
      <c r="CP45" s="37">
        <f t="shared" si="58"/>
        <v>0</v>
      </c>
      <c r="CQ45" s="38">
        <f t="shared" si="59"/>
        <v>0</v>
      </c>
      <c r="CR45" s="39" t="s">
        <v>176</v>
      </c>
      <c r="CS45" s="40" t="s">
        <v>633</v>
      </c>
      <c r="CT45" s="46"/>
      <c r="CU45" s="40"/>
      <c r="CV45" s="40"/>
      <c r="CW45" s="37">
        <f t="shared" si="60"/>
        <v>0</v>
      </c>
      <c r="CX45" s="38">
        <f t="shared" si="61"/>
        <v>0</v>
      </c>
      <c r="CY45" s="39" t="s">
        <v>174</v>
      </c>
      <c r="CZ45" s="40" t="s">
        <v>175</v>
      </c>
      <c r="DA45" s="46"/>
      <c r="DB45" s="40"/>
      <c r="DC45" s="40"/>
      <c r="DD45" s="37">
        <f t="shared" si="62"/>
        <v>0</v>
      </c>
      <c r="DE45" s="38">
        <f t="shared" si="63"/>
        <v>0</v>
      </c>
      <c r="DF45" s="39" t="s">
        <v>174</v>
      </c>
      <c r="DG45" s="40" t="s">
        <v>175</v>
      </c>
      <c r="DH45" s="46"/>
      <c r="DI45" s="40"/>
      <c r="DJ45" s="40"/>
      <c r="DK45" s="37">
        <f t="shared" si="64"/>
        <v>0</v>
      </c>
      <c r="DL45" s="38">
        <f t="shared" si="65"/>
        <v>0</v>
      </c>
      <c r="DM45" s="39" t="s">
        <v>174</v>
      </c>
      <c r="DN45" s="40" t="s">
        <v>175</v>
      </c>
      <c r="DO45" s="46"/>
      <c r="DP45" s="40"/>
      <c r="DQ45" s="40"/>
      <c r="DR45" s="37">
        <f t="shared" si="66"/>
        <v>0</v>
      </c>
      <c r="DS45" s="38">
        <f t="shared" si="67"/>
        <v>0</v>
      </c>
      <c r="DT45" s="39" t="s">
        <v>174</v>
      </c>
      <c r="DU45" s="40" t="s">
        <v>175</v>
      </c>
      <c r="DV45" s="46"/>
      <c r="DW45" s="40"/>
      <c r="DX45" s="40"/>
      <c r="DY45" s="37">
        <f t="shared" si="68"/>
        <v>0</v>
      </c>
      <c r="DZ45" s="38">
        <f t="shared" si="69"/>
        <v>0</v>
      </c>
      <c r="EA45" s="39" t="s">
        <v>174</v>
      </c>
      <c r="EB45" s="40" t="s">
        <v>175</v>
      </c>
      <c r="EC45" s="46">
        <f t="shared" si="39"/>
        <v>0</v>
      </c>
      <c r="ED45" s="40"/>
      <c r="EE45" s="40"/>
      <c r="EF45" s="37">
        <f t="shared" si="70"/>
        <v>0</v>
      </c>
      <c r="EG45" s="38">
        <f t="shared" si="71"/>
        <v>0</v>
      </c>
      <c r="EH45" s="39" t="s">
        <v>174</v>
      </c>
      <c r="EI45" s="40" t="s">
        <v>175</v>
      </c>
      <c r="EJ45" s="50" t="s">
        <v>173</v>
      </c>
      <c r="EK45" s="48">
        <v>2024</v>
      </c>
      <c r="EL45" s="49" t="str">
        <f>+VLOOKUP(C45,[8]Listas_desplega!$AI$22:$AJ$44,2,0)</f>
        <v>DF_GT</v>
      </c>
      <c r="EM45" s="49" t="str">
        <f>+VLOOKUP(I45,[8]Listas_desplega!$BY$2:$BZ$7,2,0)</f>
        <v>T_2</v>
      </c>
      <c r="EN45" s="49" t="str">
        <f>+VLOOKUP(J45,[8]Listas_desplega!$BY$10:$BZ$23,2,0)</f>
        <v>T_2_C_2</v>
      </c>
      <c r="EO45" s="49" t="str">
        <f>+VLOOKUP(K45,[8]Listas_desplega!$BY$27:$BZ$54,2,0)</f>
        <v>T_2_C_2_ET_1</v>
      </c>
      <c r="EP45" s="49" t="str">
        <f>+VLOOKUP(L45,[8]Listas_desplega!$BY$57:$BZ$105,2,0)</f>
        <v>T_2_C_2_ET_1_CPT_1</v>
      </c>
      <c r="EQ45" s="50" t="str">
        <f>+VLOOKUP(M45,[8]Listas_desplega!$J$2:$K$11,2,FALSE)</f>
        <v>Eje_E_1</v>
      </c>
      <c r="ER45" s="50"/>
    </row>
    <row r="46" spans="1:148" s="51" customFormat="1" ht="15" customHeight="1" x14ac:dyDescent="0.25">
      <c r="A46" s="20" t="s">
        <v>1366</v>
      </c>
      <c r="B46" s="21" t="s">
        <v>152</v>
      </c>
      <c r="C46" s="22" t="s">
        <v>604</v>
      </c>
      <c r="D46" s="63" t="s">
        <v>604</v>
      </c>
      <c r="E46" s="23" t="s">
        <v>154</v>
      </c>
      <c r="F46" s="352" t="s">
        <v>155</v>
      </c>
      <c r="G46" s="366" t="s">
        <v>156</v>
      </c>
      <c r="H46" s="352" t="s">
        <v>410</v>
      </c>
      <c r="I46" s="352" t="s">
        <v>158</v>
      </c>
      <c r="J46" s="352" t="s">
        <v>159</v>
      </c>
      <c r="K46" s="23" t="s">
        <v>160</v>
      </c>
      <c r="L46" s="23" t="s">
        <v>626</v>
      </c>
      <c r="M46" s="21" t="s">
        <v>627</v>
      </c>
      <c r="N46" s="25" t="s">
        <v>628</v>
      </c>
      <c r="O46" s="29">
        <v>15</v>
      </c>
      <c r="P46" s="137" t="s">
        <v>634</v>
      </c>
      <c r="Q46" s="30" t="s">
        <v>165</v>
      </c>
      <c r="R46" s="30" t="s">
        <v>166</v>
      </c>
      <c r="S46" s="138" t="s">
        <v>635</v>
      </c>
      <c r="T46" s="29" t="s">
        <v>168</v>
      </c>
      <c r="U46" s="29" t="s">
        <v>169</v>
      </c>
      <c r="V46" s="29">
        <v>15</v>
      </c>
      <c r="W46" s="359" t="s">
        <v>612</v>
      </c>
      <c r="X46" s="29" t="s">
        <v>171</v>
      </c>
      <c r="Y46" s="29" t="s">
        <v>172</v>
      </c>
      <c r="Z46" s="30"/>
      <c r="AA46" s="30"/>
      <c r="AB46" s="30"/>
      <c r="AC46" s="30"/>
      <c r="AD46" s="30"/>
      <c r="AE46" s="30"/>
      <c r="AF46" s="30"/>
      <c r="AG46" s="30"/>
      <c r="AH46" s="29"/>
      <c r="AI46" s="29"/>
      <c r="AJ46" s="29"/>
      <c r="AK46" s="29"/>
      <c r="AL46" s="29"/>
      <c r="AM46" s="29"/>
      <c r="AN46" s="29"/>
      <c r="AO46" s="29"/>
      <c r="AP46" s="29"/>
      <c r="AQ46" s="29"/>
      <c r="AR46" s="31"/>
      <c r="AS46" s="29"/>
      <c r="AT46" s="367"/>
      <c r="AU46" s="367"/>
      <c r="AV46" s="367">
        <v>1179</v>
      </c>
      <c r="AW46" s="354"/>
      <c r="AX46" s="354"/>
      <c r="AY46" s="354" t="s">
        <v>636</v>
      </c>
      <c r="AZ46" s="29"/>
      <c r="BA46" s="29"/>
      <c r="BB46" s="29"/>
      <c r="BC46" s="33"/>
      <c r="BD46" s="45">
        <v>0</v>
      </c>
      <c r="BE46" s="147"/>
      <c r="BF46" s="40"/>
      <c r="BG46" s="37">
        <f t="shared" si="48"/>
        <v>0</v>
      </c>
      <c r="BH46" s="38">
        <f t="shared" ref="BH46:BH57" si="72">+IF(BI46="SI",IFERROR((IF(BI46="SI",BE46,0)/AV46),"REVISAR"),0)</f>
        <v>0</v>
      </c>
      <c r="BI46" s="39" t="s">
        <v>174</v>
      </c>
      <c r="BJ46" s="36" t="s">
        <v>175</v>
      </c>
      <c r="BK46" s="45">
        <v>0</v>
      </c>
      <c r="BL46" s="44">
        <f>IF(BI46="SI",BE46,0)</f>
        <v>0</v>
      </c>
      <c r="BM46" s="36"/>
      <c r="BN46" s="37">
        <f t="shared" si="50"/>
        <v>0</v>
      </c>
      <c r="BO46" s="38">
        <f t="shared" si="51"/>
        <v>0</v>
      </c>
      <c r="BP46" s="39" t="s">
        <v>174</v>
      </c>
      <c r="BQ46" s="40" t="s">
        <v>175</v>
      </c>
      <c r="BR46" s="45">
        <v>0</v>
      </c>
      <c r="BS46" s="44">
        <v>0</v>
      </c>
      <c r="BT46" s="36"/>
      <c r="BU46" s="37">
        <f t="shared" si="52"/>
        <v>0</v>
      </c>
      <c r="BV46" s="38">
        <f t="shared" si="53"/>
        <v>0</v>
      </c>
      <c r="BW46" s="39" t="s">
        <v>174</v>
      </c>
      <c r="BX46" s="36" t="s">
        <v>175</v>
      </c>
      <c r="BY46" s="57">
        <v>0</v>
      </c>
      <c r="BZ46" s="44">
        <f>IF(BW46="SI",BS46,0)</f>
        <v>0</v>
      </c>
      <c r="CA46" s="36"/>
      <c r="CB46" s="37">
        <f t="shared" si="54"/>
        <v>0</v>
      </c>
      <c r="CC46" s="38">
        <f t="shared" si="55"/>
        <v>0</v>
      </c>
      <c r="CD46" s="39" t="s">
        <v>174</v>
      </c>
      <c r="CE46" s="40" t="s">
        <v>175</v>
      </c>
      <c r="CF46" s="57">
        <v>0</v>
      </c>
      <c r="CG46" s="44">
        <v>0</v>
      </c>
      <c r="CH46" s="36"/>
      <c r="CI46" s="37">
        <f t="shared" si="56"/>
        <v>0</v>
      </c>
      <c r="CJ46" s="38">
        <f t="shared" si="57"/>
        <v>0</v>
      </c>
      <c r="CK46" s="39" t="s">
        <v>179</v>
      </c>
      <c r="CL46" s="36" t="s">
        <v>637</v>
      </c>
      <c r="CM46" s="46">
        <v>500</v>
      </c>
      <c r="CN46" s="40"/>
      <c r="CO46" s="40"/>
      <c r="CP46" s="37">
        <f t="shared" si="58"/>
        <v>0.42408821034775235</v>
      </c>
      <c r="CQ46" s="38">
        <f t="shared" si="59"/>
        <v>0</v>
      </c>
      <c r="CR46" s="39" t="s">
        <v>176</v>
      </c>
      <c r="CS46" s="40" t="s">
        <v>638</v>
      </c>
      <c r="CT46" s="126">
        <v>500</v>
      </c>
      <c r="CU46" s="44">
        <f>IF(CR46="SI",CN46,0)</f>
        <v>0</v>
      </c>
      <c r="CV46" s="40"/>
      <c r="CW46" s="37">
        <f t="shared" si="60"/>
        <v>0.42408821034775235</v>
      </c>
      <c r="CX46" s="38">
        <f t="shared" si="61"/>
        <v>0</v>
      </c>
      <c r="CY46" s="39" t="s">
        <v>174</v>
      </c>
      <c r="CZ46" s="40" t="s">
        <v>175</v>
      </c>
      <c r="DA46" s="46">
        <f>+CT46</f>
        <v>500</v>
      </c>
      <c r="DB46" s="44">
        <f>IF(CY46="SI",CU46,0)</f>
        <v>0</v>
      </c>
      <c r="DC46" s="40"/>
      <c r="DD46" s="37">
        <f t="shared" si="62"/>
        <v>0.42408821034775235</v>
      </c>
      <c r="DE46" s="38">
        <f t="shared" si="63"/>
        <v>0</v>
      </c>
      <c r="DF46" s="39" t="s">
        <v>174</v>
      </c>
      <c r="DG46" s="40" t="s">
        <v>175</v>
      </c>
      <c r="DH46" s="46">
        <f>+DA46</f>
        <v>500</v>
      </c>
      <c r="DI46" s="44">
        <f>IF(DF46="SI",DB46,0)</f>
        <v>0</v>
      </c>
      <c r="DJ46" s="40"/>
      <c r="DK46" s="37">
        <f t="shared" si="64"/>
        <v>0.42408821034775235</v>
      </c>
      <c r="DL46" s="38">
        <f t="shared" si="65"/>
        <v>0</v>
      </c>
      <c r="DM46" s="39" t="s">
        <v>174</v>
      </c>
      <c r="DN46" s="40" t="s">
        <v>175</v>
      </c>
      <c r="DO46" s="46">
        <f>+DH46</f>
        <v>500</v>
      </c>
      <c r="DP46" s="44">
        <f>IF(DM46="SI",DI46,0)</f>
        <v>0</v>
      </c>
      <c r="DQ46" s="40"/>
      <c r="DR46" s="37">
        <f t="shared" si="66"/>
        <v>0.42408821034775235</v>
      </c>
      <c r="DS46" s="38">
        <f t="shared" si="67"/>
        <v>0</v>
      </c>
      <c r="DT46" s="39" t="s">
        <v>174</v>
      </c>
      <c r="DU46" s="40" t="s">
        <v>175</v>
      </c>
      <c r="DV46" s="46">
        <f>+DO46</f>
        <v>500</v>
      </c>
      <c r="DW46" s="44">
        <f>IF(DT46="SI",DP46,0)</f>
        <v>0</v>
      </c>
      <c r="DX46" s="40"/>
      <c r="DY46" s="37">
        <f t="shared" si="68"/>
        <v>0.42408821034775235</v>
      </c>
      <c r="DZ46" s="38">
        <f t="shared" si="69"/>
        <v>0</v>
      </c>
      <c r="EA46" s="39" t="s">
        <v>174</v>
      </c>
      <c r="EB46" s="40" t="s">
        <v>175</v>
      </c>
      <c r="EC46" s="46">
        <f t="shared" si="39"/>
        <v>1179</v>
      </c>
      <c r="ED46" s="40"/>
      <c r="EE46" s="40"/>
      <c r="EF46" s="37">
        <f t="shared" si="70"/>
        <v>1</v>
      </c>
      <c r="EG46" s="38">
        <f t="shared" si="71"/>
        <v>0</v>
      </c>
      <c r="EH46" s="39" t="s">
        <v>174</v>
      </c>
      <c r="EI46" s="40" t="s">
        <v>175</v>
      </c>
      <c r="EJ46" s="50" t="s">
        <v>173</v>
      </c>
      <c r="EK46" s="48">
        <v>2024</v>
      </c>
      <c r="EL46" s="49" t="str">
        <f>+VLOOKUP(C46,[8]Listas_desplega!$AI$22:$AJ$44,2,0)</f>
        <v>DF_GT</v>
      </c>
      <c r="EM46" s="49" t="str">
        <f>+VLOOKUP(I46,[8]Listas_desplega!$BY$2:$BZ$7,2,0)</f>
        <v>T_2</v>
      </c>
      <c r="EN46" s="49" t="str">
        <f>+VLOOKUP(J46,[8]Listas_desplega!$BY$10:$BZ$23,2,0)</f>
        <v>T_2_C_2</v>
      </c>
      <c r="EO46" s="49" t="str">
        <f>+VLOOKUP(K46,[8]Listas_desplega!$BY$27:$BZ$54,2,0)</f>
        <v>T_2_C_2_ET_1</v>
      </c>
      <c r="EP46" s="49" t="str">
        <f>+VLOOKUP(L46,[8]Listas_desplega!$BY$57:$BZ$105,2,0)</f>
        <v>T_2_C_2_ET_1_CPT_1</v>
      </c>
      <c r="EQ46" s="50" t="str">
        <f>+VLOOKUP(M46,[8]Listas_desplega!$J$2:$K$11,2,FALSE)</f>
        <v>Eje_E_1</v>
      </c>
      <c r="ER46" s="50"/>
    </row>
    <row r="47" spans="1:148" s="51" customFormat="1" ht="15" customHeight="1" x14ac:dyDescent="0.25">
      <c r="A47" s="20" t="s">
        <v>1367</v>
      </c>
      <c r="B47" s="21" t="s">
        <v>152</v>
      </c>
      <c r="C47" s="22" t="s">
        <v>604</v>
      </c>
      <c r="D47" s="63" t="s">
        <v>604</v>
      </c>
      <c r="E47" s="23" t="s">
        <v>154</v>
      </c>
      <c r="F47" s="352" t="s">
        <v>155</v>
      </c>
      <c r="G47" s="366" t="s">
        <v>156</v>
      </c>
      <c r="H47" s="352" t="s">
        <v>410</v>
      </c>
      <c r="I47" s="352" t="s">
        <v>605</v>
      </c>
      <c r="J47" s="352" t="s">
        <v>606</v>
      </c>
      <c r="K47" s="63" t="s">
        <v>607</v>
      </c>
      <c r="L47" s="23" t="s">
        <v>608</v>
      </c>
      <c r="M47" s="21" t="s">
        <v>380</v>
      </c>
      <c r="N47" s="25" t="s">
        <v>639</v>
      </c>
      <c r="O47" s="29">
        <v>16</v>
      </c>
      <c r="P47" s="137" t="s">
        <v>640</v>
      </c>
      <c r="Q47" s="30" t="s">
        <v>165</v>
      </c>
      <c r="R47" s="30" t="s">
        <v>166</v>
      </c>
      <c r="S47" s="138" t="s">
        <v>611</v>
      </c>
      <c r="T47" s="29" t="s">
        <v>168</v>
      </c>
      <c r="U47" s="29" t="s">
        <v>566</v>
      </c>
      <c r="V47" s="29">
        <v>10</v>
      </c>
      <c r="W47" s="359" t="s">
        <v>612</v>
      </c>
      <c r="X47" s="29" t="s">
        <v>171</v>
      </c>
      <c r="Y47" s="29" t="s">
        <v>172</v>
      </c>
      <c r="Z47" s="30"/>
      <c r="AA47" s="30"/>
      <c r="AB47" s="30"/>
      <c r="AC47" s="30"/>
      <c r="AD47" s="30"/>
      <c r="AE47" s="30"/>
      <c r="AF47" s="30"/>
      <c r="AG47" s="30"/>
      <c r="AH47" s="29"/>
      <c r="AI47" s="29"/>
      <c r="AJ47" s="29"/>
      <c r="AK47" s="29"/>
      <c r="AL47" s="29"/>
      <c r="AM47" s="29"/>
      <c r="AN47" s="29"/>
      <c r="AO47" s="29"/>
      <c r="AP47" s="29"/>
      <c r="AQ47" s="29"/>
      <c r="AR47" s="31"/>
      <c r="AS47" s="29"/>
      <c r="AT47" s="367"/>
      <c r="AU47" s="367">
        <v>27</v>
      </c>
      <c r="AV47" s="367">
        <v>27</v>
      </c>
      <c r="AW47" s="354"/>
      <c r="AX47" s="354"/>
      <c r="AY47" s="354">
        <v>27</v>
      </c>
      <c r="AZ47" s="29"/>
      <c r="BA47" s="29"/>
      <c r="BB47" s="29"/>
      <c r="BC47" s="33"/>
      <c r="BD47" s="46">
        <v>27</v>
      </c>
      <c r="BE47" s="47"/>
      <c r="BF47" s="40"/>
      <c r="BG47" s="37">
        <f t="shared" si="48"/>
        <v>1</v>
      </c>
      <c r="BH47" s="38">
        <f t="shared" si="72"/>
        <v>0</v>
      </c>
      <c r="BI47" s="39" t="s">
        <v>176</v>
      </c>
      <c r="BJ47" s="36" t="s">
        <v>613</v>
      </c>
      <c r="BK47" s="57">
        <v>27</v>
      </c>
      <c r="BL47" s="40"/>
      <c r="BM47" s="36"/>
      <c r="BN47" s="37">
        <f t="shared" si="50"/>
        <v>1</v>
      </c>
      <c r="BO47" s="38">
        <f t="shared" si="51"/>
        <v>0</v>
      </c>
      <c r="BP47" s="39" t="s">
        <v>176</v>
      </c>
      <c r="BQ47" s="40" t="s">
        <v>631</v>
      </c>
      <c r="BR47" s="126">
        <v>27</v>
      </c>
      <c r="BS47" s="40"/>
      <c r="BT47" s="36"/>
      <c r="BU47" s="37">
        <f t="shared" si="52"/>
        <v>1</v>
      </c>
      <c r="BV47" s="38">
        <f t="shared" si="53"/>
        <v>0</v>
      </c>
      <c r="BW47" s="39" t="s">
        <v>176</v>
      </c>
      <c r="BX47" s="36" t="s">
        <v>632</v>
      </c>
      <c r="BY47" s="57">
        <v>27</v>
      </c>
      <c r="BZ47" s="40"/>
      <c r="CA47" s="36"/>
      <c r="CB47" s="37">
        <f t="shared" si="54"/>
        <v>1</v>
      </c>
      <c r="CC47" s="38">
        <f t="shared" si="55"/>
        <v>0</v>
      </c>
      <c r="CD47" s="39" t="s">
        <v>174</v>
      </c>
      <c r="CE47" s="40" t="s">
        <v>175</v>
      </c>
      <c r="CF47" s="57">
        <v>27</v>
      </c>
      <c r="CG47" s="40"/>
      <c r="CH47" s="36"/>
      <c r="CI47" s="37">
        <f t="shared" si="56"/>
        <v>1</v>
      </c>
      <c r="CJ47" s="38">
        <f t="shared" si="57"/>
        <v>0</v>
      </c>
      <c r="CK47" s="39" t="s">
        <v>176</v>
      </c>
      <c r="CL47" s="36" t="s">
        <v>616</v>
      </c>
      <c r="CM47" s="57">
        <v>27</v>
      </c>
      <c r="CN47" s="40"/>
      <c r="CO47" s="40"/>
      <c r="CP47" s="37">
        <f t="shared" si="58"/>
        <v>1</v>
      </c>
      <c r="CQ47" s="38">
        <f t="shared" si="59"/>
        <v>0</v>
      </c>
      <c r="CR47" s="39" t="s">
        <v>176</v>
      </c>
      <c r="CS47" s="40" t="s">
        <v>641</v>
      </c>
      <c r="CT47" s="46">
        <v>27</v>
      </c>
      <c r="CU47" s="40"/>
      <c r="CV47" s="40"/>
      <c r="CW47" s="37">
        <f t="shared" si="60"/>
        <v>1</v>
      </c>
      <c r="CX47" s="38">
        <f t="shared" si="61"/>
        <v>0</v>
      </c>
      <c r="CY47" s="39" t="s">
        <v>174</v>
      </c>
      <c r="CZ47" s="40" t="s">
        <v>175</v>
      </c>
      <c r="DA47" s="46">
        <v>27</v>
      </c>
      <c r="DB47" s="40"/>
      <c r="DC47" s="40"/>
      <c r="DD47" s="37">
        <f t="shared" si="62"/>
        <v>1</v>
      </c>
      <c r="DE47" s="38">
        <f t="shared" si="63"/>
        <v>0</v>
      </c>
      <c r="DF47" s="39" t="s">
        <v>174</v>
      </c>
      <c r="DG47" s="40" t="s">
        <v>175</v>
      </c>
      <c r="DH47" s="46">
        <v>27</v>
      </c>
      <c r="DI47" s="40"/>
      <c r="DJ47" s="40"/>
      <c r="DK47" s="37">
        <f t="shared" si="64"/>
        <v>1</v>
      </c>
      <c r="DL47" s="38">
        <f t="shared" si="65"/>
        <v>0</v>
      </c>
      <c r="DM47" s="39" t="s">
        <v>174</v>
      </c>
      <c r="DN47" s="40" t="s">
        <v>175</v>
      </c>
      <c r="DO47" s="46">
        <v>27</v>
      </c>
      <c r="DP47" s="40"/>
      <c r="DQ47" s="40"/>
      <c r="DR47" s="37">
        <f t="shared" si="66"/>
        <v>1</v>
      </c>
      <c r="DS47" s="38">
        <f t="shared" si="67"/>
        <v>0</v>
      </c>
      <c r="DT47" s="39" t="s">
        <v>174</v>
      </c>
      <c r="DU47" s="40" t="s">
        <v>175</v>
      </c>
      <c r="DV47" s="46">
        <v>27</v>
      </c>
      <c r="DW47" s="40"/>
      <c r="DX47" s="40"/>
      <c r="DY47" s="37">
        <f t="shared" si="68"/>
        <v>1</v>
      </c>
      <c r="DZ47" s="38">
        <f t="shared" si="69"/>
        <v>0</v>
      </c>
      <c r="EA47" s="39" t="s">
        <v>174</v>
      </c>
      <c r="EB47" s="40" t="s">
        <v>175</v>
      </c>
      <c r="EC47" s="46">
        <f t="shared" si="39"/>
        <v>27</v>
      </c>
      <c r="ED47" s="40"/>
      <c r="EE47" s="40"/>
      <c r="EF47" s="37">
        <f t="shared" si="70"/>
        <v>1</v>
      </c>
      <c r="EG47" s="38">
        <f t="shared" si="71"/>
        <v>0</v>
      </c>
      <c r="EH47" s="39" t="s">
        <v>174</v>
      </c>
      <c r="EI47" s="40" t="s">
        <v>175</v>
      </c>
      <c r="EJ47" s="50" t="s">
        <v>173</v>
      </c>
      <c r="EK47" s="48">
        <v>2024</v>
      </c>
      <c r="EL47" s="49" t="str">
        <f>+VLOOKUP(C47,[8]Listas_desplega!$AI$22:$AJ$44,2,0)</f>
        <v>DF_GT</v>
      </c>
      <c r="EM47" s="49" t="str">
        <f>+VLOOKUP(I47,[8]Listas_desplega!$BY$2:$BZ$7,2,0)</f>
        <v>T_5</v>
      </c>
      <c r="EN47" s="49" t="str">
        <f>+VLOOKUP(J47,[8]Listas_desplega!$BY$10:$BZ$23,2,0)</f>
        <v>T_5_C_1</v>
      </c>
      <c r="EO47" s="49" t="str">
        <f>+VLOOKUP(K47,[8]Listas_desplega!$BY$27:$BZ$54,2,0)</f>
        <v>T_5_C_1_ET_1</v>
      </c>
      <c r="EP47" s="49" t="str">
        <f>+VLOOKUP(L47,[8]Listas_desplega!$BY$57:$BZ$105,2,0)</f>
        <v>T_5_C_1_ET_1_CPT_2</v>
      </c>
      <c r="EQ47" s="50" t="str">
        <f>+VLOOKUP(M47,[8]Listas_desplega!$J$2:$K$11,2,FALSE)</f>
        <v>Eje_E_5</v>
      </c>
      <c r="ER47" s="50"/>
    </row>
    <row r="48" spans="1:148" s="51" customFormat="1" ht="15" customHeight="1" x14ac:dyDescent="0.25">
      <c r="A48" s="20" t="s">
        <v>1368</v>
      </c>
      <c r="B48" s="21" t="s">
        <v>152</v>
      </c>
      <c r="C48" s="22" t="s">
        <v>604</v>
      </c>
      <c r="D48" s="22" t="s">
        <v>604</v>
      </c>
      <c r="E48" s="23" t="s">
        <v>154</v>
      </c>
      <c r="F48" s="352" t="s">
        <v>155</v>
      </c>
      <c r="G48" s="366" t="s">
        <v>156</v>
      </c>
      <c r="H48" s="352" t="s">
        <v>410</v>
      </c>
      <c r="I48" s="352" t="s">
        <v>605</v>
      </c>
      <c r="J48" s="352" t="s">
        <v>606</v>
      </c>
      <c r="K48" s="63" t="s">
        <v>607</v>
      </c>
      <c r="L48" s="23" t="s">
        <v>608</v>
      </c>
      <c r="M48" s="21" t="s">
        <v>380</v>
      </c>
      <c r="N48" s="25" t="s">
        <v>639</v>
      </c>
      <c r="O48" s="29">
        <v>17</v>
      </c>
      <c r="P48" s="137" t="s">
        <v>642</v>
      </c>
      <c r="Q48" s="30" t="s">
        <v>165</v>
      </c>
      <c r="R48" s="30" t="s">
        <v>166</v>
      </c>
      <c r="S48" s="138" t="s">
        <v>643</v>
      </c>
      <c r="T48" s="29" t="s">
        <v>168</v>
      </c>
      <c r="U48" s="29" t="s">
        <v>169</v>
      </c>
      <c r="V48" s="29">
        <v>15</v>
      </c>
      <c r="W48" s="359" t="s">
        <v>620</v>
      </c>
      <c r="X48" s="29" t="s">
        <v>171</v>
      </c>
      <c r="Y48" s="29" t="s">
        <v>172</v>
      </c>
      <c r="Z48" s="30"/>
      <c r="AA48" s="30"/>
      <c r="AB48" s="30"/>
      <c r="AC48" s="30"/>
      <c r="AD48" s="30"/>
      <c r="AE48" s="30"/>
      <c r="AF48" s="30"/>
      <c r="AG48" s="30"/>
      <c r="AH48" s="29"/>
      <c r="AI48" s="29"/>
      <c r="AJ48" s="29"/>
      <c r="AK48" s="29"/>
      <c r="AL48" s="29"/>
      <c r="AM48" s="29"/>
      <c r="AN48" s="29"/>
      <c r="AO48" s="29"/>
      <c r="AP48" s="29"/>
      <c r="AQ48" s="29"/>
      <c r="AR48" s="31"/>
      <c r="AS48" s="29"/>
      <c r="AT48" s="367"/>
      <c r="AU48" s="367"/>
      <c r="AV48" s="367">
        <v>3</v>
      </c>
      <c r="AW48" s="354"/>
      <c r="AX48" s="354"/>
      <c r="AY48" s="354"/>
      <c r="AZ48" s="29"/>
      <c r="BA48" s="29"/>
      <c r="BB48" s="29"/>
      <c r="BC48" s="33"/>
      <c r="BD48" s="45">
        <v>0</v>
      </c>
      <c r="BE48" s="147"/>
      <c r="BF48" s="40"/>
      <c r="BG48" s="37">
        <f t="shared" si="48"/>
        <v>0</v>
      </c>
      <c r="BH48" s="38">
        <f t="shared" si="72"/>
        <v>0</v>
      </c>
      <c r="BI48" s="39" t="s">
        <v>174</v>
      </c>
      <c r="BJ48" s="36" t="s">
        <v>175</v>
      </c>
      <c r="BK48" s="45">
        <v>0</v>
      </c>
      <c r="BL48" s="44">
        <f t="shared" ref="BL48:BL72" si="73">IF(BI48="SI",BE48,0)</f>
        <v>0</v>
      </c>
      <c r="BM48" s="36"/>
      <c r="BN48" s="37">
        <f t="shared" si="50"/>
        <v>0</v>
      </c>
      <c r="BO48" s="38">
        <f t="shared" si="51"/>
        <v>0</v>
      </c>
      <c r="BP48" s="39" t="s">
        <v>174</v>
      </c>
      <c r="BQ48" s="40" t="s">
        <v>175</v>
      </c>
      <c r="BR48" s="45">
        <v>0</v>
      </c>
      <c r="BS48" s="44">
        <v>0</v>
      </c>
      <c r="BT48" s="36"/>
      <c r="BU48" s="37">
        <f t="shared" si="52"/>
        <v>0</v>
      </c>
      <c r="BV48" s="38">
        <f t="shared" si="53"/>
        <v>0</v>
      </c>
      <c r="BW48" s="39" t="s">
        <v>174</v>
      </c>
      <c r="BX48" s="36" t="s">
        <v>175</v>
      </c>
      <c r="BY48" s="57">
        <v>0</v>
      </c>
      <c r="BZ48" s="44">
        <f t="shared" ref="BZ48:BZ72" si="74">IF(BW48="SI",BS48,0)</f>
        <v>0</v>
      </c>
      <c r="CA48" s="36"/>
      <c r="CB48" s="37">
        <f t="shared" si="54"/>
        <v>0</v>
      </c>
      <c r="CC48" s="38">
        <f t="shared" si="55"/>
        <v>0</v>
      </c>
      <c r="CD48" s="39" t="s">
        <v>174</v>
      </c>
      <c r="CE48" s="40" t="s">
        <v>175</v>
      </c>
      <c r="CF48" s="57">
        <v>0</v>
      </c>
      <c r="CG48" s="44">
        <v>0</v>
      </c>
      <c r="CH48" s="36"/>
      <c r="CI48" s="37">
        <f t="shared" si="56"/>
        <v>0</v>
      </c>
      <c r="CJ48" s="38">
        <f t="shared" si="57"/>
        <v>0</v>
      </c>
      <c r="CK48" s="39" t="s">
        <v>179</v>
      </c>
      <c r="CL48" s="36" t="s">
        <v>644</v>
      </c>
      <c r="CM48" s="46">
        <v>1</v>
      </c>
      <c r="CN48" s="40"/>
      <c r="CO48" s="40"/>
      <c r="CP48" s="37">
        <f t="shared" si="58"/>
        <v>0.33333333333333331</v>
      </c>
      <c r="CQ48" s="38">
        <f t="shared" si="59"/>
        <v>0</v>
      </c>
      <c r="CR48" s="39" t="s">
        <v>176</v>
      </c>
      <c r="CS48" s="40" t="s">
        <v>645</v>
      </c>
      <c r="CT48" s="126" t="s">
        <v>646</v>
      </c>
      <c r="CU48" s="44">
        <f t="shared" ref="CU48:CU72" si="75">IF(CR48="SI",CN48,0)</f>
        <v>0</v>
      </c>
      <c r="CV48" s="40"/>
      <c r="CW48" s="37">
        <f t="shared" si="60"/>
        <v>0</v>
      </c>
      <c r="CX48" s="38">
        <f t="shared" si="61"/>
        <v>0</v>
      </c>
      <c r="CY48" s="39" t="s">
        <v>174</v>
      </c>
      <c r="CZ48" s="40" t="s">
        <v>175</v>
      </c>
      <c r="DA48" s="46" t="str">
        <f>+CT48</f>
        <v>1.00</v>
      </c>
      <c r="DB48" s="44">
        <f t="shared" ref="DB48:DB72" si="76">IF(CY48="SI",CU48,0)</f>
        <v>0</v>
      </c>
      <c r="DC48" s="40"/>
      <c r="DD48" s="37">
        <f t="shared" si="62"/>
        <v>0</v>
      </c>
      <c r="DE48" s="38">
        <f t="shared" si="63"/>
        <v>0</v>
      </c>
      <c r="DF48" s="39" t="s">
        <v>174</v>
      </c>
      <c r="DG48" s="40" t="s">
        <v>175</v>
      </c>
      <c r="DH48" s="46" t="str">
        <f>+DA48</f>
        <v>1.00</v>
      </c>
      <c r="DI48" s="44">
        <f>IF(DF48="SI",DB48,0)</f>
        <v>0</v>
      </c>
      <c r="DJ48" s="40"/>
      <c r="DK48" s="37">
        <f t="shared" si="64"/>
        <v>0</v>
      </c>
      <c r="DL48" s="38">
        <f t="shared" si="65"/>
        <v>0</v>
      </c>
      <c r="DM48" s="39" t="s">
        <v>174</v>
      </c>
      <c r="DN48" s="40" t="s">
        <v>175</v>
      </c>
      <c r="DO48" s="46" t="str">
        <f>+DH48</f>
        <v>1.00</v>
      </c>
      <c r="DP48" s="44">
        <f t="shared" ref="DP48:DP72" si="77">IF(DM48="SI",DI48,0)</f>
        <v>0</v>
      </c>
      <c r="DQ48" s="40"/>
      <c r="DR48" s="37">
        <f t="shared" si="66"/>
        <v>0</v>
      </c>
      <c r="DS48" s="38">
        <f t="shared" si="67"/>
        <v>0</v>
      </c>
      <c r="DT48" s="39" t="s">
        <v>174</v>
      </c>
      <c r="DU48" s="40" t="s">
        <v>175</v>
      </c>
      <c r="DV48" s="46" t="str">
        <f>+DO48</f>
        <v>1.00</v>
      </c>
      <c r="DW48" s="44">
        <f t="shared" ref="DW48:DW72" si="78">IF(DT48="SI",DP48,0)</f>
        <v>0</v>
      </c>
      <c r="DX48" s="40"/>
      <c r="DY48" s="37">
        <f t="shared" si="68"/>
        <v>0</v>
      </c>
      <c r="DZ48" s="38">
        <f t="shared" si="69"/>
        <v>0</v>
      </c>
      <c r="EA48" s="39" t="s">
        <v>174</v>
      </c>
      <c r="EB48" s="40" t="s">
        <v>175</v>
      </c>
      <c r="EC48" s="46">
        <f t="shared" si="39"/>
        <v>3</v>
      </c>
      <c r="ED48" s="40"/>
      <c r="EE48" s="40"/>
      <c r="EF48" s="37">
        <f t="shared" si="70"/>
        <v>1</v>
      </c>
      <c r="EG48" s="38">
        <f t="shared" si="71"/>
        <v>0</v>
      </c>
      <c r="EH48" s="39" t="s">
        <v>174</v>
      </c>
      <c r="EI48" s="40" t="s">
        <v>175</v>
      </c>
      <c r="EJ48" s="50" t="s">
        <v>173</v>
      </c>
      <c r="EK48" s="48">
        <v>2024</v>
      </c>
      <c r="EL48" s="49" t="str">
        <f>+VLOOKUP(C48,[8]Listas_desplega!$AI$22:$AJ$44,2,0)</f>
        <v>DF_GT</v>
      </c>
      <c r="EM48" s="49" t="str">
        <f>+VLOOKUP(I48,[8]Listas_desplega!$BY$2:$BZ$7,2,0)</f>
        <v>T_5</v>
      </c>
      <c r="EN48" s="49" t="str">
        <f>+VLOOKUP(J48,[8]Listas_desplega!$BY$10:$BZ$23,2,0)</f>
        <v>T_5_C_1</v>
      </c>
      <c r="EO48" s="49" t="str">
        <f>+VLOOKUP(K48,[8]Listas_desplega!$BY$27:$BZ$54,2,0)</f>
        <v>T_5_C_1_ET_1</v>
      </c>
      <c r="EP48" s="49" t="str">
        <f>+VLOOKUP(L48,[8]Listas_desplega!$BY$57:$BZ$105,2,0)</f>
        <v>T_5_C_1_ET_1_CPT_2</v>
      </c>
      <c r="EQ48" s="50" t="str">
        <f>+VLOOKUP(M48,[8]Listas_desplega!$J$2:$K$11,2,FALSE)</f>
        <v>Eje_E_5</v>
      </c>
      <c r="ER48" s="50"/>
    </row>
    <row r="49" spans="1:148" s="51" customFormat="1" ht="15" customHeight="1" x14ac:dyDescent="0.25">
      <c r="A49" s="20" t="s">
        <v>1369</v>
      </c>
      <c r="B49" s="21" t="s">
        <v>152</v>
      </c>
      <c r="C49" s="22" t="s">
        <v>604</v>
      </c>
      <c r="D49" s="22" t="s">
        <v>647</v>
      </c>
      <c r="E49" s="23" t="s">
        <v>154</v>
      </c>
      <c r="F49" s="352" t="s">
        <v>155</v>
      </c>
      <c r="G49" s="366" t="s">
        <v>156</v>
      </c>
      <c r="H49" s="352" t="s">
        <v>410</v>
      </c>
      <c r="I49" s="352" t="s">
        <v>158</v>
      </c>
      <c r="J49" s="352" t="s">
        <v>159</v>
      </c>
      <c r="K49" s="63" t="s">
        <v>160</v>
      </c>
      <c r="L49" s="23"/>
      <c r="M49" s="21"/>
      <c r="N49" s="25"/>
      <c r="O49" s="29" t="s">
        <v>648</v>
      </c>
      <c r="P49" s="137" t="s">
        <v>649</v>
      </c>
      <c r="Q49" s="30" t="s">
        <v>165</v>
      </c>
      <c r="R49" s="30" t="s">
        <v>222</v>
      </c>
      <c r="S49" s="138" t="s">
        <v>650</v>
      </c>
      <c r="T49" s="29" t="s">
        <v>186</v>
      </c>
      <c r="U49" s="29" t="s">
        <v>199</v>
      </c>
      <c r="V49" s="29">
        <v>180</v>
      </c>
      <c r="W49" s="359" t="s">
        <v>651</v>
      </c>
      <c r="X49" s="29" t="s">
        <v>404</v>
      </c>
      <c r="Y49" s="29"/>
      <c r="Z49" s="30"/>
      <c r="AA49" s="30"/>
      <c r="AB49" s="30"/>
      <c r="AC49" s="30"/>
      <c r="AD49" s="30"/>
      <c r="AE49" s="30"/>
      <c r="AF49" s="30"/>
      <c r="AG49" s="30"/>
      <c r="AH49" s="29"/>
      <c r="AI49" s="29"/>
      <c r="AJ49" s="29"/>
      <c r="AK49" s="29"/>
      <c r="AL49" s="29"/>
      <c r="AM49" s="29"/>
      <c r="AN49" s="29"/>
      <c r="AO49" s="29"/>
      <c r="AP49" s="29"/>
      <c r="AQ49" s="29"/>
      <c r="AR49" s="31"/>
      <c r="AS49" s="29"/>
      <c r="AT49" s="367">
        <v>0</v>
      </c>
      <c r="AU49" s="367">
        <v>0</v>
      </c>
      <c r="AV49" s="367">
        <v>70</v>
      </c>
      <c r="AW49" s="367">
        <v>80</v>
      </c>
      <c r="AX49" s="367">
        <v>90</v>
      </c>
      <c r="AY49" s="367">
        <v>90</v>
      </c>
      <c r="AZ49" s="29"/>
      <c r="BA49" s="29"/>
      <c r="BB49" s="29"/>
      <c r="BC49" s="33"/>
      <c r="BD49" s="45">
        <v>0</v>
      </c>
      <c r="BE49" s="151"/>
      <c r="BF49" s="40"/>
      <c r="BG49" s="37">
        <f t="shared" si="48"/>
        <v>0</v>
      </c>
      <c r="BH49" s="38">
        <f t="shared" si="72"/>
        <v>0</v>
      </c>
      <c r="BI49" s="39" t="s">
        <v>174</v>
      </c>
      <c r="BJ49" s="36" t="s">
        <v>175</v>
      </c>
      <c r="BK49" s="45"/>
      <c r="BL49" s="44">
        <f t="shared" si="73"/>
        <v>0</v>
      </c>
      <c r="BM49" s="36"/>
      <c r="BN49" s="37">
        <f t="shared" si="50"/>
        <v>0</v>
      </c>
      <c r="BO49" s="38">
        <f t="shared" si="51"/>
        <v>0</v>
      </c>
      <c r="BP49" s="39" t="s">
        <v>174</v>
      </c>
      <c r="BQ49" s="40" t="s">
        <v>175</v>
      </c>
      <c r="BR49" s="45">
        <v>0</v>
      </c>
      <c r="BS49" s="111">
        <v>0</v>
      </c>
      <c r="BT49" s="36"/>
      <c r="BU49" s="37">
        <f t="shared" si="52"/>
        <v>0</v>
      </c>
      <c r="BV49" s="38">
        <f t="shared" si="53"/>
        <v>0</v>
      </c>
      <c r="BW49" s="39" t="s">
        <v>176</v>
      </c>
      <c r="BX49" s="36" t="s">
        <v>652</v>
      </c>
      <c r="BY49" s="57">
        <v>0</v>
      </c>
      <c r="BZ49" s="44">
        <f t="shared" si="74"/>
        <v>0</v>
      </c>
      <c r="CA49" s="36"/>
      <c r="CB49" s="37">
        <f t="shared" si="54"/>
        <v>0</v>
      </c>
      <c r="CC49" s="38">
        <f t="shared" si="55"/>
        <v>0</v>
      </c>
      <c r="CD49" s="39" t="s">
        <v>174</v>
      </c>
      <c r="CE49" s="40" t="s">
        <v>175</v>
      </c>
      <c r="CF49" s="57">
        <v>0</v>
      </c>
      <c r="CG49" s="44">
        <v>0</v>
      </c>
      <c r="CH49" s="36"/>
      <c r="CI49" s="37">
        <f t="shared" si="56"/>
        <v>0</v>
      </c>
      <c r="CJ49" s="38">
        <f t="shared" si="57"/>
        <v>0</v>
      </c>
      <c r="CK49" s="39" t="s">
        <v>174</v>
      </c>
      <c r="CL49" s="36" t="s">
        <v>175</v>
      </c>
      <c r="CM49" s="151"/>
      <c r="CN49" s="44">
        <v>0</v>
      </c>
      <c r="CO49" s="40"/>
      <c r="CP49" s="37">
        <f t="shared" si="58"/>
        <v>0</v>
      </c>
      <c r="CQ49" s="38">
        <f t="shared" si="59"/>
        <v>0</v>
      </c>
      <c r="CR49" s="39" t="s">
        <v>174</v>
      </c>
      <c r="CS49" s="40" t="s">
        <v>653</v>
      </c>
      <c r="CT49" s="126"/>
      <c r="CU49" s="44">
        <f t="shared" si="75"/>
        <v>0</v>
      </c>
      <c r="CV49" s="40"/>
      <c r="CW49" s="37">
        <f t="shared" si="60"/>
        <v>0</v>
      </c>
      <c r="CX49" s="38">
        <f t="shared" si="61"/>
        <v>0</v>
      </c>
      <c r="CY49" s="39" t="s">
        <v>174</v>
      </c>
      <c r="CZ49" s="40" t="s">
        <v>175</v>
      </c>
      <c r="DA49" s="152"/>
      <c r="DB49" s="44">
        <f t="shared" si="76"/>
        <v>0</v>
      </c>
      <c r="DC49" s="40"/>
      <c r="DD49" s="37">
        <f t="shared" si="62"/>
        <v>0</v>
      </c>
      <c r="DE49" s="38">
        <f t="shared" si="63"/>
        <v>0</v>
      </c>
      <c r="DF49" s="39" t="s">
        <v>174</v>
      </c>
      <c r="DG49" s="40" t="s">
        <v>175</v>
      </c>
      <c r="DH49" s="152"/>
      <c r="DI49" s="44">
        <f>IF(DF49="SI",DB49,0)</f>
        <v>0</v>
      </c>
      <c r="DJ49" s="40"/>
      <c r="DK49" s="37">
        <f t="shared" si="64"/>
        <v>0</v>
      </c>
      <c r="DL49" s="38">
        <f t="shared" si="65"/>
        <v>0</v>
      </c>
      <c r="DM49" s="39" t="s">
        <v>174</v>
      </c>
      <c r="DN49" s="40" t="s">
        <v>175</v>
      </c>
      <c r="DO49" s="152"/>
      <c r="DP49" s="44">
        <f t="shared" si="77"/>
        <v>0</v>
      </c>
      <c r="DQ49" s="40"/>
      <c r="DR49" s="37">
        <f t="shared" si="66"/>
        <v>0</v>
      </c>
      <c r="DS49" s="38">
        <f t="shared" si="67"/>
        <v>0</v>
      </c>
      <c r="DT49" s="39" t="s">
        <v>174</v>
      </c>
      <c r="DU49" s="40" t="s">
        <v>175</v>
      </c>
      <c r="DV49" s="94"/>
      <c r="DW49" s="44">
        <f t="shared" si="78"/>
        <v>0</v>
      </c>
      <c r="DX49" s="40"/>
      <c r="DY49" s="37">
        <f t="shared" si="68"/>
        <v>0</v>
      </c>
      <c r="DZ49" s="38">
        <f t="shared" si="69"/>
        <v>0</v>
      </c>
      <c r="EA49" s="39" t="s">
        <v>174</v>
      </c>
      <c r="EB49" s="40" t="s">
        <v>175</v>
      </c>
      <c r="EC49" s="46">
        <f t="shared" si="39"/>
        <v>70</v>
      </c>
      <c r="ED49" s="60"/>
      <c r="EE49" s="40"/>
      <c r="EF49" s="37">
        <f t="shared" si="70"/>
        <v>1</v>
      </c>
      <c r="EG49" s="38">
        <f t="shared" si="71"/>
        <v>0</v>
      </c>
      <c r="EH49" s="39" t="s">
        <v>174</v>
      </c>
      <c r="EI49" s="40" t="s">
        <v>175</v>
      </c>
      <c r="EJ49" s="50" t="s">
        <v>173</v>
      </c>
      <c r="EK49" s="48">
        <v>2024</v>
      </c>
      <c r="EL49" s="49" t="str">
        <f>+VLOOKUP(C49,[8]Listas_desplega!$AI$22:$AJ$44,2,0)</f>
        <v>DF_GT</v>
      </c>
      <c r="EM49" s="49" t="str">
        <f>+VLOOKUP(I49,[8]Listas_desplega!$BY$2:$BZ$7,2,0)</f>
        <v>T_2</v>
      </c>
      <c r="EN49" s="49" t="str">
        <f>+VLOOKUP(J49,[8]Listas_desplega!$BY$10:$BZ$23,2,0)</f>
        <v>T_2_C_2</v>
      </c>
      <c r="EO49" s="49" t="str">
        <f>+VLOOKUP(K49,[8]Listas_desplega!$BY$27:$BZ$54,2,0)</f>
        <v>T_2_C_2_ET_1</v>
      </c>
      <c r="EP49" s="49" t="e">
        <f>+VLOOKUP(L49,[8]Listas_desplega!$BY$57:$BZ$105,2,0)</f>
        <v>#N/A</v>
      </c>
      <c r="EQ49" s="50" t="e">
        <f>+VLOOKUP(M49,[8]Listas_desplega!$J$2:$K$11,2,FALSE)</f>
        <v>#N/A</v>
      </c>
      <c r="ER49" s="50"/>
    </row>
    <row r="50" spans="1:148" s="51" customFormat="1" ht="15" customHeight="1" x14ac:dyDescent="0.25">
      <c r="A50" s="20" t="s">
        <v>1370</v>
      </c>
      <c r="B50" s="21" t="s">
        <v>152</v>
      </c>
      <c r="C50" s="22" t="s">
        <v>604</v>
      </c>
      <c r="D50" s="22" t="s">
        <v>647</v>
      </c>
      <c r="E50" s="23" t="s">
        <v>154</v>
      </c>
      <c r="F50" s="352" t="s">
        <v>155</v>
      </c>
      <c r="G50" s="366" t="s">
        <v>156</v>
      </c>
      <c r="H50" s="352" t="s">
        <v>410</v>
      </c>
      <c r="I50" s="352" t="s">
        <v>605</v>
      </c>
      <c r="J50" s="352" t="s">
        <v>606</v>
      </c>
      <c r="K50" s="63" t="s">
        <v>607</v>
      </c>
      <c r="L50" s="23" t="s">
        <v>654</v>
      </c>
      <c r="M50" s="21" t="s">
        <v>380</v>
      </c>
      <c r="N50" s="25" t="s">
        <v>639</v>
      </c>
      <c r="O50" s="29">
        <v>18</v>
      </c>
      <c r="P50" s="137" t="s">
        <v>655</v>
      </c>
      <c r="Q50" s="30" t="s">
        <v>165</v>
      </c>
      <c r="R50" s="30" t="s">
        <v>656</v>
      </c>
      <c r="S50" s="138" t="s">
        <v>657</v>
      </c>
      <c r="T50" s="29" t="s">
        <v>168</v>
      </c>
      <c r="U50" s="29" t="s">
        <v>187</v>
      </c>
      <c r="V50" s="29">
        <v>0</v>
      </c>
      <c r="W50" s="359" t="s">
        <v>658</v>
      </c>
      <c r="X50" s="29" t="s">
        <v>171</v>
      </c>
      <c r="Y50" s="29"/>
      <c r="Z50" s="30"/>
      <c r="AA50" s="30"/>
      <c r="AB50" s="30"/>
      <c r="AC50" s="30"/>
      <c r="AD50" s="30"/>
      <c r="AE50" s="30"/>
      <c r="AF50" s="30"/>
      <c r="AG50" s="30"/>
      <c r="AH50" s="29"/>
      <c r="AI50" s="29"/>
      <c r="AJ50" s="29"/>
      <c r="AK50" s="29"/>
      <c r="AL50" s="29"/>
      <c r="AM50" s="29"/>
      <c r="AN50" s="29"/>
      <c r="AO50" s="29"/>
      <c r="AP50" s="29"/>
      <c r="AQ50" s="29"/>
      <c r="AR50" s="31"/>
      <c r="AS50" s="29"/>
      <c r="AT50" s="367">
        <v>96</v>
      </c>
      <c r="AU50" s="367">
        <v>96</v>
      </c>
      <c r="AV50" s="367">
        <v>96</v>
      </c>
      <c r="AW50" s="367">
        <v>96</v>
      </c>
      <c r="AX50" s="367">
        <v>96</v>
      </c>
      <c r="AY50" s="367">
        <v>96</v>
      </c>
      <c r="AZ50" s="69"/>
      <c r="BA50" s="69"/>
      <c r="BB50" s="69"/>
      <c r="BC50" s="70"/>
      <c r="BD50" s="45">
        <v>0</v>
      </c>
      <c r="BE50" s="153"/>
      <c r="BF50" s="154"/>
      <c r="BG50" s="37">
        <f t="shared" si="48"/>
        <v>0</v>
      </c>
      <c r="BH50" s="38">
        <f t="shared" si="72"/>
        <v>0</v>
      </c>
      <c r="BI50" s="39" t="s">
        <v>174</v>
      </c>
      <c r="BJ50" s="140" t="s">
        <v>659</v>
      </c>
      <c r="BK50" s="45">
        <v>0</v>
      </c>
      <c r="BL50" s="44">
        <f t="shared" si="73"/>
        <v>0</v>
      </c>
      <c r="BM50" s="36" t="s">
        <v>660</v>
      </c>
      <c r="BN50" s="37">
        <f t="shared" si="50"/>
        <v>0</v>
      </c>
      <c r="BO50" s="38">
        <f t="shared" si="51"/>
        <v>0</v>
      </c>
      <c r="BP50" s="39" t="s">
        <v>174</v>
      </c>
      <c r="BQ50" s="140" t="s">
        <v>661</v>
      </c>
      <c r="BR50" s="57">
        <v>24</v>
      </c>
      <c r="BS50" s="55">
        <v>74</v>
      </c>
      <c r="BT50" s="36" t="s">
        <v>662</v>
      </c>
      <c r="BU50" s="37">
        <f t="shared" si="52"/>
        <v>0.25</v>
      </c>
      <c r="BV50" s="38">
        <f t="shared" si="53"/>
        <v>0</v>
      </c>
      <c r="BW50" s="39" t="s">
        <v>176</v>
      </c>
      <c r="BX50" s="56" t="s">
        <v>663</v>
      </c>
      <c r="BY50" s="57">
        <f>+BR50</f>
        <v>24</v>
      </c>
      <c r="BZ50" s="44">
        <f t="shared" si="74"/>
        <v>0</v>
      </c>
      <c r="CA50" s="36" t="s">
        <v>664</v>
      </c>
      <c r="CB50" s="37">
        <f t="shared" si="54"/>
        <v>0.25</v>
      </c>
      <c r="CC50" s="38">
        <f t="shared" si="55"/>
        <v>0</v>
      </c>
      <c r="CD50" s="39" t="s">
        <v>174</v>
      </c>
      <c r="CE50" s="40" t="s">
        <v>175</v>
      </c>
      <c r="CF50" s="57">
        <f>+BY50</f>
        <v>24</v>
      </c>
      <c r="CG50" s="44">
        <v>75</v>
      </c>
      <c r="CH50" s="36" t="s">
        <v>665</v>
      </c>
      <c r="CI50" s="37">
        <f t="shared" si="56"/>
        <v>0.25</v>
      </c>
      <c r="CJ50" s="38">
        <f t="shared" si="57"/>
        <v>0.78125</v>
      </c>
      <c r="CK50" s="39" t="s">
        <v>179</v>
      </c>
      <c r="CL50" s="56" t="s">
        <v>666</v>
      </c>
      <c r="CM50" s="57">
        <v>48</v>
      </c>
      <c r="CN50" s="40">
        <v>85</v>
      </c>
      <c r="CO50" s="40" t="s">
        <v>667</v>
      </c>
      <c r="CP50" s="37">
        <f t="shared" si="58"/>
        <v>0.5</v>
      </c>
      <c r="CQ50" s="38">
        <f t="shared" si="59"/>
        <v>0.78125</v>
      </c>
      <c r="CR50" s="39" t="s">
        <v>176</v>
      </c>
      <c r="CS50" s="40" t="s">
        <v>668</v>
      </c>
      <c r="CT50" s="57">
        <f>+CM50</f>
        <v>48</v>
      </c>
      <c r="CU50" s="44">
        <f t="shared" si="75"/>
        <v>0</v>
      </c>
      <c r="CV50" s="40"/>
      <c r="CW50" s="37">
        <f t="shared" si="60"/>
        <v>0.5</v>
      </c>
      <c r="CX50" s="38">
        <f t="shared" si="61"/>
        <v>0.78125</v>
      </c>
      <c r="CY50" s="39" t="s">
        <v>174</v>
      </c>
      <c r="CZ50" s="40" t="s">
        <v>175</v>
      </c>
      <c r="DA50" s="46">
        <f t="shared" ref="DA50:DA57" si="79">+CT50</f>
        <v>48</v>
      </c>
      <c r="DB50" s="44">
        <f t="shared" si="76"/>
        <v>0</v>
      </c>
      <c r="DC50" s="40"/>
      <c r="DD50" s="37">
        <f t="shared" si="62"/>
        <v>0.5</v>
      </c>
      <c r="DE50" s="38">
        <f t="shared" si="63"/>
        <v>0.78125</v>
      </c>
      <c r="DF50" s="39" t="s">
        <v>174</v>
      </c>
      <c r="DG50" s="40" t="s">
        <v>175</v>
      </c>
      <c r="DH50" s="46">
        <v>62</v>
      </c>
      <c r="DI50" s="40"/>
      <c r="DJ50" s="40"/>
      <c r="DK50" s="37">
        <f t="shared" si="64"/>
        <v>0.64583333333333337</v>
      </c>
      <c r="DL50" s="38">
        <f t="shared" si="65"/>
        <v>0.78125</v>
      </c>
      <c r="DM50" s="39" t="s">
        <v>174</v>
      </c>
      <c r="DN50" s="40" t="s">
        <v>175</v>
      </c>
      <c r="DO50" s="46">
        <f>+DH50</f>
        <v>62</v>
      </c>
      <c r="DP50" s="44">
        <f t="shared" si="77"/>
        <v>0</v>
      </c>
      <c r="DQ50" s="40"/>
      <c r="DR50" s="37">
        <f t="shared" si="66"/>
        <v>0.64583333333333337</v>
      </c>
      <c r="DS50" s="38">
        <f t="shared" si="67"/>
        <v>0.78125</v>
      </c>
      <c r="DT50" s="39" t="s">
        <v>174</v>
      </c>
      <c r="DU50" s="40" t="s">
        <v>175</v>
      </c>
      <c r="DV50" s="46">
        <f>+DO50</f>
        <v>62</v>
      </c>
      <c r="DW50" s="44">
        <f t="shared" si="78"/>
        <v>0</v>
      </c>
      <c r="DX50" s="40"/>
      <c r="DY50" s="37">
        <f t="shared" si="68"/>
        <v>0.64583333333333337</v>
      </c>
      <c r="DZ50" s="38">
        <f t="shared" si="69"/>
        <v>0.78125</v>
      </c>
      <c r="EA50" s="39" t="s">
        <v>174</v>
      </c>
      <c r="EB50" s="40" t="s">
        <v>175</v>
      </c>
      <c r="EC50" s="46">
        <f t="shared" si="39"/>
        <v>96</v>
      </c>
      <c r="ED50" s="40"/>
      <c r="EE50" s="40"/>
      <c r="EF50" s="37">
        <f t="shared" si="70"/>
        <v>1</v>
      </c>
      <c r="EG50" s="38">
        <f t="shared" si="71"/>
        <v>0.78125</v>
      </c>
      <c r="EH50" s="39" t="s">
        <v>174</v>
      </c>
      <c r="EI50" s="40" t="s">
        <v>175</v>
      </c>
      <c r="EJ50" s="48" t="s">
        <v>173</v>
      </c>
      <c r="EK50" s="48">
        <v>2024</v>
      </c>
      <c r="EL50" s="49" t="str">
        <f>+VLOOKUP(C50,[8]Listas_desplega!$AI$22:$AJ$44,2,0)</f>
        <v>DF_GT</v>
      </c>
      <c r="EM50" s="49" t="str">
        <f>+VLOOKUP(I50,[8]Listas_desplega!$BY$2:$BZ$7,2,0)</f>
        <v>T_5</v>
      </c>
      <c r="EN50" s="49" t="str">
        <f>+VLOOKUP(J50,[8]Listas_desplega!$BY$10:$BZ$23,2,0)</f>
        <v>T_5_C_1</v>
      </c>
      <c r="EO50" s="49" t="str">
        <f>+VLOOKUP(K50,[8]Listas_desplega!$BY$27:$BZ$54,2,0)</f>
        <v>T_5_C_1_ET_1</v>
      </c>
      <c r="EP50" s="49" t="str">
        <f>+VLOOKUP(L50,[8]Listas_desplega!$BY$57:$BZ$105,2,0)</f>
        <v>T_5_C_1_ET_1_CPT_5</v>
      </c>
      <c r="EQ50" s="50" t="str">
        <f>+VLOOKUP(M50,[8]Listas_desplega!$J$2:$K$11,2,FALSE)</f>
        <v>Eje_E_5</v>
      </c>
      <c r="ER50" s="50"/>
    </row>
    <row r="51" spans="1:148" s="51" customFormat="1" ht="15" customHeight="1" x14ac:dyDescent="0.25">
      <c r="A51" s="20" t="s">
        <v>1371</v>
      </c>
      <c r="B51" s="21" t="s">
        <v>152</v>
      </c>
      <c r="C51" s="22" t="s">
        <v>604</v>
      </c>
      <c r="D51" s="22" t="s">
        <v>647</v>
      </c>
      <c r="E51" s="23" t="s">
        <v>154</v>
      </c>
      <c r="F51" s="352" t="s">
        <v>155</v>
      </c>
      <c r="G51" s="366" t="s">
        <v>156</v>
      </c>
      <c r="H51" s="352" t="s">
        <v>410</v>
      </c>
      <c r="I51" s="352" t="s">
        <v>605</v>
      </c>
      <c r="J51" s="352" t="s">
        <v>606</v>
      </c>
      <c r="K51" s="63" t="s">
        <v>607</v>
      </c>
      <c r="L51" s="23" t="s">
        <v>654</v>
      </c>
      <c r="M51" s="21" t="s">
        <v>380</v>
      </c>
      <c r="N51" s="25" t="s">
        <v>639</v>
      </c>
      <c r="O51" s="29">
        <v>19</v>
      </c>
      <c r="P51" s="137" t="s">
        <v>669</v>
      </c>
      <c r="Q51" s="30" t="s">
        <v>165</v>
      </c>
      <c r="R51" s="30" t="s">
        <v>166</v>
      </c>
      <c r="S51" s="138" t="s">
        <v>670</v>
      </c>
      <c r="T51" s="29" t="s">
        <v>168</v>
      </c>
      <c r="U51" s="29" t="s">
        <v>187</v>
      </c>
      <c r="V51" s="29">
        <v>0</v>
      </c>
      <c r="W51" s="359" t="s">
        <v>658</v>
      </c>
      <c r="X51" s="29" t="s">
        <v>171</v>
      </c>
      <c r="Y51" s="29"/>
      <c r="Z51" s="30"/>
      <c r="AA51" s="30"/>
      <c r="AB51" s="30"/>
      <c r="AC51" s="30"/>
      <c r="AD51" s="30"/>
      <c r="AE51" s="30"/>
      <c r="AF51" s="30"/>
      <c r="AG51" s="30"/>
      <c r="AH51" s="29"/>
      <c r="AI51" s="29"/>
      <c r="AJ51" s="29"/>
      <c r="AK51" s="29"/>
      <c r="AL51" s="29"/>
      <c r="AM51" s="29"/>
      <c r="AN51" s="29"/>
      <c r="AO51" s="29"/>
      <c r="AP51" s="29"/>
      <c r="AQ51" s="29"/>
      <c r="AR51" s="31"/>
      <c r="AS51" s="29"/>
      <c r="AT51" s="367">
        <v>0</v>
      </c>
      <c r="AU51" s="367"/>
      <c r="AV51" s="367">
        <v>97</v>
      </c>
      <c r="AW51" s="367"/>
      <c r="AX51" s="367"/>
      <c r="AY51" s="367">
        <v>97</v>
      </c>
      <c r="AZ51" s="29"/>
      <c r="BA51" s="29"/>
      <c r="BB51" s="29"/>
      <c r="BC51" s="33"/>
      <c r="BD51" s="45">
        <v>0</v>
      </c>
      <c r="BE51" s="153"/>
      <c r="BF51" s="155" t="s">
        <v>671</v>
      </c>
      <c r="BG51" s="37">
        <f t="shared" si="48"/>
        <v>0</v>
      </c>
      <c r="BH51" s="38">
        <f t="shared" si="72"/>
        <v>0</v>
      </c>
      <c r="BI51" s="39" t="s">
        <v>174</v>
      </c>
      <c r="BJ51" s="140" t="s">
        <v>659</v>
      </c>
      <c r="BK51" s="45">
        <v>0</v>
      </c>
      <c r="BL51" s="44">
        <f t="shared" si="73"/>
        <v>0</v>
      </c>
      <c r="BM51" s="36" t="s">
        <v>672</v>
      </c>
      <c r="BN51" s="37">
        <f t="shared" si="50"/>
        <v>0</v>
      </c>
      <c r="BO51" s="38">
        <f t="shared" si="51"/>
        <v>0</v>
      </c>
      <c r="BP51" s="39" t="s">
        <v>174</v>
      </c>
      <c r="BQ51" s="140" t="s">
        <v>661</v>
      </c>
      <c r="BR51" s="57">
        <v>24</v>
      </c>
      <c r="BS51" s="55">
        <v>16</v>
      </c>
      <c r="BT51" s="36" t="s">
        <v>673</v>
      </c>
      <c r="BU51" s="37">
        <f t="shared" si="52"/>
        <v>0.24742268041237114</v>
      </c>
      <c r="BV51" s="38">
        <f t="shared" si="53"/>
        <v>0</v>
      </c>
      <c r="BW51" s="39" t="s">
        <v>176</v>
      </c>
      <c r="BX51" s="36" t="s">
        <v>674</v>
      </c>
      <c r="BY51" s="57">
        <f>+BR51</f>
        <v>24</v>
      </c>
      <c r="BZ51" s="44">
        <f t="shared" si="74"/>
        <v>0</v>
      </c>
      <c r="CA51" s="36" t="s">
        <v>675</v>
      </c>
      <c r="CB51" s="37">
        <f t="shared" si="54"/>
        <v>0.24742268041237114</v>
      </c>
      <c r="CC51" s="38">
        <f t="shared" si="55"/>
        <v>0</v>
      </c>
      <c r="CD51" s="39" t="s">
        <v>174</v>
      </c>
      <c r="CE51" s="40" t="s">
        <v>175</v>
      </c>
      <c r="CF51" s="57">
        <f>+BY51</f>
        <v>24</v>
      </c>
      <c r="CG51" s="44">
        <v>30</v>
      </c>
      <c r="CH51" s="36" t="s">
        <v>676</v>
      </c>
      <c r="CI51" s="37">
        <f t="shared" si="56"/>
        <v>0.24742268041237114</v>
      </c>
      <c r="CJ51" s="38">
        <f t="shared" si="57"/>
        <v>0.30927835051546393</v>
      </c>
      <c r="CK51" s="39" t="s">
        <v>179</v>
      </c>
      <c r="CL51" s="36" t="s">
        <v>666</v>
      </c>
      <c r="CM51" s="57">
        <v>48</v>
      </c>
      <c r="CN51" s="40">
        <v>42</v>
      </c>
      <c r="CO51" s="40" t="s">
        <v>677</v>
      </c>
      <c r="CP51" s="37">
        <f t="shared" si="58"/>
        <v>0.49484536082474229</v>
      </c>
      <c r="CQ51" s="38">
        <f t="shared" si="59"/>
        <v>0.30927835051546393</v>
      </c>
      <c r="CR51" s="39" t="s">
        <v>176</v>
      </c>
      <c r="CS51" s="40" t="s">
        <v>678</v>
      </c>
      <c r="CT51" s="57">
        <f>+CM51</f>
        <v>48</v>
      </c>
      <c r="CU51" s="44">
        <f t="shared" si="75"/>
        <v>0</v>
      </c>
      <c r="CV51" s="40"/>
      <c r="CW51" s="37">
        <f t="shared" si="60"/>
        <v>0.49484536082474229</v>
      </c>
      <c r="CX51" s="38">
        <f t="shared" si="61"/>
        <v>0.30927835051546393</v>
      </c>
      <c r="CY51" s="39" t="s">
        <v>174</v>
      </c>
      <c r="CZ51" s="40" t="s">
        <v>175</v>
      </c>
      <c r="DA51" s="46">
        <f t="shared" si="79"/>
        <v>48</v>
      </c>
      <c r="DB51" s="44">
        <f t="shared" si="76"/>
        <v>0</v>
      </c>
      <c r="DC51" s="40"/>
      <c r="DD51" s="37">
        <f t="shared" si="62"/>
        <v>0.49484536082474229</v>
      </c>
      <c r="DE51" s="38">
        <f t="shared" si="63"/>
        <v>0.30927835051546393</v>
      </c>
      <c r="DF51" s="39" t="s">
        <v>174</v>
      </c>
      <c r="DG51" s="40" t="s">
        <v>175</v>
      </c>
      <c r="DH51" s="46">
        <v>62</v>
      </c>
      <c r="DI51" s="40"/>
      <c r="DJ51" s="40"/>
      <c r="DK51" s="37">
        <f t="shared" si="64"/>
        <v>0.63917525773195871</v>
      </c>
      <c r="DL51" s="38">
        <f t="shared" si="65"/>
        <v>0.30927835051546393</v>
      </c>
      <c r="DM51" s="39" t="s">
        <v>174</v>
      </c>
      <c r="DN51" s="40" t="s">
        <v>175</v>
      </c>
      <c r="DO51" s="46">
        <f>+DH51</f>
        <v>62</v>
      </c>
      <c r="DP51" s="44">
        <f t="shared" si="77"/>
        <v>0</v>
      </c>
      <c r="DQ51" s="40"/>
      <c r="DR51" s="37">
        <f t="shared" si="66"/>
        <v>0.63917525773195871</v>
      </c>
      <c r="DS51" s="38">
        <f t="shared" si="67"/>
        <v>0.30927835051546393</v>
      </c>
      <c r="DT51" s="39" t="s">
        <v>174</v>
      </c>
      <c r="DU51" s="40" t="s">
        <v>175</v>
      </c>
      <c r="DV51" s="46">
        <f>+DO51</f>
        <v>62</v>
      </c>
      <c r="DW51" s="44">
        <f t="shared" si="78"/>
        <v>0</v>
      </c>
      <c r="DX51" s="40"/>
      <c r="DY51" s="37">
        <f t="shared" si="68"/>
        <v>0.63917525773195871</v>
      </c>
      <c r="DZ51" s="38">
        <f t="shared" si="69"/>
        <v>0.30927835051546393</v>
      </c>
      <c r="EA51" s="39" t="s">
        <v>174</v>
      </c>
      <c r="EB51" s="40" t="s">
        <v>175</v>
      </c>
      <c r="EC51" s="46">
        <f t="shared" si="39"/>
        <v>97</v>
      </c>
      <c r="ED51" s="40"/>
      <c r="EE51" s="40"/>
      <c r="EF51" s="37">
        <f t="shared" si="70"/>
        <v>1</v>
      </c>
      <c r="EG51" s="38">
        <f t="shared" si="71"/>
        <v>0.30927835051546393</v>
      </c>
      <c r="EH51" s="39" t="s">
        <v>174</v>
      </c>
      <c r="EI51" s="40" t="s">
        <v>175</v>
      </c>
      <c r="EJ51" s="48" t="s">
        <v>173</v>
      </c>
      <c r="EK51" s="48">
        <v>2024</v>
      </c>
      <c r="EL51" s="49" t="str">
        <f>+VLOOKUP(C51,[8]Listas_desplega!$AI$22:$AJ$44,2,0)</f>
        <v>DF_GT</v>
      </c>
      <c r="EM51" s="49" t="str">
        <f>+VLOOKUP(I51,[8]Listas_desplega!$BY$2:$BZ$7,2,0)</f>
        <v>T_5</v>
      </c>
      <c r="EN51" s="49" t="str">
        <f>+VLOOKUP(J51,[8]Listas_desplega!$BY$10:$BZ$23,2,0)</f>
        <v>T_5_C_1</v>
      </c>
      <c r="EO51" s="49" t="str">
        <f>+VLOOKUP(K51,[8]Listas_desplega!$BY$27:$BZ$54,2,0)</f>
        <v>T_5_C_1_ET_1</v>
      </c>
      <c r="EP51" s="49" t="str">
        <f>+VLOOKUP(L51,[8]Listas_desplega!$BY$57:$BZ$105,2,0)</f>
        <v>T_5_C_1_ET_1_CPT_5</v>
      </c>
      <c r="EQ51" s="50" t="str">
        <f>+VLOOKUP(M51,[8]Listas_desplega!$J$2:$K$11,2,FALSE)</f>
        <v>Eje_E_5</v>
      </c>
      <c r="ER51" s="50"/>
    </row>
    <row r="52" spans="1:148" s="51" customFormat="1" ht="15" customHeight="1" x14ac:dyDescent="0.25">
      <c r="A52" s="20" t="s">
        <v>1372</v>
      </c>
      <c r="B52" s="21" t="s">
        <v>152</v>
      </c>
      <c r="C52" s="22" t="s">
        <v>604</v>
      </c>
      <c r="D52" s="22" t="s">
        <v>647</v>
      </c>
      <c r="E52" s="23" t="s">
        <v>154</v>
      </c>
      <c r="F52" s="352" t="s">
        <v>155</v>
      </c>
      <c r="G52" s="366" t="s">
        <v>156</v>
      </c>
      <c r="H52" s="352" t="s">
        <v>410</v>
      </c>
      <c r="I52" s="352" t="s">
        <v>605</v>
      </c>
      <c r="J52" s="352" t="s">
        <v>606</v>
      </c>
      <c r="K52" s="63" t="s">
        <v>607</v>
      </c>
      <c r="L52" s="23" t="s">
        <v>654</v>
      </c>
      <c r="M52" s="21" t="s">
        <v>380</v>
      </c>
      <c r="N52" s="25" t="s">
        <v>639</v>
      </c>
      <c r="O52" s="29">
        <v>20</v>
      </c>
      <c r="P52" s="137" t="s">
        <v>679</v>
      </c>
      <c r="Q52" s="30" t="s">
        <v>477</v>
      </c>
      <c r="R52" s="30" t="s">
        <v>222</v>
      </c>
      <c r="S52" s="138" t="s">
        <v>680</v>
      </c>
      <c r="T52" s="29" t="s">
        <v>186</v>
      </c>
      <c r="U52" s="29" t="s">
        <v>187</v>
      </c>
      <c r="V52" s="29">
        <v>0</v>
      </c>
      <c r="W52" s="359" t="s">
        <v>681</v>
      </c>
      <c r="X52" s="29" t="s">
        <v>171</v>
      </c>
      <c r="Y52" s="29"/>
      <c r="Z52" s="30"/>
      <c r="AA52" s="30"/>
      <c r="AB52" s="30"/>
      <c r="AC52" s="30"/>
      <c r="AD52" s="30"/>
      <c r="AE52" s="30"/>
      <c r="AF52" s="30"/>
      <c r="AG52" s="30"/>
      <c r="AH52" s="29"/>
      <c r="AI52" s="29"/>
      <c r="AJ52" s="29"/>
      <c r="AK52" s="29"/>
      <c r="AL52" s="29"/>
      <c r="AM52" s="29"/>
      <c r="AN52" s="29"/>
      <c r="AO52" s="29"/>
      <c r="AP52" s="29"/>
      <c r="AQ52" s="29"/>
      <c r="AR52" s="31"/>
      <c r="AS52" s="29"/>
      <c r="AT52" s="367">
        <v>100</v>
      </c>
      <c r="AU52" s="367">
        <v>100</v>
      </c>
      <c r="AV52" s="367">
        <v>100</v>
      </c>
      <c r="AW52" s="367">
        <v>100</v>
      </c>
      <c r="AX52" s="367">
        <v>100</v>
      </c>
      <c r="AY52" s="367">
        <v>100</v>
      </c>
      <c r="AZ52" s="29"/>
      <c r="BA52" s="29"/>
      <c r="BB52" s="29"/>
      <c r="BC52" s="33"/>
      <c r="BD52" s="46">
        <v>0</v>
      </c>
      <c r="BE52" s="153"/>
      <c r="BF52" s="155" t="s">
        <v>682</v>
      </c>
      <c r="BG52" s="37">
        <f t="shared" si="48"/>
        <v>0</v>
      </c>
      <c r="BH52" s="38">
        <f t="shared" si="72"/>
        <v>0</v>
      </c>
      <c r="BI52" s="39" t="s">
        <v>176</v>
      </c>
      <c r="BJ52" s="56" t="s">
        <v>683</v>
      </c>
      <c r="BK52" s="57">
        <v>0</v>
      </c>
      <c r="BL52" s="44">
        <f t="shared" si="73"/>
        <v>0</v>
      </c>
      <c r="BM52" s="36" t="s">
        <v>684</v>
      </c>
      <c r="BN52" s="37">
        <f t="shared" si="50"/>
        <v>0</v>
      </c>
      <c r="BO52" s="38">
        <f t="shared" si="51"/>
        <v>0</v>
      </c>
      <c r="BP52" s="39" t="s">
        <v>176</v>
      </c>
      <c r="BQ52" s="64" t="s">
        <v>631</v>
      </c>
      <c r="BR52" s="126">
        <v>10</v>
      </c>
      <c r="BS52" s="40">
        <v>10</v>
      </c>
      <c r="BT52" s="36" t="s">
        <v>685</v>
      </c>
      <c r="BU52" s="37">
        <f t="shared" si="52"/>
        <v>0.1</v>
      </c>
      <c r="BV52" s="38">
        <f t="shared" si="53"/>
        <v>0</v>
      </c>
      <c r="BW52" s="39" t="s">
        <v>176</v>
      </c>
      <c r="BX52" s="36" t="s">
        <v>632</v>
      </c>
      <c r="BY52" s="57">
        <f>+BR52</f>
        <v>10</v>
      </c>
      <c r="BZ52" s="44">
        <f t="shared" si="74"/>
        <v>0</v>
      </c>
      <c r="CA52" s="36" t="s">
        <v>686</v>
      </c>
      <c r="CB52" s="37">
        <f t="shared" si="54"/>
        <v>0.1</v>
      </c>
      <c r="CC52" s="38">
        <f t="shared" si="55"/>
        <v>0</v>
      </c>
      <c r="CD52" s="39" t="s">
        <v>174</v>
      </c>
      <c r="CE52" s="40" t="s">
        <v>175</v>
      </c>
      <c r="CF52" s="57">
        <f>+BY52</f>
        <v>10</v>
      </c>
      <c r="CG52" s="44">
        <v>10</v>
      </c>
      <c r="CH52" s="36" t="s">
        <v>687</v>
      </c>
      <c r="CI52" s="37">
        <f t="shared" si="56"/>
        <v>0.1</v>
      </c>
      <c r="CJ52" s="38">
        <f t="shared" si="57"/>
        <v>0.1</v>
      </c>
      <c r="CK52" s="39" t="s">
        <v>179</v>
      </c>
      <c r="CL52" s="36" t="s">
        <v>666</v>
      </c>
      <c r="CM52" s="57">
        <v>40</v>
      </c>
      <c r="CN52" s="40">
        <v>40</v>
      </c>
      <c r="CO52" s="40" t="s">
        <v>688</v>
      </c>
      <c r="CP52" s="37">
        <f t="shared" si="58"/>
        <v>0.4</v>
      </c>
      <c r="CQ52" s="38">
        <f t="shared" si="59"/>
        <v>0.1</v>
      </c>
      <c r="CR52" s="39" t="s">
        <v>176</v>
      </c>
      <c r="CS52" s="40" t="s">
        <v>678</v>
      </c>
      <c r="CT52" s="57">
        <f>+CM52</f>
        <v>40</v>
      </c>
      <c r="CU52" s="44">
        <f t="shared" si="75"/>
        <v>0</v>
      </c>
      <c r="CV52" s="40"/>
      <c r="CW52" s="37">
        <f t="shared" si="60"/>
        <v>0.4</v>
      </c>
      <c r="CX52" s="38">
        <f t="shared" si="61"/>
        <v>0.1</v>
      </c>
      <c r="CY52" s="39" t="s">
        <v>174</v>
      </c>
      <c r="CZ52" s="40" t="s">
        <v>175</v>
      </c>
      <c r="DA52" s="46">
        <f t="shared" si="79"/>
        <v>40</v>
      </c>
      <c r="DB52" s="44">
        <f t="shared" si="76"/>
        <v>0</v>
      </c>
      <c r="DC52" s="40"/>
      <c r="DD52" s="37">
        <f t="shared" si="62"/>
        <v>0.4</v>
      </c>
      <c r="DE52" s="38">
        <f t="shared" si="63"/>
        <v>0.1</v>
      </c>
      <c r="DF52" s="39" t="s">
        <v>174</v>
      </c>
      <c r="DG52" s="40" t="s">
        <v>175</v>
      </c>
      <c r="DH52" s="46">
        <v>50</v>
      </c>
      <c r="DI52" s="40"/>
      <c r="DJ52" s="40"/>
      <c r="DK52" s="37">
        <f t="shared" si="64"/>
        <v>0.5</v>
      </c>
      <c r="DL52" s="38">
        <f t="shared" si="65"/>
        <v>0.1</v>
      </c>
      <c r="DM52" s="39" t="s">
        <v>174</v>
      </c>
      <c r="DN52" s="40" t="s">
        <v>175</v>
      </c>
      <c r="DO52" s="46">
        <f>+DH52</f>
        <v>50</v>
      </c>
      <c r="DP52" s="44">
        <f t="shared" si="77"/>
        <v>0</v>
      </c>
      <c r="DQ52" s="40"/>
      <c r="DR52" s="37">
        <f t="shared" si="66"/>
        <v>0.5</v>
      </c>
      <c r="DS52" s="38">
        <f t="shared" si="67"/>
        <v>0.1</v>
      </c>
      <c r="DT52" s="39" t="s">
        <v>174</v>
      </c>
      <c r="DU52" s="40" t="s">
        <v>175</v>
      </c>
      <c r="DV52" s="46">
        <f>+DO52</f>
        <v>50</v>
      </c>
      <c r="DW52" s="44">
        <f t="shared" si="78"/>
        <v>0</v>
      </c>
      <c r="DX52" s="40"/>
      <c r="DY52" s="37">
        <f t="shared" si="68"/>
        <v>0.5</v>
      </c>
      <c r="DZ52" s="38">
        <f t="shared" si="69"/>
        <v>0.1</v>
      </c>
      <c r="EA52" s="39" t="s">
        <v>174</v>
      </c>
      <c r="EB52" s="40" t="s">
        <v>175</v>
      </c>
      <c r="EC52" s="46">
        <f t="shared" si="39"/>
        <v>100</v>
      </c>
      <c r="ED52" s="40"/>
      <c r="EE52" s="40"/>
      <c r="EF52" s="37">
        <f t="shared" si="70"/>
        <v>1</v>
      </c>
      <c r="EG52" s="38">
        <f t="shared" si="71"/>
        <v>0.1</v>
      </c>
      <c r="EH52" s="39" t="s">
        <v>174</v>
      </c>
      <c r="EI52" s="40" t="s">
        <v>175</v>
      </c>
      <c r="EJ52" s="50" t="s">
        <v>173</v>
      </c>
      <c r="EK52" s="48">
        <v>2024</v>
      </c>
      <c r="EL52" s="49" t="str">
        <f>+VLOOKUP(C52,[8]Listas_desplega!$AI$22:$AJ$44,2,0)</f>
        <v>DF_GT</v>
      </c>
      <c r="EM52" s="49" t="str">
        <f>+VLOOKUP(I52,[8]Listas_desplega!$BY$2:$BZ$7,2,0)</f>
        <v>T_5</v>
      </c>
      <c r="EN52" s="49" t="str">
        <f>+VLOOKUP(J52,[8]Listas_desplega!$BY$10:$BZ$23,2,0)</f>
        <v>T_5_C_1</v>
      </c>
      <c r="EO52" s="49" t="str">
        <f>+VLOOKUP(K52,[8]Listas_desplega!$BY$27:$BZ$54,2,0)</f>
        <v>T_5_C_1_ET_1</v>
      </c>
      <c r="EP52" s="49" t="str">
        <f>+VLOOKUP(L52,[8]Listas_desplega!$BY$57:$BZ$105,2,0)</f>
        <v>T_5_C_1_ET_1_CPT_5</v>
      </c>
      <c r="EQ52" s="50" t="str">
        <f>+VLOOKUP(M52,[8]Listas_desplega!$J$2:$K$11,2,FALSE)</f>
        <v>Eje_E_5</v>
      </c>
      <c r="ER52" s="50"/>
    </row>
    <row r="53" spans="1:148" s="51" customFormat="1" ht="15" customHeight="1" x14ac:dyDescent="0.25">
      <c r="A53" s="20" t="s">
        <v>1373</v>
      </c>
      <c r="B53" s="21" t="s">
        <v>152</v>
      </c>
      <c r="C53" s="22" t="s">
        <v>604</v>
      </c>
      <c r="D53" s="22" t="s">
        <v>647</v>
      </c>
      <c r="E53" s="23" t="s">
        <v>154</v>
      </c>
      <c r="F53" s="352" t="s">
        <v>155</v>
      </c>
      <c r="G53" s="366" t="s">
        <v>156</v>
      </c>
      <c r="H53" s="352" t="s">
        <v>410</v>
      </c>
      <c r="I53" s="352" t="s">
        <v>158</v>
      </c>
      <c r="J53" s="352" t="s">
        <v>159</v>
      </c>
      <c r="K53" s="63" t="s">
        <v>160</v>
      </c>
      <c r="L53" s="23"/>
      <c r="M53" s="21"/>
      <c r="N53" s="25"/>
      <c r="O53" s="29">
        <v>21</v>
      </c>
      <c r="P53" s="137" t="s">
        <v>689</v>
      </c>
      <c r="Q53" s="30" t="s">
        <v>165</v>
      </c>
      <c r="R53" s="30" t="s">
        <v>222</v>
      </c>
      <c r="S53" s="138" t="s">
        <v>690</v>
      </c>
      <c r="T53" s="29" t="s">
        <v>186</v>
      </c>
      <c r="U53" s="29" t="s">
        <v>199</v>
      </c>
      <c r="V53" s="29">
        <v>0</v>
      </c>
      <c r="W53" s="359" t="s">
        <v>691</v>
      </c>
      <c r="X53" s="29" t="s">
        <v>171</v>
      </c>
      <c r="Y53" s="29"/>
      <c r="Z53" s="30"/>
      <c r="AA53" s="30"/>
      <c r="AB53" s="30"/>
      <c r="AC53" s="30"/>
      <c r="AD53" s="30"/>
      <c r="AE53" s="30"/>
      <c r="AF53" s="30"/>
      <c r="AG53" s="30"/>
      <c r="AH53" s="29"/>
      <c r="AI53" s="29"/>
      <c r="AJ53" s="29"/>
      <c r="AK53" s="29"/>
      <c r="AL53" s="29"/>
      <c r="AM53" s="29"/>
      <c r="AN53" s="29"/>
      <c r="AO53" s="29"/>
      <c r="AP53" s="29"/>
      <c r="AQ53" s="29"/>
      <c r="AR53" s="31"/>
      <c r="AS53" s="29"/>
      <c r="AT53" s="367">
        <v>0</v>
      </c>
      <c r="AU53" s="367">
        <v>40</v>
      </c>
      <c r="AV53" s="367">
        <v>20</v>
      </c>
      <c r="AW53" s="367">
        <v>20</v>
      </c>
      <c r="AX53" s="367">
        <v>20</v>
      </c>
      <c r="AY53" s="367">
        <v>100</v>
      </c>
      <c r="AZ53" s="29"/>
      <c r="BA53" s="29"/>
      <c r="BB53" s="29"/>
      <c r="BC53" s="33"/>
      <c r="BD53" s="45">
        <v>0</v>
      </c>
      <c r="BE53" s="151"/>
      <c r="BF53" s="36"/>
      <c r="BG53" s="37">
        <f t="shared" si="48"/>
        <v>0</v>
      </c>
      <c r="BH53" s="38">
        <f t="shared" si="72"/>
        <v>0</v>
      </c>
      <c r="BI53" s="39" t="s">
        <v>174</v>
      </c>
      <c r="BJ53" s="36" t="s">
        <v>175</v>
      </c>
      <c r="BK53" s="45"/>
      <c r="BL53" s="44">
        <f t="shared" si="73"/>
        <v>0</v>
      </c>
      <c r="BM53" s="36"/>
      <c r="BN53" s="37">
        <f t="shared" si="50"/>
        <v>0</v>
      </c>
      <c r="BO53" s="38">
        <f t="shared" si="51"/>
        <v>0</v>
      </c>
      <c r="BP53" s="39" t="s">
        <v>174</v>
      </c>
      <c r="BQ53" s="40" t="s">
        <v>175</v>
      </c>
      <c r="BR53" s="45"/>
      <c r="BS53" s="111">
        <v>0</v>
      </c>
      <c r="BT53" s="36"/>
      <c r="BU53" s="37">
        <f t="shared" si="52"/>
        <v>0</v>
      </c>
      <c r="BV53" s="38">
        <f t="shared" si="53"/>
        <v>0</v>
      </c>
      <c r="BW53" s="39" t="s">
        <v>174</v>
      </c>
      <c r="BX53" s="36" t="s">
        <v>175</v>
      </c>
      <c r="BY53" s="57">
        <v>0</v>
      </c>
      <c r="BZ53" s="44">
        <f t="shared" si="74"/>
        <v>0</v>
      </c>
      <c r="CA53" s="36"/>
      <c r="CB53" s="37">
        <f t="shared" si="54"/>
        <v>0</v>
      </c>
      <c r="CC53" s="38">
        <f t="shared" si="55"/>
        <v>0</v>
      </c>
      <c r="CD53" s="39" t="s">
        <v>174</v>
      </c>
      <c r="CE53" s="40" t="s">
        <v>175</v>
      </c>
      <c r="CF53" s="57">
        <v>0</v>
      </c>
      <c r="CG53" s="44">
        <v>0</v>
      </c>
      <c r="CH53" s="36"/>
      <c r="CI53" s="37">
        <f t="shared" si="56"/>
        <v>0</v>
      </c>
      <c r="CJ53" s="38">
        <f t="shared" si="57"/>
        <v>0</v>
      </c>
      <c r="CK53" s="39" t="s">
        <v>174</v>
      </c>
      <c r="CL53" s="36" t="s">
        <v>175</v>
      </c>
      <c r="CM53" s="151"/>
      <c r="CN53" s="44">
        <v>0</v>
      </c>
      <c r="CO53" s="40"/>
      <c r="CP53" s="37">
        <f t="shared" si="58"/>
        <v>0</v>
      </c>
      <c r="CQ53" s="38">
        <f t="shared" si="59"/>
        <v>0</v>
      </c>
      <c r="CR53" s="39" t="s">
        <v>174</v>
      </c>
      <c r="CS53" s="40" t="s">
        <v>175</v>
      </c>
      <c r="CT53" s="126"/>
      <c r="CU53" s="44">
        <f t="shared" si="75"/>
        <v>0</v>
      </c>
      <c r="CV53" s="40"/>
      <c r="CW53" s="37">
        <f t="shared" si="60"/>
        <v>0</v>
      </c>
      <c r="CX53" s="38">
        <f t="shared" si="61"/>
        <v>0</v>
      </c>
      <c r="CY53" s="39" t="s">
        <v>174</v>
      </c>
      <c r="CZ53" s="40" t="s">
        <v>175</v>
      </c>
      <c r="DA53" s="46">
        <f t="shared" si="79"/>
        <v>0</v>
      </c>
      <c r="DB53" s="44">
        <f t="shared" si="76"/>
        <v>0</v>
      </c>
      <c r="DC53" s="40"/>
      <c r="DD53" s="37">
        <f t="shared" si="62"/>
        <v>0</v>
      </c>
      <c r="DE53" s="38">
        <f t="shared" si="63"/>
        <v>0</v>
      </c>
      <c r="DF53" s="39" t="s">
        <v>174</v>
      </c>
      <c r="DG53" s="40" t="s">
        <v>175</v>
      </c>
      <c r="DH53" s="152"/>
      <c r="DI53" s="44">
        <f>IF(DF53="SI",DB53,0)</f>
        <v>0</v>
      </c>
      <c r="DJ53" s="40"/>
      <c r="DK53" s="37">
        <f t="shared" si="64"/>
        <v>0</v>
      </c>
      <c r="DL53" s="38">
        <f t="shared" si="65"/>
        <v>0</v>
      </c>
      <c r="DM53" s="39" t="s">
        <v>174</v>
      </c>
      <c r="DN53" s="40" t="s">
        <v>175</v>
      </c>
      <c r="DO53" s="152"/>
      <c r="DP53" s="44">
        <f t="shared" si="77"/>
        <v>0</v>
      </c>
      <c r="DQ53" s="40"/>
      <c r="DR53" s="37">
        <f t="shared" si="66"/>
        <v>0</v>
      </c>
      <c r="DS53" s="38">
        <f t="shared" si="67"/>
        <v>0</v>
      </c>
      <c r="DT53" s="39" t="s">
        <v>174</v>
      </c>
      <c r="DU53" s="40" t="s">
        <v>175</v>
      </c>
      <c r="DV53" s="94"/>
      <c r="DW53" s="44">
        <f t="shared" si="78"/>
        <v>0</v>
      </c>
      <c r="DX53" s="40"/>
      <c r="DY53" s="37">
        <f t="shared" si="68"/>
        <v>0</v>
      </c>
      <c r="DZ53" s="38">
        <f t="shared" si="69"/>
        <v>0</v>
      </c>
      <c r="EA53" s="39" t="s">
        <v>174</v>
      </c>
      <c r="EB53" s="40" t="s">
        <v>175</v>
      </c>
      <c r="EC53" s="46">
        <f t="shared" si="39"/>
        <v>20</v>
      </c>
      <c r="ED53" s="60"/>
      <c r="EE53" s="40"/>
      <c r="EF53" s="37">
        <f t="shared" si="70"/>
        <v>1</v>
      </c>
      <c r="EG53" s="38">
        <f t="shared" si="71"/>
        <v>0</v>
      </c>
      <c r="EH53" s="39" t="s">
        <v>174</v>
      </c>
      <c r="EI53" s="40" t="s">
        <v>175</v>
      </c>
      <c r="EJ53" s="50" t="s">
        <v>173</v>
      </c>
      <c r="EK53" s="48">
        <v>2024</v>
      </c>
      <c r="EL53" s="49" t="str">
        <f>+VLOOKUP(C53,[8]Listas_desplega!$AI$22:$AJ$44,2,0)</f>
        <v>DF_GT</v>
      </c>
      <c r="EM53" s="49" t="str">
        <f>+VLOOKUP(I53,[8]Listas_desplega!$BY$2:$BZ$7,2,0)</f>
        <v>T_2</v>
      </c>
      <c r="EN53" s="49" t="str">
        <f>+VLOOKUP(J53,[8]Listas_desplega!$BY$10:$BZ$23,2,0)</f>
        <v>T_2_C_2</v>
      </c>
      <c r="EO53" s="49" t="str">
        <f>+VLOOKUP(K53,[8]Listas_desplega!$BY$27:$BZ$54,2,0)</f>
        <v>T_2_C_2_ET_1</v>
      </c>
      <c r="EP53" s="49" t="e">
        <f>+VLOOKUP(L53,[8]Listas_desplega!$BY$57:$BZ$105,2,0)</f>
        <v>#N/A</v>
      </c>
      <c r="EQ53" s="50" t="e">
        <f>+VLOOKUP(M53,[8]Listas_desplega!$J$2:$K$11,2,FALSE)</f>
        <v>#N/A</v>
      </c>
      <c r="ER53" s="50"/>
    </row>
    <row r="54" spans="1:148" s="51" customFormat="1" ht="15" customHeight="1" x14ac:dyDescent="0.25">
      <c r="A54" s="20" t="s">
        <v>1374</v>
      </c>
      <c r="B54" s="21" t="s">
        <v>152</v>
      </c>
      <c r="C54" s="22" t="s">
        <v>604</v>
      </c>
      <c r="D54" s="22" t="s">
        <v>692</v>
      </c>
      <c r="E54" s="23" t="s">
        <v>154</v>
      </c>
      <c r="F54" s="352" t="s">
        <v>155</v>
      </c>
      <c r="G54" s="366" t="s">
        <v>156</v>
      </c>
      <c r="H54" s="352" t="s">
        <v>410</v>
      </c>
      <c r="I54" s="352" t="s">
        <v>605</v>
      </c>
      <c r="J54" s="352" t="s">
        <v>606</v>
      </c>
      <c r="K54" s="63" t="s">
        <v>607</v>
      </c>
      <c r="L54" s="23" t="s">
        <v>608</v>
      </c>
      <c r="M54" s="21" t="s">
        <v>380</v>
      </c>
      <c r="N54" s="25" t="s">
        <v>639</v>
      </c>
      <c r="O54" s="29">
        <v>22</v>
      </c>
      <c r="P54" s="137" t="s">
        <v>693</v>
      </c>
      <c r="Q54" s="30" t="s">
        <v>165</v>
      </c>
      <c r="R54" s="30" t="s">
        <v>478</v>
      </c>
      <c r="S54" s="138" t="s">
        <v>694</v>
      </c>
      <c r="T54" s="29" t="s">
        <v>168</v>
      </c>
      <c r="U54" s="29" t="s">
        <v>187</v>
      </c>
      <c r="V54" s="29">
        <v>0</v>
      </c>
      <c r="W54" s="359" t="s">
        <v>695</v>
      </c>
      <c r="X54" s="29" t="s">
        <v>171</v>
      </c>
      <c r="Y54" s="29"/>
      <c r="Z54" s="30"/>
      <c r="AA54" s="30"/>
      <c r="AB54" s="30"/>
      <c r="AC54" s="30"/>
      <c r="AD54" s="30"/>
      <c r="AE54" s="30"/>
      <c r="AF54" s="30"/>
      <c r="AG54" s="30"/>
      <c r="AH54" s="29"/>
      <c r="AI54" s="29"/>
      <c r="AJ54" s="29"/>
      <c r="AK54" s="29"/>
      <c r="AL54" s="29"/>
      <c r="AM54" s="29"/>
      <c r="AN54" s="29"/>
      <c r="AO54" s="29"/>
      <c r="AP54" s="29"/>
      <c r="AQ54" s="29"/>
      <c r="AR54" s="31"/>
      <c r="AS54" s="29"/>
      <c r="AT54" s="367">
        <v>96</v>
      </c>
      <c r="AU54" s="367">
        <v>96</v>
      </c>
      <c r="AV54" s="367">
        <v>96</v>
      </c>
      <c r="AW54" s="367">
        <v>96</v>
      </c>
      <c r="AX54" s="367">
        <v>96</v>
      </c>
      <c r="AY54" s="367">
        <v>96</v>
      </c>
      <c r="AZ54" s="29"/>
      <c r="BA54" s="29"/>
      <c r="BB54" s="29"/>
      <c r="BC54" s="33"/>
      <c r="BD54" s="45">
        <v>0</v>
      </c>
      <c r="BE54" s="94"/>
      <c r="BF54" s="36" t="s">
        <v>696</v>
      </c>
      <c r="BG54" s="37">
        <f t="shared" si="48"/>
        <v>0</v>
      </c>
      <c r="BH54" s="38">
        <f t="shared" si="72"/>
        <v>0</v>
      </c>
      <c r="BI54" s="39" t="s">
        <v>174</v>
      </c>
      <c r="BJ54" s="140" t="s">
        <v>659</v>
      </c>
      <c r="BK54" s="45">
        <v>0</v>
      </c>
      <c r="BL54" s="44">
        <f t="shared" si="73"/>
        <v>0</v>
      </c>
      <c r="BM54" s="36"/>
      <c r="BN54" s="37">
        <f t="shared" si="50"/>
        <v>0</v>
      </c>
      <c r="BO54" s="38">
        <f t="shared" si="51"/>
        <v>0</v>
      </c>
      <c r="BP54" s="39" t="s">
        <v>174</v>
      </c>
      <c r="BQ54" s="140" t="s">
        <v>661</v>
      </c>
      <c r="BR54" s="156">
        <v>26</v>
      </c>
      <c r="BS54" s="55">
        <v>26</v>
      </c>
      <c r="BT54" s="36" t="s">
        <v>697</v>
      </c>
      <c r="BU54" s="37">
        <f t="shared" si="52"/>
        <v>0.27083333333333331</v>
      </c>
      <c r="BV54" s="38">
        <f t="shared" si="53"/>
        <v>0.27083333333333331</v>
      </c>
      <c r="BW54" s="39" t="s">
        <v>179</v>
      </c>
      <c r="BX54" s="36" t="s">
        <v>698</v>
      </c>
      <c r="BY54" s="57">
        <f>+BR54</f>
        <v>26</v>
      </c>
      <c r="BZ54" s="44">
        <f t="shared" si="74"/>
        <v>26</v>
      </c>
      <c r="CA54" s="36"/>
      <c r="CB54" s="37">
        <f t="shared" si="54"/>
        <v>0.27083333333333331</v>
      </c>
      <c r="CC54" s="38">
        <f t="shared" si="55"/>
        <v>0.27083333333333331</v>
      </c>
      <c r="CD54" s="39" t="s">
        <v>179</v>
      </c>
      <c r="CE54" s="40" t="s">
        <v>175</v>
      </c>
      <c r="CF54" s="57">
        <f>+BY54</f>
        <v>26</v>
      </c>
      <c r="CG54" s="44">
        <f>+BZ54</f>
        <v>26</v>
      </c>
      <c r="CH54" s="36"/>
      <c r="CI54" s="37">
        <f t="shared" si="56"/>
        <v>0.27083333333333331</v>
      </c>
      <c r="CJ54" s="38">
        <f t="shared" si="57"/>
        <v>0.27083333333333331</v>
      </c>
      <c r="CK54" s="39" t="s">
        <v>179</v>
      </c>
      <c r="CL54" s="36" t="s">
        <v>699</v>
      </c>
      <c r="CM54" s="57">
        <v>50</v>
      </c>
      <c r="CN54" s="40">
        <v>97</v>
      </c>
      <c r="CO54" s="114" t="s">
        <v>700</v>
      </c>
      <c r="CP54" s="37">
        <f t="shared" si="58"/>
        <v>0.52083333333333337</v>
      </c>
      <c r="CQ54" s="38">
        <f t="shared" si="59"/>
        <v>0.27083333333333331</v>
      </c>
      <c r="CR54" s="39" t="s">
        <v>176</v>
      </c>
      <c r="CS54" s="40" t="s">
        <v>701</v>
      </c>
      <c r="CT54" s="57">
        <f>+CM54</f>
        <v>50</v>
      </c>
      <c r="CU54" s="44">
        <f t="shared" si="75"/>
        <v>0</v>
      </c>
      <c r="CV54" s="40"/>
      <c r="CW54" s="37">
        <f t="shared" si="60"/>
        <v>0.52083333333333337</v>
      </c>
      <c r="CX54" s="38">
        <f t="shared" si="61"/>
        <v>0.27083333333333331</v>
      </c>
      <c r="CY54" s="39" t="s">
        <v>174</v>
      </c>
      <c r="CZ54" s="40" t="s">
        <v>175</v>
      </c>
      <c r="DA54" s="46">
        <f t="shared" si="79"/>
        <v>50</v>
      </c>
      <c r="DB54" s="44">
        <f t="shared" si="76"/>
        <v>0</v>
      </c>
      <c r="DC54" s="40"/>
      <c r="DD54" s="37">
        <f t="shared" si="62"/>
        <v>0.52083333333333337</v>
      </c>
      <c r="DE54" s="38">
        <f t="shared" si="63"/>
        <v>0.27083333333333331</v>
      </c>
      <c r="DF54" s="39" t="s">
        <v>174</v>
      </c>
      <c r="DG54" s="40" t="s">
        <v>175</v>
      </c>
      <c r="DH54" s="46"/>
      <c r="DI54" s="40"/>
      <c r="DJ54" s="40"/>
      <c r="DK54" s="37">
        <f t="shared" si="64"/>
        <v>0</v>
      </c>
      <c r="DL54" s="38">
        <f t="shared" si="65"/>
        <v>0.27083333333333331</v>
      </c>
      <c r="DM54" s="39" t="s">
        <v>174</v>
      </c>
      <c r="DN54" s="40" t="s">
        <v>175</v>
      </c>
      <c r="DO54" s="46">
        <f>+DH54</f>
        <v>0</v>
      </c>
      <c r="DP54" s="44">
        <f t="shared" si="77"/>
        <v>0</v>
      </c>
      <c r="DQ54" s="40"/>
      <c r="DR54" s="37">
        <f t="shared" si="66"/>
        <v>0</v>
      </c>
      <c r="DS54" s="38">
        <f t="shared" si="67"/>
        <v>0.27083333333333331</v>
      </c>
      <c r="DT54" s="39" t="s">
        <v>174</v>
      </c>
      <c r="DU54" s="40" t="s">
        <v>175</v>
      </c>
      <c r="DV54" s="46">
        <f>+DO54</f>
        <v>0</v>
      </c>
      <c r="DW54" s="44">
        <f t="shared" si="78"/>
        <v>0</v>
      </c>
      <c r="DX54" s="40"/>
      <c r="DY54" s="37">
        <f t="shared" si="68"/>
        <v>0</v>
      </c>
      <c r="DZ54" s="38">
        <f t="shared" si="69"/>
        <v>0.27083333333333331</v>
      </c>
      <c r="EA54" s="39" t="s">
        <v>174</v>
      </c>
      <c r="EB54" s="40" t="s">
        <v>175</v>
      </c>
      <c r="EC54" s="46">
        <f t="shared" si="39"/>
        <v>96</v>
      </c>
      <c r="ED54" s="40"/>
      <c r="EE54" s="40"/>
      <c r="EF54" s="37">
        <f t="shared" si="70"/>
        <v>1</v>
      </c>
      <c r="EG54" s="38">
        <f t="shared" si="71"/>
        <v>0.27083333333333331</v>
      </c>
      <c r="EH54" s="39" t="s">
        <v>174</v>
      </c>
      <c r="EI54" s="40" t="s">
        <v>175</v>
      </c>
      <c r="EJ54" s="48" t="s">
        <v>173</v>
      </c>
      <c r="EK54" s="48">
        <v>2024</v>
      </c>
      <c r="EL54" s="49" t="str">
        <f>+VLOOKUP(C54,[8]Listas_desplega!$AI$22:$AJ$44,2,0)</f>
        <v>DF_GT</v>
      </c>
      <c r="EM54" s="49" t="str">
        <f>+VLOOKUP(I54,[8]Listas_desplega!$BY$2:$BZ$7,2,0)</f>
        <v>T_5</v>
      </c>
      <c r="EN54" s="49" t="str">
        <f>+VLOOKUP(J55,[8]Listas_desplega!$BY$10:$BZ$23,2,0)</f>
        <v>T_5_C_1</v>
      </c>
      <c r="EO54" s="49" t="str">
        <f>+VLOOKUP(K54,[8]Listas_desplega!$BY$27:$BZ$54,2,0)</f>
        <v>T_5_C_1_ET_1</v>
      </c>
      <c r="EP54" s="49" t="str">
        <f>+VLOOKUP(L54,[8]Listas_desplega!$BY$57:$BZ$105,2,0)</f>
        <v>T_5_C_1_ET_1_CPT_2</v>
      </c>
      <c r="EQ54" s="50" t="str">
        <f>+VLOOKUP(M54,[8]Listas_desplega!$J$2:$K$11,2,FALSE)</f>
        <v>Eje_E_5</v>
      </c>
      <c r="ER54" s="50"/>
    </row>
    <row r="55" spans="1:148" s="51" customFormat="1" ht="15" customHeight="1" x14ac:dyDescent="0.25">
      <c r="A55" s="20" t="s">
        <v>1375</v>
      </c>
      <c r="B55" s="21" t="s">
        <v>152</v>
      </c>
      <c r="C55" s="22" t="s">
        <v>604</v>
      </c>
      <c r="D55" s="22" t="s">
        <v>702</v>
      </c>
      <c r="E55" s="23" t="s">
        <v>154</v>
      </c>
      <c r="F55" s="352" t="s">
        <v>155</v>
      </c>
      <c r="G55" s="366" t="s">
        <v>156</v>
      </c>
      <c r="H55" s="352" t="s">
        <v>410</v>
      </c>
      <c r="I55" s="352" t="s">
        <v>605</v>
      </c>
      <c r="J55" s="352" t="s">
        <v>606</v>
      </c>
      <c r="K55" s="352" t="s">
        <v>607</v>
      </c>
      <c r="L55" s="352" t="s">
        <v>608</v>
      </c>
      <c r="M55" s="353" t="s">
        <v>380</v>
      </c>
      <c r="N55" s="25" t="s">
        <v>639</v>
      </c>
      <c r="O55" s="29">
        <v>23</v>
      </c>
      <c r="P55" s="137" t="s">
        <v>703</v>
      </c>
      <c r="Q55" s="30" t="s">
        <v>165</v>
      </c>
      <c r="R55" s="30" t="s">
        <v>478</v>
      </c>
      <c r="S55" s="138" t="s">
        <v>704</v>
      </c>
      <c r="T55" s="29" t="s">
        <v>168</v>
      </c>
      <c r="U55" s="29" t="s">
        <v>187</v>
      </c>
      <c r="V55" s="29">
        <v>0</v>
      </c>
      <c r="W55" s="359" t="s">
        <v>705</v>
      </c>
      <c r="X55" s="29" t="s">
        <v>171</v>
      </c>
      <c r="Y55" s="29"/>
      <c r="Z55" s="30"/>
      <c r="AA55" s="30"/>
      <c r="AB55" s="30"/>
      <c r="AC55" s="30"/>
      <c r="AD55" s="30"/>
      <c r="AE55" s="30"/>
      <c r="AF55" s="30"/>
      <c r="AG55" s="30"/>
      <c r="AH55" s="29"/>
      <c r="AI55" s="29"/>
      <c r="AJ55" s="29"/>
      <c r="AK55" s="29"/>
      <c r="AL55" s="29"/>
      <c r="AM55" s="29"/>
      <c r="AN55" s="29"/>
      <c r="AO55" s="29"/>
      <c r="AP55" s="29"/>
      <c r="AQ55" s="29"/>
      <c r="AR55" s="31"/>
      <c r="AS55" s="29"/>
      <c r="AT55" s="367">
        <v>0</v>
      </c>
      <c r="AU55" s="367">
        <v>96</v>
      </c>
      <c r="AV55" s="367">
        <v>97</v>
      </c>
      <c r="AW55" s="367">
        <v>97</v>
      </c>
      <c r="AX55" s="367">
        <v>97</v>
      </c>
      <c r="AY55" s="367">
        <v>97</v>
      </c>
      <c r="AZ55" s="29"/>
      <c r="BA55" s="29"/>
      <c r="BB55" s="29"/>
      <c r="BC55" s="33"/>
      <c r="BD55" s="45">
        <v>0</v>
      </c>
      <c r="BE55" s="94"/>
      <c r="BF55" s="36" t="s">
        <v>706</v>
      </c>
      <c r="BG55" s="37">
        <f t="shared" si="48"/>
        <v>0</v>
      </c>
      <c r="BH55" s="38">
        <f t="shared" si="72"/>
        <v>0</v>
      </c>
      <c r="BI55" s="39" t="s">
        <v>174</v>
      </c>
      <c r="BJ55" s="140" t="s">
        <v>659</v>
      </c>
      <c r="BK55" s="45">
        <v>0</v>
      </c>
      <c r="BL55" s="44">
        <f t="shared" si="73"/>
        <v>0</v>
      </c>
      <c r="BM55" s="36" t="s">
        <v>707</v>
      </c>
      <c r="BN55" s="37">
        <f t="shared" si="50"/>
        <v>0</v>
      </c>
      <c r="BO55" s="38">
        <f t="shared" si="51"/>
        <v>0</v>
      </c>
      <c r="BP55" s="39" t="s">
        <v>174</v>
      </c>
      <c r="BQ55" s="140" t="s">
        <v>661</v>
      </c>
      <c r="BR55" s="57">
        <v>24</v>
      </c>
      <c r="BS55" s="55">
        <v>92</v>
      </c>
      <c r="BT55" s="36" t="s">
        <v>708</v>
      </c>
      <c r="BU55" s="37">
        <f t="shared" si="52"/>
        <v>0.24742268041237114</v>
      </c>
      <c r="BV55" s="38">
        <f t="shared" si="53"/>
        <v>0</v>
      </c>
      <c r="BW55" s="39" t="s">
        <v>176</v>
      </c>
      <c r="BX55" s="36" t="s">
        <v>709</v>
      </c>
      <c r="BY55" s="57">
        <f>+BR55</f>
        <v>24</v>
      </c>
      <c r="BZ55" s="44">
        <f t="shared" si="74"/>
        <v>0</v>
      </c>
      <c r="CA55" s="36"/>
      <c r="CB55" s="37">
        <f t="shared" si="54"/>
        <v>0.24742268041237114</v>
      </c>
      <c r="CC55" s="38">
        <f t="shared" si="55"/>
        <v>0</v>
      </c>
      <c r="CD55" s="39" t="s">
        <v>174</v>
      </c>
      <c r="CE55" s="40" t="s">
        <v>710</v>
      </c>
      <c r="CF55" s="57">
        <f>+BY55</f>
        <v>24</v>
      </c>
      <c r="CG55" s="44">
        <v>0</v>
      </c>
      <c r="CH55" s="36" t="s">
        <v>711</v>
      </c>
      <c r="CI55" s="37">
        <f t="shared" si="56"/>
        <v>0.24742268041237114</v>
      </c>
      <c r="CJ55" s="38">
        <f t="shared" si="57"/>
        <v>0</v>
      </c>
      <c r="CK55" s="39" t="s">
        <v>179</v>
      </c>
      <c r="CL55" s="36" t="s">
        <v>699</v>
      </c>
      <c r="CM55" s="57">
        <v>48</v>
      </c>
      <c r="CN55" s="40">
        <v>97</v>
      </c>
      <c r="CO55" s="40" t="s">
        <v>712</v>
      </c>
      <c r="CP55" s="37">
        <f t="shared" si="58"/>
        <v>0.49484536082474229</v>
      </c>
      <c r="CQ55" s="38">
        <f t="shared" si="59"/>
        <v>0</v>
      </c>
      <c r="CR55" s="39" t="s">
        <v>176</v>
      </c>
      <c r="CS55" s="40" t="s">
        <v>713</v>
      </c>
      <c r="CT55" s="57">
        <f>+CM55</f>
        <v>48</v>
      </c>
      <c r="CU55" s="44">
        <f t="shared" si="75"/>
        <v>0</v>
      </c>
      <c r="CV55" s="40"/>
      <c r="CW55" s="37">
        <f t="shared" si="60"/>
        <v>0.49484536082474229</v>
      </c>
      <c r="CX55" s="38">
        <f t="shared" si="61"/>
        <v>0</v>
      </c>
      <c r="CY55" s="39" t="s">
        <v>174</v>
      </c>
      <c r="CZ55" s="40" t="s">
        <v>175</v>
      </c>
      <c r="DA55" s="46">
        <f t="shared" si="79"/>
        <v>48</v>
      </c>
      <c r="DB55" s="44">
        <f t="shared" si="76"/>
        <v>0</v>
      </c>
      <c r="DC55" s="40"/>
      <c r="DD55" s="37">
        <f t="shared" si="62"/>
        <v>0.49484536082474229</v>
      </c>
      <c r="DE55" s="38">
        <f t="shared" si="63"/>
        <v>0</v>
      </c>
      <c r="DF55" s="39" t="s">
        <v>174</v>
      </c>
      <c r="DG55" s="40" t="s">
        <v>175</v>
      </c>
      <c r="DH55" s="46">
        <v>72</v>
      </c>
      <c r="DI55" s="40"/>
      <c r="DJ55" s="40"/>
      <c r="DK55" s="37">
        <f t="shared" si="64"/>
        <v>0.74226804123711343</v>
      </c>
      <c r="DL55" s="38">
        <f t="shared" si="65"/>
        <v>0</v>
      </c>
      <c r="DM55" s="39" t="s">
        <v>174</v>
      </c>
      <c r="DN55" s="40" t="s">
        <v>175</v>
      </c>
      <c r="DO55" s="46">
        <f>+DH55</f>
        <v>72</v>
      </c>
      <c r="DP55" s="44">
        <f t="shared" si="77"/>
        <v>0</v>
      </c>
      <c r="DQ55" s="40"/>
      <c r="DR55" s="37">
        <f t="shared" si="66"/>
        <v>0.74226804123711343</v>
      </c>
      <c r="DS55" s="38">
        <f t="shared" si="67"/>
        <v>0</v>
      </c>
      <c r="DT55" s="39" t="s">
        <v>174</v>
      </c>
      <c r="DU55" s="40" t="s">
        <v>175</v>
      </c>
      <c r="DV55" s="46">
        <f>+DO55</f>
        <v>72</v>
      </c>
      <c r="DW55" s="44">
        <f t="shared" si="78"/>
        <v>0</v>
      </c>
      <c r="DX55" s="40"/>
      <c r="DY55" s="37">
        <f t="shared" si="68"/>
        <v>0.74226804123711343</v>
      </c>
      <c r="DZ55" s="38">
        <f t="shared" si="69"/>
        <v>0</v>
      </c>
      <c r="EA55" s="39" t="s">
        <v>174</v>
      </c>
      <c r="EB55" s="40" t="s">
        <v>175</v>
      </c>
      <c r="EC55" s="46">
        <f t="shared" si="39"/>
        <v>97</v>
      </c>
      <c r="ED55" s="40"/>
      <c r="EE55" s="40"/>
      <c r="EF55" s="37">
        <f t="shared" si="70"/>
        <v>1</v>
      </c>
      <c r="EG55" s="38">
        <f t="shared" si="71"/>
        <v>0</v>
      </c>
      <c r="EH55" s="39" t="s">
        <v>174</v>
      </c>
      <c r="EI55" s="40" t="s">
        <v>175</v>
      </c>
      <c r="EJ55" s="48" t="s">
        <v>173</v>
      </c>
      <c r="EK55" s="48">
        <v>2024</v>
      </c>
      <c r="EL55" s="49" t="str">
        <f>+VLOOKUP(C55,[8]Listas_desplega!$AI$22:$AJ$44,2,0)</f>
        <v>DF_GT</v>
      </c>
      <c r="EM55" s="49" t="str">
        <f>+VLOOKUP(I55,[8]Listas_desplega!$BY$2:$BZ$7,2,0)</f>
        <v>T_5</v>
      </c>
      <c r="EN55" s="49" t="str">
        <f>+VLOOKUP(J56,[8]Listas_desplega!$BY$10:$BZ$23,2,0)</f>
        <v>T_5_C_1</v>
      </c>
      <c r="EO55" s="49" t="str">
        <f>+VLOOKUP(K55,[8]Listas_desplega!$BY$27:$BZ$54,2,0)</f>
        <v>T_5_C_1_ET_1</v>
      </c>
      <c r="EP55" s="49" t="str">
        <f>+VLOOKUP(L55,[8]Listas_desplega!$BY$57:$BZ$105,2,0)</f>
        <v>T_5_C_1_ET_1_CPT_2</v>
      </c>
      <c r="EQ55" s="50" t="str">
        <f>+VLOOKUP(M55,[8]Listas_desplega!$J$2:$K$11,2,FALSE)</f>
        <v>Eje_E_5</v>
      </c>
      <c r="ER55" s="50"/>
    </row>
    <row r="56" spans="1:148" s="51" customFormat="1" ht="15" customHeight="1" x14ac:dyDescent="0.25">
      <c r="A56" s="20" t="s">
        <v>1376</v>
      </c>
      <c r="B56" s="21" t="s">
        <v>152</v>
      </c>
      <c r="C56" s="22" t="s">
        <v>604</v>
      </c>
      <c r="D56" s="22" t="s">
        <v>702</v>
      </c>
      <c r="E56" s="23" t="s">
        <v>154</v>
      </c>
      <c r="F56" s="352" t="s">
        <v>155</v>
      </c>
      <c r="G56" s="366" t="s">
        <v>156</v>
      </c>
      <c r="H56" s="352" t="s">
        <v>410</v>
      </c>
      <c r="I56" s="352" t="s">
        <v>605</v>
      </c>
      <c r="J56" s="352" t="s">
        <v>606</v>
      </c>
      <c r="K56" s="352" t="s">
        <v>607</v>
      </c>
      <c r="L56" s="352" t="s">
        <v>608</v>
      </c>
      <c r="M56" s="353" t="s">
        <v>380</v>
      </c>
      <c r="N56" s="25" t="s">
        <v>639</v>
      </c>
      <c r="O56" s="29">
        <v>24</v>
      </c>
      <c r="P56" s="137" t="s">
        <v>714</v>
      </c>
      <c r="Q56" s="30" t="s">
        <v>477</v>
      </c>
      <c r="R56" s="30" t="s">
        <v>478</v>
      </c>
      <c r="S56" s="138" t="s">
        <v>715</v>
      </c>
      <c r="T56" s="29" t="s">
        <v>168</v>
      </c>
      <c r="U56" s="29" t="s">
        <v>187</v>
      </c>
      <c r="V56" s="29">
        <v>0</v>
      </c>
      <c r="W56" s="359" t="s">
        <v>716</v>
      </c>
      <c r="X56" s="29" t="s">
        <v>171</v>
      </c>
      <c r="Y56" s="29"/>
      <c r="Z56" s="30"/>
      <c r="AA56" s="30"/>
      <c r="AB56" s="30"/>
      <c r="AC56" s="30"/>
      <c r="AD56" s="30"/>
      <c r="AE56" s="30"/>
      <c r="AF56" s="30"/>
      <c r="AG56" s="30"/>
      <c r="AH56" s="29"/>
      <c r="AI56" s="29"/>
      <c r="AJ56" s="29"/>
      <c r="AK56" s="29"/>
      <c r="AL56" s="29"/>
      <c r="AM56" s="29"/>
      <c r="AN56" s="29"/>
      <c r="AO56" s="29"/>
      <c r="AP56" s="29"/>
      <c r="AQ56" s="29"/>
      <c r="AR56" s="31"/>
      <c r="AS56" s="29"/>
      <c r="AT56" s="367">
        <v>96</v>
      </c>
      <c r="AU56" s="367">
        <v>97</v>
      </c>
      <c r="AV56" s="367">
        <v>97</v>
      </c>
      <c r="AW56" s="367">
        <v>97</v>
      </c>
      <c r="AX56" s="367">
        <v>97</v>
      </c>
      <c r="AY56" s="367">
        <v>97</v>
      </c>
      <c r="AZ56" s="29"/>
      <c r="BA56" s="29"/>
      <c r="BB56" s="29"/>
      <c r="BC56" s="33"/>
      <c r="BD56" s="45">
        <v>0</v>
      </c>
      <c r="BE56" s="94"/>
      <c r="BF56" s="36" t="s">
        <v>717</v>
      </c>
      <c r="BG56" s="37">
        <f t="shared" si="48"/>
        <v>0</v>
      </c>
      <c r="BH56" s="38">
        <f t="shared" si="72"/>
        <v>0</v>
      </c>
      <c r="BI56" s="39" t="s">
        <v>174</v>
      </c>
      <c r="BJ56" s="140" t="s">
        <v>659</v>
      </c>
      <c r="BK56" s="45">
        <v>0</v>
      </c>
      <c r="BL56" s="44">
        <f t="shared" si="73"/>
        <v>0</v>
      </c>
      <c r="BM56" s="36" t="s">
        <v>718</v>
      </c>
      <c r="BN56" s="37">
        <f t="shared" si="50"/>
        <v>0</v>
      </c>
      <c r="BO56" s="38">
        <f t="shared" si="51"/>
        <v>0</v>
      </c>
      <c r="BP56" s="39" t="s">
        <v>174</v>
      </c>
      <c r="BQ56" s="140" t="s">
        <v>661</v>
      </c>
      <c r="BR56" s="57">
        <v>97</v>
      </c>
      <c r="BS56" s="55">
        <v>80</v>
      </c>
      <c r="BT56" s="36" t="s">
        <v>719</v>
      </c>
      <c r="BU56" s="37">
        <f t="shared" si="52"/>
        <v>1</v>
      </c>
      <c r="BV56" s="38">
        <f t="shared" si="53"/>
        <v>0</v>
      </c>
      <c r="BW56" s="39" t="s">
        <v>176</v>
      </c>
      <c r="BX56" s="36" t="s">
        <v>720</v>
      </c>
      <c r="BY56" s="57">
        <f>+BR56</f>
        <v>97</v>
      </c>
      <c r="BZ56" s="44">
        <f t="shared" si="74"/>
        <v>0</v>
      </c>
      <c r="CA56" s="36"/>
      <c r="CB56" s="37">
        <f t="shared" si="54"/>
        <v>1</v>
      </c>
      <c r="CC56" s="38">
        <f t="shared" si="55"/>
        <v>0</v>
      </c>
      <c r="CD56" s="39" t="s">
        <v>174</v>
      </c>
      <c r="CE56" s="40" t="s">
        <v>175</v>
      </c>
      <c r="CF56" s="57">
        <f>+BY56</f>
        <v>97</v>
      </c>
      <c r="CG56" s="44">
        <v>0</v>
      </c>
      <c r="CH56" s="36" t="s">
        <v>721</v>
      </c>
      <c r="CI56" s="37">
        <f t="shared" si="56"/>
        <v>1</v>
      </c>
      <c r="CJ56" s="38">
        <f t="shared" si="57"/>
        <v>0</v>
      </c>
      <c r="CK56" s="39" t="s">
        <v>179</v>
      </c>
      <c r="CL56" s="36" t="s">
        <v>699</v>
      </c>
      <c r="CM56" s="57">
        <v>97</v>
      </c>
      <c r="CN56" s="40">
        <v>97</v>
      </c>
      <c r="CO56" s="40" t="s">
        <v>722</v>
      </c>
      <c r="CP56" s="37">
        <f t="shared" si="58"/>
        <v>1</v>
      </c>
      <c r="CQ56" s="38">
        <f t="shared" si="59"/>
        <v>0</v>
      </c>
      <c r="CR56" s="39" t="s">
        <v>176</v>
      </c>
      <c r="CS56" s="40" t="s">
        <v>713</v>
      </c>
      <c r="CT56" s="57">
        <f>+CM56</f>
        <v>97</v>
      </c>
      <c r="CU56" s="44">
        <f t="shared" si="75"/>
        <v>0</v>
      </c>
      <c r="CV56" s="40"/>
      <c r="CW56" s="37">
        <f t="shared" si="60"/>
        <v>1</v>
      </c>
      <c r="CX56" s="38">
        <f t="shared" si="61"/>
        <v>0</v>
      </c>
      <c r="CY56" s="39" t="s">
        <v>174</v>
      </c>
      <c r="CZ56" s="40" t="s">
        <v>175</v>
      </c>
      <c r="DA56" s="46">
        <f t="shared" si="79"/>
        <v>97</v>
      </c>
      <c r="DB56" s="44">
        <f t="shared" si="76"/>
        <v>0</v>
      </c>
      <c r="DC56" s="40"/>
      <c r="DD56" s="37">
        <f t="shared" si="62"/>
        <v>1</v>
      </c>
      <c r="DE56" s="38">
        <f t="shared" si="63"/>
        <v>0</v>
      </c>
      <c r="DF56" s="39" t="s">
        <v>174</v>
      </c>
      <c r="DG56" s="40" t="s">
        <v>175</v>
      </c>
      <c r="DH56" s="46">
        <v>97</v>
      </c>
      <c r="DI56" s="40"/>
      <c r="DJ56" s="40"/>
      <c r="DK56" s="37">
        <f t="shared" si="64"/>
        <v>1</v>
      </c>
      <c r="DL56" s="38">
        <f t="shared" si="65"/>
        <v>0</v>
      </c>
      <c r="DM56" s="39" t="s">
        <v>174</v>
      </c>
      <c r="DN56" s="40" t="s">
        <v>175</v>
      </c>
      <c r="DO56" s="46">
        <f>+DH56</f>
        <v>97</v>
      </c>
      <c r="DP56" s="44">
        <f t="shared" si="77"/>
        <v>0</v>
      </c>
      <c r="DQ56" s="40"/>
      <c r="DR56" s="37">
        <f t="shared" si="66"/>
        <v>1</v>
      </c>
      <c r="DS56" s="38">
        <f t="shared" si="67"/>
        <v>0</v>
      </c>
      <c r="DT56" s="39" t="s">
        <v>174</v>
      </c>
      <c r="DU56" s="40" t="s">
        <v>175</v>
      </c>
      <c r="DV56" s="46">
        <f>+DO56</f>
        <v>97</v>
      </c>
      <c r="DW56" s="44">
        <f t="shared" si="78"/>
        <v>0</v>
      </c>
      <c r="DX56" s="40"/>
      <c r="DY56" s="37">
        <f t="shared" si="68"/>
        <v>1</v>
      </c>
      <c r="DZ56" s="38">
        <f t="shared" si="69"/>
        <v>0</v>
      </c>
      <c r="EA56" s="39" t="s">
        <v>174</v>
      </c>
      <c r="EB56" s="40" t="s">
        <v>175</v>
      </c>
      <c r="EC56" s="46">
        <f t="shared" si="39"/>
        <v>97</v>
      </c>
      <c r="ED56" s="40"/>
      <c r="EE56" s="40"/>
      <c r="EF56" s="37">
        <f t="shared" si="70"/>
        <v>1</v>
      </c>
      <c r="EG56" s="38">
        <f t="shared" si="71"/>
        <v>0</v>
      </c>
      <c r="EH56" s="39" t="s">
        <v>174</v>
      </c>
      <c r="EI56" s="40" t="s">
        <v>175</v>
      </c>
      <c r="EJ56" s="48" t="s">
        <v>173</v>
      </c>
      <c r="EK56" s="48">
        <v>2024</v>
      </c>
      <c r="EL56" s="49" t="str">
        <f>+VLOOKUP(C56,[8]Listas_desplega!$AI$22:$AJ$44,2,0)</f>
        <v>DF_GT</v>
      </c>
      <c r="EM56" s="49" t="str">
        <f>+VLOOKUP(I56,[8]Listas_desplega!$BY$2:$BZ$7,2,0)</f>
        <v>T_5</v>
      </c>
      <c r="EN56" s="49" t="str">
        <f>+VLOOKUP(J56,[8]Listas_desplega!$BY$10:$BZ$23,2,0)</f>
        <v>T_5_C_1</v>
      </c>
      <c r="EO56" s="49" t="str">
        <f>+VLOOKUP(K56,[8]Listas_desplega!$BY$27:$BZ$54,2,0)</f>
        <v>T_5_C_1_ET_1</v>
      </c>
      <c r="EP56" s="49" t="str">
        <f>+VLOOKUP(L56,[8]Listas_desplega!$BY$57:$BZ$105,2,0)</f>
        <v>T_5_C_1_ET_1_CPT_2</v>
      </c>
      <c r="EQ56" s="50" t="str">
        <f>+VLOOKUP(M56,[8]Listas_desplega!$J$2:$K$11,2,FALSE)</f>
        <v>Eje_E_5</v>
      </c>
      <c r="ER56" s="50"/>
    </row>
    <row r="57" spans="1:148" s="51" customFormat="1" ht="15" customHeight="1" x14ac:dyDescent="0.25">
      <c r="A57" s="20" t="s">
        <v>1377</v>
      </c>
      <c r="B57" s="21" t="s">
        <v>152</v>
      </c>
      <c r="C57" s="22" t="s">
        <v>604</v>
      </c>
      <c r="D57" s="22" t="s">
        <v>702</v>
      </c>
      <c r="E57" s="23" t="s">
        <v>154</v>
      </c>
      <c r="F57" s="352" t="s">
        <v>155</v>
      </c>
      <c r="G57" s="366" t="s">
        <v>156</v>
      </c>
      <c r="H57" s="352" t="s">
        <v>410</v>
      </c>
      <c r="I57" s="352" t="s">
        <v>605</v>
      </c>
      <c r="J57" s="352" t="s">
        <v>606</v>
      </c>
      <c r="K57" s="352" t="s">
        <v>607</v>
      </c>
      <c r="L57" s="352" t="s">
        <v>608</v>
      </c>
      <c r="M57" s="353" t="s">
        <v>380</v>
      </c>
      <c r="N57" s="25" t="s">
        <v>639</v>
      </c>
      <c r="O57" s="29">
        <v>25</v>
      </c>
      <c r="P57" s="23" t="s">
        <v>723</v>
      </c>
      <c r="Q57" s="30" t="s">
        <v>477</v>
      </c>
      <c r="R57" s="30" t="s">
        <v>478</v>
      </c>
      <c r="S57" s="138" t="s">
        <v>724</v>
      </c>
      <c r="T57" s="29" t="s">
        <v>168</v>
      </c>
      <c r="U57" s="29" t="s">
        <v>187</v>
      </c>
      <c r="V57" s="29">
        <v>0</v>
      </c>
      <c r="W57" s="23" t="s">
        <v>725</v>
      </c>
      <c r="X57" s="29" t="s">
        <v>171</v>
      </c>
      <c r="Y57" s="29"/>
      <c r="Z57" s="30"/>
      <c r="AA57" s="30"/>
      <c r="AB57" s="30"/>
      <c r="AC57" s="30"/>
      <c r="AD57" s="30"/>
      <c r="AE57" s="30"/>
      <c r="AF57" s="30"/>
      <c r="AG57" s="30"/>
      <c r="AH57" s="29"/>
      <c r="AI57" s="29"/>
      <c r="AJ57" s="29"/>
      <c r="AK57" s="29"/>
      <c r="AL57" s="29"/>
      <c r="AM57" s="29"/>
      <c r="AN57" s="29"/>
      <c r="AO57" s="29"/>
      <c r="AP57" s="29"/>
      <c r="AQ57" s="29"/>
      <c r="AR57" s="31"/>
      <c r="AS57" s="29"/>
      <c r="AT57" s="367">
        <v>0</v>
      </c>
      <c r="AU57" s="367">
        <v>53</v>
      </c>
      <c r="AV57" s="367">
        <v>44</v>
      </c>
      <c r="AW57" s="354"/>
      <c r="AX57" s="354"/>
      <c r="AY57" s="354">
        <v>97</v>
      </c>
      <c r="AZ57" s="29"/>
      <c r="BA57" s="29"/>
      <c r="BB57" s="29"/>
      <c r="BC57" s="33"/>
      <c r="BD57" s="45">
        <v>0</v>
      </c>
      <c r="BE57" s="94"/>
      <c r="BF57" s="36" t="s">
        <v>726</v>
      </c>
      <c r="BG57" s="37">
        <f t="shared" si="48"/>
        <v>0</v>
      </c>
      <c r="BH57" s="38">
        <f t="shared" si="72"/>
        <v>0</v>
      </c>
      <c r="BI57" s="39" t="s">
        <v>174</v>
      </c>
      <c r="BJ57" s="140" t="s">
        <v>659</v>
      </c>
      <c r="BK57" s="45">
        <v>0</v>
      </c>
      <c r="BL57" s="44">
        <f t="shared" si="73"/>
        <v>0</v>
      </c>
      <c r="BM57" s="36" t="s">
        <v>727</v>
      </c>
      <c r="BN57" s="37">
        <f t="shared" si="50"/>
        <v>0</v>
      </c>
      <c r="BO57" s="38">
        <f t="shared" si="51"/>
        <v>0</v>
      </c>
      <c r="BP57" s="39" t="s">
        <v>174</v>
      </c>
      <c r="BQ57" s="140" t="s">
        <v>661</v>
      </c>
      <c r="BR57" s="57">
        <v>11</v>
      </c>
      <c r="BS57" s="55">
        <v>16</v>
      </c>
      <c r="BT57" s="36" t="s">
        <v>728</v>
      </c>
      <c r="BU57" s="37">
        <f t="shared" si="52"/>
        <v>0.25</v>
      </c>
      <c r="BV57" s="38">
        <f t="shared" si="53"/>
        <v>0</v>
      </c>
      <c r="BW57" s="39" t="s">
        <v>176</v>
      </c>
      <c r="BX57" s="36" t="s">
        <v>729</v>
      </c>
      <c r="BY57" s="57">
        <f>+BR57</f>
        <v>11</v>
      </c>
      <c r="BZ57" s="44">
        <f t="shared" si="74"/>
        <v>0</v>
      </c>
      <c r="CA57" s="36"/>
      <c r="CB57" s="37">
        <f t="shared" si="54"/>
        <v>0.25</v>
      </c>
      <c r="CC57" s="38">
        <f t="shared" si="55"/>
        <v>0</v>
      </c>
      <c r="CD57" s="39" t="s">
        <v>174</v>
      </c>
      <c r="CE57" s="40" t="s">
        <v>175</v>
      </c>
      <c r="CF57" s="57">
        <f>+BY57</f>
        <v>11</v>
      </c>
      <c r="CG57" s="44">
        <v>0</v>
      </c>
      <c r="CH57" s="36" t="s">
        <v>730</v>
      </c>
      <c r="CI57" s="37">
        <f t="shared" si="56"/>
        <v>0.25</v>
      </c>
      <c r="CJ57" s="38">
        <f t="shared" si="57"/>
        <v>0</v>
      </c>
      <c r="CK57" s="39" t="s">
        <v>179</v>
      </c>
      <c r="CL57" s="36" t="s">
        <v>699</v>
      </c>
      <c r="CM57" s="57">
        <v>22</v>
      </c>
      <c r="CN57" s="40">
        <v>29</v>
      </c>
      <c r="CO57" s="40" t="s">
        <v>731</v>
      </c>
      <c r="CP57" s="37">
        <f t="shared" si="58"/>
        <v>0.5</v>
      </c>
      <c r="CQ57" s="38">
        <f t="shared" si="59"/>
        <v>0</v>
      </c>
      <c r="CR57" s="39" t="s">
        <v>176</v>
      </c>
      <c r="CS57" s="40" t="s">
        <v>713</v>
      </c>
      <c r="CT57" s="57">
        <f>+CM57</f>
        <v>22</v>
      </c>
      <c r="CU57" s="44">
        <f t="shared" si="75"/>
        <v>0</v>
      </c>
      <c r="CV57" s="40"/>
      <c r="CW57" s="37">
        <f t="shared" si="60"/>
        <v>0.5</v>
      </c>
      <c r="CX57" s="38">
        <f t="shared" si="61"/>
        <v>0</v>
      </c>
      <c r="CY57" s="39" t="s">
        <v>174</v>
      </c>
      <c r="CZ57" s="40" t="s">
        <v>175</v>
      </c>
      <c r="DA57" s="46">
        <f t="shared" si="79"/>
        <v>22</v>
      </c>
      <c r="DB57" s="44">
        <f t="shared" si="76"/>
        <v>0</v>
      </c>
      <c r="DC57" s="40"/>
      <c r="DD57" s="37">
        <f t="shared" si="62"/>
        <v>0.5</v>
      </c>
      <c r="DE57" s="38">
        <f t="shared" si="63"/>
        <v>0</v>
      </c>
      <c r="DF57" s="39" t="s">
        <v>174</v>
      </c>
      <c r="DG57" s="40" t="s">
        <v>175</v>
      </c>
      <c r="DH57" s="46">
        <v>33</v>
      </c>
      <c r="DI57" s="40"/>
      <c r="DJ57" s="40"/>
      <c r="DK57" s="37">
        <f t="shared" si="64"/>
        <v>0.75</v>
      </c>
      <c r="DL57" s="38">
        <f t="shared" si="65"/>
        <v>0</v>
      </c>
      <c r="DM57" s="39" t="s">
        <v>174</v>
      </c>
      <c r="DN57" s="40" t="s">
        <v>175</v>
      </c>
      <c r="DO57" s="46">
        <f>+DH57</f>
        <v>33</v>
      </c>
      <c r="DP57" s="44">
        <f t="shared" si="77"/>
        <v>0</v>
      </c>
      <c r="DQ57" s="40"/>
      <c r="DR57" s="37">
        <f t="shared" si="66"/>
        <v>0.75</v>
      </c>
      <c r="DS57" s="38">
        <f t="shared" si="67"/>
        <v>0</v>
      </c>
      <c r="DT57" s="39" t="s">
        <v>174</v>
      </c>
      <c r="DU57" s="40" t="s">
        <v>175</v>
      </c>
      <c r="DV57" s="46">
        <f>+DO57</f>
        <v>33</v>
      </c>
      <c r="DW57" s="44">
        <f t="shared" si="78"/>
        <v>0</v>
      </c>
      <c r="DX57" s="40"/>
      <c r="DY57" s="37">
        <f t="shared" si="68"/>
        <v>0.75</v>
      </c>
      <c r="DZ57" s="38">
        <f t="shared" si="69"/>
        <v>0</v>
      </c>
      <c r="EA57" s="39" t="s">
        <v>174</v>
      </c>
      <c r="EB57" s="40" t="s">
        <v>175</v>
      </c>
      <c r="EC57" s="46">
        <f t="shared" si="39"/>
        <v>44</v>
      </c>
      <c r="ED57" s="40"/>
      <c r="EE57" s="40"/>
      <c r="EF57" s="37">
        <f t="shared" si="70"/>
        <v>1</v>
      </c>
      <c r="EG57" s="38">
        <f t="shared" si="71"/>
        <v>0</v>
      </c>
      <c r="EH57" s="39" t="s">
        <v>174</v>
      </c>
      <c r="EI57" s="40" t="s">
        <v>175</v>
      </c>
      <c r="EJ57" s="48" t="s">
        <v>173</v>
      </c>
      <c r="EK57" s="48">
        <v>2024</v>
      </c>
      <c r="EL57" s="49" t="str">
        <f>+VLOOKUP(C57,[8]Listas_desplega!$AI$22:$AJ$44,2,0)</f>
        <v>DF_GT</v>
      </c>
      <c r="EM57" s="49" t="str">
        <f>+VLOOKUP(I57,[8]Listas_desplega!$BY$2:$BZ$7,2,0)</f>
        <v>T_5</v>
      </c>
      <c r="EN57" s="49" t="str">
        <f>+VLOOKUP(J57,[8]Listas_desplega!$BY$10:$BZ$23,2,0)</f>
        <v>T_5_C_1</v>
      </c>
      <c r="EO57" s="49" t="str">
        <f>+VLOOKUP(K57,[8]Listas_desplega!$BY$27:$BZ$54,2,0)</f>
        <v>T_5_C_1_ET_1</v>
      </c>
      <c r="EP57" s="49" t="str">
        <f>+VLOOKUP(L57,[8]Listas_desplega!$BY$57:$BZ$105,2,0)</f>
        <v>T_5_C_1_ET_1_CPT_2</v>
      </c>
      <c r="EQ57" s="50" t="str">
        <f>+VLOOKUP(M57,[8]Listas_desplega!$J$2:$K$11,2,FALSE)</f>
        <v>Eje_E_5</v>
      </c>
      <c r="ER57" s="50"/>
    </row>
    <row r="58" spans="1:148" s="51" customFormat="1" ht="15" customHeight="1" x14ac:dyDescent="0.25">
      <c r="A58" s="20" t="s">
        <v>1378</v>
      </c>
      <c r="B58" s="21" t="s">
        <v>152</v>
      </c>
      <c r="C58" s="22" t="s">
        <v>604</v>
      </c>
      <c r="D58" s="22" t="s">
        <v>647</v>
      </c>
      <c r="E58" s="23" t="s">
        <v>154</v>
      </c>
      <c r="F58" s="23" t="s">
        <v>155</v>
      </c>
      <c r="G58" s="366" t="s">
        <v>156</v>
      </c>
      <c r="H58" s="352" t="s">
        <v>410</v>
      </c>
      <c r="I58" s="352" t="s">
        <v>158</v>
      </c>
      <c r="J58" s="352" t="s">
        <v>159</v>
      </c>
      <c r="K58" s="352" t="s">
        <v>160</v>
      </c>
      <c r="L58" s="352" t="s">
        <v>161</v>
      </c>
      <c r="M58" s="353" t="s">
        <v>195</v>
      </c>
      <c r="N58" s="25" t="s">
        <v>196</v>
      </c>
      <c r="O58" s="29">
        <v>103</v>
      </c>
      <c r="P58" s="23" t="s">
        <v>732</v>
      </c>
      <c r="Q58" s="30" t="s">
        <v>165</v>
      </c>
      <c r="R58" s="30" t="s">
        <v>303</v>
      </c>
      <c r="S58" s="138" t="s">
        <v>733</v>
      </c>
      <c r="T58" s="29" t="s">
        <v>168</v>
      </c>
      <c r="U58" s="29" t="s">
        <v>169</v>
      </c>
      <c r="V58" s="29">
        <v>30</v>
      </c>
      <c r="W58" s="23"/>
      <c r="X58" s="29" t="s">
        <v>225</v>
      </c>
      <c r="Y58" s="29"/>
      <c r="Z58" s="30"/>
      <c r="AA58" s="30"/>
      <c r="AB58" s="30"/>
      <c r="AC58" s="30"/>
      <c r="AD58" s="30"/>
      <c r="AE58" s="30"/>
      <c r="AF58" s="30"/>
      <c r="AG58" s="30"/>
      <c r="AH58" s="29"/>
      <c r="AI58" s="29"/>
      <c r="AJ58" s="29"/>
      <c r="AK58" s="29"/>
      <c r="AL58" s="29"/>
      <c r="AM58" s="29"/>
      <c r="AN58" s="29"/>
      <c r="AO58" s="29"/>
      <c r="AP58" s="29"/>
      <c r="AQ58" s="29"/>
      <c r="AR58" s="31"/>
      <c r="AS58" s="29"/>
      <c r="AT58" s="354">
        <v>761</v>
      </c>
      <c r="AU58" s="354">
        <v>800</v>
      </c>
      <c r="AV58" s="367">
        <v>900</v>
      </c>
      <c r="AW58" s="367">
        <v>1600</v>
      </c>
      <c r="AX58" s="367">
        <v>2000</v>
      </c>
      <c r="AY58" s="367">
        <v>2000</v>
      </c>
      <c r="AZ58" s="29"/>
      <c r="BA58" s="29"/>
      <c r="BB58" s="29"/>
      <c r="BC58" s="33"/>
      <c r="BD58" s="45">
        <v>0</v>
      </c>
      <c r="BE58" s="147"/>
      <c r="BF58" s="36" t="s">
        <v>734</v>
      </c>
      <c r="BG58" s="74">
        <f>IFERROR(((BD58-$AT58)/($AV58-$AT58)),0)</f>
        <v>-5.4748201438848918</v>
      </c>
      <c r="BH58" s="38">
        <f>+IF(BI58="SI",IFERROR((((IF(BI58="SI",(BE58-AS58),0)))/(AT58-AS58)),"REVISAR"),0)</f>
        <v>0</v>
      </c>
      <c r="BI58" s="39" t="s">
        <v>179</v>
      </c>
      <c r="BJ58" s="36" t="s">
        <v>735</v>
      </c>
      <c r="BK58" s="45">
        <v>0</v>
      </c>
      <c r="BL58" s="44">
        <f t="shared" si="73"/>
        <v>0</v>
      </c>
      <c r="BM58" s="36" t="s">
        <v>736</v>
      </c>
      <c r="BN58" s="74">
        <f>IFERROR(((BK58-$AT58)/($AV58-$AT58)),0)</f>
        <v>-5.4748201438848918</v>
      </c>
      <c r="BO58" s="38">
        <f>+IF(BP58="SI",IFERROR((((IF(BP58="SI",(BL58-AS58),0)))/(AT58-AS58)),"REVISAR"),BH58)</f>
        <v>0</v>
      </c>
      <c r="BP58" s="39" t="s">
        <v>179</v>
      </c>
      <c r="BQ58" s="36" t="s">
        <v>737</v>
      </c>
      <c r="BR58" s="45"/>
      <c r="BS58" s="44">
        <v>0</v>
      </c>
      <c r="BT58" s="36" t="s">
        <v>738</v>
      </c>
      <c r="BU58" s="74">
        <f>IFERROR(((BR58-$AT58)/($AV58-$AT58)),0)</f>
        <v>-5.4748201438848918</v>
      </c>
      <c r="BV58" s="38">
        <f>+IF(BW58="SI",IFERROR((((IF(BW58="SI",(BS58-AS58),0)))/(AT58-AS58)),"REVISAR"),BO58)</f>
        <v>0</v>
      </c>
      <c r="BW58" s="39" t="s">
        <v>179</v>
      </c>
      <c r="BX58" s="36" t="s">
        <v>739</v>
      </c>
      <c r="BY58" s="57">
        <v>0</v>
      </c>
      <c r="BZ58" s="44">
        <f t="shared" si="74"/>
        <v>0</v>
      </c>
      <c r="CA58" s="36" t="s">
        <v>740</v>
      </c>
      <c r="CB58" s="74">
        <f>IFERROR(((BY58-$AT58)/($AV58-$AT58)),0)</f>
        <v>-5.4748201438848918</v>
      </c>
      <c r="CC58" s="38">
        <f>+IF(CD58="SI",IFERROR((((IF(CD58="SI",(BZ58-AS58),0)))/(AT58-AS58)),"REVISAR"),BV58)</f>
        <v>0</v>
      </c>
      <c r="CD58" s="39" t="s">
        <v>179</v>
      </c>
      <c r="CE58" s="40" t="s">
        <v>741</v>
      </c>
      <c r="CF58" s="57">
        <v>0</v>
      </c>
      <c r="CG58" s="44">
        <v>0</v>
      </c>
      <c r="CH58" s="36" t="s">
        <v>742</v>
      </c>
      <c r="CI58" s="74">
        <f>IFERROR(((CF58-$AT58)/($AV58-$AT58)),0)</f>
        <v>-5.4748201438848918</v>
      </c>
      <c r="CJ58" s="38">
        <f>+IF(CK58="SI",IFERROR((((IF(CK58="SI",(CG58-AS58),0)))/(AT58-AS58)),"REVISAR"),CC58)</f>
        <v>0</v>
      </c>
      <c r="CK58" s="39" t="s">
        <v>179</v>
      </c>
      <c r="CL58" s="36" t="s">
        <v>743</v>
      </c>
      <c r="CM58" s="75">
        <v>850</v>
      </c>
      <c r="CN58" s="40"/>
      <c r="CO58" s="36" t="s">
        <v>744</v>
      </c>
      <c r="CP58" s="74">
        <f>IFERROR(((CM58-$AT58)/($AV58-$AT58)),0)</f>
        <v>0.64028776978417268</v>
      </c>
      <c r="CQ58" s="38">
        <f>+IF(CR58="SI",IFERROR((((IF(CR58="SI",(CN58-AS58),0)))/(AT58-AS58)),"REVISAR"),CJ58)</f>
        <v>0</v>
      </c>
      <c r="CR58" s="39" t="s">
        <v>179</v>
      </c>
      <c r="CS58" s="40" t="s">
        <v>745</v>
      </c>
      <c r="CT58" s="126"/>
      <c r="CU58" s="44">
        <f t="shared" si="75"/>
        <v>0</v>
      </c>
      <c r="CV58" s="40"/>
      <c r="CW58" s="74">
        <f>IFERROR(((CT58-$AT58)/($AV58-$AT58)),0)</f>
        <v>-5.4748201438848918</v>
      </c>
      <c r="CX58" s="38">
        <f>+IF(CY58="SI",IFERROR((((IF(CY58="SI",(CU58-AS58),0)))/(AT58-AS58)),"REVISAR"),CQ58)</f>
        <v>0</v>
      </c>
      <c r="CY58" s="39" t="s">
        <v>174</v>
      </c>
      <c r="CZ58" s="40" t="s">
        <v>175</v>
      </c>
      <c r="DA58" s="94"/>
      <c r="DB58" s="44">
        <f t="shared" si="76"/>
        <v>0</v>
      </c>
      <c r="DC58" s="40"/>
      <c r="DD58" s="74">
        <f>IFERROR(((DA58-$AT58)/($AV58-$AT58)),0)</f>
        <v>-5.4748201438848918</v>
      </c>
      <c r="DE58" s="38">
        <f>+IF(DF58="SI",IFERROR((((IF(DF58="SI",(DB58-AS58),0)))/(AT58-AS58)),"REVISAR"),CX58)</f>
        <v>0</v>
      </c>
      <c r="DF58" s="39" t="s">
        <v>174</v>
      </c>
      <c r="DG58" s="40" t="s">
        <v>175</v>
      </c>
      <c r="DH58" s="46"/>
      <c r="DI58" s="44">
        <f>IF(DF58="SI",DB58,0)</f>
        <v>0</v>
      </c>
      <c r="DJ58" s="40"/>
      <c r="DK58" s="74">
        <f>IFERROR(((DH58-$AT58)/($AV58-$AT58)),0)</f>
        <v>-5.4748201438848918</v>
      </c>
      <c r="DL58" s="38">
        <f>+IF(DM58="SI",IFERROR((((IF(DM58="SI",(DI58-AS58),0)))/(AT58-AS58)),"REVISAR"),DE58)</f>
        <v>0</v>
      </c>
      <c r="DM58" s="39" t="s">
        <v>174</v>
      </c>
      <c r="DN58" s="40" t="s">
        <v>175</v>
      </c>
      <c r="DO58" s="46"/>
      <c r="DP58" s="44">
        <f t="shared" si="77"/>
        <v>0</v>
      </c>
      <c r="DQ58" s="40"/>
      <c r="DR58" s="74">
        <f>IFERROR(((DO58-$AT58)/($AV58-$AT58)),0)</f>
        <v>-5.4748201438848918</v>
      </c>
      <c r="DS58" s="38">
        <f>+IF(DT58="SI",IFERROR((((IF(DT58="SI",(DP58-AS58),0)))/(AT58-AS58)),"REVISAR"),DL58)</f>
        <v>0</v>
      </c>
      <c r="DT58" s="39" t="s">
        <v>174</v>
      </c>
      <c r="DU58" s="40" t="s">
        <v>175</v>
      </c>
      <c r="DV58" s="46"/>
      <c r="DW58" s="44">
        <f t="shared" si="78"/>
        <v>0</v>
      </c>
      <c r="DX58" s="40"/>
      <c r="DY58" s="74">
        <f>IFERROR(((DV58-$AT58)/($AV58-$AT58)),0)</f>
        <v>-5.4748201438848918</v>
      </c>
      <c r="DZ58" s="38">
        <f>+IF(EA58="SI",IFERROR((((IF(EA58="SI",(DW58-AS58),0)))/(AT58-AS58)),"REVISAR"),DS58)</f>
        <v>0</v>
      </c>
      <c r="EA58" s="39" t="s">
        <v>174</v>
      </c>
      <c r="EB58" s="40" t="s">
        <v>175</v>
      </c>
      <c r="EC58" s="46">
        <v>900</v>
      </c>
      <c r="ED58" s="40"/>
      <c r="EE58" s="40"/>
      <c r="EF58" s="74">
        <f>IFERROR(((EC58-$AT58)/($AV58-$AT58)),0)</f>
        <v>1</v>
      </c>
      <c r="EG58" s="38">
        <f>+IF(EH58="SI",IFERROR((((IF(EH58="SI",(ED58-AS58),0)))/(AT58-AS58)),"REVISAR"),DZ58)</f>
        <v>0</v>
      </c>
      <c r="EH58" s="39" t="s">
        <v>174</v>
      </c>
      <c r="EI58" s="40" t="s">
        <v>175</v>
      </c>
      <c r="EJ58" s="48"/>
      <c r="EK58" s="48">
        <v>2024</v>
      </c>
      <c r="EL58" s="49" t="str">
        <f>+VLOOKUP(C58,[8]Listas_desplega!$AI$22:$AJ$44,2,0)</f>
        <v>DF_GT</v>
      </c>
      <c r="EM58" s="49" t="str">
        <f>+VLOOKUP(I58,[8]Listas_desplega!$BY$2:$BZ$7,2,0)</f>
        <v>T_2</v>
      </c>
      <c r="EN58" s="49" t="str">
        <f>+VLOOKUP(J58,[8]Listas_desplega!$BY$10:$BZ$23,2,0)</f>
        <v>T_2_C_2</v>
      </c>
      <c r="EO58" s="49" t="str">
        <f>+VLOOKUP(K58,[8]Listas_desplega!$BY$27:$BZ$54,2,0)</f>
        <v>T_2_C_2_ET_1</v>
      </c>
      <c r="EP58" s="49" t="str">
        <f>+VLOOKUP(L58,[8]Listas_desplega!$BY$57:$BZ$105,2,0)</f>
        <v>T_2_C_2_ET_1_CPT_3</v>
      </c>
      <c r="EQ58" s="50" t="str">
        <f>+VLOOKUP(M58,[8]Listas_desplega!$J$2:$K$11,2,FALSE)</f>
        <v>Eje_E_4</v>
      </c>
      <c r="ER58" s="50"/>
    </row>
    <row r="59" spans="1:148" s="51" customFormat="1" ht="15" customHeight="1" x14ac:dyDescent="0.25">
      <c r="A59" s="20" t="s">
        <v>1379</v>
      </c>
      <c r="B59" s="21" t="s">
        <v>152</v>
      </c>
      <c r="C59" s="22" t="s">
        <v>746</v>
      </c>
      <c r="D59" s="22" t="s">
        <v>746</v>
      </c>
      <c r="E59" s="23" t="s">
        <v>154</v>
      </c>
      <c r="F59" s="23" t="s">
        <v>155</v>
      </c>
      <c r="G59" s="366" t="s">
        <v>156</v>
      </c>
      <c r="H59" s="352" t="s">
        <v>429</v>
      </c>
      <c r="I59" s="352" t="s">
        <v>158</v>
      </c>
      <c r="J59" s="352" t="s">
        <v>159</v>
      </c>
      <c r="K59" s="352" t="s">
        <v>160</v>
      </c>
      <c r="L59" s="352" t="s">
        <v>626</v>
      </c>
      <c r="M59" s="353" t="s">
        <v>627</v>
      </c>
      <c r="N59" s="25" t="s">
        <v>747</v>
      </c>
      <c r="O59" s="29" t="s">
        <v>748</v>
      </c>
      <c r="P59" s="23" t="s">
        <v>749</v>
      </c>
      <c r="Q59" s="30" t="s">
        <v>165</v>
      </c>
      <c r="R59" s="30" t="s">
        <v>222</v>
      </c>
      <c r="S59" s="138" t="s">
        <v>750</v>
      </c>
      <c r="T59" s="29" t="s">
        <v>186</v>
      </c>
      <c r="U59" s="29" t="s">
        <v>187</v>
      </c>
      <c r="V59" s="29">
        <v>60</v>
      </c>
      <c r="W59" s="23" t="s">
        <v>751</v>
      </c>
      <c r="X59" s="29" t="s">
        <v>404</v>
      </c>
      <c r="Y59" s="29" t="s">
        <v>172</v>
      </c>
      <c r="Z59" s="30" t="s">
        <v>421</v>
      </c>
      <c r="AA59" s="30" t="s">
        <v>421</v>
      </c>
      <c r="AB59" s="30" t="s">
        <v>421</v>
      </c>
      <c r="AC59" s="30" t="s">
        <v>421</v>
      </c>
      <c r="AD59" s="30" t="s">
        <v>421</v>
      </c>
      <c r="AE59" s="30" t="s">
        <v>421</v>
      </c>
      <c r="AF59" s="30" t="s">
        <v>421</v>
      </c>
      <c r="AG59" s="30" t="s">
        <v>421</v>
      </c>
      <c r="AH59" s="29" t="s">
        <v>421</v>
      </c>
      <c r="AI59" s="29" t="s">
        <v>752</v>
      </c>
      <c r="AJ59" s="29" t="s">
        <v>421</v>
      </c>
      <c r="AK59" s="29" t="s">
        <v>421</v>
      </c>
      <c r="AL59" s="29" t="s">
        <v>421</v>
      </c>
      <c r="AM59" s="29" t="s">
        <v>421</v>
      </c>
      <c r="AN59" s="29" t="s">
        <v>421</v>
      </c>
      <c r="AO59" s="29" t="s">
        <v>421</v>
      </c>
      <c r="AP59" s="29" t="s">
        <v>421</v>
      </c>
      <c r="AQ59" s="29" t="s">
        <v>421</v>
      </c>
      <c r="AR59" s="31" t="s">
        <v>421</v>
      </c>
      <c r="AS59" s="29" t="s">
        <v>421</v>
      </c>
      <c r="AT59" s="354">
        <v>41</v>
      </c>
      <c r="AU59" s="354">
        <v>44</v>
      </c>
      <c r="AV59" s="354">
        <v>48</v>
      </c>
      <c r="AW59" s="354">
        <v>56</v>
      </c>
      <c r="AX59" s="354">
        <v>60</v>
      </c>
      <c r="AY59" s="354">
        <v>60</v>
      </c>
      <c r="AZ59" s="29" t="s">
        <v>421</v>
      </c>
      <c r="BA59" s="29" t="s">
        <v>421</v>
      </c>
      <c r="BB59" s="29" t="s">
        <v>421</v>
      </c>
      <c r="BC59" s="33" t="s">
        <v>421</v>
      </c>
      <c r="BD59" s="158" t="s">
        <v>421</v>
      </c>
      <c r="BE59" s="94"/>
      <c r="BF59" s="40"/>
      <c r="BG59" s="37">
        <f t="shared" ref="BG59:BG84" si="80">IFERROR(BD59/AV59,0)</f>
        <v>0</v>
      </c>
      <c r="BH59" s="38">
        <f t="shared" ref="BH59:BH84" si="81">+IF(BI59="SI",IFERROR((IF(BI59="SI",BE59,0)/AV59),"REVISAR"),0)</f>
        <v>0</v>
      </c>
      <c r="BI59" s="39" t="s">
        <v>174</v>
      </c>
      <c r="BJ59" s="40" t="s">
        <v>175</v>
      </c>
      <c r="BK59" s="57" t="s">
        <v>421</v>
      </c>
      <c r="BL59" s="44">
        <f t="shared" si="73"/>
        <v>0</v>
      </c>
      <c r="BM59" s="40"/>
      <c r="BN59" s="37">
        <f t="shared" ref="BN59:BN84" si="82">+IFERROR(BK59/AV59,0)</f>
        <v>0</v>
      </c>
      <c r="BO59" s="38">
        <f t="shared" ref="BO59:BO84" si="83">+IF(BP59="SI",IFERROR((IF(BP59="SI",BL59,0)/AV59),"REVISAR"),BH59)</f>
        <v>0</v>
      </c>
      <c r="BP59" s="39" t="s">
        <v>174</v>
      </c>
      <c r="BQ59" s="40" t="s">
        <v>175</v>
      </c>
      <c r="BR59" s="57">
        <v>41</v>
      </c>
      <c r="BS59" s="55"/>
      <c r="BT59" s="40"/>
      <c r="BU59" s="37">
        <f t="shared" ref="BU59:BU84" si="84">IFERROR(BR59/AV59,0)</f>
        <v>0.85416666666666663</v>
      </c>
      <c r="BV59" s="38">
        <f t="shared" ref="BV59:BV84" si="85">+IF(BW59="SI",IFERROR((IF(BW59="SI",BS59,0)/AV59),"REVISAR"),BO59)</f>
        <v>0</v>
      </c>
      <c r="BW59" s="39" t="s">
        <v>176</v>
      </c>
      <c r="BX59" s="36" t="s">
        <v>753</v>
      </c>
      <c r="BY59" s="57">
        <f>+BR59</f>
        <v>41</v>
      </c>
      <c r="BZ59" s="44">
        <f>IF(BW59="SI",BS59,0)</f>
        <v>0</v>
      </c>
      <c r="CA59" s="159"/>
      <c r="CB59" s="37">
        <f t="shared" ref="CB59:CB84" si="86">IFERROR(BY59/$AV59,0)</f>
        <v>0.85416666666666663</v>
      </c>
      <c r="CC59" s="38">
        <f t="shared" ref="CC59:CC80" si="87">+IF(CD59="SI",IFERROR((IF(CD59="SI",BZ59,0)/AV59),"REVISAR"),BV59)</f>
        <v>0</v>
      </c>
      <c r="CD59" s="39" t="s">
        <v>174</v>
      </c>
      <c r="CE59" s="40" t="s">
        <v>175</v>
      </c>
      <c r="CF59" s="57">
        <f>+BY59</f>
        <v>41</v>
      </c>
      <c r="CG59" s="44">
        <f t="shared" ref="CG59:CG72" si="88">IF(CD59="SI",BZ59,0)</f>
        <v>0</v>
      </c>
      <c r="CH59" s="40"/>
      <c r="CI59" s="37">
        <f t="shared" ref="CI59:CI84" si="89">IFERROR(CF59/$AV59,0)</f>
        <v>0.85416666666666663</v>
      </c>
      <c r="CJ59" s="38">
        <f t="shared" ref="CJ59:CJ84" si="90">+IF(CK59="SI",IFERROR((IF(CK59="SI",CG59,0)/AV59),"REVISAR"),CC59)</f>
        <v>0</v>
      </c>
      <c r="CK59" s="39" t="s">
        <v>174</v>
      </c>
      <c r="CL59" s="40" t="s">
        <v>175</v>
      </c>
      <c r="CM59" s="57">
        <v>42</v>
      </c>
      <c r="CN59" s="40"/>
      <c r="CO59" s="40"/>
      <c r="CP59" s="37">
        <f t="shared" ref="CP59:CP84" si="91">IFERROR(CM59/$AV59,0)</f>
        <v>0.875</v>
      </c>
      <c r="CQ59" s="38">
        <f t="shared" ref="CQ59:CQ84" si="92">+IF(CR59="SI",IFERROR((IF(CR59="SI",CN59,0)/AV59),"REVISAR"),CJ59)</f>
        <v>0</v>
      </c>
      <c r="CR59" s="39" t="s">
        <v>176</v>
      </c>
      <c r="CS59" s="40" t="s">
        <v>754</v>
      </c>
      <c r="CT59" s="57">
        <f>+CM59</f>
        <v>42</v>
      </c>
      <c r="CU59" s="44">
        <f t="shared" si="75"/>
        <v>0</v>
      </c>
      <c r="CV59" s="40"/>
      <c r="CW59" s="37">
        <f t="shared" ref="CW59:CW84" si="93">IFERROR(CT59/$AV59,0)</f>
        <v>0.875</v>
      </c>
      <c r="CX59" s="38">
        <f t="shared" ref="CX59:CX84" si="94">+IF(CY59="SI",IFERROR((IF(CY59="SI",CU59,0)/AV59),"REVISAR"),CQ59)</f>
        <v>0</v>
      </c>
      <c r="CY59" s="39" t="s">
        <v>174</v>
      </c>
      <c r="CZ59" s="40" t="s">
        <v>175</v>
      </c>
      <c r="DA59" s="46">
        <f>+CT59</f>
        <v>42</v>
      </c>
      <c r="DB59" s="44">
        <f t="shared" si="76"/>
        <v>0</v>
      </c>
      <c r="DC59" s="40"/>
      <c r="DD59" s="37">
        <f t="shared" ref="DD59:DD84" si="95">IFERROR(DA59/$AV59,0)</f>
        <v>0.875</v>
      </c>
      <c r="DE59" s="38">
        <f t="shared" ref="DE59:DE84" si="96">+IF(DF59="SI",IFERROR((IF(DF59="SI",DB59,0)/AV59),"REVISAR"),CX59)</f>
        <v>0</v>
      </c>
      <c r="DF59" s="39" t="s">
        <v>174</v>
      </c>
      <c r="DG59" s="40" t="s">
        <v>175</v>
      </c>
      <c r="DH59" s="46">
        <v>44</v>
      </c>
      <c r="DI59" s="40"/>
      <c r="DJ59" s="40"/>
      <c r="DK59" s="37">
        <f t="shared" ref="DK59:DK84" si="97">IFERROR(DH59/$AV59,0)</f>
        <v>0.91666666666666663</v>
      </c>
      <c r="DL59" s="38">
        <f t="shared" ref="DL59:DL84" si="98">+IF(DM59="SI",IFERROR((IF(DM59="SI",DI59,0)/AV59),"REVISAR"),DE59)</f>
        <v>0</v>
      </c>
      <c r="DM59" s="39" t="s">
        <v>174</v>
      </c>
      <c r="DN59" s="40" t="s">
        <v>175</v>
      </c>
      <c r="DO59" s="46">
        <f>+DH59</f>
        <v>44</v>
      </c>
      <c r="DP59" s="44">
        <f t="shared" si="77"/>
        <v>0</v>
      </c>
      <c r="DQ59" s="40"/>
      <c r="DR59" s="37">
        <f t="shared" ref="DR59:DR84" si="99">IFERROR(DO59/$AV59,0)</f>
        <v>0.91666666666666663</v>
      </c>
      <c r="DS59" s="38">
        <f t="shared" ref="DS59:DS84" si="100">+IF(DT59="SI",IFERROR((IF(DT59="SI",DP59,0)/AV59),"REVISAR"),DL59)</f>
        <v>0</v>
      </c>
      <c r="DT59" s="39" t="s">
        <v>174</v>
      </c>
      <c r="DU59" s="40" t="s">
        <v>175</v>
      </c>
      <c r="DV59" s="46">
        <f>+DO59</f>
        <v>44</v>
      </c>
      <c r="DW59" s="44">
        <f t="shared" si="78"/>
        <v>0</v>
      </c>
      <c r="DX59" s="40"/>
      <c r="DY59" s="37">
        <f t="shared" ref="DY59:DY84" si="101">IFERROR(DV59/$AV59,0)</f>
        <v>0.91666666666666663</v>
      </c>
      <c r="DZ59" s="38">
        <f t="shared" ref="DZ59:DZ84" si="102">+IF(EA59="SI",IFERROR((IF(EA59="SI",DW59,0)/AV59),"REVISAR"),DS59)</f>
        <v>0</v>
      </c>
      <c r="EA59" s="39" t="s">
        <v>174</v>
      </c>
      <c r="EB59" s="40" t="s">
        <v>175</v>
      </c>
      <c r="EC59" s="46">
        <f t="shared" ref="EC59:EC75" si="103">+AV59</f>
        <v>48</v>
      </c>
      <c r="ED59" s="40"/>
      <c r="EE59" s="40"/>
      <c r="EF59" s="37">
        <f t="shared" ref="EF59:EF84" si="104">IFERROR(EC59/$AV59,0)</f>
        <v>1</v>
      </c>
      <c r="EG59" s="38">
        <f t="shared" ref="EG59:EG84" si="105">+IF(EH59="SI",IFERROR((IF(EH59="SI",ED59,0)/AV59),"REVISAR"),DZ59)</f>
        <v>0</v>
      </c>
      <c r="EH59" s="39" t="s">
        <v>174</v>
      </c>
      <c r="EI59" s="40" t="s">
        <v>175</v>
      </c>
      <c r="EJ59" s="48"/>
      <c r="EK59" s="48">
        <v>2024</v>
      </c>
      <c r="EL59" s="49" t="str">
        <f>+VLOOKUP(C59,[8]Listas_desplega!$AI$22:$AJ$44,2,0)</f>
        <v>DPI</v>
      </c>
      <c r="EM59" s="49" t="str">
        <f>+VLOOKUP(I59,[8]Listas_desplega!$BY$2:$BZ$7,2,0)</f>
        <v>T_2</v>
      </c>
      <c r="EN59" s="49" t="str">
        <f>+VLOOKUP(J59,[8]Listas_desplega!$BY$10:$BZ$23,2,0)</f>
        <v>T_2_C_2</v>
      </c>
      <c r="EO59" s="49" t="str">
        <f>+VLOOKUP(K59,[8]Listas_desplega!$BY$27:$BZ$54,2,0)</f>
        <v>T_2_C_2_ET_1</v>
      </c>
      <c r="EP59" s="49" t="str">
        <f>+VLOOKUP(L59,[8]Listas_desplega!$BY$57:$BZ$105,2,0)</f>
        <v>T_2_C_2_ET_1_CPT_1</v>
      </c>
      <c r="EQ59" s="50" t="str">
        <f>+VLOOKUP(M59,[8]Listas_desplega!$J$2:$K$11,2,FALSE)</f>
        <v>Eje_E_1</v>
      </c>
      <c r="ER59" s="50"/>
    </row>
    <row r="60" spans="1:148" s="51" customFormat="1" ht="15" customHeight="1" x14ac:dyDescent="0.25">
      <c r="A60" s="20" t="s">
        <v>1380</v>
      </c>
      <c r="B60" s="21" t="s">
        <v>152</v>
      </c>
      <c r="C60" s="22" t="s">
        <v>746</v>
      </c>
      <c r="D60" s="22" t="s">
        <v>746</v>
      </c>
      <c r="E60" s="23" t="s">
        <v>154</v>
      </c>
      <c r="F60" s="23" t="s">
        <v>155</v>
      </c>
      <c r="G60" s="366" t="s">
        <v>156</v>
      </c>
      <c r="H60" s="352" t="s">
        <v>429</v>
      </c>
      <c r="I60" s="352" t="s">
        <v>158</v>
      </c>
      <c r="J60" s="352" t="s">
        <v>159</v>
      </c>
      <c r="K60" s="352" t="s">
        <v>160</v>
      </c>
      <c r="L60" s="352" t="s">
        <v>626</v>
      </c>
      <c r="M60" s="353" t="s">
        <v>627</v>
      </c>
      <c r="N60" s="25" t="s">
        <v>747</v>
      </c>
      <c r="O60" s="29" t="s">
        <v>755</v>
      </c>
      <c r="P60" s="23" t="s">
        <v>756</v>
      </c>
      <c r="Q60" s="30" t="s">
        <v>165</v>
      </c>
      <c r="R60" s="30" t="s">
        <v>222</v>
      </c>
      <c r="S60" s="23" t="s">
        <v>757</v>
      </c>
      <c r="T60" s="29" t="s">
        <v>186</v>
      </c>
      <c r="U60" s="29" t="s">
        <v>187</v>
      </c>
      <c r="V60" s="29">
        <v>60</v>
      </c>
      <c r="W60" s="23" t="s">
        <v>751</v>
      </c>
      <c r="X60" s="29" t="s">
        <v>404</v>
      </c>
      <c r="Y60" s="29" t="s">
        <v>172</v>
      </c>
      <c r="Z60" s="30" t="s">
        <v>421</v>
      </c>
      <c r="AA60" s="30" t="s">
        <v>421</v>
      </c>
      <c r="AB60" s="30" t="s">
        <v>421</v>
      </c>
      <c r="AC60" s="30" t="s">
        <v>421</v>
      </c>
      <c r="AD60" s="30" t="s">
        <v>421</v>
      </c>
      <c r="AE60" s="30" t="s">
        <v>421</v>
      </c>
      <c r="AF60" s="30" t="s">
        <v>421</v>
      </c>
      <c r="AG60" s="30" t="s">
        <v>421</v>
      </c>
      <c r="AH60" s="29" t="s">
        <v>421</v>
      </c>
      <c r="AI60" s="29" t="s">
        <v>752</v>
      </c>
      <c r="AJ60" s="29" t="s">
        <v>421</v>
      </c>
      <c r="AK60" s="29" t="s">
        <v>421</v>
      </c>
      <c r="AL60" s="29" t="s">
        <v>421</v>
      </c>
      <c r="AM60" s="29" t="s">
        <v>421</v>
      </c>
      <c r="AN60" s="29" t="s">
        <v>421</v>
      </c>
      <c r="AO60" s="29" t="s">
        <v>421</v>
      </c>
      <c r="AP60" s="29" t="s">
        <v>421</v>
      </c>
      <c r="AQ60" s="29" t="s">
        <v>421</v>
      </c>
      <c r="AR60" s="31" t="s">
        <v>421</v>
      </c>
      <c r="AS60" s="29" t="s">
        <v>421</v>
      </c>
      <c r="AT60" s="354">
        <v>43</v>
      </c>
      <c r="AU60" s="354">
        <v>44</v>
      </c>
      <c r="AV60" s="354">
        <v>48</v>
      </c>
      <c r="AW60" s="354">
        <v>57</v>
      </c>
      <c r="AX60" s="354">
        <v>60</v>
      </c>
      <c r="AY60" s="354">
        <v>60</v>
      </c>
      <c r="AZ60" s="29" t="s">
        <v>421</v>
      </c>
      <c r="BA60" s="29" t="s">
        <v>421</v>
      </c>
      <c r="BB60" s="29" t="s">
        <v>421</v>
      </c>
      <c r="BC60" s="33" t="s">
        <v>421</v>
      </c>
      <c r="BD60" s="158" t="s">
        <v>421</v>
      </c>
      <c r="BE60" s="94"/>
      <c r="BF60" s="40"/>
      <c r="BG60" s="37">
        <f t="shared" si="80"/>
        <v>0</v>
      </c>
      <c r="BH60" s="38">
        <f t="shared" si="81"/>
        <v>0</v>
      </c>
      <c r="BI60" s="39" t="s">
        <v>174</v>
      </c>
      <c r="BJ60" s="40" t="s">
        <v>175</v>
      </c>
      <c r="BK60" s="57" t="s">
        <v>421</v>
      </c>
      <c r="BL60" s="44">
        <f t="shared" si="73"/>
        <v>0</v>
      </c>
      <c r="BM60" s="40"/>
      <c r="BN60" s="37">
        <f t="shared" si="82"/>
        <v>0</v>
      </c>
      <c r="BO60" s="38">
        <f t="shared" si="83"/>
        <v>0</v>
      </c>
      <c r="BP60" s="39" t="s">
        <v>174</v>
      </c>
      <c r="BQ60" s="40" t="s">
        <v>175</v>
      </c>
      <c r="BR60" s="57">
        <v>43</v>
      </c>
      <c r="BS60" s="55"/>
      <c r="BT60" s="40"/>
      <c r="BU60" s="37">
        <f t="shared" si="84"/>
        <v>0.89583333333333337</v>
      </c>
      <c r="BV60" s="38">
        <f t="shared" si="85"/>
        <v>0</v>
      </c>
      <c r="BW60" s="39" t="s">
        <v>176</v>
      </c>
      <c r="BX60" s="36" t="s">
        <v>753</v>
      </c>
      <c r="BY60" s="57">
        <f>+BR60</f>
        <v>43</v>
      </c>
      <c r="BZ60" s="44">
        <f t="shared" si="74"/>
        <v>0</v>
      </c>
      <c r="CA60" s="159"/>
      <c r="CB60" s="37">
        <f t="shared" si="86"/>
        <v>0.89583333333333337</v>
      </c>
      <c r="CC60" s="38">
        <f t="shared" si="87"/>
        <v>0</v>
      </c>
      <c r="CD60" s="39" t="s">
        <v>174</v>
      </c>
      <c r="CE60" s="40" t="s">
        <v>175</v>
      </c>
      <c r="CF60" s="57">
        <f>+BY60</f>
        <v>43</v>
      </c>
      <c r="CG60" s="44">
        <f t="shared" si="88"/>
        <v>0</v>
      </c>
      <c r="CH60" s="40"/>
      <c r="CI60" s="37">
        <f t="shared" si="89"/>
        <v>0.89583333333333337</v>
      </c>
      <c r="CJ60" s="38">
        <f t="shared" si="90"/>
        <v>0</v>
      </c>
      <c r="CK60" s="39" t="s">
        <v>174</v>
      </c>
      <c r="CL60" s="40" t="s">
        <v>175</v>
      </c>
      <c r="CM60" s="57">
        <v>44</v>
      </c>
      <c r="CN60" s="40"/>
      <c r="CO60" s="40"/>
      <c r="CP60" s="37">
        <f t="shared" si="91"/>
        <v>0.91666666666666663</v>
      </c>
      <c r="CQ60" s="38">
        <f t="shared" si="92"/>
        <v>0</v>
      </c>
      <c r="CR60" s="39" t="s">
        <v>176</v>
      </c>
      <c r="CS60" s="40" t="s">
        <v>754</v>
      </c>
      <c r="CT60" s="57">
        <f>+CM60</f>
        <v>44</v>
      </c>
      <c r="CU60" s="44">
        <f t="shared" si="75"/>
        <v>0</v>
      </c>
      <c r="CV60" s="40"/>
      <c r="CW60" s="37">
        <f t="shared" si="93"/>
        <v>0.91666666666666663</v>
      </c>
      <c r="CX60" s="38">
        <f t="shared" si="94"/>
        <v>0</v>
      </c>
      <c r="CY60" s="39" t="s">
        <v>174</v>
      </c>
      <c r="CZ60" s="40" t="s">
        <v>175</v>
      </c>
      <c r="DA60" s="46">
        <f>+CT60</f>
        <v>44</v>
      </c>
      <c r="DB60" s="44">
        <f t="shared" si="76"/>
        <v>0</v>
      </c>
      <c r="DC60" s="40"/>
      <c r="DD60" s="37">
        <f t="shared" si="95"/>
        <v>0.91666666666666663</v>
      </c>
      <c r="DE60" s="38">
        <f t="shared" si="96"/>
        <v>0</v>
      </c>
      <c r="DF60" s="39" t="s">
        <v>174</v>
      </c>
      <c r="DG60" s="40" t="s">
        <v>175</v>
      </c>
      <c r="DH60" s="46">
        <v>46</v>
      </c>
      <c r="DI60" s="40"/>
      <c r="DJ60" s="40"/>
      <c r="DK60" s="37">
        <f t="shared" si="97"/>
        <v>0.95833333333333337</v>
      </c>
      <c r="DL60" s="38">
        <f t="shared" si="98"/>
        <v>0</v>
      </c>
      <c r="DM60" s="39" t="s">
        <v>174</v>
      </c>
      <c r="DN60" s="40" t="s">
        <v>175</v>
      </c>
      <c r="DO60" s="46">
        <f>+DH60</f>
        <v>46</v>
      </c>
      <c r="DP60" s="44">
        <f t="shared" si="77"/>
        <v>0</v>
      </c>
      <c r="DQ60" s="40"/>
      <c r="DR60" s="37">
        <f t="shared" si="99"/>
        <v>0.95833333333333337</v>
      </c>
      <c r="DS60" s="38">
        <f t="shared" si="100"/>
        <v>0</v>
      </c>
      <c r="DT60" s="39" t="s">
        <v>174</v>
      </c>
      <c r="DU60" s="40" t="s">
        <v>175</v>
      </c>
      <c r="DV60" s="46">
        <f>+DO60</f>
        <v>46</v>
      </c>
      <c r="DW60" s="44">
        <f t="shared" si="78"/>
        <v>0</v>
      </c>
      <c r="DX60" s="40"/>
      <c r="DY60" s="37">
        <f t="shared" si="101"/>
        <v>0.95833333333333337</v>
      </c>
      <c r="DZ60" s="38">
        <f t="shared" si="102"/>
        <v>0</v>
      </c>
      <c r="EA60" s="39" t="s">
        <v>174</v>
      </c>
      <c r="EB60" s="40" t="s">
        <v>175</v>
      </c>
      <c r="EC60" s="46">
        <f t="shared" si="103"/>
        <v>48</v>
      </c>
      <c r="ED60" s="40"/>
      <c r="EE60" s="40"/>
      <c r="EF60" s="37">
        <f t="shared" si="104"/>
        <v>1</v>
      </c>
      <c r="EG60" s="38">
        <f t="shared" si="105"/>
        <v>0</v>
      </c>
      <c r="EH60" s="39" t="s">
        <v>174</v>
      </c>
      <c r="EI60" s="40" t="s">
        <v>175</v>
      </c>
      <c r="EJ60" s="48"/>
      <c r="EK60" s="48">
        <v>2024</v>
      </c>
      <c r="EL60" s="49" t="str">
        <f>+VLOOKUP(C60,[8]Listas_desplega!$AI$22:$AJ$44,2,0)</f>
        <v>DPI</v>
      </c>
      <c r="EM60" s="49" t="str">
        <f>+VLOOKUP(I60,[8]Listas_desplega!$BY$2:$BZ$7,2,0)</f>
        <v>T_2</v>
      </c>
      <c r="EN60" s="49" t="str">
        <f>+VLOOKUP(J60,[8]Listas_desplega!$BY$10:$BZ$23,2,0)</f>
        <v>T_2_C_2</v>
      </c>
      <c r="EO60" s="49" t="str">
        <f>+VLOOKUP(K60,[8]Listas_desplega!$BY$27:$BZ$54,2,0)</f>
        <v>T_2_C_2_ET_1</v>
      </c>
      <c r="EP60" s="49" t="str">
        <f>+VLOOKUP(L60,[8]Listas_desplega!$BY$57:$BZ$105,2,0)</f>
        <v>T_2_C_2_ET_1_CPT_1</v>
      </c>
      <c r="EQ60" s="50" t="str">
        <f>+VLOOKUP(M60,[8]Listas_desplega!$J$2:$K$11,2,FALSE)</f>
        <v>Eje_E_1</v>
      </c>
      <c r="ER60" s="50"/>
    </row>
    <row r="61" spans="1:148" s="51" customFormat="1" ht="15" customHeight="1" x14ac:dyDescent="0.25">
      <c r="A61" s="20" t="s">
        <v>1381</v>
      </c>
      <c r="B61" s="21" t="s">
        <v>152</v>
      </c>
      <c r="C61" s="22" t="s">
        <v>746</v>
      </c>
      <c r="D61" s="22" t="s">
        <v>746</v>
      </c>
      <c r="E61" s="23" t="s">
        <v>154</v>
      </c>
      <c r="F61" s="23" t="s">
        <v>155</v>
      </c>
      <c r="G61" s="366" t="s">
        <v>156</v>
      </c>
      <c r="H61" s="352" t="s">
        <v>429</v>
      </c>
      <c r="I61" s="352" t="s">
        <v>158</v>
      </c>
      <c r="J61" s="352" t="s">
        <v>159</v>
      </c>
      <c r="K61" s="352" t="s">
        <v>160</v>
      </c>
      <c r="L61" s="352" t="s">
        <v>626</v>
      </c>
      <c r="M61" s="353" t="s">
        <v>627</v>
      </c>
      <c r="N61" s="25" t="s">
        <v>747</v>
      </c>
      <c r="O61" s="29" t="s">
        <v>758</v>
      </c>
      <c r="P61" s="23" t="s">
        <v>759</v>
      </c>
      <c r="Q61" s="30" t="s">
        <v>165</v>
      </c>
      <c r="R61" s="30" t="s">
        <v>222</v>
      </c>
      <c r="S61" s="23" t="s">
        <v>760</v>
      </c>
      <c r="T61" s="29" t="s">
        <v>186</v>
      </c>
      <c r="U61" s="29" t="s">
        <v>187</v>
      </c>
      <c r="V61" s="29">
        <v>60</v>
      </c>
      <c r="W61" s="23" t="s">
        <v>751</v>
      </c>
      <c r="X61" s="29" t="s">
        <v>404</v>
      </c>
      <c r="Y61" s="29" t="s">
        <v>172</v>
      </c>
      <c r="Z61" s="30" t="s">
        <v>421</v>
      </c>
      <c r="AA61" s="30" t="s">
        <v>421</v>
      </c>
      <c r="AB61" s="30" t="s">
        <v>421</v>
      </c>
      <c r="AC61" s="30" t="s">
        <v>421</v>
      </c>
      <c r="AD61" s="30" t="s">
        <v>421</v>
      </c>
      <c r="AE61" s="30" t="s">
        <v>421</v>
      </c>
      <c r="AF61" s="30" t="s">
        <v>421</v>
      </c>
      <c r="AG61" s="30" t="s">
        <v>421</v>
      </c>
      <c r="AH61" s="29" t="s">
        <v>421</v>
      </c>
      <c r="AI61" s="29" t="s">
        <v>752</v>
      </c>
      <c r="AJ61" s="29" t="s">
        <v>421</v>
      </c>
      <c r="AK61" s="29" t="s">
        <v>421</v>
      </c>
      <c r="AL61" s="29" t="s">
        <v>421</v>
      </c>
      <c r="AM61" s="29" t="s">
        <v>421</v>
      </c>
      <c r="AN61" s="29" t="s">
        <v>421</v>
      </c>
      <c r="AO61" s="29" t="s">
        <v>421</v>
      </c>
      <c r="AP61" s="29" t="s">
        <v>421</v>
      </c>
      <c r="AQ61" s="29" t="s">
        <v>421</v>
      </c>
      <c r="AR61" s="31" t="s">
        <v>421</v>
      </c>
      <c r="AS61" s="29" t="s">
        <v>421</v>
      </c>
      <c r="AT61" s="367">
        <v>36</v>
      </c>
      <c r="AU61" s="367">
        <v>36</v>
      </c>
      <c r="AV61" s="367">
        <v>40</v>
      </c>
      <c r="AW61" s="367">
        <v>56</v>
      </c>
      <c r="AX61" s="367">
        <v>52</v>
      </c>
      <c r="AY61" s="367">
        <v>52</v>
      </c>
      <c r="AZ61" s="157" t="s">
        <v>421</v>
      </c>
      <c r="BA61" s="157" t="s">
        <v>421</v>
      </c>
      <c r="BB61" s="157" t="s">
        <v>421</v>
      </c>
      <c r="BC61" s="160" t="s">
        <v>421</v>
      </c>
      <c r="BD61" s="158" t="s">
        <v>421</v>
      </c>
      <c r="BE61" s="94"/>
      <c r="BF61" s="40"/>
      <c r="BG61" s="37">
        <f t="shared" si="80"/>
        <v>0</v>
      </c>
      <c r="BH61" s="38">
        <f t="shared" si="81"/>
        <v>0</v>
      </c>
      <c r="BI61" s="39" t="s">
        <v>174</v>
      </c>
      <c r="BJ61" s="40" t="s">
        <v>175</v>
      </c>
      <c r="BK61" s="57" t="s">
        <v>421</v>
      </c>
      <c r="BL61" s="44">
        <f t="shared" si="73"/>
        <v>0</v>
      </c>
      <c r="BM61" s="40"/>
      <c r="BN61" s="37">
        <f t="shared" si="82"/>
        <v>0</v>
      </c>
      <c r="BO61" s="38">
        <f t="shared" si="83"/>
        <v>0</v>
      </c>
      <c r="BP61" s="39" t="s">
        <v>174</v>
      </c>
      <c r="BQ61" s="40" t="s">
        <v>175</v>
      </c>
      <c r="BR61" s="57">
        <v>36</v>
      </c>
      <c r="BS61" s="55"/>
      <c r="BT61" s="40"/>
      <c r="BU61" s="37">
        <f t="shared" si="84"/>
        <v>0.9</v>
      </c>
      <c r="BV61" s="38">
        <f t="shared" si="85"/>
        <v>0</v>
      </c>
      <c r="BW61" s="39" t="s">
        <v>176</v>
      </c>
      <c r="BX61" s="36" t="s">
        <v>753</v>
      </c>
      <c r="BY61" s="57">
        <f>+BR61</f>
        <v>36</v>
      </c>
      <c r="BZ61" s="44">
        <f t="shared" si="74"/>
        <v>0</v>
      </c>
      <c r="CA61" s="159"/>
      <c r="CB61" s="37">
        <f t="shared" si="86"/>
        <v>0.9</v>
      </c>
      <c r="CC61" s="38">
        <f t="shared" si="87"/>
        <v>0</v>
      </c>
      <c r="CD61" s="39" t="s">
        <v>174</v>
      </c>
      <c r="CE61" s="40" t="s">
        <v>175</v>
      </c>
      <c r="CF61" s="57">
        <f>+BY61</f>
        <v>36</v>
      </c>
      <c r="CG61" s="44">
        <f t="shared" si="88"/>
        <v>0</v>
      </c>
      <c r="CH61" s="40"/>
      <c r="CI61" s="37">
        <f t="shared" si="89"/>
        <v>0.9</v>
      </c>
      <c r="CJ61" s="38">
        <f t="shared" si="90"/>
        <v>0</v>
      </c>
      <c r="CK61" s="39" t="s">
        <v>174</v>
      </c>
      <c r="CL61" s="40" t="s">
        <v>175</v>
      </c>
      <c r="CM61" s="57">
        <v>37</v>
      </c>
      <c r="CN61" s="40"/>
      <c r="CO61" s="40"/>
      <c r="CP61" s="37">
        <f t="shared" si="91"/>
        <v>0.92500000000000004</v>
      </c>
      <c r="CQ61" s="38">
        <f t="shared" si="92"/>
        <v>0</v>
      </c>
      <c r="CR61" s="39" t="s">
        <v>176</v>
      </c>
      <c r="CS61" s="40" t="s">
        <v>754</v>
      </c>
      <c r="CT61" s="57">
        <f>+CM61</f>
        <v>37</v>
      </c>
      <c r="CU61" s="44">
        <f t="shared" si="75"/>
        <v>0</v>
      </c>
      <c r="CV61" s="40"/>
      <c r="CW61" s="37">
        <f t="shared" si="93"/>
        <v>0.92500000000000004</v>
      </c>
      <c r="CX61" s="38">
        <f t="shared" si="94"/>
        <v>0</v>
      </c>
      <c r="CY61" s="39" t="s">
        <v>174</v>
      </c>
      <c r="CZ61" s="40" t="s">
        <v>175</v>
      </c>
      <c r="DA61" s="46">
        <f>+CT61</f>
        <v>37</v>
      </c>
      <c r="DB61" s="44">
        <f t="shared" si="76"/>
        <v>0</v>
      </c>
      <c r="DC61" s="40"/>
      <c r="DD61" s="37">
        <f t="shared" si="95"/>
        <v>0.92500000000000004</v>
      </c>
      <c r="DE61" s="38">
        <f t="shared" si="96"/>
        <v>0</v>
      </c>
      <c r="DF61" s="39" t="s">
        <v>174</v>
      </c>
      <c r="DG61" s="40" t="s">
        <v>175</v>
      </c>
      <c r="DH61" s="46">
        <v>39</v>
      </c>
      <c r="DI61" s="40"/>
      <c r="DJ61" s="40"/>
      <c r="DK61" s="37">
        <f t="shared" si="97"/>
        <v>0.97499999999999998</v>
      </c>
      <c r="DL61" s="38">
        <f t="shared" si="98"/>
        <v>0</v>
      </c>
      <c r="DM61" s="39" t="s">
        <v>174</v>
      </c>
      <c r="DN61" s="40" t="s">
        <v>175</v>
      </c>
      <c r="DO61" s="46">
        <f>+DH61</f>
        <v>39</v>
      </c>
      <c r="DP61" s="44">
        <f t="shared" si="77"/>
        <v>0</v>
      </c>
      <c r="DQ61" s="40"/>
      <c r="DR61" s="37">
        <f t="shared" si="99"/>
        <v>0.97499999999999998</v>
      </c>
      <c r="DS61" s="38">
        <f t="shared" si="100"/>
        <v>0</v>
      </c>
      <c r="DT61" s="39" t="s">
        <v>174</v>
      </c>
      <c r="DU61" s="40" t="s">
        <v>175</v>
      </c>
      <c r="DV61" s="46">
        <f>+DO61</f>
        <v>39</v>
      </c>
      <c r="DW61" s="44">
        <f t="shared" si="78"/>
        <v>0</v>
      </c>
      <c r="DX61" s="40"/>
      <c r="DY61" s="37">
        <f t="shared" si="101"/>
        <v>0.97499999999999998</v>
      </c>
      <c r="DZ61" s="38">
        <f t="shared" si="102"/>
        <v>0</v>
      </c>
      <c r="EA61" s="39" t="s">
        <v>174</v>
      </c>
      <c r="EB61" s="40" t="s">
        <v>175</v>
      </c>
      <c r="EC61" s="46">
        <f t="shared" si="103"/>
        <v>40</v>
      </c>
      <c r="ED61" s="40"/>
      <c r="EE61" s="40"/>
      <c r="EF61" s="37">
        <f t="shared" si="104"/>
        <v>1</v>
      </c>
      <c r="EG61" s="38">
        <f t="shared" si="105"/>
        <v>0</v>
      </c>
      <c r="EH61" s="39" t="s">
        <v>174</v>
      </c>
      <c r="EI61" s="40" t="s">
        <v>175</v>
      </c>
      <c r="EJ61" s="48"/>
      <c r="EK61" s="48">
        <v>2024</v>
      </c>
      <c r="EL61" s="49" t="str">
        <f>+VLOOKUP(C61,[8]Listas_desplega!$AI$22:$AJ$44,2,0)</f>
        <v>DPI</v>
      </c>
      <c r="EM61" s="49" t="str">
        <f>+VLOOKUP(I61,[8]Listas_desplega!$BY$2:$BZ$7,2,0)</f>
        <v>T_2</v>
      </c>
      <c r="EN61" s="49" t="str">
        <f>+VLOOKUP(J61,[8]Listas_desplega!$BY$10:$BZ$23,2,0)</f>
        <v>T_2_C_2</v>
      </c>
      <c r="EO61" s="49" t="str">
        <f>+VLOOKUP(K61,[8]Listas_desplega!$BY$27:$BZ$54,2,0)</f>
        <v>T_2_C_2_ET_1</v>
      </c>
      <c r="EP61" s="49" t="str">
        <f>+VLOOKUP(L61,[8]Listas_desplega!$BY$57:$BZ$105,2,0)</f>
        <v>T_2_C_2_ET_1_CPT_1</v>
      </c>
      <c r="EQ61" s="50" t="str">
        <f>+VLOOKUP(M61,[8]Listas_desplega!$J$2:$K$11,2,FALSE)</f>
        <v>Eje_E_1</v>
      </c>
      <c r="ER61" s="50"/>
    </row>
    <row r="62" spans="1:148" s="51" customFormat="1" x14ac:dyDescent="0.25">
      <c r="A62" s="20" t="s">
        <v>1382</v>
      </c>
      <c r="B62" s="21" t="s">
        <v>152</v>
      </c>
      <c r="C62" s="22" t="s">
        <v>746</v>
      </c>
      <c r="D62" s="22" t="s">
        <v>746</v>
      </c>
      <c r="E62" s="23" t="s">
        <v>154</v>
      </c>
      <c r="F62" s="23" t="s">
        <v>155</v>
      </c>
      <c r="G62" s="366" t="s">
        <v>156</v>
      </c>
      <c r="H62" s="352" t="s">
        <v>429</v>
      </c>
      <c r="I62" s="352" t="s">
        <v>158</v>
      </c>
      <c r="J62" s="352" t="s">
        <v>159</v>
      </c>
      <c r="K62" s="352" t="s">
        <v>160</v>
      </c>
      <c r="L62" s="352" t="s">
        <v>626</v>
      </c>
      <c r="M62" s="353" t="s">
        <v>627</v>
      </c>
      <c r="N62" s="25" t="s">
        <v>747</v>
      </c>
      <c r="O62" s="29" t="s">
        <v>761</v>
      </c>
      <c r="P62" s="23" t="s">
        <v>762</v>
      </c>
      <c r="Q62" s="30" t="s">
        <v>165</v>
      </c>
      <c r="R62" s="27" t="s">
        <v>222</v>
      </c>
      <c r="S62" s="23" t="s">
        <v>763</v>
      </c>
      <c r="T62" s="29" t="s">
        <v>186</v>
      </c>
      <c r="U62" s="29" t="s">
        <v>187</v>
      </c>
      <c r="V62" s="29">
        <v>60</v>
      </c>
      <c r="W62" s="23" t="s">
        <v>751</v>
      </c>
      <c r="X62" s="29" t="s">
        <v>404</v>
      </c>
      <c r="Y62" s="29" t="s">
        <v>172</v>
      </c>
      <c r="Z62" s="30" t="s">
        <v>421</v>
      </c>
      <c r="AA62" s="30" t="s">
        <v>421</v>
      </c>
      <c r="AB62" s="30" t="s">
        <v>421</v>
      </c>
      <c r="AC62" s="30" t="s">
        <v>421</v>
      </c>
      <c r="AD62" s="30" t="s">
        <v>421</v>
      </c>
      <c r="AE62" s="30" t="s">
        <v>421</v>
      </c>
      <c r="AF62" s="30" t="s">
        <v>421</v>
      </c>
      <c r="AG62" s="30" t="s">
        <v>421</v>
      </c>
      <c r="AH62" s="29" t="s">
        <v>421</v>
      </c>
      <c r="AI62" s="29" t="s">
        <v>752</v>
      </c>
      <c r="AJ62" s="29" t="s">
        <v>421</v>
      </c>
      <c r="AK62" s="29" t="s">
        <v>421</v>
      </c>
      <c r="AL62" s="29" t="s">
        <v>421</v>
      </c>
      <c r="AM62" s="29" t="s">
        <v>421</v>
      </c>
      <c r="AN62" s="29" t="s">
        <v>421</v>
      </c>
      <c r="AO62" s="29" t="s">
        <v>421</v>
      </c>
      <c r="AP62" s="29" t="s">
        <v>421</v>
      </c>
      <c r="AQ62" s="29" t="s">
        <v>421</v>
      </c>
      <c r="AR62" s="31" t="s">
        <v>421</v>
      </c>
      <c r="AS62" s="29" t="s">
        <v>421</v>
      </c>
      <c r="AT62" s="368">
        <v>41</v>
      </c>
      <c r="AU62" s="369">
        <v>44</v>
      </c>
      <c r="AV62" s="369">
        <v>49</v>
      </c>
      <c r="AW62" s="369">
        <v>48</v>
      </c>
      <c r="AX62" s="369">
        <v>60</v>
      </c>
      <c r="AY62" s="369">
        <v>60</v>
      </c>
      <c r="AZ62" s="162" t="s">
        <v>421</v>
      </c>
      <c r="BA62" s="162" t="s">
        <v>421</v>
      </c>
      <c r="BB62" s="162" t="s">
        <v>421</v>
      </c>
      <c r="BC62" s="163" t="s">
        <v>421</v>
      </c>
      <c r="BD62" s="158" t="s">
        <v>421</v>
      </c>
      <c r="BE62" s="94"/>
      <c r="BF62" s="40"/>
      <c r="BG62" s="37">
        <f t="shared" si="80"/>
        <v>0</v>
      </c>
      <c r="BH62" s="38">
        <f t="shared" si="81"/>
        <v>0</v>
      </c>
      <c r="BI62" s="39" t="s">
        <v>174</v>
      </c>
      <c r="BJ62" s="40" t="s">
        <v>175</v>
      </c>
      <c r="BK62" s="57" t="s">
        <v>421</v>
      </c>
      <c r="BL62" s="44">
        <f t="shared" si="73"/>
        <v>0</v>
      </c>
      <c r="BM62" s="40"/>
      <c r="BN62" s="37">
        <f t="shared" si="82"/>
        <v>0</v>
      </c>
      <c r="BO62" s="38">
        <f t="shared" si="83"/>
        <v>0</v>
      </c>
      <c r="BP62" s="39" t="s">
        <v>174</v>
      </c>
      <c r="BQ62" s="40" t="s">
        <v>175</v>
      </c>
      <c r="BR62" s="57">
        <v>41</v>
      </c>
      <c r="BS62" s="55"/>
      <c r="BT62" s="40"/>
      <c r="BU62" s="37">
        <f t="shared" si="84"/>
        <v>0.83673469387755106</v>
      </c>
      <c r="BV62" s="38">
        <f t="shared" si="85"/>
        <v>0</v>
      </c>
      <c r="BW62" s="39" t="s">
        <v>176</v>
      </c>
      <c r="BX62" s="36" t="s">
        <v>753</v>
      </c>
      <c r="BY62" s="57">
        <f>+BR62</f>
        <v>41</v>
      </c>
      <c r="BZ62" s="44">
        <f t="shared" si="74"/>
        <v>0</v>
      </c>
      <c r="CA62" s="159"/>
      <c r="CB62" s="37">
        <f t="shared" si="86"/>
        <v>0.83673469387755106</v>
      </c>
      <c r="CC62" s="38">
        <f t="shared" si="87"/>
        <v>0</v>
      </c>
      <c r="CD62" s="39" t="s">
        <v>174</v>
      </c>
      <c r="CE62" s="40" t="s">
        <v>175</v>
      </c>
      <c r="CF62" s="57">
        <f>+BY62</f>
        <v>41</v>
      </c>
      <c r="CG62" s="44">
        <f t="shared" si="88"/>
        <v>0</v>
      </c>
      <c r="CH62" s="40"/>
      <c r="CI62" s="37">
        <f t="shared" si="89"/>
        <v>0.83673469387755106</v>
      </c>
      <c r="CJ62" s="38">
        <f t="shared" si="90"/>
        <v>0</v>
      </c>
      <c r="CK62" s="39" t="s">
        <v>174</v>
      </c>
      <c r="CL62" s="40" t="s">
        <v>175</v>
      </c>
      <c r="CM62" s="57">
        <v>42</v>
      </c>
      <c r="CN62" s="40"/>
      <c r="CO62" s="40"/>
      <c r="CP62" s="37">
        <f t="shared" si="91"/>
        <v>0.8571428571428571</v>
      </c>
      <c r="CQ62" s="38">
        <f t="shared" si="92"/>
        <v>0</v>
      </c>
      <c r="CR62" s="39" t="s">
        <v>176</v>
      </c>
      <c r="CS62" s="40" t="s">
        <v>754</v>
      </c>
      <c r="CT62" s="57">
        <f>+CM62</f>
        <v>42</v>
      </c>
      <c r="CU62" s="44">
        <f t="shared" si="75"/>
        <v>0</v>
      </c>
      <c r="CV62" s="40"/>
      <c r="CW62" s="37">
        <f t="shared" si="93"/>
        <v>0.8571428571428571</v>
      </c>
      <c r="CX62" s="38">
        <f t="shared" si="94"/>
        <v>0</v>
      </c>
      <c r="CY62" s="39" t="s">
        <v>174</v>
      </c>
      <c r="CZ62" s="40" t="s">
        <v>175</v>
      </c>
      <c r="DA62" s="46">
        <f>+CT62</f>
        <v>42</v>
      </c>
      <c r="DB62" s="44">
        <f t="shared" si="76"/>
        <v>0</v>
      </c>
      <c r="DC62" s="40"/>
      <c r="DD62" s="37">
        <f t="shared" si="95"/>
        <v>0.8571428571428571</v>
      </c>
      <c r="DE62" s="38">
        <f t="shared" si="96"/>
        <v>0</v>
      </c>
      <c r="DF62" s="39" t="s">
        <v>174</v>
      </c>
      <c r="DG62" s="40" t="s">
        <v>175</v>
      </c>
      <c r="DH62" s="46">
        <v>45</v>
      </c>
      <c r="DI62" s="40"/>
      <c r="DJ62" s="40"/>
      <c r="DK62" s="37">
        <f t="shared" si="97"/>
        <v>0.91836734693877553</v>
      </c>
      <c r="DL62" s="38">
        <f t="shared" si="98"/>
        <v>0</v>
      </c>
      <c r="DM62" s="39" t="s">
        <v>174</v>
      </c>
      <c r="DN62" s="40" t="s">
        <v>175</v>
      </c>
      <c r="DO62" s="46">
        <f>+DH62</f>
        <v>45</v>
      </c>
      <c r="DP62" s="44">
        <f t="shared" si="77"/>
        <v>0</v>
      </c>
      <c r="DQ62" s="40"/>
      <c r="DR62" s="37">
        <f t="shared" si="99"/>
        <v>0.91836734693877553</v>
      </c>
      <c r="DS62" s="38">
        <f t="shared" si="100"/>
        <v>0</v>
      </c>
      <c r="DT62" s="39" t="s">
        <v>174</v>
      </c>
      <c r="DU62" s="40" t="s">
        <v>175</v>
      </c>
      <c r="DV62" s="46">
        <f>+DO62</f>
        <v>45</v>
      </c>
      <c r="DW62" s="44">
        <f t="shared" si="78"/>
        <v>0</v>
      </c>
      <c r="DX62" s="40"/>
      <c r="DY62" s="37">
        <f t="shared" si="101"/>
        <v>0.91836734693877553</v>
      </c>
      <c r="DZ62" s="38">
        <f t="shared" si="102"/>
        <v>0</v>
      </c>
      <c r="EA62" s="39" t="s">
        <v>174</v>
      </c>
      <c r="EB62" s="40" t="s">
        <v>175</v>
      </c>
      <c r="EC62" s="46">
        <f t="shared" si="103"/>
        <v>49</v>
      </c>
      <c r="ED62" s="40"/>
      <c r="EE62" s="40"/>
      <c r="EF62" s="37">
        <f t="shared" si="104"/>
        <v>1</v>
      </c>
      <c r="EG62" s="38">
        <f t="shared" si="105"/>
        <v>0</v>
      </c>
      <c r="EH62" s="39" t="s">
        <v>174</v>
      </c>
      <c r="EI62" s="40" t="s">
        <v>175</v>
      </c>
      <c r="EJ62" s="48"/>
      <c r="EK62" s="48">
        <v>2024</v>
      </c>
      <c r="EL62" s="49" t="str">
        <f>+VLOOKUP(C62,[8]Listas_desplega!$AI$22:$AJ$44,2,0)</f>
        <v>DPI</v>
      </c>
      <c r="EM62" s="49" t="str">
        <f>+VLOOKUP(I62,[8]Listas_desplega!$BY$2:$BZ$7,2,0)</f>
        <v>T_2</v>
      </c>
      <c r="EN62" s="49" t="str">
        <f>+VLOOKUP(J62,[8]Listas_desplega!$BY$10:$BZ$23,2,0)</f>
        <v>T_2_C_2</v>
      </c>
      <c r="EO62" s="49" t="str">
        <f>+VLOOKUP(K62,[8]Listas_desplega!$BY$27:$BZ$54,2,0)</f>
        <v>T_2_C_2_ET_1</v>
      </c>
      <c r="EP62" s="49" t="str">
        <f>+VLOOKUP(L62,[8]Listas_desplega!$BY$57:$BZ$105,2,0)</f>
        <v>T_2_C_2_ET_1_CPT_1</v>
      </c>
      <c r="EQ62" s="50" t="str">
        <f>+VLOOKUP(M62,[8]Listas_desplega!$J$2:$K$11,2,FALSE)</f>
        <v>Eje_E_1</v>
      </c>
      <c r="ER62" s="50"/>
    </row>
    <row r="63" spans="1:148" s="51" customFormat="1" x14ac:dyDescent="0.25">
      <c r="A63" s="20" t="s">
        <v>1384</v>
      </c>
      <c r="B63" s="21" t="s">
        <v>152</v>
      </c>
      <c r="C63" s="22" t="s">
        <v>746</v>
      </c>
      <c r="D63" s="22" t="s">
        <v>764</v>
      </c>
      <c r="E63" s="23" t="s">
        <v>154</v>
      </c>
      <c r="F63" s="23" t="s">
        <v>155</v>
      </c>
      <c r="G63" s="366" t="s">
        <v>156</v>
      </c>
      <c r="H63" s="352" t="s">
        <v>429</v>
      </c>
      <c r="I63" s="352" t="s">
        <v>158</v>
      </c>
      <c r="J63" s="352" t="s">
        <v>159</v>
      </c>
      <c r="K63" s="352" t="s">
        <v>160</v>
      </c>
      <c r="L63" s="352" t="s">
        <v>626</v>
      </c>
      <c r="M63" s="353" t="s">
        <v>627</v>
      </c>
      <c r="N63" s="25" t="s">
        <v>747</v>
      </c>
      <c r="O63" s="29">
        <v>42</v>
      </c>
      <c r="P63" s="109" t="s">
        <v>773</v>
      </c>
      <c r="Q63" s="30" t="s">
        <v>165</v>
      </c>
      <c r="R63" s="27" t="s">
        <v>222</v>
      </c>
      <c r="S63" s="23" t="s">
        <v>774</v>
      </c>
      <c r="T63" s="29" t="s">
        <v>168</v>
      </c>
      <c r="U63" s="29" t="s">
        <v>187</v>
      </c>
      <c r="V63" s="29">
        <v>30</v>
      </c>
      <c r="W63" s="23" t="s">
        <v>751</v>
      </c>
      <c r="X63" s="29" t="s">
        <v>225</v>
      </c>
      <c r="Y63" s="21" t="s">
        <v>172</v>
      </c>
      <c r="Z63" s="30" t="s">
        <v>421</v>
      </c>
      <c r="AA63" s="30" t="s">
        <v>421</v>
      </c>
      <c r="AB63" s="30" t="s">
        <v>421</v>
      </c>
      <c r="AC63" s="30" t="s">
        <v>421</v>
      </c>
      <c r="AD63" s="30" t="s">
        <v>421</v>
      </c>
      <c r="AE63" s="30" t="s">
        <v>421</v>
      </c>
      <c r="AF63" s="30" t="s">
        <v>421</v>
      </c>
      <c r="AG63" s="30" t="s">
        <v>421</v>
      </c>
      <c r="AH63" s="29" t="s">
        <v>421</v>
      </c>
      <c r="AI63" s="29" t="s">
        <v>752</v>
      </c>
      <c r="AJ63" s="29" t="s">
        <v>421</v>
      </c>
      <c r="AK63" s="29" t="s">
        <v>421</v>
      </c>
      <c r="AL63" s="29" t="s">
        <v>421</v>
      </c>
      <c r="AM63" s="29" t="s">
        <v>421</v>
      </c>
      <c r="AN63" s="29" t="s">
        <v>421</v>
      </c>
      <c r="AO63" s="29" t="s">
        <v>421</v>
      </c>
      <c r="AP63" s="29" t="s">
        <v>421</v>
      </c>
      <c r="AQ63" s="29" t="s">
        <v>421</v>
      </c>
      <c r="AR63" s="31" t="s">
        <v>421</v>
      </c>
      <c r="AS63" s="29" t="s">
        <v>421</v>
      </c>
      <c r="AT63" s="367">
        <v>409038</v>
      </c>
      <c r="AU63" s="367">
        <v>446893</v>
      </c>
      <c r="AV63" s="367">
        <v>645895</v>
      </c>
      <c r="AW63" s="367">
        <v>746969</v>
      </c>
      <c r="AX63" s="367">
        <v>800000</v>
      </c>
      <c r="AY63" s="367">
        <v>800000</v>
      </c>
      <c r="AZ63" s="29" t="s">
        <v>421</v>
      </c>
      <c r="BA63" s="29" t="s">
        <v>421</v>
      </c>
      <c r="BB63" s="29">
        <v>446.89299999999997</v>
      </c>
      <c r="BC63" s="33" t="s">
        <v>421</v>
      </c>
      <c r="BD63" s="158" t="s">
        <v>421</v>
      </c>
      <c r="BE63" s="94"/>
      <c r="BF63" s="36" t="s">
        <v>775</v>
      </c>
      <c r="BG63" s="37">
        <f t="shared" si="80"/>
        <v>0</v>
      </c>
      <c r="BH63" s="38">
        <f t="shared" si="81"/>
        <v>0</v>
      </c>
      <c r="BI63" s="168" t="s">
        <v>179</v>
      </c>
      <c r="BJ63" s="169" t="s">
        <v>776</v>
      </c>
      <c r="BK63" s="57"/>
      <c r="BL63" s="44">
        <f t="shared" si="73"/>
        <v>0</v>
      </c>
      <c r="BM63" s="36" t="s">
        <v>777</v>
      </c>
      <c r="BN63" s="37">
        <f t="shared" si="82"/>
        <v>0</v>
      </c>
      <c r="BO63" s="38">
        <f t="shared" si="83"/>
        <v>0</v>
      </c>
      <c r="BP63" s="39" t="s">
        <v>179</v>
      </c>
      <c r="BQ63" s="36" t="s">
        <v>778</v>
      </c>
      <c r="BR63" s="57">
        <v>456893</v>
      </c>
      <c r="BS63" s="165">
        <v>438594</v>
      </c>
      <c r="BT63" s="36" t="s">
        <v>779</v>
      </c>
      <c r="BU63" s="37">
        <f t="shared" si="84"/>
        <v>0.70737968245612681</v>
      </c>
      <c r="BV63" s="38">
        <f t="shared" si="85"/>
        <v>0.67904845214779497</v>
      </c>
      <c r="BW63" s="39" t="s">
        <v>179</v>
      </c>
      <c r="BX63" s="36" t="s">
        <v>780</v>
      </c>
      <c r="BY63" s="57">
        <f>+BR63</f>
        <v>456893</v>
      </c>
      <c r="BZ63" s="44">
        <f t="shared" si="74"/>
        <v>438594</v>
      </c>
      <c r="CA63" s="159" t="s">
        <v>781</v>
      </c>
      <c r="CB63" s="37">
        <f t="shared" si="86"/>
        <v>0.70737968245612681</v>
      </c>
      <c r="CC63" s="38">
        <f t="shared" si="87"/>
        <v>0.67904845214779497</v>
      </c>
      <c r="CD63" s="39" t="s">
        <v>179</v>
      </c>
      <c r="CE63" s="36" t="s">
        <v>782</v>
      </c>
      <c r="CF63" s="57">
        <f>+BY63</f>
        <v>456893</v>
      </c>
      <c r="CG63" s="44">
        <f t="shared" si="88"/>
        <v>438594</v>
      </c>
      <c r="CH63" s="159" t="s">
        <v>783</v>
      </c>
      <c r="CI63" s="37">
        <f t="shared" si="89"/>
        <v>0.70737968245612681</v>
      </c>
      <c r="CJ63" s="38">
        <f t="shared" si="90"/>
        <v>0.67904845214779497</v>
      </c>
      <c r="CK63" s="39" t="s">
        <v>179</v>
      </c>
      <c r="CL63" s="40" t="s">
        <v>784</v>
      </c>
      <c r="CM63" s="57">
        <v>486893</v>
      </c>
      <c r="CN63" s="166"/>
      <c r="CO63" s="170" t="s">
        <v>785</v>
      </c>
      <c r="CP63" s="37">
        <f t="shared" si="91"/>
        <v>0.75382686040300673</v>
      </c>
      <c r="CQ63" s="171">
        <f>+IF(CR63="SI",IFERROR((IF(CR63="SI",CG63,0)/AV63),"REVISAR"),CJ63)</f>
        <v>0.67904845214779497</v>
      </c>
      <c r="CR63" s="39" t="s">
        <v>179</v>
      </c>
      <c r="CS63" s="40" t="s">
        <v>786</v>
      </c>
      <c r="CT63" s="57">
        <f>+CM63</f>
        <v>486893</v>
      </c>
      <c r="CU63" s="44">
        <f t="shared" si="75"/>
        <v>0</v>
      </c>
      <c r="CV63" s="166"/>
      <c r="CW63" s="37">
        <f t="shared" si="93"/>
        <v>0.75382686040300673</v>
      </c>
      <c r="CX63" s="38">
        <f t="shared" si="94"/>
        <v>0.67904845214779497</v>
      </c>
      <c r="CY63" s="39" t="s">
        <v>174</v>
      </c>
      <c r="CZ63" s="40" t="s">
        <v>175</v>
      </c>
      <c r="DA63" s="46">
        <f>+CT63</f>
        <v>486893</v>
      </c>
      <c r="DB63" s="44">
        <f t="shared" si="76"/>
        <v>0</v>
      </c>
      <c r="DC63" s="166"/>
      <c r="DD63" s="37">
        <f t="shared" si="95"/>
        <v>0.75382686040300673</v>
      </c>
      <c r="DE63" s="38">
        <f t="shared" si="96"/>
        <v>0.67904845214779497</v>
      </c>
      <c r="DF63" s="39" t="s">
        <v>174</v>
      </c>
      <c r="DG63" s="40" t="s">
        <v>175</v>
      </c>
      <c r="DH63" s="46">
        <v>566893</v>
      </c>
      <c r="DI63" s="166"/>
      <c r="DJ63" s="166"/>
      <c r="DK63" s="37">
        <f t="shared" si="97"/>
        <v>0.87768600159468646</v>
      </c>
      <c r="DL63" s="38">
        <f t="shared" si="98"/>
        <v>0.67904845214779497</v>
      </c>
      <c r="DM63" s="39" t="s">
        <v>174</v>
      </c>
      <c r="DN63" s="40" t="s">
        <v>175</v>
      </c>
      <c r="DO63" s="46">
        <f>+DH63</f>
        <v>566893</v>
      </c>
      <c r="DP63" s="44">
        <f t="shared" si="77"/>
        <v>0</v>
      </c>
      <c r="DQ63" s="166"/>
      <c r="DR63" s="37">
        <f t="shared" si="99"/>
        <v>0.87768600159468646</v>
      </c>
      <c r="DS63" s="38">
        <f t="shared" si="100"/>
        <v>0.67904845214779497</v>
      </c>
      <c r="DT63" s="39" t="s">
        <v>174</v>
      </c>
      <c r="DU63" s="40" t="s">
        <v>175</v>
      </c>
      <c r="DV63" s="46">
        <f>+DO63</f>
        <v>566893</v>
      </c>
      <c r="DW63" s="44">
        <f t="shared" si="78"/>
        <v>0</v>
      </c>
      <c r="DX63" s="166"/>
      <c r="DY63" s="37">
        <f t="shared" si="101"/>
        <v>0.87768600159468646</v>
      </c>
      <c r="DZ63" s="38">
        <f t="shared" si="102"/>
        <v>0.67904845214779497</v>
      </c>
      <c r="EA63" s="39" t="s">
        <v>174</v>
      </c>
      <c r="EB63" s="40" t="s">
        <v>175</v>
      </c>
      <c r="EC63" s="46">
        <f t="shared" si="103"/>
        <v>645895</v>
      </c>
      <c r="ED63" s="76"/>
      <c r="EE63" s="76"/>
      <c r="EF63" s="37">
        <f t="shared" si="104"/>
        <v>1</v>
      </c>
      <c r="EG63" s="38">
        <f t="shared" si="105"/>
        <v>0.67904845214779497</v>
      </c>
      <c r="EH63" s="39" t="s">
        <v>174</v>
      </c>
      <c r="EI63" s="40" t="s">
        <v>175</v>
      </c>
      <c r="EJ63" s="48"/>
      <c r="EK63" s="48">
        <v>2024</v>
      </c>
      <c r="EL63" s="49" t="str">
        <f>+VLOOKUP(C63,[8]Listas_desplega!$AI$22:$AJ$44,2,0)</f>
        <v>DPI</v>
      </c>
      <c r="EM63" s="49" t="str">
        <f>+VLOOKUP(I63,[8]Listas_desplega!$BY$2:$BZ$7,2,0)</f>
        <v>T_2</v>
      </c>
      <c r="EN63" s="49" t="str">
        <f>+VLOOKUP(J63,[8]Listas_desplega!$BY$10:$BZ$23,2,0)</f>
        <v>T_2_C_2</v>
      </c>
      <c r="EO63" s="49" t="str">
        <f>+VLOOKUP(K63,[8]Listas_desplega!$BY$27:$BZ$54,2,0)</f>
        <v>T_2_C_2_ET_1</v>
      </c>
      <c r="EP63" s="49" t="str">
        <f>+VLOOKUP(L63,[8]Listas_desplega!$BY$57:$BZ$105,2,0)</f>
        <v>T_2_C_2_ET_1_CPT_1</v>
      </c>
      <c r="EQ63" s="50" t="str">
        <f>+VLOOKUP(M63,[8]Listas_desplega!$J$2:$K$11,2,FALSE)</f>
        <v>Eje_E_1</v>
      </c>
      <c r="ER63" s="50"/>
    </row>
    <row r="64" spans="1:148" s="51" customFormat="1" x14ac:dyDescent="0.25">
      <c r="A64" s="20" t="s">
        <v>1396</v>
      </c>
      <c r="B64" s="21" t="s">
        <v>838</v>
      </c>
      <c r="C64" s="22" t="s">
        <v>839</v>
      </c>
      <c r="D64" s="22" t="s">
        <v>840</v>
      </c>
      <c r="E64" s="23" t="s">
        <v>154</v>
      </c>
      <c r="F64" s="63" t="s">
        <v>155</v>
      </c>
      <c r="G64" s="366" t="s">
        <v>156</v>
      </c>
      <c r="H64" s="352" t="s">
        <v>841</v>
      </c>
      <c r="I64" s="352" t="s">
        <v>158</v>
      </c>
      <c r="J64" s="352" t="s">
        <v>159</v>
      </c>
      <c r="K64" s="352" t="s">
        <v>160</v>
      </c>
      <c r="L64" s="352" t="s">
        <v>842</v>
      </c>
      <c r="M64" s="353" t="s">
        <v>843</v>
      </c>
      <c r="N64" s="25" t="s">
        <v>844</v>
      </c>
      <c r="O64" s="29" t="s">
        <v>845</v>
      </c>
      <c r="P64" s="23" t="s">
        <v>846</v>
      </c>
      <c r="Q64" s="30" t="s">
        <v>165</v>
      </c>
      <c r="R64" s="30" t="s">
        <v>166</v>
      </c>
      <c r="S64" s="63" t="s">
        <v>847</v>
      </c>
      <c r="T64" s="29" t="s">
        <v>168</v>
      </c>
      <c r="U64" s="29" t="s">
        <v>199</v>
      </c>
      <c r="V64" s="29">
        <v>180</v>
      </c>
      <c r="W64" s="23" t="s">
        <v>848</v>
      </c>
      <c r="X64" s="29" t="s">
        <v>404</v>
      </c>
      <c r="Y64" s="21"/>
      <c r="Z64" s="30"/>
      <c r="AA64" s="30"/>
      <c r="AB64" s="30"/>
      <c r="AC64" s="30"/>
      <c r="AD64" s="30"/>
      <c r="AE64" s="30"/>
      <c r="AF64" s="30"/>
      <c r="AG64" s="30"/>
      <c r="AH64" s="29"/>
      <c r="AI64" s="29"/>
      <c r="AJ64" s="29"/>
      <c r="AK64" s="29"/>
      <c r="AL64" s="29"/>
      <c r="AM64" s="29"/>
      <c r="AN64" s="29"/>
      <c r="AO64" s="29"/>
      <c r="AP64" s="29"/>
      <c r="AQ64" s="29"/>
      <c r="AR64" s="31"/>
      <c r="AS64" s="29"/>
      <c r="AT64" s="180">
        <v>200</v>
      </c>
      <c r="AU64" s="181">
        <v>4600</v>
      </c>
      <c r="AV64" s="181">
        <v>4700</v>
      </c>
      <c r="AW64" s="181">
        <v>4800</v>
      </c>
      <c r="AX64" s="181">
        <v>4900</v>
      </c>
      <c r="AY64" s="370">
        <v>19000</v>
      </c>
      <c r="AZ64" s="174"/>
      <c r="BA64" s="174"/>
      <c r="BB64" s="174"/>
      <c r="BC64" s="175"/>
      <c r="BD64" s="151"/>
      <c r="BE64" s="100"/>
      <c r="BF64" s="36" t="s">
        <v>849</v>
      </c>
      <c r="BG64" s="37">
        <f t="shared" si="80"/>
        <v>0</v>
      </c>
      <c r="BH64" s="38">
        <f t="shared" si="81"/>
        <v>0</v>
      </c>
      <c r="BI64" s="39" t="s">
        <v>174</v>
      </c>
      <c r="BJ64" s="40"/>
      <c r="BK64" s="183"/>
      <c r="BL64" s="44">
        <f t="shared" si="73"/>
        <v>0</v>
      </c>
      <c r="BM64" s="36" t="s">
        <v>850</v>
      </c>
      <c r="BN64" s="37">
        <f t="shared" si="82"/>
        <v>0</v>
      </c>
      <c r="BO64" s="38">
        <f t="shared" si="83"/>
        <v>0</v>
      </c>
      <c r="BP64" s="39" t="s">
        <v>174</v>
      </c>
      <c r="BQ64" s="40"/>
      <c r="BR64" s="95"/>
      <c r="BS64" s="111">
        <f t="shared" ref="BS64:BS72" si="106">IF(BP64="SI",BL64,0)</f>
        <v>0</v>
      </c>
      <c r="BT64" s="36" t="s">
        <v>851</v>
      </c>
      <c r="BU64" s="37">
        <f t="shared" si="84"/>
        <v>0</v>
      </c>
      <c r="BV64" s="38">
        <f t="shared" si="85"/>
        <v>0</v>
      </c>
      <c r="BW64" s="39" t="s">
        <v>176</v>
      </c>
      <c r="BX64" s="36" t="s">
        <v>753</v>
      </c>
      <c r="BY64" s="151"/>
      <c r="BZ64" s="44">
        <f t="shared" si="74"/>
        <v>0</v>
      </c>
      <c r="CA64" s="36"/>
      <c r="CB64" s="37">
        <f t="shared" si="86"/>
        <v>0</v>
      </c>
      <c r="CC64" s="38">
        <f t="shared" si="87"/>
        <v>0</v>
      </c>
      <c r="CD64" s="39" t="s">
        <v>174</v>
      </c>
      <c r="CE64" s="40" t="s">
        <v>175</v>
      </c>
      <c r="CF64" s="151"/>
      <c r="CG64" s="44">
        <f t="shared" si="88"/>
        <v>0</v>
      </c>
      <c r="CH64" s="36"/>
      <c r="CI64" s="37">
        <f t="shared" si="89"/>
        <v>0</v>
      </c>
      <c r="CJ64" s="38">
        <f t="shared" si="90"/>
        <v>0</v>
      </c>
      <c r="CK64" s="39" t="s">
        <v>174</v>
      </c>
      <c r="CL64" s="40" t="s">
        <v>175</v>
      </c>
      <c r="CM64" s="151"/>
      <c r="CN64" s="44">
        <f t="shared" ref="CN64:CN72" si="107">IF(CK64="SI",CG64,0)</f>
        <v>0</v>
      </c>
      <c r="CO64" s="40"/>
      <c r="CP64" s="37">
        <f t="shared" si="91"/>
        <v>0</v>
      </c>
      <c r="CQ64" s="38">
        <f t="shared" si="92"/>
        <v>0</v>
      </c>
      <c r="CR64" s="39" t="s">
        <v>174</v>
      </c>
      <c r="CS64" s="40" t="s">
        <v>175</v>
      </c>
      <c r="CT64" s="126"/>
      <c r="CU64" s="44">
        <f t="shared" si="75"/>
        <v>0</v>
      </c>
      <c r="CV64" s="40"/>
      <c r="CW64" s="37">
        <f t="shared" si="93"/>
        <v>0</v>
      </c>
      <c r="CX64" s="38">
        <f t="shared" si="94"/>
        <v>0</v>
      </c>
      <c r="CY64" s="39" t="s">
        <v>174</v>
      </c>
      <c r="CZ64" s="40" t="s">
        <v>175</v>
      </c>
      <c r="DA64" s="152"/>
      <c r="DB64" s="44">
        <f t="shared" si="76"/>
        <v>0</v>
      </c>
      <c r="DC64" s="40"/>
      <c r="DD64" s="37">
        <f t="shared" si="95"/>
        <v>0</v>
      </c>
      <c r="DE64" s="38">
        <f t="shared" si="96"/>
        <v>0</v>
      </c>
      <c r="DF64" s="39" t="s">
        <v>174</v>
      </c>
      <c r="DG64" s="40" t="s">
        <v>175</v>
      </c>
      <c r="DH64" s="152"/>
      <c r="DI64" s="44">
        <f t="shared" ref="DI64:DI72" si="108">IF(DF64="SI",DB64,0)</f>
        <v>0</v>
      </c>
      <c r="DJ64" s="40"/>
      <c r="DK64" s="37">
        <f t="shared" si="97"/>
        <v>0</v>
      </c>
      <c r="DL64" s="38">
        <f t="shared" si="98"/>
        <v>0</v>
      </c>
      <c r="DM64" s="39" t="s">
        <v>174</v>
      </c>
      <c r="DN64" s="40" t="s">
        <v>175</v>
      </c>
      <c r="DO64" s="152"/>
      <c r="DP64" s="44">
        <f t="shared" si="77"/>
        <v>0</v>
      </c>
      <c r="DQ64" s="40"/>
      <c r="DR64" s="37">
        <f t="shared" si="99"/>
        <v>0</v>
      </c>
      <c r="DS64" s="38">
        <f t="shared" si="100"/>
        <v>0</v>
      </c>
      <c r="DT64" s="39" t="s">
        <v>174</v>
      </c>
      <c r="DU64" s="40" t="s">
        <v>175</v>
      </c>
      <c r="DV64" s="94"/>
      <c r="DW64" s="44">
        <f t="shared" si="78"/>
        <v>0</v>
      </c>
      <c r="DX64" s="40"/>
      <c r="DY64" s="37">
        <f t="shared" si="101"/>
        <v>0</v>
      </c>
      <c r="DZ64" s="38">
        <f t="shared" si="102"/>
        <v>0</v>
      </c>
      <c r="EA64" s="39" t="s">
        <v>174</v>
      </c>
      <c r="EB64" s="40" t="s">
        <v>175</v>
      </c>
      <c r="EC64" s="46">
        <f t="shared" si="103"/>
        <v>4700</v>
      </c>
      <c r="ED64" s="40"/>
      <c r="EE64" s="40"/>
      <c r="EF64" s="37">
        <f t="shared" si="104"/>
        <v>1</v>
      </c>
      <c r="EG64" s="38">
        <f t="shared" si="105"/>
        <v>0</v>
      </c>
      <c r="EH64" s="39" t="s">
        <v>174</v>
      </c>
      <c r="EI64" s="40" t="s">
        <v>175</v>
      </c>
      <c r="EJ64" s="50" t="s">
        <v>173</v>
      </c>
      <c r="EK64" s="48">
        <v>2024</v>
      </c>
      <c r="EL64" s="49" t="str">
        <f>+VLOOKUP(C64,[8]Listas_desplega!$AI$22:$AJ$44,2,0)</f>
        <v>DF_ES</v>
      </c>
      <c r="EM64" s="49" t="str">
        <f>+VLOOKUP(I64,[8]Listas_desplega!$BY$2:$BZ$7,2,0)</f>
        <v>T_2</v>
      </c>
      <c r="EN64" s="49" t="str">
        <f>+VLOOKUP(J64,[8]Listas_desplega!$BY$10:$BZ$23,2,0)</f>
        <v>T_2_C_2</v>
      </c>
      <c r="EO64" s="49" t="str">
        <f>+VLOOKUP(K64,[8]Listas_desplega!$BY$27:$BZ$54,2,0)</f>
        <v>T_2_C_2_ET_1</v>
      </c>
      <c r="EP64" s="49" t="str">
        <f>+VLOOKUP(L64,[8]Listas_desplega!$BY$57:$BZ$105,2,0)</f>
        <v>T_1_C_1_ET_1_CPT_1</v>
      </c>
      <c r="EQ64" s="50" t="str">
        <f>+VLOOKUP(M64,[8]Listas_desplega!$J$2:$K$11,2,FALSE)</f>
        <v>Eje_E_8</v>
      </c>
      <c r="ER64" s="50"/>
    </row>
    <row r="65" spans="1:148" s="51" customFormat="1" x14ac:dyDescent="0.25">
      <c r="A65" s="20" t="s">
        <v>1397</v>
      </c>
      <c r="B65" s="21" t="s">
        <v>838</v>
      </c>
      <c r="C65" s="22" t="s">
        <v>839</v>
      </c>
      <c r="D65" s="22" t="s">
        <v>840</v>
      </c>
      <c r="E65" s="23" t="s">
        <v>154</v>
      </c>
      <c r="F65" s="63" t="s">
        <v>155</v>
      </c>
      <c r="G65" s="366" t="s">
        <v>156</v>
      </c>
      <c r="H65" s="352" t="s">
        <v>841</v>
      </c>
      <c r="I65" s="352" t="s">
        <v>158</v>
      </c>
      <c r="J65" s="352" t="s">
        <v>159</v>
      </c>
      <c r="K65" s="352" t="s">
        <v>160</v>
      </c>
      <c r="L65" s="352" t="s">
        <v>852</v>
      </c>
      <c r="M65" s="353" t="s">
        <v>843</v>
      </c>
      <c r="N65" s="25" t="s">
        <v>844</v>
      </c>
      <c r="O65" s="29" t="s">
        <v>853</v>
      </c>
      <c r="P65" s="23" t="s">
        <v>854</v>
      </c>
      <c r="Q65" s="30" t="s">
        <v>165</v>
      </c>
      <c r="R65" s="30" t="s">
        <v>166</v>
      </c>
      <c r="S65" s="23" t="s">
        <v>855</v>
      </c>
      <c r="T65" s="29" t="s">
        <v>168</v>
      </c>
      <c r="U65" s="29" t="s">
        <v>199</v>
      </c>
      <c r="V65" s="29">
        <v>180</v>
      </c>
      <c r="W65" s="23" t="s">
        <v>848</v>
      </c>
      <c r="X65" s="29" t="s">
        <v>404</v>
      </c>
      <c r="Y65" s="21"/>
      <c r="Z65" s="30"/>
      <c r="AA65" s="30"/>
      <c r="AB65" s="30"/>
      <c r="AC65" s="30"/>
      <c r="AD65" s="30"/>
      <c r="AE65" s="30"/>
      <c r="AF65" s="30"/>
      <c r="AG65" s="30"/>
      <c r="AH65" s="29"/>
      <c r="AI65" s="29"/>
      <c r="AJ65" s="29"/>
      <c r="AK65" s="29"/>
      <c r="AL65" s="29"/>
      <c r="AM65" s="29"/>
      <c r="AN65" s="29"/>
      <c r="AO65" s="29"/>
      <c r="AP65" s="29"/>
      <c r="AQ65" s="29"/>
      <c r="AR65" s="31"/>
      <c r="AS65" s="29"/>
      <c r="AT65" s="354">
        <v>350</v>
      </c>
      <c r="AU65" s="181">
        <v>3200</v>
      </c>
      <c r="AV65" s="181">
        <v>3300</v>
      </c>
      <c r="AW65" s="181">
        <v>3400</v>
      </c>
      <c r="AX65" s="181">
        <v>3500</v>
      </c>
      <c r="AY65" s="370">
        <v>13400</v>
      </c>
      <c r="AZ65" s="174"/>
      <c r="BA65" s="174"/>
      <c r="BB65" s="174"/>
      <c r="BC65" s="175"/>
      <c r="BD65" s="151"/>
      <c r="BE65" s="100"/>
      <c r="BF65" s="36" t="s">
        <v>856</v>
      </c>
      <c r="BG65" s="37">
        <f t="shared" si="80"/>
        <v>0</v>
      </c>
      <c r="BH65" s="38">
        <f t="shared" si="81"/>
        <v>0</v>
      </c>
      <c r="BI65" s="39" t="s">
        <v>174</v>
      </c>
      <c r="BJ65" s="40" t="s">
        <v>175</v>
      </c>
      <c r="BK65" s="183"/>
      <c r="BL65" s="44">
        <f t="shared" si="73"/>
        <v>0</v>
      </c>
      <c r="BM65" s="36" t="s">
        <v>857</v>
      </c>
      <c r="BN65" s="37">
        <f t="shared" si="82"/>
        <v>0</v>
      </c>
      <c r="BO65" s="38">
        <f t="shared" si="83"/>
        <v>0</v>
      </c>
      <c r="BP65" s="39" t="s">
        <v>174</v>
      </c>
      <c r="BQ65" s="40" t="s">
        <v>175</v>
      </c>
      <c r="BR65" s="95"/>
      <c r="BS65" s="111">
        <f t="shared" si="106"/>
        <v>0</v>
      </c>
      <c r="BT65" s="36" t="s">
        <v>858</v>
      </c>
      <c r="BU65" s="37">
        <f t="shared" si="84"/>
        <v>0</v>
      </c>
      <c r="BV65" s="38">
        <f t="shared" si="85"/>
        <v>0</v>
      </c>
      <c r="BW65" s="39" t="s">
        <v>176</v>
      </c>
      <c r="BX65" s="36" t="s">
        <v>753</v>
      </c>
      <c r="BY65" s="151"/>
      <c r="BZ65" s="44">
        <f t="shared" si="74"/>
        <v>0</v>
      </c>
      <c r="CA65" s="36"/>
      <c r="CB65" s="37">
        <f t="shared" si="86"/>
        <v>0</v>
      </c>
      <c r="CC65" s="38">
        <f t="shared" si="87"/>
        <v>0</v>
      </c>
      <c r="CD65" s="39" t="s">
        <v>174</v>
      </c>
      <c r="CE65" s="40" t="s">
        <v>175</v>
      </c>
      <c r="CF65" s="151"/>
      <c r="CG65" s="44">
        <f t="shared" si="88"/>
        <v>0</v>
      </c>
      <c r="CH65" s="36"/>
      <c r="CI65" s="37">
        <f t="shared" si="89"/>
        <v>0</v>
      </c>
      <c r="CJ65" s="38">
        <f t="shared" si="90"/>
        <v>0</v>
      </c>
      <c r="CK65" s="39" t="s">
        <v>174</v>
      </c>
      <c r="CL65" s="40" t="s">
        <v>175</v>
      </c>
      <c r="CM65" s="151"/>
      <c r="CN65" s="44">
        <f t="shared" si="107"/>
        <v>0</v>
      </c>
      <c r="CO65" s="40"/>
      <c r="CP65" s="37">
        <f t="shared" si="91"/>
        <v>0</v>
      </c>
      <c r="CQ65" s="38">
        <f t="shared" si="92"/>
        <v>0</v>
      </c>
      <c r="CR65" s="39" t="s">
        <v>174</v>
      </c>
      <c r="CS65" s="40" t="s">
        <v>175</v>
      </c>
      <c r="CT65" s="126"/>
      <c r="CU65" s="44">
        <f t="shared" si="75"/>
        <v>0</v>
      </c>
      <c r="CV65" s="40"/>
      <c r="CW65" s="37">
        <f t="shared" si="93"/>
        <v>0</v>
      </c>
      <c r="CX65" s="38">
        <f t="shared" si="94"/>
        <v>0</v>
      </c>
      <c r="CY65" s="39" t="s">
        <v>174</v>
      </c>
      <c r="CZ65" s="40" t="s">
        <v>175</v>
      </c>
      <c r="DA65" s="152"/>
      <c r="DB65" s="44">
        <f t="shared" si="76"/>
        <v>0</v>
      </c>
      <c r="DC65" s="40"/>
      <c r="DD65" s="37">
        <f t="shared" si="95"/>
        <v>0</v>
      </c>
      <c r="DE65" s="38">
        <f t="shared" si="96"/>
        <v>0</v>
      </c>
      <c r="DF65" s="39" t="s">
        <v>174</v>
      </c>
      <c r="DG65" s="40" t="s">
        <v>175</v>
      </c>
      <c r="DH65" s="152"/>
      <c r="DI65" s="44">
        <f t="shared" si="108"/>
        <v>0</v>
      </c>
      <c r="DJ65" s="40"/>
      <c r="DK65" s="37">
        <f t="shared" si="97"/>
        <v>0</v>
      </c>
      <c r="DL65" s="38">
        <f t="shared" si="98"/>
        <v>0</v>
      </c>
      <c r="DM65" s="39" t="s">
        <v>174</v>
      </c>
      <c r="DN65" s="40" t="s">
        <v>175</v>
      </c>
      <c r="DO65" s="152"/>
      <c r="DP65" s="44">
        <f t="shared" si="77"/>
        <v>0</v>
      </c>
      <c r="DQ65" s="40"/>
      <c r="DR65" s="37">
        <f t="shared" si="99"/>
        <v>0</v>
      </c>
      <c r="DS65" s="38">
        <f t="shared" si="100"/>
        <v>0</v>
      </c>
      <c r="DT65" s="39" t="s">
        <v>174</v>
      </c>
      <c r="DU65" s="40" t="s">
        <v>175</v>
      </c>
      <c r="DV65" s="94"/>
      <c r="DW65" s="44">
        <f t="shared" si="78"/>
        <v>0</v>
      </c>
      <c r="DX65" s="40"/>
      <c r="DY65" s="37">
        <f t="shared" si="101"/>
        <v>0</v>
      </c>
      <c r="DZ65" s="38">
        <f t="shared" si="102"/>
        <v>0</v>
      </c>
      <c r="EA65" s="39" t="s">
        <v>174</v>
      </c>
      <c r="EB65" s="40" t="s">
        <v>175</v>
      </c>
      <c r="EC65" s="46">
        <f t="shared" si="103"/>
        <v>3300</v>
      </c>
      <c r="ED65" s="40"/>
      <c r="EE65" s="40"/>
      <c r="EF65" s="37">
        <f t="shared" si="104"/>
        <v>1</v>
      </c>
      <c r="EG65" s="38">
        <f t="shared" si="105"/>
        <v>0</v>
      </c>
      <c r="EH65" s="39" t="s">
        <v>174</v>
      </c>
      <c r="EI65" s="40" t="s">
        <v>175</v>
      </c>
      <c r="EJ65" s="50" t="s">
        <v>173</v>
      </c>
      <c r="EK65" s="48">
        <v>2024</v>
      </c>
      <c r="EL65" s="49" t="str">
        <f>+VLOOKUP(C65,[8]Listas_desplega!$AI$22:$AJ$44,2,0)</f>
        <v>DF_ES</v>
      </c>
      <c r="EM65" s="49" t="str">
        <f>+VLOOKUP(I65,[8]Listas_desplega!$BY$2:$BZ$7,2,0)</f>
        <v>T_2</v>
      </c>
      <c r="EN65" s="49" t="str">
        <f>+VLOOKUP(J65,[8]Listas_desplega!$BY$10:$BZ$23,2,0)</f>
        <v>T_2_C_2</v>
      </c>
      <c r="EO65" s="49" t="str">
        <f>+VLOOKUP(K65,[8]Listas_desplega!$BY$27:$BZ$54,2,0)</f>
        <v>T_2_C_2_ET_1</v>
      </c>
      <c r="EP65" s="49" t="str">
        <f>+VLOOKUP(L65,[8]Listas_desplega!$BY$57:$BZ$105,2,0)</f>
        <v>T_2_C_2_ET_1_CPT_11</v>
      </c>
      <c r="EQ65" s="50" t="str">
        <f>+VLOOKUP(M65,[8]Listas_desplega!$J$2:$K$11,2,FALSE)</f>
        <v>Eje_E_8</v>
      </c>
      <c r="ER65" s="50"/>
    </row>
    <row r="66" spans="1:148" s="51" customFormat="1" x14ac:dyDescent="0.25">
      <c r="A66" s="20" t="s">
        <v>1398</v>
      </c>
      <c r="B66" s="21" t="s">
        <v>838</v>
      </c>
      <c r="C66" s="22" t="s">
        <v>839</v>
      </c>
      <c r="D66" s="22" t="s">
        <v>840</v>
      </c>
      <c r="E66" s="23" t="s">
        <v>154</v>
      </c>
      <c r="F66" s="63" t="s">
        <v>155</v>
      </c>
      <c r="G66" s="366" t="s">
        <v>156</v>
      </c>
      <c r="H66" s="352" t="s">
        <v>841</v>
      </c>
      <c r="I66" s="352" t="s">
        <v>158</v>
      </c>
      <c r="J66" s="352" t="s">
        <v>159</v>
      </c>
      <c r="K66" s="352" t="s">
        <v>160</v>
      </c>
      <c r="L66" s="352" t="s">
        <v>852</v>
      </c>
      <c r="M66" s="353" t="s">
        <v>843</v>
      </c>
      <c r="N66" s="25" t="s">
        <v>844</v>
      </c>
      <c r="O66" s="29" t="s">
        <v>859</v>
      </c>
      <c r="P66" s="23" t="s">
        <v>860</v>
      </c>
      <c r="Q66" s="30" t="s">
        <v>165</v>
      </c>
      <c r="R66" s="30" t="s">
        <v>166</v>
      </c>
      <c r="S66" s="23" t="s">
        <v>861</v>
      </c>
      <c r="T66" s="29" t="s">
        <v>168</v>
      </c>
      <c r="U66" s="29" t="s">
        <v>199</v>
      </c>
      <c r="V66" s="29">
        <v>60</v>
      </c>
      <c r="W66" s="23" t="s">
        <v>862</v>
      </c>
      <c r="X66" s="29" t="s">
        <v>404</v>
      </c>
      <c r="Y66" s="21"/>
      <c r="Z66" s="30"/>
      <c r="AA66" s="30"/>
      <c r="AB66" s="30"/>
      <c r="AC66" s="30"/>
      <c r="AD66" s="30"/>
      <c r="AE66" s="30"/>
      <c r="AF66" s="30"/>
      <c r="AG66" s="30"/>
      <c r="AH66" s="29"/>
      <c r="AI66" s="29"/>
      <c r="AJ66" s="29"/>
      <c r="AK66" s="29"/>
      <c r="AL66" s="29"/>
      <c r="AM66" s="29"/>
      <c r="AN66" s="29"/>
      <c r="AO66" s="29"/>
      <c r="AP66" s="29"/>
      <c r="AQ66" s="29"/>
      <c r="AR66" s="31"/>
      <c r="AS66" s="29"/>
      <c r="AT66" s="367">
        <v>8000</v>
      </c>
      <c r="AU66" s="367">
        <v>10000</v>
      </c>
      <c r="AV66" s="367">
        <v>10000</v>
      </c>
      <c r="AW66" s="367">
        <v>10000</v>
      </c>
      <c r="AX66" s="367">
        <v>10000</v>
      </c>
      <c r="AY66" s="367">
        <v>40000</v>
      </c>
      <c r="AZ66" s="98"/>
      <c r="BA66" s="98"/>
      <c r="BB66" s="98"/>
      <c r="BC66" s="99"/>
      <c r="BD66" s="151"/>
      <c r="BE66" s="100"/>
      <c r="BF66" s="36" t="s">
        <v>863</v>
      </c>
      <c r="BG66" s="37">
        <f t="shared" si="80"/>
        <v>0</v>
      </c>
      <c r="BH66" s="38">
        <f t="shared" si="81"/>
        <v>0</v>
      </c>
      <c r="BI66" s="39" t="s">
        <v>174</v>
      </c>
      <c r="BJ66" s="40" t="s">
        <v>175</v>
      </c>
      <c r="BK66" s="183"/>
      <c r="BL66" s="44">
        <f t="shared" si="73"/>
        <v>0</v>
      </c>
      <c r="BM66" s="36" t="s">
        <v>864</v>
      </c>
      <c r="BN66" s="37">
        <f t="shared" si="82"/>
        <v>0</v>
      </c>
      <c r="BO66" s="38">
        <f t="shared" si="83"/>
        <v>0</v>
      </c>
      <c r="BP66" s="39" t="s">
        <v>174</v>
      </c>
      <c r="BQ66" s="40" t="s">
        <v>175</v>
      </c>
      <c r="BR66" s="95"/>
      <c r="BS66" s="111">
        <f t="shared" si="106"/>
        <v>0</v>
      </c>
      <c r="BT66" s="36" t="s">
        <v>865</v>
      </c>
      <c r="BU66" s="37">
        <f t="shared" si="84"/>
        <v>0</v>
      </c>
      <c r="BV66" s="38">
        <f t="shared" si="85"/>
        <v>0</v>
      </c>
      <c r="BW66" s="39" t="s">
        <v>176</v>
      </c>
      <c r="BX66" s="36" t="s">
        <v>753</v>
      </c>
      <c r="BY66" s="151"/>
      <c r="BZ66" s="44">
        <f t="shared" si="74"/>
        <v>0</v>
      </c>
      <c r="CA66" s="36"/>
      <c r="CB66" s="37">
        <f t="shared" si="86"/>
        <v>0</v>
      </c>
      <c r="CC66" s="38">
        <f t="shared" si="87"/>
        <v>0</v>
      </c>
      <c r="CD66" s="39" t="s">
        <v>174</v>
      </c>
      <c r="CE66" s="40" t="s">
        <v>175</v>
      </c>
      <c r="CF66" s="151"/>
      <c r="CG66" s="44">
        <f t="shared" si="88"/>
        <v>0</v>
      </c>
      <c r="CH66" s="36"/>
      <c r="CI66" s="37">
        <f t="shared" si="89"/>
        <v>0</v>
      </c>
      <c r="CJ66" s="38">
        <f t="shared" si="90"/>
        <v>0</v>
      </c>
      <c r="CK66" s="39" t="s">
        <v>174</v>
      </c>
      <c r="CL66" s="40" t="s">
        <v>175</v>
      </c>
      <c r="CM66" s="151"/>
      <c r="CN66" s="44">
        <f t="shared" si="107"/>
        <v>0</v>
      </c>
      <c r="CO66" s="40"/>
      <c r="CP66" s="37">
        <f t="shared" si="91"/>
        <v>0</v>
      </c>
      <c r="CQ66" s="38">
        <f t="shared" si="92"/>
        <v>0</v>
      </c>
      <c r="CR66" s="39" t="s">
        <v>174</v>
      </c>
      <c r="CS66" s="40" t="s">
        <v>175</v>
      </c>
      <c r="CT66" s="126"/>
      <c r="CU66" s="44">
        <f t="shared" si="75"/>
        <v>0</v>
      </c>
      <c r="CV66" s="40"/>
      <c r="CW66" s="37">
        <f t="shared" si="93"/>
        <v>0</v>
      </c>
      <c r="CX66" s="38">
        <f t="shared" si="94"/>
        <v>0</v>
      </c>
      <c r="CY66" s="39" t="s">
        <v>174</v>
      </c>
      <c r="CZ66" s="40" t="s">
        <v>175</v>
      </c>
      <c r="DA66" s="152"/>
      <c r="DB66" s="44">
        <f t="shared" si="76"/>
        <v>0</v>
      </c>
      <c r="DC66" s="40"/>
      <c r="DD66" s="37">
        <f t="shared" si="95"/>
        <v>0</v>
      </c>
      <c r="DE66" s="38">
        <f t="shared" si="96"/>
        <v>0</v>
      </c>
      <c r="DF66" s="39" t="s">
        <v>174</v>
      </c>
      <c r="DG66" s="40" t="s">
        <v>175</v>
      </c>
      <c r="DH66" s="152"/>
      <c r="DI66" s="44">
        <f t="shared" si="108"/>
        <v>0</v>
      </c>
      <c r="DJ66" s="40"/>
      <c r="DK66" s="37">
        <f t="shared" si="97"/>
        <v>0</v>
      </c>
      <c r="DL66" s="38">
        <f t="shared" si="98"/>
        <v>0</v>
      </c>
      <c r="DM66" s="39" t="s">
        <v>174</v>
      </c>
      <c r="DN66" s="40" t="s">
        <v>175</v>
      </c>
      <c r="DO66" s="152"/>
      <c r="DP66" s="44">
        <f t="shared" si="77"/>
        <v>0</v>
      </c>
      <c r="DQ66" s="40"/>
      <c r="DR66" s="37">
        <f t="shared" si="99"/>
        <v>0</v>
      </c>
      <c r="DS66" s="38">
        <f t="shared" si="100"/>
        <v>0</v>
      </c>
      <c r="DT66" s="39" t="s">
        <v>174</v>
      </c>
      <c r="DU66" s="40" t="s">
        <v>175</v>
      </c>
      <c r="DV66" s="94"/>
      <c r="DW66" s="44">
        <f t="shared" si="78"/>
        <v>0</v>
      </c>
      <c r="DX66" s="40"/>
      <c r="DY66" s="37">
        <f t="shared" si="101"/>
        <v>0</v>
      </c>
      <c r="DZ66" s="38">
        <f t="shared" si="102"/>
        <v>0</v>
      </c>
      <c r="EA66" s="39" t="s">
        <v>174</v>
      </c>
      <c r="EB66" s="40" t="s">
        <v>175</v>
      </c>
      <c r="EC66" s="46">
        <f t="shared" si="103"/>
        <v>10000</v>
      </c>
      <c r="ED66" s="40"/>
      <c r="EE66" s="40"/>
      <c r="EF66" s="37">
        <f t="shared" si="104"/>
        <v>1</v>
      </c>
      <c r="EG66" s="38">
        <f t="shared" si="105"/>
        <v>0</v>
      </c>
      <c r="EH66" s="39" t="s">
        <v>174</v>
      </c>
      <c r="EI66" s="40" t="s">
        <v>175</v>
      </c>
      <c r="EJ66" s="50"/>
      <c r="EK66" s="48">
        <v>2024</v>
      </c>
      <c r="EL66" s="49" t="str">
        <f>+VLOOKUP(C66,[8]Listas_desplega!$AI$22:$AJ$44,2,0)</f>
        <v>DF_ES</v>
      </c>
      <c r="EM66" s="49" t="str">
        <f>+VLOOKUP(I66,[8]Listas_desplega!$BY$2:$BZ$7,2,0)</f>
        <v>T_2</v>
      </c>
      <c r="EN66" s="49" t="str">
        <f>+VLOOKUP(J66,[8]Listas_desplega!$BY$10:$BZ$23,2,0)</f>
        <v>T_2_C_2</v>
      </c>
      <c r="EO66" s="49" t="str">
        <f>+VLOOKUP(K66,[8]Listas_desplega!$BY$27:$BZ$54,2,0)</f>
        <v>T_2_C_2_ET_1</v>
      </c>
      <c r="EP66" s="49" t="str">
        <f>+VLOOKUP(L66,[8]Listas_desplega!$BY$57:$BZ$105,2,0)</f>
        <v>T_2_C_2_ET_1_CPT_11</v>
      </c>
      <c r="EQ66" s="50" t="str">
        <f>+VLOOKUP(M66,[8]Listas_desplega!$J$2:$K$11,2,FALSE)</f>
        <v>Eje_E_8</v>
      </c>
      <c r="ER66" s="50"/>
    </row>
    <row r="67" spans="1:148" s="51" customFormat="1" x14ac:dyDescent="0.25">
      <c r="A67" s="20" t="s">
        <v>1399</v>
      </c>
      <c r="B67" s="21" t="s">
        <v>838</v>
      </c>
      <c r="C67" s="22" t="s">
        <v>839</v>
      </c>
      <c r="D67" s="22" t="s">
        <v>840</v>
      </c>
      <c r="E67" s="23" t="s">
        <v>154</v>
      </c>
      <c r="F67" s="63" t="s">
        <v>155</v>
      </c>
      <c r="G67" s="366" t="s">
        <v>156</v>
      </c>
      <c r="H67" s="352" t="s">
        <v>841</v>
      </c>
      <c r="I67" s="352" t="s">
        <v>158</v>
      </c>
      <c r="J67" s="352" t="s">
        <v>159</v>
      </c>
      <c r="K67" s="352" t="s">
        <v>160</v>
      </c>
      <c r="L67" s="352" t="s">
        <v>852</v>
      </c>
      <c r="M67" s="353" t="s">
        <v>843</v>
      </c>
      <c r="N67" s="25" t="s">
        <v>844</v>
      </c>
      <c r="O67" s="29" t="s">
        <v>866</v>
      </c>
      <c r="P67" s="23" t="s">
        <v>867</v>
      </c>
      <c r="Q67" s="30" t="s">
        <v>165</v>
      </c>
      <c r="R67" s="30" t="s">
        <v>166</v>
      </c>
      <c r="S67" s="23" t="s">
        <v>868</v>
      </c>
      <c r="T67" s="29" t="s">
        <v>168</v>
      </c>
      <c r="U67" s="29" t="s">
        <v>199</v>
      </c>
      <c r="V67" s="29">
        <v>60</v>
      </c>
      <c r="W67" s="23" t="s">
        <v>862</v>
      </c>
      <c r="X67" s="29" t="s">
        <v>404</v>
      </c>
      <c r="Y67" s="21"/>
      <c r="Z67" s="30"/>
      <c r="AA67" s="30"/>
      <c r="AB67" s="30"/>
      <c r="AC67" s="30"/>
      <c r="AD67" s="30"/>
      <c r="AE67" s="30"/>
      <c r="AF67" s="30"/>
      <c r="AG67" s="30"/>
      <c r="AH67" s="29"/>
      <c r="AI67" s="29"/>
      <c r="AJ67" s="29"/>
      <c r="AK67" s="29"/>
      <c r="AL67" s="29"/>
      <c r="AM67" s="29"/>
      <c r="AN67" s="29"/>
      <c r="AO67" s="29"/>
      <c r="AP67" s="29"/>
      <c r="AQ67" s="29"/>
      <c r="AR67" s="31"/>
      <c r="AS67" s="29"/>
      <c r="AT67" s="367">
        <v>4000</v>
      </c>
      <c r="AU67" s="367">
        <v>10000</v>
      </c>
      <c r="AV67" s="367">
        <v>10000</v>
      </c>
      <c r="AW67" s="367">
        <v>10000</v>
      </c>
      <c r="AX67" s="367">
        <v>10000</v>
      </c>
      <c r="AY67" s="367">
        <v>40000</v>
      </c>
      <c r="AZ67" s="98"/>
      <c r="BA67" s="98"/>
      <c r="BB67" s="98"/>
      <c r="BC67" s="99"/>
      <c r="BD67" s="151"/>
      <c r="BE67" s="100"/>
      <c r="BF67" s="36" t="s">
        <v>863</v>
      </c>
      <c r="BG67" s="37">
        <f t="shared" si="80"/>
        <v>0</v>
      </c>
      <c r="BH67" s="38">
        <f t="shared" si="81"/>
        <v>0</v>
      </c>
      <c r="BI67" s="39" t="s">
        <v>174</v>
      </c>
      <c r="BJ67" s="40" t="s">
        <v>175</v>
      </c>
      <c r="BK67" s="183"/>
      <c r="BL67" s="44">
        <f t="shared" si="73"/>
        <v>0</v>
      </c>
      <c r="BM67" s="36" t="s">
        <v>864</v>
      </c>
      <c r="BN67" s="37">
        <f t="shared" si="82"/>
        <v>0</v>
      </c>
      <c r="BO67" s="38">
        <f t="shared" si="83"/>
        <v>0</v>
      </c>
      <c r="BP67" s="39" t="s">
        <v>174</v>
      </c>
      <c r="BQ67" s="40"/>
      <c r="BR67" s="95"/>
      <c r="BS67" s="111">
        <f t="shared" si="106"/>
        <v>0</v>
      </c>
      <c r="BT67" s="36" t="s">
        <v>865</v>
      </c>
      <c r="BU67" s="37">
        <f t="shared" si="84"/>
        <v>0</v>
      </c>
      <c r="BV67" s="38">
        <f t="shared" si="85"/>
        <v>0</v>
      </c>
      <c r="BW67" s="39" t="s">
        <v>176</v>
      </c>
      <c r="BX67" s="36" t="s">
        <v>753</v>
      </c>
      <c r="BY67" s="151"/>
      <c r="BZ67" s="44">
        <f t="shared" si="74"/>
        <v>0</v>
      </c>
      <c r="CA67" s="36"/>
      <c r="CB67" s="37">
        <f t="shared" si="86"/>
        <v>0</v>
      </c>
      <c r="CC67" s="38">
        <f t="shared" si="87"/>
        <v>0</v>
      </c>
      <c r="CD67" s="39" t="s">
        <v>174</v>
      </c>
      <c r="CE67" s="40" t="s">
        <v>175</v>
      </c>
      <c r="CF67" s="151"/>
      <c r="CG67" s="44">
        <f t="shared" si="88"/>
        <v>0</v>
      </c>
      <c r="CH67" s="36"/>
      <c r="CI67" s="37">
        <f t="shared" si="89"/>
        <v>0</v>
      </c>
      <c r="CJ67" s="38">
        <f t="shared" si="90"/>
        <v>0</v>
      </c>
      <c r="CK67" s="39" t="s">
        <v>174</v>
      </c>
      <c r="CL67" s="40" t="s">
        <v>175</v>
      </c>
      <c r="CM67" s="151"/>
      <c r="CN67" s="44">
        <f t="shared" si="107"/>
        <v>0</v>
      </c>
      <c r="CO67" s="40"/>
      <c r="CP67" s="37">
        <f t="shared" si="91"/>
        <v>0</v>
      </c>
      <c r="CQ67" s="38">
        <f t="shared" si="92"/>
        <v>0</v>
      </c>
      <c r="CR67" s="39" t="s">
        <v>174</v>
      </c>
      <c r="CS67" s="40" t="s">
        <v>175</v>
      </c>
      <c r="CT67" s="126"/>
      <c r="CU67" s="44">
        <f t="shared" si="75"/>
        <v>0</v>
      </c>
      <c r="CV67" s="40"/>
      <c r="CW67" s="37">
        <f t="shared" si="93"/>
        <v>0</v>
      </c>
      <c r="CX67" s="38">
        <f t="shared" si="94"/>
        <v>0</v>
      </c>
      <c r="CY67" s="39" t="s">
        <v>174</v>
      </c>
      <c r="CZ67" s="40" t="s">
        <v>175</v>
      </c>
      <c r="DA67" s="152"/>
      <c r="DB67" s="44">
        <f t="shared" si="76"/>
        <v>0</v>
      </c>
      <c r="DC67" s="40"/>
      <c r="DD67" s="37">
        <f t="shared" si="95"/>
        <v>0</v>
      </c>
      <c r="DE67" s="38">
        <f t="shared" si="96"/>
        <v>0</v>
      </c>
      <c r="DF67" s="39" t="s">
        <v>174</v>
      </c>
      <c r="DG67" s="40" t="s">
        <v>175</v>
      </c>
      <c r="DH67" s="152"/>
      <c r="DI67" s="44">
        <f t="shared" si="108"/>
        <v>0</v>
      </c>
      <c r="DJ67" s="40"/>
      <c r="DK67" s="37">
        <f t="shared" si="97"/>
        <v>0</v>
      </c>
      <c r="DL67" s="38">
        <f t="shared" si="98"/>
        <v>0</v>
      </c>
      <c r="DM67" s="39" t="s">
        <v>174</v>
      </c>
      <c r="DN67" s="40" t="s">
        <v>175</v>
      </c>
      <c r="DO67" s="152"/>
      <c r="DP67" s="44">
        <f t="shared" si="77"/>
        <v>0</v>
      </c>
      <c r="DQ67" s="40"/>
      <c r="DR67" s="37">
        <f t="shared" si="99"/>
        <v>0</v>
      </c>
      <c r="DS67" s="38">
        <f t="shared" si="100"/>
        <v>0</v>
      </c>
      <c r="DT67" s="39" t="s">
        <v>174</v>
      </c>
      <c r="DU67" s="40" t="s">
        <v>175</v>
      </c>
      <c r="DV67" s="94"/>
      <c r="DW67" s="44">
        <f t="shared" si="78"/>
        <v>0</v>
      </c>
      <c r="DX67" s="40"/>
      <c r="DY67" s="37">
        <f t="shared" si="101"/>
        <v>0</v>
      </c>
      <c r="DZ67" s="38">
        <f t="shared" si="102"/>
        <v>0</v>
      </c>
      <c r="EA67" s="39" t="s">
        <v>174</v>
      </c>
      <c r="EB67" s="40" t="s">
        <v>175</v>
      </c>
      <c r="EC67" s="46">
        <f t="shared" si="103"/>
        <v>10000</v>
      </c>
      <c r="ED67" s="40"/>
      <c r="EE67" s="40"/>
      <c r="EF67" s="37">
        <f t="shared" si="104"/>
        <v>1</v>
      </c>
      <c r="EG67" s="38">
        <f t="shared" si="105"/>
        <v>0</v>
      </c>
      <c r="EH67" s="39" t="s">
        <v>174</v>
      </c>
      <c r="EI67" s="40" t="s">
        <v>175</v>
      </c>
      <c r="EJ67" s="50"/>
      <c r="EK67" s="48">
        <v>2024</v>
      </c>
      <c r="EL67" s="49" t="str">
        <f>+VLOOKUP(C67,[8]Listas_desplega!$AI$22:$AJ$44,2,0)</f>
        <v>DF_ES</v>
      </c>
      <c r="EM67" s="49" t="str">
        <f>+VLOOKUP(I67,[8]Listas_desplega!$BY$2:$BZ$7,2,0)</f>
        <v>T_2</v>
      </c>
      <c r="EN67" s="49" t="str">
        <f>+VLOOKUP(J67,[8]Listas_desplega!$BY$10:$BZ$23,2,0)</f>
        <v>T_2_C_2</v>
      </c>
      <c r="EO67" s="49" t="str">
        <f>+VLOOKUP(K67,[8]Listas_desplega!$BY$27:$BZ$54,2,0)</f>
        <v>T_2_C_2_ET_1</v>
      </c>
      <c r="EP67" s="49" t="str">
        <f>+VLOOKUP(L67,[8]Listas_desplega!$BY$57:$BZ$105,2,0)</f>
        <v>T_2_C_2_ET_1_CPT_11</v>
      </c>
      <c r="EQ67" s="50" t="str">
        <f>+VLOOKUP(M67,[8]Listas_desplega!$J$2:$K$11,2,FALSE)</f>
        <v>Eje_E_8</v>
      </c>
      <c r="ER67" s="50"/>
    </row>
    <row r="68" spans="1:148" s="51" customFormat="1" x14ac:dyDescent="0.25">
      <c r="A68" s="20" t="s">
        <v>1400</v>
      </c>
      <c r="B68" s="21" t="s">
        <v>838</v>
      </c>
      <c r="C68" s="22" t="s">
        <v>839</v>
      </c>
      <c r="D68" s="22" t="s">
        <v>840</v>
      </c>
      <c r="E68" s="23" t="s">
        <v>154</v>
      </c>
      <c r="F68" s="63" t="s">
        <v>155</v>
      </c>
      <c r="G68" s="366" t="s">
        <v>156</v>
      </c>
      <c r="H68" s="352" t="s">
        <v>841</v>
      </c>
      <c r="I68" s="352" t="s">
        <v>158</v>
      </c>
      <c r="J68" s="352" t="s">
        <v>159</v>
      </c>
      <c r="K68" s="352" t="s">
        <v>160</v>
      </c>
      <c r="L68" s="352" t="s">
        <v>852</v>
      </c>
      <c r="M68" s="353" t="s">
        <v>843</v>
      </c>
      <c r="N68" s="25" t="s">
        <v>844</v>
      </c>
      <c r="O68" s="29" t="s">
        <v>869</v>
      </c>
      <c r="P68" s="23" t="s">
        <v>870</v>
      </c>
      <c r="Q68" s="30" t="s">
        <v>165</v>
      </c>
      <c r="R68" s="30" t="s">
        <v>166</v>
      </c>
      <c r="S68" s="23" t="s">
        <v>871</v>
      </c>
      <c r="T68" s="29" t="s">
        <v>168</v>
      </c>
      <c r="U68" s="29" t="s">
        <v>199</v>
      </c>
      <c r="V68" s="29">
        <v>0</v>
      </c>
      <c r="W68" s="23" t="s">
        <v>872</v>
      </c>
      <c r="X68" s="29" t="s">
        <v>404</v>
      </c>
      <c r="Y68" s="21"/>
      <c r="Z68" s="30"/>
      <c r="AA68" s="30"/>
      <c r="AB68" s="30"/>
      <c r="AC68" s="30"/>
      <c r="AD68" s="30"/>
      <c r="AE68" s="30"/>
      <c r="AF68" s="30"/>
      <c r="AG68" s="30"/>
      <c r="AH68" s="29"/>
      <c r="AI68" s="29"/>
      <c r="AJ68" s="29"/>
      <c r="AK68" s="29"/>
      <c r="AL68" s="29"/>
      <c r="AM68" s="29"/>
      <c r="AN68" s="29"/>
      <c r="AO68" s="29"/>
      <c r="AP68" s="29"/>
      <c r="AQ68" s="29"/>
      <c r="AR68" s="31"/>
      <c r="AS68" s="29"/>
      <c r="AT68" s="354">
        <v>2</v>
      </c>
      <c r="AU68" s="181">
        <v>4</v>
      </c>
      <c r="AV68" s="181">
        <v>4</v>
      </c>
      <c r="AW68" s="181">
        <v>4</v>
      </c>
      <c r="AX68" s="181">
        <v>4</v>
      </c>
      <c r="AY68" s="181">
        <v>16</v>
      </c>
      <c r="AZ68" s="98"/>
      <c r="BA68" s="98"/>
      <c r="BB68" s="98"/>
      <c r="BC68" s="99"/>
      <c r="BD68" s="151"/>
      <c r="BE68" s="100"/>
      <c r="BF68" s="36" t="s">
        <v>873</v>
      </c>
      <c r="BG68" s="37">
        <f t="shared" si="80"/>
        <v>0</v>
      </c>
      <c r="BH68" s="38">
        <f t="shared" si="81"/>
        <v>0</v>
      </c>
      <c r="BI68" s="39" t="s">
        <v>174</v>
      </c>
      <c r="BJ68" s="40" t="s">
        <v>175</v>
      </c>
      <c r="BK68" s="183"/>
      <c r="BL68" s="44">
        <f t="shared" si="73"/>
        <v>0</v>
      </c>
      <c r="BM68" s="36" t="s">
        <v>857</v>
      </c>
      <c r="BN68" s="37">
        <f t="shared" si="82"/>
        <v>0</v>
      </c>
      <c r="BO68" s="38">
        <f t="shared" si="83"/>
        <v>0</v>
      </c>
      <c r="BP68" s="39" t="s">
        <v>174</v>
      </c>
      <c r="BQ68" s="40" t="s">
        <v>175</v>
      </c>
      <c r="BR68" s="95"/>
      <c r="BS68" s="111">
        <f t="shared" si="106"/>
        <v>0</v>
      </c>
      <c r="BT68" s="36" t="s">
        <v>874</v>
      </c>
      <c r="BU68" s="37">
        <f t="shared" si="84"/>
        <v>0</v>
      </c>
      <c r="BV68" s="38">
        <f t="shared" si="85"/>
        <v>0</v>
      </c>
      <c r="BW68" s="39" t="s">
        <v>176</v>
      </c>
      <c r="BX68" s="36" t="s">
        <v>753</v>
      </c>
      <c r="BY68" s="151"/>
      <c r="BZ68" s="44">
        <f t="shared" si="74"/>
        <v>0</v>
      </c>
      <c r="CA68" s="36"/>
      <c r="CB68" s="37">
        <f t="shared" si="86"/>
        <v>0</v>
      </c>
      <c r="CC68" s="38">
        <f t="shared" si="87"/>
        <v>0</v>
      </c>
      <c r="CD68" s="39" t="s">
        <v>174</v>
      </c>
      <c r="CE68" s="40" t="s">
        <v>175</v>
      </c>
      <c r="CF68" s="151"/>
      <c r="CG68" s="44">
        <f t="shared" si="88"/>
        <v>0</v>
      </c>
      <c r="CH68" s="36"/>
      <c r="CI68" s="37">
        <f t="shared" si="89"/>
        <v>0</v>
      </c>
      <c r="CJ68" s="38">
        <f t="shared" si="90"/>
        <v>0</v>
      </c>
      <c r="CK68" s="39" t="s">
        <v>174</v>
      </c>
      <c r="CL68" s="40" t="s">
        <v>175</v>
      </c>
      <c r="CM68" s="151"/>
      <c r="CN68" s="44">
        <f t="shared" si="107"/>
        <v>0</v>
      </c>
      <c r="CO68" s="40"/>
      <c r="CP68" s="37">
        <f t="shared" si="91"/>
        <v>0</v>
      </c>
      <c r="CQ68" s="38">
        <f t="shared" si="92"/>
        <v>0</v>
      </c>
      <c r="CR68" s="39" t="s">
        <v>174</v>
      </c>
      <c r="CS68" s="40" t="s">
        <v>175</v>
      </c>
      <c r="CT68" s="126"/>
      <c r="CU68" s="44">
        <f t="shared" si="75"/>
        <v>0</v>
      </c>
      <c r="CV68" s="40"/>
      <c r="CW68" s="37">
        <f t="shared" si="93"/>
        <v>0</v>
      </c>
      <c r="CX68" s="38">
        <f t="shared" si="94"/>
        <v>0</v>
      </c>
      <c r="CY68" s="39" t="s">
        <v>174</v>
      </c>
      <c r="CZ68" s="40" t="s">
        <v>175</v>
      </c>
      <c r="DA68" s="152"/>
      <c r="DB68" s="44">
        <f t="shared" si="76"/>
        <v>0</v>
      </c>
      <c r="DC68" s="40"/>
      <c r="DD68" s="37">
        <f t="shared" si="95"/>
        <v>0</v>
      </c>
      <c r="DE68" s="38">
        <f t="shared" si="96"/>
        <v>0</v>
      </c>
      <c r="DF68" s="39" t="s">
        <v>174</v>
      </c>
      <c r="DG68" s="40" t="s">
        <v>175</v>
      </c>
      <c r="DH68" s="152"/>
      <c r="DI68" s="44">
        <f t="shared" si="108"/>
        <v>0</v>
      </c>
      <c r="DJ68" s="40"/>
      <c r="DK68" s="37">
        <f t="shared" si="97"/>
        <v>0</v>
      </c>
      <c r="DL68" s="38">
        <f t="shared" si="98"/>
        <v>0</v>
      </c>
      <c r="DM68" s="39" t="s">
        <v>174</v>
      </c>
      <c r="DN68" s="40" t="s">
        <v>175</v>
      </c>
      <c r="DO68" s="152"/>
      <c r="DP68" s="44">
        <f t="shared" si="77"/>
        <v>0</v>
      </c>
      <c r="DQ68" s="40"/>
      <c r="DR68" s="37">
        <f t="shared" si="99"/>
        <v>0</v>
      </c>
      <c r="DS68" s="38">
        <f t="shared" si="100"/>
        <v>0</v>
      </c>
      <c r="DT68" s="39" t="s">
        <v>174</v>
      </c>
      <c r="DU68" s="40" t="s">
        <v>175</v>
      </c>
      <c r="DV68" s="94"/>
      <c r="DW68" s="44">
        <f t="shared" si="78"/>
        <v>0</v>
      </c>
      <c r="DX68" s="40"/>
      <c r="DY68" s="37">
        <f t="shared" si="101"/>
        <v>0</v>
      </c>
      <c r="DZ68" s="38">
        <f t="shared" si="102"/>
        <v>0</v>
      </c>
      <c r="EA68" s="39" t="s">
        <v>174</v>
      </c>
      <c r="EB68" s="40" t="s">
        <v>175</v>
      </c>
      <c r="EC68" s="46">
        <f t="shared" si="103"/>
        <v>4</v>
      </c>
      <c r="ED68" s="40"/>
      <c r="EE68" s="40"/>
      <c r="EF68" s="37">
        <f t="shared" si="104"/>
        <v>1</v>
      </c>
      <c r="EG68" s="38">
        <f t="shared" si="105"/>
        <v>0</v>
      </c>
      <c r="EH68" s="39" t="s">
        <v>174</v>
      </c>
      <c r="EI68" s="40" t="s">
        <v>175</v>
      </c>
      <c r="EJ68" s="50"/>
      <c r="EK68" s="48">
        <v>2024</v>
      </c>
      <c r="EL68" s="49" t="str">
        <f>+VLOOKUP(C68,[8]Listas_desplega!$AI$22:$AJ$44,2,0)</f>
        <v>DF_ES</v>
      </c>
      <c r="EM68" s="49" t="str">
        <f>+VLOOKUP(I68,[8]Listas_desplega!$BY$2:$BZ$7,2,0)</f>
        <v>T_2</v>
      </c>
      <c r="EN68" s="49" t="str">
        <f>+VLOOKUP(J68,[8]Listas_desplega!$BY$10:$BZ$23,2,0)</f>
        <v>T_2_C_2</v>
      </c>
      <c r="EO68" s="49" t="str">
        <f>+VLOOKUP(K68,[8]Listas_desplega!$BY$27:$BZ$54,2,0)</f>
        <v>T_2_C_2_ET_1</v>
      </c>
      <c r="EP68" s="49" t="str">
        <f>+VLOOKUP(L68,[8]Listas_desplega!$BY$57:$BZ$105,2,0)</f>
        <v>T_2_C_2_ET_1_CPT_11</v>
      </c>
      <c r="EQ68" s="50" t="str">
        <f>+VLOOKUP(M68,[8]Listas_desplega!$J$2:$K$11,2,FALSE)</f>
        <v>Eje_E_8</v>
      </c>
      <c r="ER68" s="50"/>
    </row>
    <row r="69" spans="1:148" s="51" customFormat="1" x14ac:dyDescent="0.25">
      <c r="A69" s="20" t="s">
        <v>1401</v>
      </c>
      <c r="B69" s="21" t="s">
        <v>838</v>
      </c>
      <c r="C69" s="22" t="s">
        <v>839</v>
      </c>
      <c r="D69" s="22" t="s">
        <v>840</v>
      </c>
      <c r="E69" s="23" t="s">
        <v>154</v>
      </c>
      <c r="F69" s="63" t="s">
        <v>155</v>
      </c>
      <c r="G69" s="366" t="s">
        <v>156</v>
      </c>
      <c r="H69" s="352" t="s">
        <v>841</v>
      </c>
      <c r="I69" s="352" t="s">
        <v>158</v>
      </c>
      <c r="J69" s="352" t="s">
        <v>159</v>
      </c>
      <c r="K69" s="352" t="s">
        <v>160</v>
      </c>
      <c r="L69" s="352" t="s">
        <v>852</v>
      </c>
      <c r="M69" s="353" t="s">
        <v>843</v>
      </c>
      <c r="N69" s="25" t="s">
        <v>844</v>
      </c>
      <c r="O69" s="29" t="s">
        <v>875</v>
      </c>
      <c r="P69" s="23" t="s">
        <v>876</v>
      </c>
      <c r="Q69" s="30" t="s">
        <v>477</v>
      </c>
      <c r="R69" s="30" t="s">
        <v>222</v>
      </c>
      <c r="S69" s="23" t="s">
        <v>877</v>
      </c>
      <c r="T69" s="29" t="s">
        <v>186</v>
      </c>
      <c r="U69" s="29" t="s">
        <v>199</v>
      </c>
      <c r="V69" s="29">
        <v>0</v>
      </c>
      <c r="W69" s="23" t="s">
        <v>878</v>
      </c>
      <c r="X69" s="29" t="s">
        <v>404</v>
      </c>
      <c r="Y69" s="21"/>
      <c r="Z69" s="30"/>
      <c r="AA69" s="30"/>
      <c r="AB69" s="30"/>
      <c r="AC69" s="30"/>
      <c r="AD69" s="30"/>
      <c r="AE69" s="30"/>
      <c r="AF69" s="30"/>
      <c r="AG69" s="30"/>
      <c r="AH69" s="29"/>
      <c r="AI69" s="29"/>
      <c r="AJ69" s="29"/>
      <c r="AK69" s="29"/>
      <c r="AL69" s="29"/>
      <c r="AM69" s="29"/>
      <c r="AN69" s="29"/>
      <c r="AO69" s="29"/>
      <c r="AP69" s="29"/>
      <c r="AQ69" s="29"/>
      <c r="AR69" s="31"/>
      <c r="AS69" s="29"/>
      <c r="AT69" s="180"/>
      <c r="AU69" s="181"/>
      <c r="AV69" s="181">
        <v>100</v>
      </c>
      <c r="AW69" s="181"/>
      <c r="AX69" s="181"/>
      <c r="AY69" s="184"/>
      <c r="AZ69" s="174"/>
      <c r="BA69" s="174"/>
      <c r="BB69" s="174"/>
      <c r="BC69" s="175"/>
      <c r="BD69" s="151"/>
      <c r="BE69" s="151"/>
      <c r="BF69" s="36" t="s">
        <v>879</v>
      </c>
      <c r="BG69" s="37">
        <f t="shared" si="80"/>
        <v>0</v>
      </c>
      <c r="BH69" s="38">
        <f t="shared" si="81"/>
        <v>0</v>
      </c>
      <c r="BI69" s="39" t="s">
        <v>174</v>
      </c>
      <c r="BJ69" s="40" t="s">
        <v>175</v>
      </c>
      <c r="BK69" s="151"/>
      <c r="BL69" s="44">
        <f t="shared" si="73"/>
        <v>0</v>
      </c>
      <c r="BM69" s="36" t="s">
        <v>880</v>
      </c>
      <c r="BN69" s="37">
        <f t="shared" si="82"/>
        <v>0</v>
      </c>
      <c r="BO69" s="38">
        <f t="shared" si="83"/>
        <v>0</v>
      </c>
      <c r="BP69" s="39" t="s">
        <v>174</v>
      </c>
      <c r="BQ69" s="40" t="s">
        <v>175</v>
      </c>
      <c r="BR69" s="95"/>
      <c r="BS69" s="111">
        <f t="shared" si="106"/>
        <v>0</v>
      </c>
      <c r="BT69" s="36" t="s">
        <v>881</v>
      </c>
      <c r="BU69" s="37">
        <f t="shared" si="84"/>
        <v>0</v>
      </c>
      <c r="BV69" s="38">
        <f t="shared" si="85"/>
        <v>0</v>
      </c>
      <c r="BW69" s="39" t="s">
        <v>176</v>
      </c>
      <c r="BX69" s="36" t="s">
        <v>753</v>
      </c>
      <c r="BY69" s="151"/>
      <c r="BZ69" s="44">
        <f t="shared" si="74"/>
        <v>0</v>
      </c>
      <c r="CA69" s="36"/>
      <c r="CB69" s="37">
        <f t="shared" si="86"/>
        <v>0</v>
      </c>
      <c r="CC69" s="38">
        <f t="shared" si="87"/>
        <v>0</v>
      </c>
      <c r="CD69" s="39" t="s">
        <v>174</v>
      </c>
      <c r="CE69" s="40" t="s">
        <v>175</v>
      </c>
      <c r="CF69" s="151"/>
      <c r="CG69" s="44">
        <f t="shared" si="88"/>
        <v>0</v>
      </c>
      <c r="CH69" s="36"/>
      <c r="CI69" s="37">
        <f t="shared" si="89"/>
        <v>0</v>
      </c>
      <c r="CJ69" s="38">
        <f t="shared" si="90"/>
        <v>0</v>
      </c>
      <c r="CK69" s="39" t="s">
        <v>174</v>
      </c>
      <c r="CL69" s="40" t="s">
        <v>175</v>
      </c>
      <c r="CM69" s="151"/>
      <c r="CN69" s="44">
        <f t="shared" si="107"/>
        <v>0</v>
      </c>
      <c r="CO69" s="40"/>
      <c r="CP69" s="37">
        <f t="shared" si="91"/>
        <v>0</v>
      </c>
      <c r="CQ69" s="38">
        <f t="shared" si="92"/>
        <v>0</v>
      </c>
      <c r="CR69" s="39" t="s">
        <v>174</v>
      </c>
      <c r="CS69" s="40" t="s">
        <v>175</v>
      </c>
      <c r="CT69" s="126"/>
      <c r="CU69" s="44">
        <f t="shared" si="75"/>
        <v>0</v>
      </c>
      <c r="CV69" s="40"/>
      <c r="CW69" s="37">
        <f t="shared" si="93"/>
        <v>0</v>
      </c>
      <c r="CX69" s="38">
        <f t="shared" si="94"/>
        <v>0</v>
      </c>
      <c r="CY69" s="39" t="s">
        <v>174</v>
      </c>
      <c r="CZ69" s="40" t="s">
        <v>175</v>
      </c>
      <c r="DA69" s="152"/>
      <c r="DB69" s="44">
        <f t="shared" si="76"/>
        <v>0</v>
      </c>
      <c r="DC69" s="40"/>
      <c r="DD69" s="37">
        <f t="shared" si="95"/>
        <v>0</v>
      </c>
      <c r="DE69" s="38">
        <f t="shared" si="96"/>
        <v>0</v>
      </c>
      <c r="DF69" s="39" t="s">
        <v>174</v>
      </c>
      <c r="DG69" s="40" t="s">
        <v>175</v>
      </c>
      <c r="DH69" s="152"/>
      <c r="DI69" s="44">
        <f t="shared" si="108"/>
        <v>0</v>
      </c>
      <c r="DJ69" s="40"/>
      <c r="DK69" s="37">
        <f t="shared" si="97"/>
        <v>0</v>
      </c>
      <c r="DL69" s="38">
        <f t="shared" si="98"/>
        <v>0</v>
      </c>
      <c r="DM69" s="39" t="s">
        <v>174</v>
      </c>
      <c r="DN69" s="40" t="s">
        <v>175</v>
      </c>
      <c r="DO69" s="152"/>
      <c r="DP69" s="44">
        <f t="shared" si="77"/>
        <v>0</v>
      </c>
      <c r="DQ69" s="40"/>
      <c r="DR69" s="37">
        <f t="shared" si="99"/>
        <v>0</v>
      </c>
      <c r="DS69" s="38">
        <f t="shared" si="100"/>
        <v>0</v>
      </c>
      <c r="DT69" s="39" t="s">
        <v>174</v>
      </c>
      <c r="DU69" s="40" t="s">
        <v>175</v>
      </c>
      <c r="DV69" s="94"/>
      <c r="DW69" s="44">
        <f t="shared" si="78"/>
        <v>0</v>
      </c>
      <c r="DX69" s="40"/>
      <c r="DY69" s="37">
        <f t="shared" si="101"/>
        <v>0</v>
      </c>
      <c r="DZ69" s="38">
        <f t="shared" si="102"/>
        <v>0</v>
      </c>
      <c r="EA69" s="39" t="s">
        <v>174</v>
      </c>
      <c r="EB69" s="40" t="s">
        <v>175</v>
      </c>
      <c r="EC69" s="46">
        <f t="shared" si="103"/>
        <v>100</v>
      </c>
      <c r="ED69" s="60"/>
      <c r="EE69" s="40"/>
      <c r="EF69" s="37">
        <f t="shared" si="104"/>
        <v>1</v>
      </c>
      <c r="EG69" s="38">
        <f t="shared" si="105"/>
        <v>0</v>
      </c>
      <c r="EH69" s="39" t="s">
        <v>174</v>
      </c>
      <c r="EI69" s="40" t="s">
        <v>175</v>
      </c>
      <c r="EJ69" s="50"/>
      <c r="EK69" s="48">
        <v>2024</v>
      </c>
      <c r="EL69" s="49" t="str">
        <f>+VLOOKUP(C69,[8]Listas_desplega!$AI$22:$AJ$44,2,0)</f>
        <v>DF_ES</v>
      </c>
      <c r="EM69" s="49" t="str">
        <f>+VLOOKUP(I69,[8]Listas_desplega!$BY$2:$BZ$7,2,0)</f>
        <v>T_2</v>
      </c>
      <c r="EN69" s="49" t="str">
        <f>+VLOOKUP(J69,[8]Listas_desplega!$BY$10:$BZ$23,2,0)</f>
        <v>T_2_C_2</v>
      </c>
      <c r="EO69" s="49" t="str">
        <f>+VLOOKUP(K69,[8]Listas_desplega!$BY$27:$BZ$54,2,0)</f>
        <v>T_2_C_2_ET_1</v>
      </c>
      <c r="EP69" s="49" t="str">
        <f>+VLOOKUP(L69,[8]Listas_desplega!$BY$57:$BZ$105,2,0)</f>
        <v>T_2_C_2_ET_1_CPT_11</v>
      </c>
      <c r="EQ69" s="50" t="str">
        <f>+VLOOKUP(M69,[8]Listas_desplega!$J$2:$K$11,2,FALSE)</f>
        <v>Eje_E_8</v>
      </c>
      <c r="ER69" s="50"/>
    </row>
    <row r="70" spans="1:148" s="51" customFormat="1" x14ac:dyDescent="0.25">
      <c r="A70" s="20" t="s">
        <v>1404</v>
      </c>
      <c r="B70" s="21" t="s">
        <v>838</v>
      </c>
      <c r="C70" s="22" t="s">
        <v>839</v>
      </c>
      <c r="D70" s="22" t="s">
        <v>839</v>
      </c>
      <c r="E70" s="23" t="s">
        <v>154</v>
      </c>
      <c r="F70" s="23" t="s">
        <v>155</v>
      </c>
      <c r="G70" s="366" t="s">
        <v>156</v>
      </c>
      <c r="H70" s="352" t="s">
        <v>841</v>
      </c>
      <c r="I70" s="352" t="s">
        <v>158</v>
      </c>
      <c r="J70" s="352" t="s">
        <v>159</v>
      </c>
      <c r="K70" s="352" t="s">
        <v>160</v>
      </c>
      <c r="L70" s="352" t="s">
        <v>852</v>
      </c>
      <c r="M70" s="353" t="s">
        <v>843</v>
      </c>
      <c r="N70" s="25" t="s">
        <v>888</v>
      </c>
      <c r="O70" s="29">
        <v>91</v>
      </c>
      <c r="P70" s="23" t="s">
        <v>889</v>
      </c>
      <c r="Q70" s="30" t="s">
        <v>165</v>
      </c>
      <c r="R70" s="30" t="s">
        <v>166</v>
      </c>
      <c r="S70" s="23" t="s">
        <v>890</v>
      </c>
      <c r="T70" s="29" t="s">
        <v>168</v>
      </c>
      <c r="U70" s="29" t="s">
        <v>199</v>
      </c>
      <c r="V70" s="29">
        <v>180</v>
      </c>
      <c r="W70" s="23" t="s">
        <v>891</v>
      </c>
      <c r="X70" s="29" t="s">
        <v>225</v>
      </c>
      <c r="Y70" s="21"/>
      <c r="Z70" s="30"/>
      <c r="AA70" s="30"/>
      <c r="AB70" s="30"/>
      <c r="AC70" s="30"/>
      <c r="AD70" s="30"/>
      <c r="AE70" s="30"/>
      <c r="AF70" s="30"/>
      <c r="AG70" s="30"/>
      <c r="AH70" s="29"/>
      <c r="AI70" s="29"/>
      <c r="AJ70" s="29"/>
      <c r="AK70" s="29"/>
      <c r="AL70" s="29"/>
      <c r="AM70" s="29"/>
      <c r="AN70" s="29"/>
      <c r="AO70" s="29"/>
      <c r="AP70" s="29"/>
      <c r="AQ70" s="29"/>
      <c r="AR70" s="31"/>
      <c r="AS70" s="29"/>
      <c r="AT70" s="354" t="s">
        <v>175</v>
      </c>
      <c r="AU70" s="164">
        <v>50000</v>
      </c>
      <c r="AV70" s="164">
        <v>100000</v>
      </c>
      <c r="AW70" s="164">
        <v>150000</v>
      </c>
      <c r="AX70" s="164">
        <v>200000</v>
      </c>
      <c r="AY70" s="164">
        <v>500000</v>
      </c>
      <c r="AZ70" s="98"/>
      <c r="BA70" s="98"/>
      <c r="BB70" s="98"/>
      <c r="BC70" s="99"/>
      <c r="BD70" s="151"/>
      <c r="BE70" s="100"/>
      <c r="BF70" s="36" t="s">
        <v>892</v>
      </c>
      <c r="BG70" s="37">
        <f t="shared" si="80"/>
        <v>0</v>
      </c>
      <c r="BH70" s="38">
        <f t="shared" si="81"/>
        <v>0</v>
      </c>
      <c r="BI70" s="39" t="s">
        <v>179</v>
      </c>
      <c r="BJ70" s="36" t="s">
        <v>893</v>
      </c>
      <c r="BK70" s="183"/>
      <c r="BL70" s="44">
        <f t="shared" si="73"/>
        <v>0</v>
      </c>
      <c r="BM70" s="36" t="s">
        <v>894</v>
      </c>
      <c r="BN70" s="37">
        <f t="shared" si="82"/>
        <v>0</v>
      </c>
      <c r="BO70" s="38">
        <f t="shared" si="83"/>
        <v>0</v>
      </c>
      <c r="BP70" s="39" t="s">
        <v>179</v>
      </c>
      <c r="BQ70" s="36" t="s">
        <v>895</v>
      </c>
      <c r="BR70" s="95"/>
      <c r="BS70" s="111">
        <f t="shared" si="106"/>
        <v>0</v>
      </c>
      <c r="BT70" s="36" t="s">
        <v>896</v>
      </c>
      <c r="BU70" s="37">
        <f t="shared" si="84"/>
        <v>0</v>
      </c>
      <c r="BV70" s="38">
        <f t="shared" si="85"/>
        <v>0</v>
      </c>
      <c r="BW70" s="39" t="s">
        <v>179</v>
      </c>
      <c r="BX70" s="36" t="s">
        <v>897</v>
      </c>
      <c r="BY70" s="151"/>
      <c r="BZ70" s="44">
        <f t="shared" si="74"/>
        <v>0</v>
      </c>
      <c r="CA70" s="36" t="s">
        <v>898</v>
      </c>
      <c r="CB70" s="37">
        <f t="shared" si="86"/>
        <v>0</v>
      </c>
      <c r="CC70" s="38">
        <f t="shared" si="87"/>
        <v>0</v>
      </c>
      <c r="CD70" s="39" t="s">
        <v>179</v>
      </c>
      <c r="CE70" s="36" t="s">
        <v>899</v>
      </c>
      <c r="CF70" s="151"/>
      <c r="CG70" s="44">
        <f t="shared" si="88"/>
        <v>0</v>
      </c>
      <c r="CH70" s="36" t="s">
        <v>900</v>
      </c>
      <c r="CI70" s="37">
        <f t="shared" si="89"/>
        <v>0</v>
      </c>
      <c r="CJ70" s="38">
        <f t="shared" si="90"/>
        <v>0</v>
      </c>
      <c r="CK70" s="39" t="s">
        <v>179</v>
      </c>
      <c r="CL70" s="36" t="s">
        <v>901</v>
      </c>
      <c r="CM70" s="151"/>
      <c r="CN70" s="44">
        <f t="shared" si="107"/>
        <v>0</v>
      </c>
      <c r="CO70" s="36" t="s">
        <v>902</v>
      </c>
      <c r="CP70" s="37">
        <f t="shared" si="91"/>
        <v>0</v>
      </c>
      <c r="CQ70" s="38">
        <f t="shared" si="92"/>
        <v>0</v>
      </c>
      <c r="CR70" s="39" t="s">
        <v>179</v>
      </c>
      <c r="CS70" s="40" t="s">
        <v>903</v>
      </c>
      <c r="CT70" s="126"/>
      <c r="CU70" s="44">
        <f t="shared" si="75"/>
        <v>0</v>
      </c>
      <c r="CV70" s="40"/>
      <c r="CW70" s="37">
        <f t="shared" si="93"/>
        <v>0</v>
      </c>
      <c r="CX70" s="38">
        <f t="shared" si="94"/>
        <v>0</v>
      </c>
      <c r="CY70" s="39" t="s">
        <v>174</v>
      </c>
      <c r="CZ70" s="40" t="s">
        <v>175</v>
      </c>
      <c r="DA70" s="152"/>
      <c r="DB70" s="44">
        <f t="shared" si="76"/>
        <v>0</v>
      </c>
      <c r="DC70" s="40"/>
      <c r="DD70" s="37">
        <f t="shared" si="95"/>
        <v>0</v>
      </c>
      <c r="DE70" s="38">
        <f t="shared" si="96"/>
        <v>0</v>
      </c>
      <c r="DF70" s="39" t="s">
        <v>174</v>
      </c>
      <c r="DG70" s="40" t="s">
        <v>175</v>
      </c>
      <c r="DH70" s="152"/>
      <c r="DI70" s="44">
        <f t="shared" si="108"/>
        <v>0</v>
      </c>
      <c r="DJ70" s="40"/>
      <c r="DK70" s="37">
        <f t="shared" si="97"/>
        <v>0</v>
      </c>
      <c r="DL70" s="38">
        <f t="shared" si="98"/>
        <v>0</v>
      </c>
      <c r="DM70" s="39" t="s">
        <v>174</v>
      </c>
      <c r="DN70" s="40" t="s">
        <v>175</v>
      </c>
      <c r="DO70" s="152"/>
      <c r="DP70" s="44">
        <f t="shared" si="77"/>
        <v>0</v>
      </c>
      <c r="DQ70" s="40"/>
      <c r="DR70" s="37">
        <f t="shared" si="99"/>
        <v>0</v>
      </c>
      <c r="DS70" s="38">
        <f t="shared" si="100"/>
        <v>0</v>
      </c>
      <c r="DT70" s="39" t="s">
        <v>174</v>
      </c>
      <c r="DU70" s="40" t="s">
        <v>175</v>
      </c>
      <c r="DV70" s="94"/>
      <c r="DW70" s="44">
        <f t="shared" si="78"/>
        <v>0</v>
      </c>
      <c r="DX70" s="40"/>
      <c r="DY70" s="37">
        <f t="shared" si="101"/>
        <v>0</v>
      </c>
      <c r="DZ70" s="38">
        <f t="shared" si="102"/>
        <v>0</v>
      </c>
      <c r="EA70" s="39" t="s">
        <v>174</v>
      </c>
      <c r="EB70" s="40" t="s">
        <v>175</v>
      </c>
      <c r="EC70" s="46">
        <f t="shared" si="103"/>
        <v>100000</v>
      </c>
      <c r="ED70" s="40"/>
      <c r="EE70" s="76"/>
      <c r="EF70" s="37">
        <f t="shared" si="104"/>
        <v>1</v>
      </c>
      <c r="EG70" s="38">
        <f t="shared" si="105"/>
        <v>0</v>
      </c>
      <c r="EH70" s="39" t="s">
        <v>174</v>
      </c>
      <c r="EI70" s="40" t="s">
        <v>175</v>
      </c>
      <c r="EJ70" s="48"/>
      <c r="EK70" s="48">
        <v>2024</v>
      </c>
      <c r="EL70" s="49" t="str">
        <f>+VLOOKUP(C70,[8]Listas_desplega!$AI$22:$AJ$44,2,0)</f>
        <v>DF_ES</v>
      </c>
      <c r="EM70" s="49" t="str">
        <f>+VLOOKUP(I70,[8]Listas_desplega!$BY$2:$BZ$7,2,0)</f>
        <v>T_2</v>
      </c>
      <c r="EN70" s="49" t="str">
        <f>+VLOOKUP(J70,[8]Listas_desplega!$BY$10:$BZ$23,2,0)</f>
        <v>T_2_C_2</v>
      </c>
      <c r="EO70" s="49" t="str">
        <f>+VLOOKUP(K70,[8]Listas_desplega!$BY$27:$BZ$54,2,0)</f>
        <v>T_2_C_2_ET_1</v>
      </c>
      <c r="EP70" s="49" t="str">
        <f>+VLOOKUP(L70,[8]Listas_desplega!$BY$57:$BZ$105,2,0)</f>
        <v>T_2_C_2_ET_1_CPT_11</v>
      </c>
      <c r="EQ70" s="50" t="str">
        <f>+VLOOKUP(M70,[8]Listas_desplega!$J$2:$K$11,2,FALSE)</f>
        <v>Eje_E_8</v>
      </c>
      <c r="ER70" s="50"/>
    </row>
    <row r="71" spans="1:148" s="51" customFormat="1" x14ac:dyDescent="0.25">
      <c r="A71" s="20" t="s">
        <v>1405</v>
      </c>
      <c r="B71" s="21" t="s">
        <v>838</v>
      </c>
      <c r="C71" s="22" t="s">
        <v>839</v>
      </c>
      <c r="D71" s="22" t="s">
        <v>839</v>
      </c>
      <c r="E71" s="23" t="s">
        <v>154</v>
      </c>
      <c r="F71" s="63" t="s">
        <v>155</v>
      </c>
      <c r="G71" s="366" t="s">
        <v>156</v>
      </c>
      <c r="H71" s="352" t="s">
        <v>841</v>
      </c>
      <c r="I71" s="352" t="s">
        <v>158</v>
      </c>
      <c r="J71" s="352" t="s">
        <v>159</v>
      </c>
      <c r="K71" s="352" t="s">
        <v>160</v>
      </c>
      <c r="L71" s="352" t="s">
        <v>852</v>
      </c>
      <c r="M71" s="353" t="s">
        <v>843</v>
      </c>
      <c r="N71" s="25" t="s">
        <v>888</v>
      </c>
      <c r="O71" s="29">
        <v>8</v>
      </c>
      <c r="P71" s="23" t="s">
        <v>904</v>
      </c>
      <c r="Q71" s="30" t="s">
        <v>221</v>
      </c>
      <c r="R71" s="30" t="s">
        <v>222</v>
      </c>
      <c r="S71" s="23" t="s">
        <v>905</v>
      </c>
      <c r="T71" s="29" t="s">
        <v>186</v>
      </c>
      <c r="U71" s="29" t="s">
        <v>199</v>
      </c>
      <c r="V71" s="29">
        <v>180</v>
      </c>
      <c r="W71" s="23" t="s">
        <v>906</v>
      </c>
      <c r="X71" s="29" t="s">
        <v>225</v>
      </c>
      <c r="Y71" s="21"/>
      <c r="Z71" s="30"/>
      <c r="AA71" s="30"/>
      <c r="AB71" s="30"/>
      <c r="AC71" s="30"/>
      <c r="AD71" s="30"/>
      <c r="AE71" s="30"/>
      <c r="AF71" s="30"/>
      <c r="AG71" s="30"/>
      <c r="AH71" s="29"/>
      <c r="AI71" s="29"/>
      <c r="AJ71" s="29"/>
      <c r="AK71" s="29"/>
      <c r="AL71" s="29"/>
      <c r="AM71" s="29"/>
      <c r="AN71" s="29"/>
      <c r="AO71" s="29"/>
      <c r="AP71" s="29"/>
      <c r="AQ71" s="29"/>
      <c r="AR71" s="31"/>
      <c r="AS71" s="29"/>
      <c r="AT71" s="354" t="s">
        <v>907</v>
      </c>
      <c r="AU71" s="354">
        <v>57</v>
      </c>
      <c r="AV71" s="180">
        <v>58</v>
      </c>
      <c r="AW71" s="180">
        <v>60</v>
      </c>
      <c r="AX71" s="180">
        <v>62</v>
      </c>
      <c r="AY71" s="180">
        <v>62</v>
      </c>
      <c r="AZ71" s="98"/>
      <c r="BA71" s="98"/>
      <c r="BB71" s="98"/>
      <c r="BC71" s="99"/>
      <c r="BD71" s="151"/>
      <c r="BE71" s="151"/>
      <c r="BF71" s="36" t="s">
        <v>908</v>
      </c>
      <c r="BG71" s="37">
        <f t="shared" si="80"/>
        <v>0</v>
      </c>
      <c r="BH71" s="38">
        <f t="shared" si="81"/>
        <v>0</v>
      </c>
      <c r="BI71" s="39" t="s">
        <v>179</v>
      </c>
      <c r="BJ71" s="36" t="s">
        <v>909</v>
      </c>
      <c r="BK71" s="151"/>
      <c r="BL71" s="44">
        <f t="shared" si="73"/>
        <v>0</v>
      </c>
      <c r="BM71" s="36" t="s">
        <v>910</v>
      </c>
      <c r="BN71" s="37">
        <f t="shared" si="82"/>
        <v>0</v>
      </c>
      <c r="BO71" s="38">
        <f t="shared" si="83"/>
        <v>0</v>
      </c>
      <c r="BP71" s="39" t="s">
        <v>179</v>
      </c>
      <c r="BQ71" s="36" t="s">
        <v>911</v>
      </c>
      <c r="BR71" s="95"/>
      <c r="BS71" s="111">
        <f t="shared" si="106"/>
        <v>0</v>
      </c>
      <c r="BT71" s="36" t="s">
        <v>912</v>
      </c>
      <c r="BU71" s="37">
        <f t="shared" si="84"/>
        <v>0</v>
      </c>
      <c r="BV71" s="38">
        <f t="shared" si="85"/>
        <v>0</v>
      </c>
      <c r="BW71" s="39" t="s">
        <v>179</v>
      </c>
      <c r="BX71" s="36" t="s">
        <v>913</v>
      </c>
      <c r="BY71" s="151"/>
      <c r="BZ71" s="44">
        <f t="shared" si="74"/>
        <v>0</v>
      </c>
      <c r="CA71" s="36" t="s">
        <v>914</v>
      </c>
      <c r="CB71" s="37">
        <f t="shared" si="86"/>
        <v>0</v>
      </c>
      <c r="CC71" s="38">
        <f t="shared" si="87"/>
        <v>0</v>
      </c>
      <c r="CD71" s="39" t="s">
        <v>179</v>
      </c>
      <c r="CE71" s="36" t="s">
        <v>915</v>
      </c>
      <c r="CF71" s="151"/>
      <c r="CG71" s="44">
        <f t="shared" si="88"/>
        <v>0</v>
      </c>
      <c r="CH71" s="36" t="s">
        <v>916</v>
      </c>
      <c r="CI71" s="37">
        <f t="shared" si="89"/>
        <v>0</v>
      </c>
      <c r="CJ71" s="38">
        <f t="shared" si="90"/>
        <v>0</v>
      </c>
      <c r="CK71" s="39" t="s">
        <v>179</v>
      </c>
      <c r="CL71" s="36" t="s">
        <v>917</v>
      </c>
      <c r="CM71" s="151"/>
      <c r="CN71" s="44">
        <f t="shared" si="107"/>
        <v>0</v>
      </c>
      <c r="CO71" s="36" t="s">
        <v>918</v>
      </c>
      <c r="CP71" s="37">
        <f t="shared" si="91"/>
        <v>0</v>
      </c>
      <c r="CQ71" s="38">
        <f t="shared" si="92"/>
        <v>0</v>
      </c>
      <c r="CR71" s="39" t="s">
        <v>179</v>
      </c>
      <c r="CS71" s="40" t="s">
        <v>919</v>
      </c>
      <c r="CT71" s="126"/>
      <c r="CU71" s="44">
        <f t="shared" si="75"/>
        <v>0</v>
      </c>
      <c r="CV71" s="40"/>
      <c r="CW71" s="37">
        <f t="shared" si="93"/>
        <v>0</v>
      </c>
      <c r="CX71" s="38">
        <f t="shared" si="94"/>
        <v>0</v>
      </c>
      <c r="CY71" s="39" t="s">
        <v>174</v>
      </c>
      <c r="CZ71" s="40" t="s">
        <v>175</v>
      </c>
      <c r="DA71" s="152"/>
      <c r="DB71" s="44">
        <f t="shared" si="76"/>
        <v>0</v>
      </c>
      <c r="DC71" s="40"/>
      <c r="DD71" s="37">
        <f t="shared" si="95"/>
        <v>0</v>
      </c>
      <c r="DE71" s="38">
        <f t="shared" si="96"/>
        <v>0</v>
      </c>
      <c r="DF71" s="39" t="s">
        <v>174</v>
      </c>
      <c r="DG71" s="40" t="s">
        <v>175</v>
      </c>
      <c r="DH71" s="152"/>
      <c r="DI71" s="44">
        <f t="shared" si="108"/>
        <v>0</v>
      </c>
      <c r="DJ71" s="40"/>
      <c r="DK71" s="37">
        <f t="shared" si="97"/>
        <v>0</v>
      </c>
      <c r="DL71" s="38">
        <f t="shared" si="98"/>
        <v>0</v>
      </c>
      <c r="DM71" s="39" t="s">
        <v>174</v>
      </c>
      <c r="DN71" s="40" t="s">
        <v>175</v>
      </c>
      <c r="DO71" s="152"/>
      <c r="DP71" s="44">
        <f t="shared" si="77"/>
        <v>0</v>
      </c>
      <c r="DQ71" s="40"/>
      <c r="DR71" s="37">
        <f t="shared" si="99"/>
        <v>0</v>
      </c>
      <c r="DS71" s="38">
        <f t="shared" si="100"/>
        <v>0</v>
      </c>
      <c r="DT71" s="39" t="s">
        <v>174</v>
      </c>
      <c r="DU71" s="40" t="s">
        <v>175</v>
      </c>
      <c r="DV71" s="94"/>
      <c r="DW71" s="44">
        <f t="shared" si="78"/>
        <v>0</v>
      </c>
      <c r="DX71" s="40"/>
      <c r="DY71" s="37">
        <f t="shared" si="101"/>
        <v>0</v>
      </c>
      <c r="DZ71" s="38">
        <f t="shared" si="102"/>
        <v>0</v>
      </c>
      <c r="EA71" s="39" t="s">
        <v>174</v>
      </c>
      <c r="EB71" s="40" t="s">
        <v>175</v>
      </c>
      <c r="EC71" s="46">
        <f t="shared" si="103"/>
        <v>58</v>
      </c>
      <c r="ED71" s="115"/>
      <c r="EE71" s="76"/>
      <c r="EF71" s="37">
        <f t="shared" si="104"/>
        <v>1</v>
      </c>
      <c r="EG71" s="38">
        <f t="shared" si="105"/>
        <v>0</v>
      </c>
      <c r="EH71" s="39" t="s">
        <v>174</v>
      </c>
      <c r="EI71" s="40" t="s">
        <v>175</v>
      </c>
      <c r="EJ71" s="48"/>
      <c r="EK71" s="48">
        <v>2024</v>
      </c>
      <c r="EL71" s="49" t="str">
        <f>+VLOOKUP(C71,[8]Listas_desplega!$AI$22:$AJ$44,2,0)</f>
        <v>DF_ES</v>
      </c>
      <c r="EM71" s="49" t="str">
        <f>+VLOOKUP(I71,[8]Listas_desplega!$BY$2:$BZ$7,2,0)</f>
        <v>T_2</v>
      </c>
      <c r="EN71" s="49" t="str">
        <f>+VLOOKUP(J71,[8]Listas_desplega!$BY$10:$BZ$23,2,0)</f>
        <v>T_2_C_2</v>
      </c>
      <c r="EO71" s="49" t="str">
        <f>+VLOOKUP(K71,[8]Listas_desplega!$BY$27:$BZ$54,2,0)</f>
        <v>T_2_C_2_ET_1</v>
      </c>
      <c r="EP71" s="49" t="str">
        <f>+VLOOKUP(L71,[8]Listas_desplega!$BY$57:$BZ$105,2,0)</f>
        <v>T_2_C_2_ET_1_CPT_11</v>
      </c>
      <c r="EQ71" s="50" t="str">
        <f>+VLOOKUP(M71,[8]Listas_desplega!$J$2:$K$11,2,FALSE)</f>
        <v>Eje_E_8</v>
      </c>
      <c r="ER71" s="50"/>
    </row>
    <row r="72" spans="1:148" s="51" customFormat="1" x14ac:dyDescent="0.25">
      <c r="A72" s="20" t="s">
        <v>1408</v>
      </c>
      <c r="B72" s="21" t="s">
        <v>838</v>
      </c>
      <c r="C72" s="22" t="s">
        <v>839</v>
      </c>
      <c r="D72" s="22" t="s">
        <v>839</v>
      </c>
      <c r="E72" s="23" t="s">
        <v>154</v>
      </c>
      <c r="F72" s="63" t="s">
        <v>155</v>
      </c>
      <c r="G72" s="366" t="s">
        <v>156</v>
      </c>
      <c r="H72" s="352" t="s">
        <v>841</v>
      </c>
      <c r="I72" s="352" t="s">
        <v>158</v>
      </c>
      <c r="J72" s="352" t="s">
        <v>159</v>
      </c>
      <c r="K72" s="352" t="s">
        <v>160</v>
      </c>
      <c r="L72" s="352" t="s">
        <v>852</v>
      </c>
      <c r="M72" s="353" t="s">
        <v>843</v>
      </c>
      <c r="N72" s="25" t="s">
        <v>888</v>
      </c>
      <c r="O72" s="29">
        <v>99</v>
      </c>
      <c r="P72" s="23" t="s">
        <v>926</v>
      </c>
      <c r="Q72" s="30" t="s">
        <v>221</v>
      </c>
      <c r="R72" s="30" t="s">
        <v>222</v>
      </c>
      <c r="S72" s="23" t="s">
        <v>927</v>
      </c>
      <c r="T72" s="29" t="s">
        <v>186</v>
      </c>
      <c r="U72" s="29" t="s">
        <v>199</v>
      </c>
      <c r="V72" s="29">
        <v>270</v>
      </c>
      <c r="W72" s="23" t="s">
        <v>928</v>
      </c>
      <c r="X72" s="29" t="s">
        <v>225</v>
      </c>
      <c r="Y72" s="21"/>
      <c r="Z72" s="30"/>
      <c r="AA72" s="30"/>
      <c r="AB72" s="30"/>
      <c r="AC72" s="30"/>
      <c r="AD72" s="30"/>
      <c r="AE72" s="30"/>
      <c r="AF72" s="30"/>
      <c r="AG72" s="30"/>
      <c r="AH72" s="29"/>
      <c r="AI72" s="29"/>
      <c r="AJ72" s="29"/>
      <c r="AK72" s="29"/>
      <c r="AL72" s="29"/>
      <c r="AM72" s="29"/>
      <c r="AN72" s="29"/>
      <c r="AO72" s="29"/>
      <c r="AP72" s="29"/>
      <c r="AQ72" s="29"/>
      <c r="AR72" s="31"/>
      <c r="AS72" s="29"/>
      <c r="AT72" s="354" t="s">
        <v>929</v>
      </c>
      <c r="AU72" s="187">
        <v>24.5</v>
      </c>
      <c r="AV72" s="187">
        <v>25</v>
      </c>
      <c r="AW72" s="187">
        <v>25.5</v>
      </c>
      <c r="AX72" s="187">
        <v>26</v>
      </c>
      <c r="AY72" s="181">
        <v>26</v>
      </c>
      <c r="AZ72" s="98"/>
      <c r="BA72" s="98"/>
      <c r="BB72" s="98"/>
      <c r="BC72" s="99"/>
      <c r="BD72" s="151"/>
      <c r="BE72" s="151"/>
      <c r="BF72" s="36" t="s">
        <v>930</v>
      </c>
      <c r="BG72" s="37">
        <f t="shared" si="80"/>
        <v>0</v>
      </c>
      <c r="BH72" s="38">
        <f t="shared" si="81"/>
        <v>0</v>
      </c>
      <c r="BI72" s="39" t="s">
        <v>179</v>
      </c>
      <c r="BJ72" s="36" t="s">
        <v>931</v>
      </c>
      <c r="BK72" s="151"/>
      <c r="BL72" s="44">
        <f t="shared" si="73"/>
        <v>0</v>
      </c>
      <c r="BM72" s="36" t="s">
        <v>932</v>
      </c>
      <c r="BN72" s="37">
        <f t="shared" si="82"/>
        <v>0</v>
      </c>
      <c r="BO72" s="38">
        <f t="shared" si="83"/>
        <v>0</v>
      </c>
      <c r="BP72" s="39" t="s">
        <v>179</v>
      </c>
      <c r="BQ72" s="36" t="s">
        <v>933</v>
      </c>
      <c r="BR72" s="95"/>
      <c r="BS72" s="111">
        <f t="shared" si="106"/>
        <v>0</v>
      </c>
      <c r="BT72" s="36" t="s">
        <v>934</v>
      </c>
      <c r="BU72" s="37">
        <f t="shared" si="84"/>
        <v>0</v>
      </c>
      <c r="BV72" s="38">
        <f t="shared" si="85"/>
        <v>0</v>
      </c>
      <c r="BW72" s="39" t="s">
        <v>179</v>
      </c>
      <c r="BX72" s="36" t="s">
        <v>935</v>
      </c>
      <c r="BY72" s="151"/>
      <c r="BZ72" s="44">
        <f t="shared" si="74"/>
        <v>0</v>
      </c>
      <c r="CA72" s="36" t="s">
        <v>936</v>
      </c>
      <c r="CB72" s="37">
        <f t="shared" si="86"/>
        <v>0</v>
      </c>
      <c r="CC72" s="38">
        <f t="shared" si="87"/>
        <v>0</v>
      </c>
      <c r="CD72" s="39" t="s">
        <v>179</v>
      </c>
      <c r="CE72" s="36" t="s">
        <v>937</v>
      </c>
      <c r="CF72" s="151"/>
      <c r="CG72" s="44">
        <f t="shared" si="88"/>
        <v>0</v>
      </c>
      <c r="CH72" s="36" t="s">
        <v>938</v>
      </c>
      <c r="CI72" s="37">
        <f t="shared" si="89"/>
        <v>0</v>
      </c>
      <c r="CJ72" s="38">
        <f t="shared" si="90"/>
        <v>0</v>
      </c>
      <c r="CK72" s="39" t="s">
        <v>179</v>
      </c>
      <c r="CL72" s="36" t="s">
        <v>939</v>
      </c>
      <c r="CM72" s="151"/>
      <c r="CN72" s="44">
        <f t="shared" si="107"/>
        <v>0</v>
      </c>
      <c r="CO72" s="36" t="s">
        <v>940</v>
      </c>
      <c r="CP72" s="37">
        <f t="shared" si="91"/>
        <v>0</v>
      </c>
      <c r="CQ72" s="38">
        <f t="shared" si="92"/>
        <v>0</v>
      </c>
      <c r="CR72" s="39" t="s">
        <v>179</v>
      </c>
      <c r="CS72" s="40" t="s">
        <v>941</v>
      </c>
      <c r="CT72" s="126"/>
      <c r="CU72" s="44">
        <f t="shared" si="75"/>
        <v>0</v>
      </c>
      <c r="CV72" s="40"/>
      <c r="CW72" s="37">
        <f t="shared" si="93"/>
        <v>0</v>
      </c>
      <c r="CX72" s="38">
        <f t="shared" si="94"/>
        <v>0</v>
      </c>
      <c r="CY72" s="39" t="s">
        <v>174</v>
      </c>
      <c r="CZ72" s="40" t="s">
        <v>175</v>
      </c>
      <c r="DA72" s="152"/>
      <c r="DB72" s="44">
        <f t="shared" si="76"/>
        <v>0</v>
      </c>
      <c r="DC72" s="40"/>
      <c r="DD72" s="37">
        <f t="shared" si="95"/>
        <v>0</v>
      </c>
      <c r="DE72" s="38">
        <f t="shared" si="96"/>
        <v>0</v>
      </c>
      <c r="DF72" s="39" t="s">
        <v>174</v>
      </c>
      <c r="DG72" s="40" t="s">
        <v>175</v>
      </c>
      <c r="DH72" s="152"/>
      <c r="DI72" s="44">
        <f t="shared" si="108"/>
        <v>0</v>
      </c>
      <c r="DJ72" s="40"/>
      <c r="DK72" s="37">
        <f t="shared" si="97"/>
        <v>0</v>
      </c>
      <c r="DL72" s="38">
        <f t="shared" si="98"/>
        <v>0</v>
      </c>
      <c r="DM72" s="39" t="s">
        <v>174</v>
      </c>
      <c r="DN72" s="40" t="s">
        <v>175</v>
      </c>
      <c r="DO72" s="152"/>
      <c r="DP72" s="44">
        <f t="shared" si="77"/>
        <v>0</v>
      </c>
      <c r="DQ72" s="40"/>
      <c r="DR72" s="37">
        <f t="shared" si="99"/>
        <v>0</v>
      </c>
      <c r="DS72" s="38">
        <f t="shared" si="100"/>
        <v>0</v>
      </c>
      <c r="DT72" s="39" t="s">
        <v>174</v>
      </c>
      <c r="DU72" s="40" t="s">
        <v>175</v>
      </c>
      <c r="DV72" s="94"/>
      <c r="DW72" s="44">
        <f t="shared" si="78"/>
        <v>0</v>
      </c>
      <c r="DX72" s="40"/>
      <c r="DY72" s="37">
        <f t="shared" si="101"/>
        <v>0</v>
      </c>
      <c r="DZ72" s="38">
        <f t="shared" si="102"/>
        <v>0</v>
      </c>
      <c r="EA72" s="39" t="s">
        <v>174</v>
      </c>
      <c r="EB72" s="40" t="s">
        <v>175</v>
      </c>
      <c r="EC72" s="46">
        <f t="shared" si="103"/>
        <v>25</v>
      </c>
      <c r="ED72" s="60"/>
      <c r="EE72" s="40"/>
      <c r="EF72" s="37">
        <f t="shared" si="104"/>
        <v>1</v>
      </c>
      <c r="EG72" s="38">
        <f t="shared" si="105"/>
        <v>0</v>
      </c>
      <c r="EH72" s="39" t="s">
        <v>174</v>
      </c>
      <c r="EI72" s="40" t="s">
        <v>175</v>
      </c>
      <c r="EJ72" s="48"/>
      <c r="EK72" s="48">
        <v>2024</v>
      </c>
      <c r="EL72" s="49" t="str">
        <f>+VLOOKUP(C72,[8]Listas_desplega!$AI$22:$AJ$44,2,0)</f>
        <v>DF_ES</v>
      </c>
      <c r="EM72" s="49" t="str">
        <f>+VLOOKUP(I72,[8]Listas_desplega!$BY$2:$BZ$7,2,0)</f>
        <v>T_2</v>
      </c>
      <c r="EN72" s="49" t="str">
        <f>+VLOOKUP(J72,[8]Listas_desplega!$BY$10:$BZ$23,2,0)</f>
        <v>T_2_C_2</v>
      </c>
      <c r="EO72" s="49" t="str">
        <f>+VLOOKUP(K72,[8]Listas_desplega!$BY$27:$BZ$54,2,0)</f>
        <v>T_2_C_2_ET_1</v>
      </c>
      <c r="EP72" s="49" t="str">
        <f>+VLOOKUP(L72,[8]Listas_desplega!$BY$57:$BZ$105,2,0)</f>
        <v>T_2_C_2_ET_1_CPT_11</v>
      </c>
      <c r="EQ72" s="50" t="str">
        <f>+VLOOKUP(M72,[8]Listas_desplega!$J$2:$K$11,2,FALSE)</f>
        <v>Eje_E_8</v>
      </c>
      <c r="ER72" s="50"/>
    </row>
    <row r="73" spans="1:148" s="51" customFormat="1" x14ac:dyDescent="0.25">
      <c r="A73" s="20" t="s">
        <v>1409</v>
      </c>
      <c r="B73" s="21" t="s">
        <v>838</v>
      </c>
      <c r="C73" s="22" t="s">
        <v>942</v>
      </c>
      <c r="D73" s="22" t="s">
        <v>942</v>
      </c>
      <c r="E73" s="23" t="s">
        <v>154</v>
      </c>
      <c r="F73" s="23" t="s">
        <v>155</v>
      </c>
      <c r="G73" s="352" t="s">
        <v>794</v>
      </c>
      <c r="H73" s="352" t="s">
        <v>841</v>
      </c>
      <c r="I73" s="352" t="s">
        <v>158</v>
      </c>
      <c r="J73" s="352" t="s">
        <v>206</v>
      </c>
      <c r="K73" s="352" t="s">
        <v>943</v>
      </c>
      <c r="L73" s="352" t="s">
        <v>944</v>
      </c>
      <c r="M73" s="353" t="s">
        <v>843</v>
      </c>
      <c r="N73" s="25" t="s">
        <v>888</v>
      </c>
      <c r="O73" s="29">
        <v>43</v>
      </c>
      <c r="P73" s="23" t="s">
        <v>945</v>
      </c>
      <c r="Q73" s="30" t="s">
        <v>165</v>
      </c>
      <c r="R73" s="355" t="s">
        <v>166</v>
      </c>
      <c r="S73" s="352" t="s">
        <v>946</v>
      </c>
      <c r="T73" s="354" t="s">
        <v>168</v>
      </c>
      <c r="U73" s="354" t="s">
        <v>199</v>
      </c>
      <c r="V73" s="354">
        <v>0</v>
      </c>
      <c r="W73" s="352" t="s">
        <v>947</v>
      </c>
      <c r="X73" s="354" t="s">
        <v>171</v>
      </c>
      <c r="Y73" s="353" t="s">
        <v>172</v>
      </c>
      <c r="Z73" s="355"/>
      <c r="AA73" s="30"/>
      <c r="AB73" s="30"/>
      <c r="AC73" s="30"/>
      <c r="AD73" s="30"/>
      <c r="AE73" s="30"/>
      <c r="AF73" s="30"/>
      <c r="AG73" s="30"/>
      <c r="AH73" s="29"/>
      <c r="AI73" s="29"/>
      <c r="AJ73" s="29"/>
      <c r="AK73" s="29"/>
      <c r="AL73" s="29"/>
      <c r="AM73" s="29"/>
      <c r="AN73" s="29"/>
      <c r="AO73" s="29"/>
      <c r="AP73" s="29"/>
      <c r="AQ73" s="29"/>
      <c r="AR73" s="31"/>
      <c r="AS73" s="29"/>
      <c r="AT73" s="354">
        <v>0</v>
      </c>
      <c r="AU73" s="368">
        <v>3</v>
      </c>
      <c r="AV73" s="368">
        <v>3</v>
      </c>
      <c r="AW73" s="368">
        <v>1</v>
      </c>
      <c r="AX73" s="368">
        <v>1</v>
      </c>
      <c r="AY73" s="368">
        <v>8</v>
      </c>
      <c r="AZ73" s="188"/>
      <c r="BA73" s="188"/>
      <c r="BB73" s="188"/>
      <c r="BC73" s="189"/>
      <c r="BD73" s="158">
        <v>0</v>
      </c>
      <c r="BE73" s="190"/>
      <c r="BF73" s="154" t="s">
        <v>948</v>
      </c>
      <c r="BG73" s="37">
        <f t="shared" si="80"/>
        <v>0</v>
      </c>
      <c r="BH73" s="38">
        <f t="shared" si="81"/>
        <v>0</v>
      </c>
      <c r="BI73" s="39" t="s">
        <v>174</v>
      </c>
      <c r="BJ73" s="40" t="s">
        <v>175</v>
      </c>
      <c r="BK73" s="57">
        <v>0</v>
      </c>
      <c r="BL73" s="190"/>
      <c r="BM73" s="154" t="s">
        <v>948</v>
      </c>
      <c r="BN73" s="37">
        <f t="shared" si="82"/>
        <v>0</v>
      </c>
      <c r="BO73" s="38">
        <f t="shared" si="83"/>
        <v>0</v>
      </c>
      <c r="BP73" s="39" t="s">
        <v>174</v>
      </c>
      <c r="BQ73" s="40" t="s">
        <v>175</v>
      </c>
      <c r="BR73" s="95">
        <v>0</v>
      </c>
      <c r="BS73" s="190"/>
      <c r="BT73" s="154" t="s">
        <v>948</v>
      </c>
      <c r="BU73" s="37">
        <f t="shared" si="84"/>
        <v>0</v>
      </c>
      <c r="BV73" s="38">
        <f t="shared" si="85"/>
        <v>0</v>
      </c>
      <c r="BW73" s="39" t="s">
        <v>174</v>
      </c>
      <c r="BX73" s="40" t="s">
        <v>175</v>
      </c>
      <c r="BY73" s="151"/>
      <c r="BZ73" s="190"/>
      <c r="CA73" s="154" t="s">
        <v>948</v>
      </c>
      <c r="CB73" s="37">
        <f t="shared" si="86"/>
        <v>0</v>
      </c>
      <c r="CC73" s="38">
        <f t="shared" si="87"/>
        <v>0</v>
      </c>
      <c r="CD73" s="39" t="s">
        <v>174</v>
      </c>
      <c r="CE73" s="40" t="s">
        <v>175</v>
      </c>
      <c r="CF73" s="151"/>
      <c r="CG73" s="190"/>
      <c r="CH73" s="154" t="s">
        <v>948</v>
      </c>
      <c r="CI73" s="37">
        <f t="shared" si="89"/>
        <v>0</v>
      </c>
      <c r="CJ73" s="38">
        <f t="shared" si="90"/>
        <v>0</v>
      </c>
      <c r="CK73" s="39" t="s">
        <v>174</v>
      </c>
      <c r="CL73" s="40" t="s">
        <v>175</v>
      </c>
      <c r="CM73" s="151"/>
      <c r="CN73" s="190"/>
      <c r="CO73" s="154" t="s">
        <v>948</v>
      </c>
      <c r="CP73" s="37">
        <f t="shared" si="91"/>
        <v>0</v>
      </c>
      <c r="CQ73" s="38">
        <f t="shared" si="92"/>
        <v>0</v>
      </c>
      <c r="CR73" s="39" t="s">
        <v>174</v>
      </c>
      <c r="CS73" s="40" t="s">
        <v>175</v>
      </c>
      <c r="CT73" s="126"/>
      <c r="CU73" s="190"/>
      <c r="CV73" s="154" t="s">
        <v>948</v>
      </c>
      <c r="CW73" s="37">
        <f t="shared" si="93"/>
        <v>0</v>
      </c>
      <c r="CX73" s="38">
        <f t="shared" si="94"/>
        <v>0</v>
      </c>
      <c r="CY73" s="39" t="s">
        <v>174</v>
      </c>
      <c r="CZ73" s="40" t="s">
        <v>175</v>
      </c>
      <c r="DA73" s="152"/>
      <c r="DB73" s="190"/>
      <c r="DC73" s="154" t="s">
        <v>948</v>
      </c>
      <c r="DD73" s="37">
        <f t="shared" si="95"/>
        <v>0</v>
      </c>
      <c r="DE73" s="38">
        <f t="shared" si="96"/>
        <v>0</v>
      </c>
      <c r="DF73" s="39" t="s">
        <v>174</v>
      </c>
      <c r="DG73" s="40" t="s">
        <v>175</v>
      </c>
      <c r="DH73" s="152"/>
      <c r="DI73" s="190"/>
      <c r="DJ73" s="154" t="s">
        <v>948</v>
      </c>
      <c r="DK73" s="37">
        <f t="shared" si="97"/>
        <v>0</v>
      </c>
      <c r="DL73" s="38">
        <f t="shared" si="98"/>
        <v>0</v>
      </c>
      <c r="DM73" s="39" t="s">
        <v>174</v>
      </c>
      <c r="DN73" s="40" t="s">
        <v>175</v>
      </c>
      <c r="DO73" s="152"/>
      <c r="DP73" s="190"/>
      <c r="DQ73" s="154" t="s">
        <v>948</v>
      </c>
      <c r="DR73" s="37">
        <f t="shared" si="99"/>
        <v>0</v>
      </c>
      <c r="DS73" s="38">
        <f t="shared" si="100"/>
        <v>0</v>
      </c>
      <c r="DT73" s="39" t="s">
        <v>174</v>
      </c>
      <c r="DU73" s="40" t="s">
        <v>175</v>
      </c>
      <c r="DV73" s="94"/>
      <c r="DW73" s="190"/>
      <c r="DX73" s="154" t="s">
        <v>948</v>
      </c>
      <c r="DY73" s="37">
        <f t="shared" si="101"/>
        <v>0</v>
      </c>
      <c r="DZ73" s="38">
        <f t="shared" si="102"/>
        <v>0</v>
      </c>
      <c r="EA73" s="39" t="s">
        <v>174</v>
      </c>
      <c r="EB73" s="40" t="s">
        <v>175</v>
      </c>
      <c r="EC73" s="46">
        <f t="shared" si="103"/>
        <v>3</v>
      </c>
      <c r="ED73" s="40"/>
      <c r="EE73" s="40"/>
      <c r="EF73" s="37">
        <f t="shared" si="104"/>
        <v>1</v>
      </c>
      <c r="EG73" s="38">
        <f t="shared" si="105"/>
        <v>0</v>
      </c>
      <c r="EH73" s="39" t="s">
        <v>174</v>
      </c>
      <c r="EI73" s="40" t="s">
        <v>175</v>
      </c>
      <c r="EJ73" s="50"/>
      <c r="EK73" s="48">
        <v>2024</v>
      </c>
      <c r="EL73" s="49" t="str">
        <f>+VLOOKUP(C73,[8]Listas_desplega!$AI$22:$AJ$44,2,0)</f>
        <v>DC_ES</v>
      </c>
      <c r="EM73" s="49" t="str">
        <f>+VLOOKUP(I73,[8]Listas_desplega!$BY$2:$BZ$7,2,0)</f>
        <v>T_2</v>
      </c>
      <c r="EN73" s="49" t="str">
        <f>+VLOOKUP(J73,[8]Listas_desplega!$BY$10:$BZ$23,2,0)</f>
        <v>T_2_C_3</v>
      </c>
      <c r="EO73" s="49" t="str">
        <f>+VLOOKUP(K73,[8]Listas_desplega!$BY$27:$BZ$54,2,0)</f>
        <v>T_2_C_3_ET_5</v>
      </c>
      <c r="EP73" s="49" t="str">
        <f>+VLOOKUP(L73,[8]Listas_desplega!$BY$57:$BZ$105,2,0)</f>
        <v>T_2_C_3_ET_5_CPT_2</v>
      </c>
      <c r="EQ73" s="50" t="str">
        <f>+VLOOKUP(M73,[8]Listas_desplega!$J$2:$K$11,2,FALSE)</f>
        <v>Eje_E_8</v>
      </c>
      <c r="ER73" s="50"/>
    </row>
    <row r="74" spans="1:148" s="51" customFormat="1" ht="17.25" customHeight="1" x14ac:dyDescent="0.25">
      <c r="A74" s="20" t="s">
        <v>1410</v>
      </c>
      <c r="B74" s="21" t="s">
        <v>838</v>
      </c>
      <c r="C74" s="22" t="s">
        <v>942</v>
      </c>
      <c r="D74" s="22" t="s">
        <v>949</v>
      </c>
      <c r="E74" s="23" t="s">
        <v>154</v>
      </c>
      <c r="F74" s="23" t="s">
        <v>155</v>
      </c>
      <c r="G74" s="352" t="s">
        <v>794</v>
      </c>
      <c r="H74" s="352" t="s">
        <v>841</v>
      </c>
      <c r="I74" s="352" t="s">
        <v>158</v>
      </c>
      <c r="J74" s="352" t="s">
        <v>206</v>
      </c>
      <c r="K74" s="352" t="s">
        <v>943</v>
      </c>
      <c r="L74" s="352" t="s">
        <v>944</v>
      </c>
      <c r="M74" s="353" t="s">
        <v>843</v>
      </c>
      <c r="N74" s="25" t="s">
        <v>844</v>
      </c>
      <c r="O74" s="29">
        <v>44</v>
      </c>
      <c r="P74" s="23" t="s">
        <v>950</v>
      </c>
      <c r="Q74" s="30" t="s">
        <v>221</v>
      </c>
      <c r="R74" s="355" t="s">
        <v>166</v>
      </c>
      <c r="S74" s="352" t="s">
        <v>951</v>
      </c>
      <c r="T74" s="354" t="s">
        <v>186</v>
      </c>
      <c r="U74" s="354" t="s">
        <v>187</v>
      </c>
      <c r="V74" s="354">
        <v>0</v>
      </c>
      <c r="W74" s="352" t="s">
        <v>952</v>
      </c>
      <c r="X74" s="354" t="s">
        <v>171</v>
      </c>
      <c r="Y74" s="353"/>
      <c r="Z74" s="355"/>
      <c r="AA74" s="30"/>
      <c r="AB74" s="30"/>
      <c r="AC74" s="30"/>
      <c r="AD74" s="30"/>
      <c r="AE74" s="30"/>
      <c r="AF74" s="30"/>
      <c r="AG74" s="30"/>
      <c r="AH74" s="29"/>
      <c r="AI74" s="29"/>
      <c r="AJ74" s="29"/>
      <c r="AK74" s="29"/>
      <c r="AL74" s="29"/>
      <c r="AM74" s="29"/>
      <c r="AN74" s="29"/>
      <c r="AO74" s="29"/>
      <c r="AP74" s="29"/>
      <c r="AQ74" s="29"/>
      <c r="AR74" s="31"/>
      <c r="AS74" s="29"/>
      <c r="AT74" s="354">
        <v>0</v>
      </c>
      <c r="AU74" s="354">
        <v>45</v>
      </c>
      <c r="AV74" s="354">
        <v>67</v>
      </c>
      <c r="AW74" s="354">
        <v>88</v>
      </c>
      <c r="AX74" s="354">
        <v>90</v>
      </c>
      <c r="AY74" s="354">
        <v>90</v>
      </c>
      <c r="AZ74" s="29"/>
      <c r="BA74" s="29"/>
      <c r="BB74" s="29"/>
      <c r="BC74" s="33"/>
      <c r="BD74" s="158">
        <v>0</v>
      </c>
      <c r="BE74" s="153"/>
      <c r="BF74" s="154" t="s">
        <v>953</v>
      </c>
      <c r="BG74" s="37">
        <f t="shared" si="80"/>
        <v>0</v>
      </c>
      <c r="BH74" s="38">
        <f t="shared" si="81"/>
        <v>0</v>
      </c>
      <c r="BI74" s="39" t="s">
        <v>174</v>
      </c>
      <c r="BJ74" s="40" t="s">
        <v>175</v>
      </c>
      <c r="BK74" s="57">
        <v>0</v>
      </c>
      <c r="BL74" s="153"/>
      <c r="BM74" s="154" t="s">
        <v>953</v>
      </c>
      <c r="BN74" s="37">
        <f t="shared" si="82"/>
        <v>0</v>
      </c>
      <c r="BO74" s="38">
        <f t="shared" si="83"/>
        <v>0</v>
      </c>
      <c r="BP74" s="39" t="s">
        <v>174</v>
      </c>
      <c r="BQ74" s="40" t="s">
        <v>175</v>
      </c>
      <c r="BR74" s="57">
        <v>48</v>
      </c>
      <c r="BS74" s="55">
        <v>48</v>
      </c>
      <c r="BT74" s="64" t="s">
        <v>954</v>
      </c>
      <c r="BU74" s="37">
        <f t="shared" si="84"/>
        <v>0.71641791044776115</v>
      </c>
      <c r="BV74" s="38">
        <f t="shared" si="85"/>
        <v>0.71641791044776115</v>
      </c>
      <c r="BW74" s="39" t="s">
        <v>179</v>
      </c>
      <c r="BX74" s="36" t="s">
        <v>955</v>
      </c>
      <c r="BY74" s="57">
        <f>+BR74</f>
        <v>48</v>
      </c>
      <c r="BZ74" s="44">
        <f>IF(BW74="SI",BS74,0)</f>
        <v>48</v>
      </c>
      <c r="CA74" s="154"/>
      <c r="CB74" s="37">
        <f t="shared" si="86"/>
        <v>0.71641791044776115</v>
      </c>
      <c r="CC74" s="38">
        <f t="shared" si="87"/>
        <v>0.71641791044776115</v>
      </c>
      <c r="CD74" s="39" t="s">
        <v>179</v>
      </c>
      <c r="CE74" s="40" t="s">
        <v>175</v>
      </c>
      <c r="CF74" s="57">
        <f>+BY74</f>
        <v>48</v>
      </c>
      <c r="CG74" s="191">
        <f>IF(CD74="SI",BZ74,0)</f>
        <v>48</v>
      </c>
      <c r="CH74" s="154"/>
      <c r="CI74" s="37">
        <f t="shared" si="89"/>
        <v>0.71641791044776115</v>
      </c>
      <c r="CJ74" s="38">
        <f t="shared" si="90"/>
        <v>0.71641791044776115</v>
      </c>
      <c r="CK74" s="39" t="s">
        <v>179</v>
      </c>
      <c r="CL74" s="40" t="s">
        <v>175</v>
      </c>
      <c r="CM74" s="57">
        <v>54</v>
      </c>
      <c r="CN74" s="40">
        <v>53</v>
      </c>
      <c r="CO74" s="40" t="s">
        <v>956</v>
      </c>
      <c r="CP74" s="37">
        <f t="shared" si="91"/>
        <v>0.80597014925373134</v>
      </c>
      <c r="CQ74" s="38">
        <f t="shared" si="92"/>
        <v>0.79104477611940294</v>
      </c>
      <c r="CR74" s="39" t="s">
        <v>179</v>
      </c>
      <c r="CS74" s="40" t="s">
        <v>957</v>
      </c>
      <c r="CT74" s="57">
        <f>+CM74</f>
        <v>54</v>
      </c>
      <c r="CU74" s="191">
        <f>IF(CR74="SI",CN74,0)</f>
        <v>53</v>
      </c>
      <c r="CV74" s="154"/>
      <c r="CW74" s="37">
        <f t="shared" si="93"/>
        <v>0.80597014925373134</v>
      </c>
      <c r="CX74" s="38">
        <f t="shared" si="94"/>
        <v>0.79104477611940294</v>
      </c>
      <c r="CY74" s="39" t="s">
        <v>174</v>
      </c>
      <c r="CZ74" s="40" t="s">
        <v>175</v>
      </c>
      <c r="DA74" s="46">
        <f>+CT74</f>
        <v>54</v>
      </c>
      <c r="DB74" s="191">
        <f>IF(CY74="SI",CU74,0)</f>
        <v>0</v>
      </c>
      <c r="DC74" s="154"/>
      <c r="DD74" s="37">
        <f t="shared" si="95"/>
        <v>0.80597014925373134</v>
      </c>
      <c r="DE74" s="38">
        <f t="shared" si="96"/>
        <v>0.79104477611940294</v>
      </c>
      <c r="DF74" s="39" t="s">
        <v>174</v>
      </c>
      <c r="DG74" s="40" t="s">
        <v>175</v>
      </c>
      <c r="DH74" s="46">
        <v>62</v>
      </c>
      <c r="DI74" s="40"/>
      <c r="DJ74" s="40"/>
      <c r="DK74" s="37">
        <f t="shared" si="97"/>
        <v>0.92537313432835822</v>
      </c>
      <c r="DL74" s="38">
        <f t="shared" si="98"/>
        <v>0.79104477611940294</v>
      </c>
      <c r="DM74" s="39" t="s">
        <v>174</v>
      </c>
      <c r="DN74" s="40" t="s">
        <v>175</v>
      </c>
      <c r="DO74" s="46">
        <f>+DH74</f>
        <v>62</v>
      </c>
      <c r="DP74" s="191">
        <f>IF(DM74="SI",DI74,0)</f>
        <v>0</v>
      </c>
      <c r="DQ74" s="154"/>
      <c r="DR74" s="37">
        <f t="shared" si="99"/>
        <v>0.92537313432835822</v>
      </c>
      <c r="DS74" s="38">
        <f t="shared" si="100"/>
        <v>0.79104477611940294</v>
      </c>
      <c r="DT74" s="39" t="s">
        <v>174</v>
      </c>
      <c r="DU74" s="40" t="s">
        <v>175</v>
      </c>
      <c r="DV74" s="46">
        <f>+DO74</f>
        <v>62</v>
      </c>
      <c r="DW74" s="191">
        <f>IF(DT74="SI",DP74,0)</f>
        <v>0</v>
      </c>
      <c r="DX74" s="154"/>
      <c r="DY74" s="37">
        <f t="shared" si="101"/>
        <v>0.92537313432835822</v>
      </c>
      <c r="DZ74" s="38">
        <f t="shared" si="102"/>
        <v>0.79104477611940294</v>
      </c>
      <c r="EA74" s="39" t="s">
        <v>174</v>
      </c>
      <c r="EB74" s="40" t="s">
        <v>175</v>
      </c>
      <c r="EC74" s="46">
        <f t="shared" si="103"/>
        <v>67</v>
      </c>
      <c r="ED74" s="40"/>
      <c r="EE74" s="40"/>
      <c r="EF74" s="37">
        <f t="shared" si="104"/>
        <v>1</v>
      </c>
      <c r="EG74" s="38">
        <f t="shared" si="105"/>
        <v>0.79104477611940294</v>
      </c>
      <c r="EH74" s="39" t="s">
        <v>174</v>
      </c>
      <c r="EI74" s="40" t="s">
        <v>175</v>
      </c>
      <c r="EJ74" s="48"/>
      <c r="EK74" s="48">
        <v>2024</v>
      </c>
      <c r="EL74" s="49" t="str">
        <f>+VLOOKUP(C74,[8]Listas_desplega!$AI$22:$AJ$44,2,0)</f>
        <v>DC_ES</v>
      </c>
      <c r="EM74" s="49" t="str">
        <f>+VLOOKUP(I74,[8]Listas_desplega!$BY$2:$BZ$7,2,0)</f>
        <v>T_2</v>
      </c>
      <c r="EN74" s="49" t="str">
        <f>+VLOOKUP(J74,[8]Listas_desplega!$BY$10:$BZ$23,2,0)</f>
        <v>T_2_C_3</v>
      </c>
      <c r="EO74" s="49" t="str">
        <f>+VLOOKUP(K74,[8]Listas_desplega!$BY$27:$BZ$54,2,0)</f>
        <v>T_2_C_3_ET_5</v>
      </c>
      <c r="EP74" s="49" t="str">
        <f>+VLOOKUP(L74,[8]Listas_desplega!$BY$57:$BZ$105,2,0)</f>
        <v>T_2_C_3_ET_5_CPT_2</v>
      </c>
      <c r="EQ74" s="50" t="str">
        <f>+VLOOKUP(M74,[8]Listas_desplega!$J$2:$K$11,2,FALSE)</f>
        <v>Eje_E_8</v>
      </c>
      <c r="ER74" s="50"/>
    </row>
    <row r="75" spans="1:148" s="51" customFormat="1" x14ac:dyDescent="0.25">
      <c r="A75" s="20" t="s">
        <v>1411</v>
      </c>
      <c r="B75" s="21" t="s">
        <v>838</v>
      </c>
      <c r="C75" s="22" t="s">
        <v>942</v>
      </c>
      <c r="D75" s="22" t="s">
        <v>949</v>
      </c>
      <c r="E75" s="23" t="s">
        <v>154</v>
      </c>
      <c r="F75" s="23" t="s">
        <v>155</v>
      </c>
      <c r="G75" s="352" t="s">
        <v>794</v>
      </c>
      <c r="H75" s="352" t="s">
        <v>841</v>
      </c>
      <c r="I75" s="352" t="s">
        <v>158</v>
      </c>
      <c r="J75" s="352" t="s">
        <v>206</v>
      </c>
      <c r="K75" s="352" t="s">
        <v>943</v>
      </c>
      <c r="L75" s="352" t="s">
        <v>944</v>
      </c>
      <c r="M75" s="353" t="s">
        <v>843</v>
      </c>
      <c r="N75" s="25" t="s">
        <v>844</v>
      </c>
      <c r="O75" s="29">
        <v>45</v>
      </c>
      <c r="P75" s="23" t="s">
        <v>958</v>
      </c>
      <c r="Q75" s="30" t="s">
        <v>221</v>
      </c>
      <c r="R75" s="355" t="s">
        <v>166</v>
      </c>
      <c r="S75" s="352" t="s">
        <v>959</v>
      </c>
      <c r="T75" s="354" t="s">
        <v>186</v>
      </c>
      <c r="U75" s="354" t="s">
        <v>187</v>
      </c>
      <c r="V75" s="354">
        <v>0</v>
      </c>
      <c r="W75" s="352" t="s">
        <v>960</v>
      </c>
      <c r="X75" s="354" t="s">
        <v>171</v>
      </c>
      <c r="Y75" s="353"/>
      <c r="Z75" s="355"/>
      <c r="AA75" s="30"/>
      <c r="AB75" s="30"/>
      <c r="AC75" s="30"/>
      <c r="AD75" s="30"/>
      <c r="AE75" s="30"/>
      <c r="AF75" s="30"/>
      <c r="AG75" s="30"/>
      <c r="AH75" s="29"/>
      <c r="AI75" s="29"/>
      <c r="AJ75" s="29"/>
      <c r="AK75" s="29"/>
      <c r="AL75" s="29"/>
      <c r="AM75" s="29"/>
      <c r="AN75" s="29"/>
      <c r="AO75" s="29"/>
      <c r="AP75" s="29"/>
      <c r="AQ75" s="29"/>
      <c r="AR75" s="31"/>
      <c r="AS75" s="29"/>
      <c r="AT75" s="354">
        <v>0</v>
      </c>
      <c r="AU75" s="354">
        <v>0</v>
      </c>
      <c r="AV75" s="354">
        <v>50</v>
      </c>
      <c r="AW75" s="354">
        <v>86</v>
      </c>
      <c r="AX75" s="354">
        <v>90</v>
      </c>
      <c r="AY75" s="354">
        <v>90</v>
      </c>
      <c r="AZ75" s="29"/>
      <c r="BA75" s="29"/>
      <c r="BB75" s="29"/>
      <c r="BC75" s="33"/>
      <c r="BD75" s="158">
        <v>0</v>
      </c>
      <c r="BE75" s="153"/>
      <c r="BF75" s="154" t="s">
        <v>953</v>
      </c>
      <c r="BG75" s="37">
        <f t="shared" si="80"/>
        <v>0</v>
      </c>
      <c r="BH75" s="38">
        <f t="shared" si="81"/>
        <v>0</v>
      </c>
      <c r="BI75" s="39" t="s">
        <v>174</v>
      </c>
      <c r="BJ75" s="40" t="s">
        <v>175</v>
      </c>
      <c r="BK75" s="57">
        <v>0</v>
      </c>
      <c r="BL75" s="153"/>
      <c r="BM75" s="154" t="s">
        <v>953</v>
      </c>
      <c r="BN75" s="37">
        <f t="shared" si="82"/>
        <v>0</v>
      </c>
      <c r="BO75" s="38">
        <f t="shared" si="83"/>
        <v>0</v>
      </c>
      <c r="BP75" s="39" t="s">
        <v>174</v>
      </c>
      <c r="BQ75" s="40" t="s">
        <v>175</v>
      </c>
      <c r="BR75" s="57">
        <v>6</v>
      </c>
      <c r="BS75" s="55">
        <v>6</v>
      </c>
      <c r="BT75" s="64" t="s">
        <v>961</v>
      </c>
      <c r="BU75" s="37">
        <f t="shared" si="84"/>
        <v>0.12</v>
      </c>
      <c r="BV75" s="38">
        <f t="shared" si="85"/>
        <v>0.12</v>
      </c>
      <c r="BW75" s="39" t="s">
        <v>179</v>
      </c>
      <c r="BX75" s="36" t="s">
        <v>962</v>
      </c>
      <c r="BY75" s="57">
        <f>+BR75</f>
        <v>6</v>
      </c>
      <c r="BZ75" s="44">
        <f>IF(BW75="SI",BS75,0)</f>
        <v>6</v>
      </c>
      <c r="CA75" s="154"/>
      <c r="CB75" s="37">
        <f t="shared" si="86"/>
        <v>0.12</v>
      </c>
      <c r="CC75" s="38">
        <f t="shared" si="87"/>
        <v>0.12</v>
      </c>
      <c r="CD75" s="39" t="s">
        <v>179</v>
      </c>
      <c r="CE75" s="40" t="s">
        <v>175</v>
      </c>
      <c r="CF75" s="57">
        <f>+BY75</f>
        <v>6</v>
      </c>
      <c r="CG75" s="191">
        <f>IF(CD75="SI",BZ75,0)</f>
        <v>6</v>
      </c>
      <c r="CH75" s="154"/>
      <c r="CI75" s="37">
        <f t="shared" si="89"/>
        <v>0.12</v>
      </c>
      <c r="CJ75" s="38">
        <f t="shared" si="90"/>
        <v>0.12</v>
      </c>
      <c r="CK75" s="39" t="s">
        <v>179</v>
      </c>
      <c r="CL75" s="40" t="s">
        <v>175</v>
      </c>
      <c r="CM75" s="57">
        <v>22</v>
      </c>
      <c r="CN75" s="40">
        <v>22</v>
      </c>
      <c r="CO75" s="40" t="s">
        <v>963</v>
      </c>
      <c r="CP75" s="37">
        <f t="shared" si="91"/>
        <v>0.44</v>
      </c>
      <c r="CQ75" s="38">
        <f t="shared" si="92"/>
        <v>0.44</v>
      </c>
      <c r="CR75" s="39" t="s">
        <v>179</v>
      </c>
      <c r="CS75" s="40" t="s">
        <v>964</v>
      </c>
      <c r="CT75" s="57">
        <f>+CM75</f>
        <v>22</v>
      </c>
      <c r="CU75" s="191">
        <f>IF(CR75="SI",CN75,0)</f>
        <v>22</v>
      </c>
      <c r="CV75" s="154"/>
      <c r="CW75" s="37">
        <f t="shared" si="93"/>
        <v>0.44</v>
      </c>
      <c r="CX75" s="38">
        <f t="shared" si="94"/>
        <v>0.44</v>
      </c>
      <c r="CY75" s="39" t="s">
        <v>174</v>
      </c>
      <c r="CZ75" s="40" t="s">
        <v>175</v>
      </c>
      <c r="DA75" s="46">
        <f>+CT75</f>
        <v>22</v>
      </c>
      <c r="DB75" s="191">
        <f>IF(CY75="SI",CU75,0)</f>
        <v>0</v>
      </c>
      <c r="DC75" s="154"/>
      <c r="DD75" s="37">
        <f t="shared" si="95"/>
        <v>0.44</v>
      </c>
      <c r="DE75" s="38">
        <f t="shared" si="96"/>
        <v>0.44</v>
      </c>
      <c r="DF75" s="39" t="s">
        <v>174</v>
      </c>
      <c r="DG75" s="40" t="s">
        <v>175</v>
      </c>
      <c r="DH75" s="46">
        <v>42</v>
      </c>
      <c r="DI75" s="40"/>
      <c r="DJ75" s="40"/>
      <c r="DK75" s="37">
        <f t="shared" si="97"/>
        <v>0.84</v>
      </c>
      <c r="DL75" s="38">
        <f t="shared" si="98"/>
        <v>0.44</v>
      </c>
      <c r="DM75" s="39" t="s">
        <v>174</v>
      </c>
      <c r="DN75" s="40" t="s">
        <v>175</v>
      </c>
      <c r="DO75" s="46">
        <f>+DH75</f>
        <v>42</v>
      </c>
      <c r="DP75" s="191">
        <f>IF(DM75="SI",DI75,0)</f>
        <v>0</v>
      </c>
      <c r="DQ75" s="154"/>
      <c r="DR75" s="37">
        <f t="shared" si="99"/>
        <v>0.84</v>
      </c>
      <c r="DS75" s="38">
        <f t="shared" si="100"/>
        <v>0.44</v>
      </c>
      <c r="DT75" s="39" t="s">
        <v>174</v>
      </c>
      <c r="DU75" s="40" t="s">
        <v>175</v>
      </c>
      <c r="DV75" s="46">
        <f>+DO75</f>
        <v>42</v>
      </c>
      <c r="DW75" s="191">
        <f>IF(DT75="SI",DP75,0)</f>
        <v>0</v>
      </c>
      <c r="DX75" s="154"/>
      <c r="DY75" s="37">
        <f t="shared" si="101"/>
        <v>0.84</v>
      </c>
      <c r="DZ75" s="38">
        <f t="shared" si="102"/>
        <v>0.44</v>
      </c>
      <c r="EA75" s="39" t="s">
        <v>174</v>
      </c>
      <c r="EB75" s="40" t="s">
        <v>175</v>
      </c>
      <c r="EC75" s="46">
        <f t="shared" si="103"/>
        <v>50</v>
      </c>
      <c r="ED75" s="40"/>
      <c r="EE75" s="40"/>
      <c r="EF75" s="37">
        <f t="shared" si="104"/>
        <v>1</v>
      </c>
      <c r="EG75" s="38">
        <f t="shared" si="105"/>
        <v>0.44</v>
      </c>
      <c r="EH75" s="39" t="s">
        <v>174</v>
      </c>
      <c r="EI75" s="40" t="s">
        <v>175</v>
      </c>
      <c r="EJ75" s="48"/>
      <c r="EK75" s="48">
        <v>2024</v>
      </c>
      <c r="EL75" s="49" t="str">
        <f>+VLOOKUP(C75,[8]Listas_desplega!$AI$22:$AJ$44,2,0)</f>
        <v>DC_ES</v>
      </c>
      <c r="EM75" s="49" t="str">
        <f>+VLOOKUP(I75,[8]Listas_desplega!$BY$2:$BZ$7,2,0)</f>
        <v>T_2</v>
      </c>
      <c r="EN75" s="49" t="str">
        <f>+VLOOKUP(J75,[8]Listas_desplega!$BY$10:$BZ$23,2,0)</f>
        <v>T_2_C_3</v>
      </c>
      <c r="EO75" s="49" t="str">
        <f>+VLOOKUP(K75,[8]Listas_desplega!$BY$27:$BZ$54,2,0)</f>
        <v>T_2_C_3_ET_5</v>
      </c>
      <c r="EP75" s="49" t="str">
        <f>+VLOOKUP(L75,[8]Listas_desplega!$BY$57:$BZ$105,2,0)</f>
        <v>T_2_C_3_ET_5_CPT_2</v>
      </c>
      <c r="EQ75" s="50" t="str">
        <f>+VLOOKUP(M75,[8]Listas_desplega!$J$2:$K$11,2,FALSE)</f>
        <v>Eje_E_8</v>
      </c>
      <c r="ER75" s="50"/>
    </row>
    <row r="76" spans="1:148" s="51" customFormat="1" x14ac:dyDescent="0.25">
      <c r="A76" s="20" t="s">
        <v>1412</v>
      </c>
      <c r="B76" s="21" t="s">
        <v>838</v>
      </c>
      <c r="C76" s="22" t="s">
        <v>942</v>
      </c>
      <c r="D76" s="22" t="s">
        <v>965</v>
      </c>
      <c r="E76" s="23" t="s">
        <v>154</v>
      </c>
      <c r="F76" s="23" t="s">
        <v>155</v>
      </c>
      <c r="G76" s="352" t="s">
        <v>794</v>
      </c>
      <c r="H76" s="352" t="s">
        <v>841</v>
      </c>
      <c r="I76" s="352" t="s">
        <v>158</v>
      </c>
      <c r="J76" s="352" t="s">
        <v>206</v>
      </c>
      <c r="K76" s="352" t="s">
        <v>943</v>
      </c>
      <c r="L76" s="352" t="s">
        <v>944</v>
      </c>
      <c r="M76" s="353" t="s">
        <v>843</v>
      </c>
      <c r="N76" s="25" t="s">
        <v>844</v>
      </c>
      <c r="O76" s="29">
        <v>46</v>
      </c>
      <c r="P76" s="23" t="s">
        <v>966</v>
      </c>
      <c r="Q76" s="30" t="s">
        <v>165</v>
      </c>
      <c r="R76" s="355" t="s">
        <v>478</v>
      </c>
      <c r="S76" s="352" t="s">
        <v>967</v>
      </c>
      <c r="T76" s="354" t="s">
        <v>186</v>
      </c>
      <c r="U76" s="354" t="s">
        <v>566</v>
      </c>
      <c r="V76" s="354">
        <v>0</v>
      </c>
      <c r="W76" s="352" t="s">
        <v>968</v>
      </c>
      <c r="X76" s="354" t="s">
        <v>171</v>
      </c>
      <c r="Y76" s="353"/>
      <c r="Z76" s="355"/>
      <c r="AA76" s="30"/>
      <c r="AB76" s="30"/>
      <c r="AC76" s="30"/>
      <c r="AD76" s="30"/>
      <c r="AE76" s="30"/>
      <c r="AF76" s="30"/>
      <c r="AG76" s="30"/>
      <c r="AH76" s="29"/>
      <c r="AI76" s="29"/>
      <c r="AJ76" s="29"/>
      <c r="AK76" s="29"/>
      <c r="AL76" s="29"/>
      <c r="AM76" s="29"/>
      <c r="AN76" s="29"/>
      <c r="AO76" s="29"/>
      <c r="AP76" s="29"/>
      <c r="AQ76" s="29"/>
      <c r="AR76" s="31"/>
      <c r="AS76" s="29"/>
      <c r="AT76" s="354">
        <v>90</v>
      </c>
      <c r="AU76" s="354">
        <v>97</v>
      </c>
      <c r="AV76" s="354">
        <v>100</v>
      </c>
      <c r="AW76" s="354">
        <v>100</v>
      </c>
      <c r="AX76" s="354">
        <v>100</v>
      </c>
      <c r="AY76" s="354">
        <v>100</v>
      </c>
      <c r="AZ76" s="29"/>
      <c r="BA76" s="29"/>
      <c r="BB76" s="29"/>
      <c r="BC76" s="33"/>
      <c r="BD76" s="46">
        <v>60</v>
      </c>
      <c r="BE76" s="47">
        <v>98</v>
      </c>
      <c r="BF76" s="64" t="s">
        <v>969</v>
      </c>
      <c r="BG76" s="37">
        <f t="shared" si="80"/>
        <v>0.6</v>
      </c>
      <c r="BH76" s="38">
        <f t="shared" si="81"/>
        <v>0.98</v>
      </c>
      <c r="BI76" s="39" t="s">
        <v>179</v>
      </c>
      <c r="BJ76" s="36" t="s">
        <v>970</v>
      </c>
      <c r="BK76" s="57">
        <v>60</v>
      </c>
      <c r="BL76" s="40">
        <v>99.7</v>
      </c>
      <c r="BM76" s="36" t="s">
        <v>971</v>
      </c>
      <c r="BN76" s="37">
        <f t="shared" si="82"/>
        <v>0.6</v>
      </c>
      <c r="BO76" s="38">
        <f t="shared" si="83"/>
        <v>0.997</v>
      </c>
      <c r="BP76" s="39" t="s">
        <v>179</v>
      </c>
      <c r="BQ76" s="36" t="s">
        <v>972</v>
      </c>
      <c r="BR76" s="126">
        <v>60</v>
      </c>
      <c r="BS76" s="40">
        <v>82.97</v>
      </c>
      <c r="BT76" s="64" t="s">
        <v>973</v>
      </c>
      <c r="BU76" s="37">
        <f t="shared" si="84"/>
        <v>0.6</v>
      </c>
      <c r="BV76" s="38">
        <f t="shared" si="85"/>
        <v>0.82969999999999999</v>
      </c>
      <c r="BW76" s="39" t="s">
        <v>179</v>
      </c>
      <c r="BX76" s="36" t="s">
        <v>974</v>
      </c>
      <c r="BY76" s="57">
        <v>70</v>
      </c>
      <c r="BZ76" s="40">
        <v>82.7</v>
      </c>
      <c r="CA76" s="64" t="s">
        <v>975</v>
      </c>
      <c r="CB76" s="37">
        <f t="shared" si="86"/>
        <v>0.7</v>
      </c>
      <c r="CC76" s="38">
        <f t="shared" si="87"/>
        <v>0.82700000000000007</v>
      </c>
      <c r="CD76" s="39" t="s">
        <v>179</v>
      </c>
      <c r="CE76" s="64" t="s">
        <v>976</v>
      </c>
      <c r="CF76" s="57">
        <v>70</v>
      </c>
      <c r="CG76" s="40">
        <v>87.9</v>
      </c>
      <c r="CH76" s="64" t="s">
        <v>977</v>
      </c>
      <c r="CI76" s="37">
        <f t="shared" si="89"/>
        <v>0.7</v>
      </c>
      <c r="CJ76" s="38">
        <f t="shared" si="90"/>
        <v>0.879</v>
      </c>
      <c r="CK76" s="39" t="s">
        <v>179</v>
      </c>
      <c r="CL76" s="40" t="s">
        <v>978</v>
      </c>
      <c r="CM76" s="57">
        <v>70</v>
      </c>
      <c r="CN76" s="40">
        <v>99.7</v>
      </c>
      <c r="CO76" s="40" t="s">
        <v>979</v>
      </c>
      <c r="CP76" s="37">
        <f t="shared" si="91"/>
        <v>0.7</v>
      </c>
      <c r="CQ76" s="38">
        <f t="shared" si="92"/>
        <v>0.997</v>
      </c>
      <c r="CR76" s="39" t="s">
        <v>179</v>
      </c>
      <c r="CS76" s="40" t="s">
        <v>980</v>
      </c>
      <c r="CT76" s="46">
        <v>80</v>
      </c>
      <c r="CU76" s="40"/>
      <c r="CV76" s="40"/>
      <c r="CW76" s="37">
        <f t="shared" si="93"/>
        <v>0.8</v>
      </c>
      <c r="CX76" s="38">
        <f t="shared" si="94"/>
        <v>0.997</v>
      </c>
      <c r="CY76" s="39" t="s">
        <v>174</v>
      </c>
      <c r="CZ76" s="40" t="s">
        <v>175</v>
      </c>
      <c r="DA76" s="94">
        <v>80</v>
      </c>
      <c r="DB76" s="40"/>
      <c r="DC76" s="40"/>
      <c r="DD76" s="37">
        <f t="shared" si="95"/>
        <v>0.8</v>
      </c>
      <c r="DE76" s="38">
        <f t="shared" si="96"/>
        <v>0.997</v>
      </c>
      <c r="DF76" s="39" t="s">
        <v>174</v>
      </c>
      <c r="DG76" s="40" t="s">
        <v>175</v>
      </c>
      <c r="DH76" s="46">
        <v>80</v>
      </c>
      <c r="DI76" s="40"/>
      <c r="DJ76" s="40"/>
      <c r="DK76" s="37">
        <f t="shared" si="97"/>
        <v>0.8</v>
      </c>
      <c r="DL76" s="38">
        <f t="shared" si="98"/>
        <v>0.997</v>
      </c>
      <c r="DM76" s="39" t="s">
        <v>174</v>
      </c>
      <c r="DN76" s="40" t="s">
        <v>175</v>
      </c>
      <c r="DO76" s="46">
        <v>90</v>
      </c>
      <c r="DP76" s="40"/>
      <c r="DQ76" s="40"/>
      <c r="DR76" s="37">
        <f t="shared" si="99"/>
        <v>0.9</v>
      </c>
      <c r="DS76" s="38">
        <f t="shared" si="100"/>
        <v>0.997</v>
      </c>
      <c r="DT76" s="39" t="s">
        <v>174</v>
      </c>
      <c r="DU76" s="40" t="s">
        <v>175</v>
      </c>
      <c r="DV76" s="46">
        <v>90</v>
      </c>
      <c r="DW76" s="40"/>
      <c r="DX76" s="40"/>
      <c r="DY76" s="37">
        <f t="shared" si="101"/>
        <v>0.9</v>
      </c>
      <c r="DZ76" s="38">
        <f t="shared" si="102"/>
        <v>0.997</v>
      </c>
      <c r="EA76" s="39" t="s">
        <v>174</v>
      </c>
      <c r="EB76" s="40" t="s">
        <v>175</v>
      </c>
      <c r="EC76" s="46">
        <v>100</v>
      </c>
      <c r="ED76" s="40"/>
      <c r="EE76" s="40"/>
      <c r="EF76" s="37">
        <f t="shared" si="104"/>
        <v>1</v>
      </c>
      <c r="EG76" s="38">
        <f t="shared" si="105"/>
        <v>0.997</v>
      </c>
      <c r="EH76" s="39" t="s">
        <v>174</v>
      </c>
      <c r="EI76" s="40" t="s">
        <v>175</v>
      </c>
      <c r="EJ76" s="50"/>
      <c r="EK76" s="48">
        <v>2024</v>
      </c>
      <c r="EL76" s="49" t="str">
        <f>+VLOOKUP(C76,[8]Listas_desplega!$AI$22:$AJ$44,2,0)</f>
        <v>DC_ES</v>
      </c>
      <c r="EM76" s="49" t="str">
        <f>+VLOOKUP(I76,[8]Listas_desplega!$BY$2:$BZ$7,2,0)</f>
        <v>T_2</v>
      </c>
      <c r="EN76" s="49" t="str">
        <f>+VLOOKUP(J76,[8]Listas_desplega!$BY$10:$BZ$23,2,0)</f>
        <v>T_2_C_3</v>
      </c>
      <c r="EO76" s="49" t="str">
        <f>+VLOOKUP(K76,[8]Listas_desplega!$BY$27:$BZ$54,2,0)</f>
        <v>T_2_C_3_ET_5</v>
      </c>
      <c r="EP76" s="49" t="str">
        <f>+VLOOKUP(L76,[8]Listas_desplega!$BY$57:$BZ$105,2,0)</f>
        <v>T_2_C_3_ET_5_CPT_2</v>
      </c>
      <c r="EQ76" s="50" t="str">
        <f>+VLOOKUP(M76,[8]Listas_desplega!$J$2:$K$11,2,FALSE)</f>
        <v>Eje_E_8</v>
      </c>
      <c r="ER76" s="50"/>
    </row>
    <row r="77" spans="1:148" s="51" customFormat="1" x14ac:dyDescent="0.25">
      <c r="A77" s="20" t="s">
        <v>1413</v>
      </c>
      <c r="B77" s="21" t="s">
        <v>838</v>
      </c>
      <c r="C77" s="22" t="s">
        <v>942</v>
      </c>
      <c r="D77" s="22" t="s">
        <v>965</v>
      </c>
      <c r="E77" s="23" t="s">
        <v>154</v>
      </c>
      <c r="F77" s="23" t="s">
        <v>155</v>
      </c>
      <c r="G77" s="352" t="s">
        <v>794</v>
      </c>
      <c r="H77" s="352" t="s">
        <v>841</v>
      </c>
      <c r="I77" s="352" t="s">
        <v>158</v>
      </c>
      <c r="J77" s="352" t="s">
        <v>206</v>
      </c>
      <c r="K77" s="352" t="s">
        <v>943</v>
      </c>
      <c r="L77" s="352" t="s">
        <v>944</v>
      </c>
      <c r="M77" s="353" t="s">
        <v>843</v>
      </c>
      <c r="N77" s="25" t="s">
        <v>888</v>
      </c>
      <c r="O77" s="29">
        <v>47</v>
      </c>
      <c r="P77" s="23" t="s">
        <v>981</v>
      </c>
      <c r="Q77" s="30" t="s">
        <v>221</v>
      </c>
      <c r="R77" s="355" t="s">
        <v>166</v>
      </c>
      <c r="S77" s="352" t="s">
        <v>982</v>
      </c>
      <c r="T77" s="354" t="s">
        <v>186</v>
      </c>
      <c r="U77" s="354" t="s">
        <v>187</v>
      </c>
      <c r="V77" s="354">
        <v>0</v>
      </c>
      <c r="W77" s="352" t="s">
        <v>983</v>
      </c>
      <c r="X77" s="354" t="s">
        <v>171</v>
      </c>
      <c r="Y77" s="353" t="s">
        <v>172</v>
      </c>
      <c r="Z77" s="355"/>
      <c r="AA77" s="30"/>
      <c r="AB77" s="30"/>
      <c r="AC77" s="30"/>
      <c r="AD77" s="30"/>
      <c r="AE77" s="30"/>
      <c r="AF77" s="30"/>
      <c r="AG77" s="30"/>
      <c r="AH77" s="29"/>
      <c r="AI77" s="29"/>
      <c r="AJ77" s="29"/>
      <c r="AK77" s="29"/>
      <c r="AL77" s="29"/>
      <c r="AM77" s="29"/>
      <c r="AN77" s="29"/>
      <c r="AO77" s="29"/>
      <c r="AP77" s="29"/>
      <c r="AQ77" s="29"/>
      <c r="AR77" s="31"/>
      <c r="AS77" s="29"/>
      <c r="AT77" s="354">
        <v>0</v>
      </c>
      <c r="AU77" s="354">
        <v>30</v>
      </c>
      <c r="AV77" s="354">
        <v>30</v>
      </c>
      <c r="AW77" s="354">
        <v>25</v>
      </c>
      <c r="AX77" s="354">
        <v>15</v>
      </c>
      <c r="AY77" s="354">
        <v>100</v>
      </c>
      <c r="AZ77" s="29"/>
      <c r="BA77" s="29"/>
      <c r="BB77" s="29"/>
      <c r="BC77" s="33"/>
      <c r="BD77" s="158">
        <v>0</v>
      </c>
      <c r="BE77" s="153"/>
      <c r="BF77" s="154" t="s">
        <v>953</v>
      </c>
      <c r="BG77" s="37">
        <f t="shared" si="80"/>
        <v>0</v>
      </c>
      <c r="BH77" s="38">
        <f t="shared" si="81"/>
        <v>0</v>
      </c>
      <c r="BI77" s="39" t="s">
        <v>174</v>
      </c>
      <c r="BJ77" s="40" t="s">
        <v>175</v>
      </c>
      <c r="BK77" s="57">
        <v>0</v>
      </c>
      <c r="BL77" s="153"/>
      <c r="BM77" s="154" t="s">
        <v>953</v>
      </c>
      <c r="BN77" s="37">
        <f t="shared" si="82"/>
        <v>0</v>
      </c>
      <c r="BO77" s="38">
        <f t="shared" si="83"/>
        <v>0</v>
      </c>
      <c r="BP77" s="39" t="s">
        <v>174</v>
      </c>
      <c r="BQ77" s="40" t="s">
        <v>175</v>
      </c>
      <c r="BR77" s="57">
        <v>4.0999999999999996</v>
      </c>
      <c r="BS77" s="55">
        <v>4.0999999999999996</v>
      </c>
      <c r="BT77" s="64" t="s">
        <v>984</v>
      </c>
      <c r="BU77" s="37">
        <f t="shared" si="84"/>
        <v>0.13666666666666666</v>
      </c>
      <c r="BV77" s="38">
        <f t="shared" si="85"/>
        <v>0.13666666666666666</v>
      </c>
      <c r="BW77" s="39" t="s">
        <v>179</v>
      </c>
      <c r="BX77" s="36" t="s">
        <v>985</v>
      </c>
      <c r="BY77" s="57">
        <f>+BR77</f>
        <v>4.0999999999999996</v>
      </c>
      <c r="BZ77" s="44">
        <f>IF(BW77="SI",BS77,0)</f>
        <v>4.0999999999999996</v>
      </c>
      <c r="CA77" s="154"/>
      <c r="CB77" s="37">
        <f t="shared" si="86"/>
        <v>0.13666666666666666</v>
      </c>
      <c r="CC77" s="38">
        <f t="shared" si="87"/>
        <v>0.13666666666666666</v>
      </c>
      <c r="CD77" s="39" t="s">
        <v>179</v>
      </c>
      <c r="CE77" s="40" t="s">
        <v>175</v>
      </c>
      <c r="CF77" s="57">
        <f>+BY77</f>
        <v>4.0999999999999996</v>
      </c>
      <c r="CG77" s="191">
        <f>IF(CD77="SI",BZ77,0)</f>
        <v>4.0999999999999996</v>
      </c>
      <c r="CH77" s="154"/>
      <c r="CI77" s="37">
        <f t="shared" si="89"/>
        <v>0.13666666666666666</v>
      </c>
      <c r="CJ77" s="38">
        <f t="shared" si="90"/>
        <v>0.13666666666666666</v>
      </c>
      <c r="CK77" s="39" t="s">
        <v>179</v>
      </c>
      <c r="CL77" s="40" t="s">
        <v>175</v>
      </c>
      <c r="CM77" s="57">
        <v>12.3</v>
      </c>
      <c r="CN77" s="40">
        <v>12.3</v>
      </c>
      <c r="CO77" s="40" t="s">
        <v>986</v>
      </c>
      <c r="CP77" s="37">
        <f t="shared" si="91"/>
        <v>0.41000000000000003</v>
      </c>
      <c r="CQ77" s="38">
        <f t="shared" si="92"/>
        <v>0.41000000000000003</v>
      </c>
      <c r="CR77" s="39" t="s">
        <v>179</v>
      </c>
      <c r="CS77" s="40" t="s">
        <v>987</v>
      </c>
      <c r="CT77" s="57">
        <f>+CM77</f>
        <v>12.3</v>
      </c>
      <c r="CU77" s="191">
        <f>IF(CR77="SI",CN77,0)</f>
        <v>12.3</v>
      </c>
      <c r="CV77" s="154"/>
      <c r="CW77" s="37">
        <f t="shared" si="93"/>
        <v>0.41000000000000003</v>
      </c>
      <c r="CX77" s="38">
        <f t="shared" si="94"/>
        <v>0.41000000000000003</v>
      </c>
      <c r="CY77" s="39" t="s">
        <v>174</v>
      </c>
      <c r="CZ77" s="40" t="s">
        <v>175</v>
      </c>
      <c r="DA77" s="46">
        <f>+CT77</f>
        <v>12.3</v>
      </c>
      <c r="DB77" s="191">
        <f>IF(CY77="SI",CU77,0)</f>
        <v>0</v>
      </c>
      <c r="DC77" s="154"/>
      <c r="DD77" s="37">
        <f t="shared" si="95"/>
        <v>0.41000000000000003</v>
      </c>
      <c r="DE77" s="38">
        <f t="shared" si="96"/>
        <v>0.41000000000000003</v>
      </c>
      <c r="DF77" s="39" t="s">
        <v>174</v>
      </c>
      <c r="DG77" s="40" t="s">
        <v>175</v>
      </c>
      <c r="DH77" s="46">
        <v>19.2</v>
      </c>
      <c r="DI77" s="40"/>
      <c r="DJ77" s="40"/>
      <c r="DK77" s="37">
        <f t="shared" si="97"/>
        <v>0.64</v>
      </c>
      <c r="DL77" s="38">
        <f t="shared" si="98"/>
        <v>0.41000000000000003</v>
      </c>
      <c r="DM77" s="39" t="s">
        <v>174</v>
      </c>
      <c r="DN77" s="40" t="s">
        <v>175</v>
      </c>
      <c r="DO77" s="46">
        <f>+DH77</f>
        <v>19.2</v>
      </c>
      <c r="DP77" s="191">
        <f>IF(DM77="SI",DI77,0)</f>
        <v>0</v>
      </c>
      <c r="DQ77" s="154"/>
      <c r="DR77" s="37">
        <f t="shared" si="99"/>
        <v>0.64</v>
      </c>
      <c r="DS77" s="38">
        <f t="shared" si="100"/>
        <v>0.41000000000000003</v>
      </c>
      <c r="DT77" s="39" t="s">
        <v>174</v>
      </c>
      <c r="DU77" s="40" t="s">
        <v>175</v>
      </c>
      <c r="DV77" s="46">
        <f>+DO77</f>
        <v>19.2</v>
      </c>
      <c r="DW77" s="191">
        <f>IF(DT77="SI",DP77,0)</f>
        <v>0</v>
      </c>
      <c r="DX77" s="154"/>
      <c r="DY77" s="37">
        <f t="shared" si="101"/>
        <v>0.64</v>
      </c>
      <c r="DZ77" s="38">
        <f t="shared" si="102"/>
        <v>0.41000000000000003</v>
      </c>
      <c r="EA77" s="39" t="s">
        <v>174</v>
      </c>
      <c r="EB77" s="40" t="s">
        <v>175</v>
      </c>
      <c r="EC77" s="46">
        <f t="shared" ref="EC77:EC87" si="109">+AV77</f>
        <v>30</v>
      </c>
      <c r="ED77" s="40"/>
      <c r="EE77" s="40"/>
      <c r="EF77" s="37">
        <f t="shared" si="104"/>
        <v>1</v>
      </c>
      <c r="EG77" s="38">
        <f t="shared" si="105"/>
        <v>0.41000000000000003</v>
      </c>
      <c r="EH77" s="39" t="s">
        <v>174</v>
      </c>
      <c r="EI77" s="40" t="s">
        <v>175</v>
      </c>
      <c r="EJ77" s="48"/>
      <c r="EK77" s="48">
        <v>2024</v>
      </c>
      <c r="EL77" s="49" t="str">
        <f>+VLOOKUP(C77,[8]Listas_desplega!$AI$22:$AJ$44,2,0)</f>
        <v>DC_ES</v>
      </c>
      <c r="EM77" s="49" t="str">
        <f>+VLOOKUP(I77,[8]Listas_desplega!$BY$2:$BZ$7,2,0)</f>
        <v>T_2</v>
      </c>
      <c r="EN77" s="49" t="str">
        <f>+VLOOKUP(J77,[8]Listas_desplega!$BY$10:$BZ$23,2,0)</f>
        <v>T_2_C_3</v>
      </c>
      <c r="EO77" s="49" t="str">
        <f>+VLOOKUP(K77,[8]Listas_desplega!$BY$27:$BZ$54,2,0)</f>
        <v>T_2_C_3_ET_5</v>
      </c>
      <c r="EP77" s="49" t="str">
        <f>+VLOOKUP(L77,[8]Listas_desplega!$BY$57:$BZ$105,2,0)</f>
        <v>T_2_C_3_ET_5_CPT_2</v>
      </c>
      <c r="EQ77" s="50" t="str">
        <f>+VLOOKUP(M77,[8]Listas_desplega!$J$2:$K$11,2,FALSE)</f>
        <v>Eje_E_8</v>
      </c>
      <c r="ER77" s="50"/>
    </row>
    <row r="78" spans="1:148" s="51" customFormat="1" x14ac:dyDescent="0.25">
      <c r="A78" s="20" t="s">
        <v>1414</v>
      </c>
      <c r="B78" s="21" t="s">
        <v>838</v>
      </c>
      <c r="C78" s="22" t="s">
        <v>942</v>
      </c>
      <c r="D78" s="22" t="s">
        <v>965</v>
      </c>
      <c r="E78" s="23" t="s">
        <v>154</v>
      </c>
      <c r="F78" s="23" t="s">
        <v>155</v>
      </c>
      <c r="G78" s="352" t="s">
        <v>794</v>
      </c>
      <c r="H78" s="352" t="s">
        <v>841</v>
      </c>
      <c r="I78" s="352" t="s">
        <v>158</v>
      </c>
      <c r="J78" s="352" t="s">
        <v>206</v>
      </c>
      <c r="K78" s="352" t="s">
        <v>943</v>
      </c>
      <c r="L78" s="352" t="s">
        <v>944</v>
      </c>
      <c r="M78" s="353" t="s">
        <v>843</v>
      </c>
      <c r="N78" s="25" t="s">
        <v>888</v>
      </c>
      <c r="O78" s="29">
        <v>49</v>
      </c>
      <c r="P78" s="23" t="s">
        <v>988</v>
      </c>
      <c r="Q78" s="30" t="s">
        <v>165</v>
      </c>
      <c r="R78" s="355" t="s">
        <v>478</v>
      </c>
      <c r="S78" s="352" t="s">
        <v>989</v>
      </c>
      <c r="T78" s="354" t="s">
        <v>186</v>
      </c>
      <c r="U78" s="354" t="s">
        <v>187</v>
      </c>
      <c r="V78" s="354">
        <v>0</v>
      </c>
      <c r="W78" s="352" t="s">
        <v>990</v>
      </c>
      <c r="X78" s="354" t="s">
        <v>171</v>
      </c>
      <c r="Y78" s="353"/>
      <c r="Z78" s="355"/>
      <c r="AA78" s="30"/>
      <c r="AB78" s="30"/>
      <c r="AC78" s="30"/>
      <c r="AD78" s="30"/>
      <c r="AE78" s="30"/>
      <c r="AF78" s="30"/>
      <c r="AG78" s="30"/>
      <c r="AH78" s="29"/>
      <c r="AI78" s="29"/>
      <c r="AJ78" s="29"/>
      <c r="AK78" s="29"/>
      <c r="AL78" s="29"/>
      <c r="AM78" s="29"/>
      <c r="AN78" s="29"/>
      <c r="AO78" s="29"/>
      <c r="AP78" s="29"/>
      <c r="AQ78" s="29"/>
      <c r="AR78" s="31"/>
      <c r="AS78" s="29"/>
      <c r="AT78" s="354">
        <v>0</v>
      </c>
      <c r="AU78" s="354">
        <v>100</v>
      </c>
      <c r="AV78" s="354">
        <v>95</v>
      </c>
      <c r="AW78" s="354">
        <v>98</v>
      </c>
      <c r="AX78" s="354">
        <v>100</v>
      </c>
      <c r="AY78" s="354">
        <v>98</v>
      </c>
      <c r="AZ78" s="29"/>
      <c r="BA78" s="29"/>
      <c r="BB78" s="29"/>
      <c r="BC78" s="33"/>
      <c r="BD78" s="158">
        <v>0</v>
      </c>
      <c r="BE78" s="153"/>
      <c r="BF78" s="154" t="s">
        <v>953</v>
      </c>
      <c r="BG78" s="37">
        <f t="shared" si="80"/>
        <v>0</v>
      </c>
      <c r="BH78" s="38">
        <f t="shared" si="81"/>
        <v>0</v>
      </c>
      <c r="BI78" s="39" t="s">
        <v>174</v>
      </c>
      <c r="BJ78" s="40" t="s">
        <v>175</v>
      </c>
      <c r="BK78" s="57">
        <v>0</v>
      </c>
      <c r="BL78" s="153"/>
      <c r="BM78" s="154" t="s">
        <v>953</v>
      </c>
      <c r="BN78" s="37">
        <f t="shared" si="82"/>
        <v>0</v>
      </c>
      <c r="BO78" s="38">
        <f t="shared" si="83"/>
        <v>0</v>
      </c>
      <c r="BP78" s="39" t="s">
        <v>174</v>
      </c>
      <c r="BQ78" s="40" t="s">
        <v>175</v>
      </c>
      <c r="BR78" s="57">
        <v>15</v>
      </c>
      <c r="BS78" s="55">
        <v>14.29</v>
      </c>
      <c r="BT78" s="64" t="s">
        <v>991</v>
      </c>
      <c r="BU78" s="37">
        <f t="shared" si="84"/>
        <v>0.15789473684210525</v>
      </c>
      <c r="BV78" s="38">
        <f t="shared" si="85"/>
        <v>0.15042105263157893</v>
      </c>
      <c r="BW78" s="39" t="s">
        <v>179</v>
      </c>
      <c r="BX78" s="36" t="s">
        <v>992</v>
      </c>
      <c r="BY78" s="57">
        <f>+BR78</f>
        <v>15</v>
      </c>
      <c r="BZ78" s="44">
        <f>IF(BW78="SI",BS78,0)</f>
        <v>14.29</v>
      </c>
      <c r="CA78" s="154"/>
      <c r="CB78" s="37">
        <f t="shared" si="86"/>
        <v>0.15789473684210525</v>
      </c>
      <c r="CC78" s="38">
        <f t="shared" si="87"/>
        <v>0.15042105263157893</v>
      </c>
      <c r="CD78" s="39" t="s">
        <v>179</v>
      </c>
      <c r="CE78" s="40" t="s">
        <v>175</v>
      </c>
      <c r="CF78" s="57">
        <f>+BY78</f>
        <v>15</v>
      </c>
      <c r="CG78" s="191">
        <f>IF(CD78="SI",BZ78,0)</f>
        <v>14.29</v>
      </c>
      <c r="CH78" s="154"/>
      <c r="CI78" s="37">
        <f t="shared" si="89"/>
        <v>0.15789473684210525</v>
      </c>
      <c r="CJ78" s="38">
        <f t="shared" si="90"/>
        <v>0.15042105263157893</v>
      </c>
      <c r="CK78" s="39" t="s">
        <v>179</v>
      </c>
      <c r="CL78" s="40" t="s">
        <v>175</v>
      </c>
      <c r="CM78" s="57"/>
      <c r="CN78" s="40">
        <v>27</v>
      </c>
      <c r="CO78" s="40" t="s">
        <v>993</v>
      </c>
      <c r="CP78" s="37">
        <f t="shared" si="91"/>
        <v>0</v>
      </c>
      <c r="CQ78" s="38">
        <f t="shared" si="92"/>
        <v>0.28421052631578947</v>
      </c>
      <c r="CR78" s="39" t="s">
        <v>179</v>
      </c>
      <c r="CS78" s="40" t="s">
        <v>994</v>
      </c>
      <c r="CT78" s="57">
        <f>+CM78</f>
        <v>0</v>
      </c>
      <c r="CU78" s="191">
        <f>IF(CR78="SI",CN78,0)</f>
        <v>27</v>
      </c>
      <c r="CV78" s="154"/>
      <c r="CW78" s="37">
        <f t="shared" si="93"/>
        <v>0</v>
      </c>
      <c r="CX78" s="38">
        <f t="shared" si="94"/>
        <v>0.28421052631578947</v>
      </c>
      <c r="CY78" s="39" t="s">
        <v>174</v>
      </c>
      <c r="CZ78" s="40" t="s">
        <v>175</v>
      </c>
      <c r="DA78" s="46">
        <f>+CT78</f>
        <v>0</v>
      </c>
      <c r="DB78" s="191">
        <f>IF(CY78="SI",CU78,0)</f>
        <v>0</v>
      </c>
      <c r="DC78" s="154"/>
      <c r="DD78" s="37">
        <f t="shared" si="95"/>
        <v>0</v>
      </c>
      <c r="DE78" s="38">
        <f t="shared" si="96"/>
        <v>0.28421052631578947</v>
      </c>
      <c r="DF78" s="39" t="s">
        <v>174</v>
      </c>
      <c r="DG78" s="40" t="s">
        <v>175</v>
      </c>
      <c r="DH78" s="46"/>
      <c r="DI78" s="40"/>
      <c r="DJ78" s="40"/>
      <c r="DK78" s="37">
        <f t="shared" si="97"/>
        <v>0</v>
      </c>
      <c r="DL78" s="38">
        <f t="shared" si="98"/>
        <v>0.28421052631578947</v>
      </c>
      <c r="DM78" s="39" t="s">
        <v>174</v>
      </c>
      <c r="DN78" s="40" t="s">
        <v>175</v>
      </c>
      <c r="DO78" s="46">
        <f>+DH78</f>
        <v>0</v>
      </c>
      <c r="DP78" s="191">
        <f>IF(DM78="SI",DI78,0)</f>
        <v>0</v>
      </c>
      <c r="DQ78" s="154"/>
      <c r="DR78" s="37">
        <f t="shared" si="99"/>
        <v>0</v>
      </c>
      <c r="DS78" s="38">
        <f t="shared" si="100"/>
        <v>0.28421052631578947</v>
      </c>
      <c r="DT78" s="39" t="s">
        <v>174</v>
      </c>
      <c r="DU78" s="40" t="s">
        <v>175</v>
      </c>
      <c r="DV78" s="46">
        <f>+DO78</f>
        <v>0</v>
      </c>
      <c r="DW78" s="191">
        <f>IF(DT78="SI",DP78,0)</f>
        <v>0</v>
      </c>
      <c r="DX78" s="154"/>
      <c r="DY78" s="37">
        <f t="shared" si="101"/>
        <v>0</v>
      </c>
      <c r="DZ78" s="38">
        <f t="shared" si="102"/>
        <v>0.28421052631578947</v>
      </c>
      <c r="EA78" s="39" t="s">
        <v>174</v>
      </c>
      <c r="EB78" s="40" t="s">
        <v>175</v>
      </c>
      <c r="EC78" s="46">
        <f t="shared" si="109"/>
        <v>95</v>
      </c>
      <c r="ED78" s="40"/>
      <c r="EE78" s="40"/>
      <c r="EF78" s="37">
        <f t="shared" si="104"/>
        <v>1</v>
      </c>
      <c r="EG78" s="38">
        <f t="shared" si="105"/>
        <v>0.28421052631578947</v>
      </c>
      <c r="EH78" s="39" t="s">
        <v>174</v>
      </c>
      <c r="EI78" s="40" t="s">
        <v>175</v>
      </c>
      <c r="EJ78" s="48" t="s">
        <v>995</v>
      </c>
      <c r="EK78" s="48">
        <v>2024</v>
      </c>
      <c r="EL78" s="49" t="str">
        <f>+VLOOKUP(C78,[8]Listas_desplega!$AI$22:$AJ$44,2,0)</f>
        <v>DC_ES</v>
      </c>
      <c r="EM78" s="49" t="str">
        <f>+VLOOKUP(I78,[8]Listas_desplega!$BY$2:$BZ$7,2,0)</f>
        <v>T_2</v>
      </c>
      <c r="EN78" s="49" t="str">
        <f>+VLOOKUP(J78,[8]Listas_desplega!$BY$10:$BZ$23,2,0)</f>
        <v>T_2_C_3</v>
      </c>
      <c r="EO78" s="49" t="str">
        <f>+VLOOKUP(K78,[8]Listas_desplega!$BY$27:$BZ$54,2,0)</f>
        <v>T_2_C_3_ET_5</v>
      </c>
      <c r="EP78" s="49" t="str">
        <f>+VLOOKUP(L78,[8]Listas_desplega!$BY$57:$BZ$105,2,0)</f>
        <v>T_2_C_3_ET_5_CPT_2</v>
      </c>
      <c r="EQ78" s="50" t="str">
        <f>+VLOOKUP(M78,[8]Listas_desplega!$J$2:$K$11,2,FALSE)</f>
        <v>Eje_E_8</v>
      </c>
      <c r="ER78" s="50"/>
    </row>
    <row r="79" spans="1:148" s="51" customFormat="1" x14ac:dyDescent="0.25">
      <c r="A79" s="20" t="s">
        <v>1415</v>
      </c>
      <c r="B79" s="21" t="s">
        <v>838</v>
      </c>
      <c r="C79" s="22" t="s">
        <v>942</v>
      </c>
      <c r="D79" s="22" t="s">
        <v>965</v>
      </c>
      <c r="E79" s="23" t="s">
        <v>154</v>
      </c>
      <c r="F79" s="23" t="s">
        <v>155</v>
      </c>
      <c r="G79" s="352" t="s">
        <v>794</v>
      </c>
      <c r="H79" s="352" t="s">
        <v>841</v>
      </c>
      <c r="I79" s="352" t="s">
        <v>158</v>
      </c>
      <c r="J79" s="352" t="s">
        <v>206</v>
      </c>
      <c r="K79" s="352" t="s">
        <v>943</v>
      </c>
      <c r="L79" s="352" t="s">
        <v>944</v>
      </c>
      <c r="M79" s="353" t="s">
        <v>843</v>
      </c>
      <c r="N79" s="25" t="s">
        <v>888</v>
      </c>
      <c r="O79" s="29">
        <v>50</v>
      </c>
      <c r="P79" s="23" t="s">
        <v>996</v>
      </c>
      <c r="Q79" s="30" t="s">
        <v>165</v>
      </c>
      <c r="R79" s="355" t="s">
        <v>478</v>
      </c>
      <c r="S79" s="352" t="s">
        <v>997</v>
      </c>
      <c r="T79" s="354" t="s">
        <v>186</v>
      </c>
      <c r="U79" s="354" t="s">
        <v>187</v>
      </c>
      <c r="V79" s="354">
        <v>0</v>
      </c>
      <c r="W79" s="352" t="s">
        <v>998</v>
      </c>
      <c r="X79" s="354" t="s">
        <v>171</v>
      </c>
      <c r="Y79" s="353"/>
      <c r="Z79" s="355"/>
      <c r="AA79" s="30"/>
      <c r="AB79" s="30"/>
      <c r="AC79" s="30"/>
      <c r="AD79" s="30"/>
      <c r="AE79" s="30"/>
      <c r="AF79" s="30"/>
      <c r="AG79" s="30"/>
      <c r="AH79" s="30"/>
      <c r="AI79" s="30"/>
      <c r="AJ79" s="30"/>
      <c r="AK79" s="30"/>
      <c r="AL79" s="30"/>
      <c r="AM79" s="30"/>
      <c r="AN79" s="30"/>
      <c r="AO79" s="30"/>
      <c r="AP79" s="30"/>
      <c r="AQ79" s="30"/>
      <c r="AR79" s="31"/>
      <c r="AS79" s="30"/>
      <c r="AT79" s="355">
        <v>22</v>
      </c>
      <c r="AU79" s="355">
        <v>24</v>
      </c>
      <c r="AV79" s="355">
        <v>26</v>
      </c>
      <c r="AW79" s="355">
        <v>28</v>
      </c>
      <c r="AX79" s="355">
        <v>30</v>
      </c>
      <c r="AY79" s="355">
        <v>30</v>
      </c>
      <c r="AZ79" s="30"/>
      <c r="BA79" s="30"/>
      <c r="BB79" s="30"/>
      <c r="BC79" s="92"/>
      <c r="BD79" s="158">
        <v>0</v>
      </c>
      <c r="BE79" s="153"/>
      <c r="BF79" s="154" t="s">
        <v>953</v>
      </c>
      <c r="BG79" s="37">
        <f t="shared" si="80"/>
        <v>0</v>
      </c>
      <c r="BH79" s="38">
        <f t="shared" si="81"/>
        <v>0</v>
      </c>
      <c r="BI79" s="39" t="s">
        <v>174</v>
      </c>
      <c r="BJ79" s="40" t="s">
        <v>175</v>
      </c>
      <c r="BK79" s="57">
        <v>0</v>
      </c>
      <c r="BL79" s="153"/>
      <c r="BM79" s="154" t="s">
        <v>953</v>
      </c>
      <c r="BN79" s="37">
        <f t="shared" si="82"/>
        <v>0</v>
      </c>
      <c r="BO79" s="38">
        <f t="shared" si="83"/>
        <v>0</v>
      </c>
      <c r="BP79" s="39" t="s">
        <v>174</v>
      </c>
      <c r="BQ79" s="40" t="s">
        <v>175</v>
      </c>
      <c r="BR79" s="57">
        <v>26</v>
      </c>
      <c r="BS79" s="55">
        <v>26.6</v>
      </c>
      <c r="BT79" s="64" t="s">
        <v>999</v>
      </c>
      <c r="BU79" s="37">
        <f t="shared" si="84"/>
        <v>1</v>
      </c>
      <c r="BV79" s="38">
        <f t="shared" si="85"/>
        <v>1.0230769230769232</v>
      </c>
      <c r="BW79" s="39" t="s">
        <v>179</v>
      </c>
      <c r="BX79" s="36" t="s">
        <v>992</v>
      </c>
      <c r="BY79" s="57">
        <f>+BR79</f>
        <v>26</v>
      </c>
      <c r="BZ79" s="44">
        <f>IF(BW79="SI",BS79,0)</f>
        <v>26.6</v>
      </c>
      <c r="CA79" s="154"/>
      <c r="CB79" s="37">
        <f t="shared" si="86"/>
        <v>1</v>
      </c>
      <c r="CC79" s="38">
        <f t="shared" si="87"/>
        <v>1.0230769230769232</v>
      </c>
      <c r="CD79" s="39" t="s">
        <v>179</v>
      </c>
      <c r="CE79" s="40" t="s">
        <v>175</v>
      </c>
      <c r="CF79" s="57">
        <f>+BY79</f>
        <v>26</v>
      </c>
      <c r="CG79" s="191">
        <f>IF(CD79="SI",BZ79,0)</f>
        <v>26.6</v>
      </c>
      <c r="CH79" s="154"/>
      <c r="CI79" s="37">
        <f t="shared" si="89"/>
        <v>1</v>
      </c>
      <c r="CJ79" s="38">
        <f t="shared" si="90"/>
        <v>1.0230769230769232</v>
      </c>
      <c r="CK79" s="39" t="s">
        <v>179</v>
      </c>
      <c r="CL79" s="40" t="s">
        <v>175</v>
      </c>
      <c r="CM79" s="57">
        <v>26</v>
      </c>
      <c r="CN79" s="40">
        <v>26.8</v>
      </c>
      <c r="CO79" s="40" t="s">
        <v>1000</v>
      </c>
      <c r="CP79" s="37">
        <f t="shared" si="91"/>
        <v>1</v>
      </c>
      <c r="CQ79" s="38">
        <f t="shared" si="92"/>
        <v>1.0307692307692309</v>
      </c>
      <c r="CR79" s="39" t="s">
        <v>179</v>
      </c>
      <c r="CS79" s="40" t="s">
        <v>1001</v>
      </c>
      <c r="CT79" s="57">
        <f>+CM79</f>
        <v>26</v>
      </c>
      <c r="CU79" s="191">
        <f>IF(CR79="SI",CN79,0)</f>
        <v>26.8</v>
      </c>
      <c r="CV79" s="154"/>
      <c r="CW79" s="37">
        <f t="shared" si="93"/>
        <v>1</v>
      </c>
      <c r="CX79" s="38">
        <f t="shared" si="94"/>
        <v>1.0307692307692309</v>
      </c>
      <c r="CY79" s="39" t="s">
        <v>174</v>
      </c>
      <c r="CZ79" s="40" t="s">
        <v>175</v>
      </c>
      <c r="DA79" s="46">
        <f>+CT79</f>
        <v>26</v>
      </c>
      <c r="DB79" s="191">
        <f>IF(CY79="SI",CU79,0)</f>
        <v>0</v>
      </c>
      <c r="DC79" s="154"/>
      <c r="DD79" s="37">
        <f t="shared" si="95"/>
        <v>1</v>
      </c>
      <c r="DE79" s="38">
        <f t="shared" si="96"/>
        <v>1.0307692307692309</v>
      </c>
      <c r="DF79" s="39" t="s">
        <v>174</v>
      </c>
      <c r="DG79" s="40" t="s">
        <v>175</v>
      </c>
      <c r="DH79" s="46">
        <v>26</v>
      </c>
      <c r="DI79" s="40"/>
      <c r="DJ79" s="40"/>
      <c r="DK79" s="37">
        <f t="shared" si="97"/>
        <v>1</v>
      </c>
      <c r="DL79" s="38">
        <f t="shared" si="98"/>
        <v>1.0307692307692309</v>
      </c>
      <c r="DM79" s="39" t="s">
        <v>174</v>
      </c>
      <c r="DN79" s="40" t="s">
        <v>175</v>
      </c>
      <c r="DO79" s="46">
        <f>+DH79</f>
        <v>26</v>
      </c>
      <c r="DP79" s="191">
        <f>IF(DM79="SI",DI79,0)</f>
        <v>0</v>
      </c>
      <c r="DQ79" s="154"/>
      <c r="DR79" s="37">
        <f t="shared" si="99"/>
        <v>1</v>
      </c>
      <c r="DS79" s="38">
        <f t="shared" si="100"/>
        <v>1.0307692307692309</v>
      </c>
      <c r="DT79" s="39" t="s">
        <v>174</v>
      </c>
      <c r="DU79" s="40" t="s">
        <v>175</v>
      </c>
      <c r="DV79" s="46">
        <f>+DO79</f>
        <v>26</v>
      </c>
      <c r="DW79" s="191">
        <f>IF(DT79="SI",DP79,0)</f>
        <v>0</v>
      </c>
      <c r="DX79" s="154"/>
      <c r="DY79" s="37">
        <f t="shared" si="101"/>
        <v>1</v>
      </c>
      <c r="DZ79" s="38">
        <f t="shared" si="102"/>
        <v>1.0307692307692309</v>
      </c>
      <c r="EA79" s="39" t="s">
        <v>174</v>
      </c>
      <c r="EB79" s="40" t="s">
        <v>175</v>
      </c>
      <c r="EC79" s="46">
        <f t="shared" si="109"/>
        <v>26</v>
      </c>
      <c r="ED79" s="40"/>
      <c r="EE79" s="40"/>
      <c r="EF79" s="37">
        <f t="shared" si="104"/>
        <v>1</v>
      </c>
      <c r="EG79" s="38">
        <f t="shared" si="105"/>
        <v>1.0307692307692309</v>
      </c>
      <c r="EH79" s="39" t="s">
        <v>174</v>
      </c>
      <c r="EI79" s="40" t="s">
        <v>175</v>
      </c>
      <c r="EJ79" s="48"/>
      <c r="EK79" s="48">
        <v>2024</v>
      </c>
      <c r="EL79" s="49" t="str">
        <f>+VLOOKUP(C79,[8]Listas_desplega!$AI$22:$AJ$44,2,0)</f>
        <v>DC_ES</v>
      </c>
      <c r="EM79" s="49" t="str">
        <f>+VLOOKUP(I79,[8]Listas_desplega!$BY$2:$BZ$7,2,0)</f>
        <v>T_2</v>
      </c>
      <c r="EN79" s="49" t="str">
        <f>+VLOOKUP(J79,[8]Listas_desplega!$BY$10:$BZ$23,2,0)</f>
        <v>T_2_C_3</v>
      </c>
      <c r="EO79" s="49" t="str">
        <f>+VLOOKUP(K79,[8]Listas_desplega!$BY$27:$BZ$54,2,0)</f>
        <v>T_2_C_3_ET_5</v>
      </c>
      <c r="EP79" s="49" t="str">
        <f>+VLOOKUP(L79,[8]Listas_desplega!$BY$57:$BZ$105,2,0)</f>
        <v>T_2_C_3_ET_5_CPT_2</v>
      </c>
      <c r="EQ79" s="50" t="str">
        <f>+VLOOKUP(M79,[8]Listas_desplega!$J$2:$K$11,2,FALSE)</f>
        <v>Eje_E_8</v>
      </c>
      <c r="ER79" s="50"/>
    </row>
    <row r="80" spans="1:148" s="51" customFormat="1" ht="14.25" customHeight="1" x14ac:dyDescent="0.25">
      <c r="A80" s="20" t="s">
        <v>1423</v>
      </c>
      <c r="B80" s="21" t="s">
        <v>1002</v>
      </c>
      <c r="C80" s="22" t="s">
        <v>1003</v>
      </c>
      <c r="D80" s="22" t="s">
        <v>1080</v>
      </c>
      <c r="E80" s="23" t="s">
        <v>154</v>
      </c>
      <c r="F80" s="23" t="s">
        <v>1081</v>
      </c>
      <c r="G80" s="352" t="s">
        <v>1082</v>
      </c>
      <c r="H80" s="352" t="s">
        <v>175</v>
      </c>
      <c r="I80" s="352" t="s">
        <v>605</v>
      </c>
      <c r="J80" s="352" t="s">
        <v>606</v>
      </c>
      <c r="K80" s="352" t="s">
        <v>607</v>
      </c>
      <c r="L80" s="352" t="s">
        <v>608</v>
      </c>
      <c r="M80" s="353" t="s">
        <v>1009</v>
      </c>
      <c r="N80" s="25" t="s">
        <v>1083</v>
      </c>
      <c r="O80" s="29">
        <v>59</v>
      </c>
      <c r="P80" s="23" t="s">
        <v>1084</v>
      </c>
      <c r="Q80" s="30" t="s">
        <v>221</v>
      </c>
      <c r="R80" s="355" t="s">
        <v>222</v>
      </c>
      <c r="S80" s="352" t="s">
        <v>1085</v>
      </c>
      <c r="T80" s="354" t="s">
        <v>186</v>
      </c>
      <c r="U80" s="354" t="s">
        <v>199</v>
      </c>
      <c r="V80" s="354">
        <v>30</v>
      </c>
      <c r="W80" s="352" t="s">
        <v>1086</v>
      </c>
      <c r="X80" s="354" t="s">
        <v>171</v>
      </c>
      <c r="Y80" s="353"/>
      <c r="Z80" s="355"/>
      <c r="AA80" s="30"/>
      <c r="AB80" s="30"/>
      <c r="AC80" s="30"/>
      <c r="AD80" s="30"/>
      <c r="AE80" s="30"/>
      <c r="AF80" s="30"/>
      <c r="AG80" s="30"/>
      <c r="AH80" s="29"/>
      <c r="AI80" s="29"/>
      <c r="AJ80" s="29"/>
      <c r="AK80" s="29"/>
      <c r="AL80" s="29"/>
      <c r="AM80" s="29"/>
      <c r="AN80" s="29"/>
      <c r="AO80" s="29"/>
      <c r="AP80" s="29"/>
      <c r="AQ80" s="29"/>
      <c r="AR80" s="31"/>
      <c r="AS80" s="29"/>
      <c r="AT80" s="367">
        <v>50</v>
      </c>
      <c r="AU80" s="234">
        <v>57</v>
      </c>
      <c r="AV80" s="234">
        <v>70</v>
      </c>
      <c r="AW80" s="234"/>
      <c r="AX80" s="234"/>
      <c r="AY80" s="234"/>
      <c r="AZ80" s="212"/>
      <c r="BA80" s="212"/>
      <c r="BB80" s="212"/>
      <c r="BC80" s="213"/>
      <c r="BD80" s="201">
        <v>0</v>
      </c>
      <c r="BE80" s="214"/>
      <c r="BF80" s="154"/>
      <c r="BG80" s="37">
        <f t="shared" si="80"/>
        <v>0</v>
      </c>
      <c r="BH80" s="38">
        <f t="shared" si="81"/>
        <v>0</v>
      </c>
      <c r="BI80" s="39" t="s">
        <v>174</v>
      </c>
      <c r="BJ80" s="64" t="s">
        <v>1087</v>
      </c>
      <c r="BK80" s="215">
        <v>0</v>
      </c>
      <c r="BL80" s="214"/>
      <c r="BM80" s="154"/>
      <c r="BN80" s="37">
        <f t="shared" si="82"/>
        <v>0</v>
      </c>
      <c r="BO80" s="38">
        <f t="shared" si="83"/>
        <v>0</v>
      </c>
      <c r="BP80" s="39" t="s">
        <v>174</v>
      </c>
      <c r="BQ80" s="40" t="s">
        <v>175</v>
      </c>
      <c r="BR80" s="95"/>
      <c r="BS80" s="191">
        <f>IF(BP80="SI",BL80,0)</f>
        <v>0</v>
      </c>
      <c r="BT80" s="154"/>
      <c r="BU80" s="37">
        <f t="shared" si="84"/>
        <v>0</v>
      </c>
      <c r="BV80" s="38">
        <f t="shared" si="85"/>
        <v>0</v>
      </c>
      <c r="BW80" s="39" t="s">
        <v>174</v>
      </c>
      <c r="BX80" s="40" t="s">
        <v>175</v>
      </c>
      <c r="BY80" s="151"/>
      <c r="BZ80" s="44">
        <f>IF(BW80="SI",BS80,0)</f>
        <v>0</v>
      </c>
      <c r="CA80" s="40"/>
      <c r="CB80" s="37">
        <f t="shared" si="86"/>
        <v>0</v>
      </c>
      <c r="CC80" s="38">
        <f t="shared" si="87"/>
        <v>0</v>
      </c>
      <c r="CD80" s="39" t="s">
        <v>179</v>
      </c>
      <c r="CE80" s="40" t="s">
        <v>1017</v>
      </c>
      <c r="CF80" s="151" t="s">
        <v>175</v>
      </c>
      <c r="CG80" s="44">
        <f>IF(CD80="SI",BZ80,0)</f>
        <v>0</v>
      </c>
      <c r="CH80" s="40"/>
      <c r="CI80" s="37">
        <f t="shared" si="89"/>
        <v>0</v>
      </c>
      <c r="CJ80" s="38">
        <f t="shared" si="90"/>
        <v>0</v>
      </c>
      <c r="CK80" s="39" t="s">
        <v>174</v>
      </c>
      <c r="CL80" s="40" t="s">
        <v>175</v>
      </c>
      <c r="CM80" s="151"/>
      <c r="CN80" s="44">
        <v>0</v>
      </c>
      <c r="CO80" s="40" t="s">
        <v>1088</v>
      </c>
      <c r="CP80" s="37">
        <f t="shared" si="91"/>
        <v>0</v>
      </c>
      <c r="CQ80" s="38">
        <f t="shared" si="92"/>
        <v>0</v>
      </c>
      <c r="CR80" s="39" t="s">
        <v>174</v>
      </c>
      <c r="CS80" s="114" t="s">
        <v>1089</v>
      </c>
      <c r="CT80" s="126"/>
      <c r="CU80" s="44">
        <f>IF(CR80="SI",CN80,0)</f>
        <v>0</v>
      </c>
      <c r="CV80" s="40"/>
      <c r="CW80" s="37">
        <f t="shared" si="93"/>
        <v>0</v>
      </c>
      <c r="CX80" s="38">
        <f t="shared" si="94"/>
        <v>0</v>
      </c>
      <c r="CY80" s="39" t="s">
        <v>174</v>
      </c>
      <c r="CZ80" s="40" t="s">
        <v>175</v>
      </c>
      <c r="DA80" s="152"/>
      <c r="DB80" s="44">
        <f>IF(CY80="SI",CU80,0)</f>
        <v>0</v>
      </c>
      <c r="DC80" s="40"/>
      <c r="DD80" s="37">
        <f t="shared" si="95"/>
        <v>0</v>
      </c>
      <c r="DE80" s="38">
        <f t="shared" si="96"/>
        <v>0</v>
      </c>
      <c r="DF80" s="39" t="s">
        <v>174</v>
      </c>
      <c r="DG80" s="40" t="s">
        <v>175</v>
      </c>
      <c r="DH80" s="152"/>
      <c r="DI80" s="44">
        <f>IF(DF80="SI",DB80,0)</f>
        <v>0</v>
      </c>
      <c r="DJ80" s="40"/>
      <c r="DK80" s="37">
        <f t="shared" si="97"/>
        <v>0</v>
      </c>
      <c r="DL80" s="38">
        <f t="shared" si="98"/>
        <v>0</v>
      </c>
      <c r="DM80" s="39" t="s">
        <v>174</v>
      </c>
      <c r="DN80" s="40" t="s">
        <v>175</v>
      </c>
      <c r="DO80" s="152"/>
      <c r="DP80" s="44">
        <f>IF(DM80="SI",DI80,0)</f>
        <v>0</v>
      </c>
      <c r="DQ80" s="40"/>
      <c r="DR80" s="37">
        <f t="shared" si="99"/>
        <v>0</v>
      </c>
      <c r="DS80" s="38">
        <f t="shared" si="100"/>
        <v>0</v>
      </c>
      <c r="DT80" s="39" t="s">
        <v>174</v>
      </c>
      <c r="DU80" s="40" t="s">
        <v>175</v>
      </c>
      <c r="DV80" s="94"/>
      <c r="DW80" s="44">
        <f>IF(DT80="SI",DO80,0)</f>
        <v>0</v>
      </c>
      <c r="DX80" s="40"/>
      <c r="DY80" s="37">
        <f t="shared" si="101"/>
        <v>0</v>
      </c>
      <c r="DZ80" s="38">
        <f t="shared" si="102"/>
        <v>0</v>
      </c>
      <c r="EA80" s="39" t="s">
        <v>174</v>
      </c>
      <c r="EB80" s="40" t="s">
        <v>175</v>
      </c>
      <c r="EC80" s="46">
        <f t="shared" si="109"/>
        <v>70</v>
      </c>
      <c r="ED80" s="60"/>
      <c r="EE80" s="40"/>
      <c r="EF80" s="37">
        <f t="shared" si="104"/>
        <v>1</v>
      </c>
      <c r="EG80" s="38">
        <f t="shared" si="105"/>
        <v>0</v>
      </c>
      <c r="EH80" s="39" t="s">
        <v>174</v>
      </c>
      <c r="EI80" s="40" t="s">
        <v>175</v>
      </c>
      <c r="EJ80" s="50" t="s">
        <v>173</v>
      </c>
      <c r="EK80" s="48">
        <v>2024</v>
      </c>
      <c r="EL80" s="49" t="e">
        <f>+VLOOKUP(C80,[8]Listas_desplega!$AI$22:$AJ$44,2,0)</f>
        <v>#N/A</v>
      </c>
      <c r="EM80" s="49" t="str">
        <f>+VLOOKUP(I80,[8]Listas_desplega!$BY$2:$BZ$7,2,0)</f>
        <v>T_5</v>
      </c>
      <c r="EN80" s="49" t="str">
        <f>+VLOOKUP(J80,[8]Listas_desplega!$BY$10:$BZ$23,2,0)</f>
        <v>T_5_C_1</v>
      </c>
      <c r="EO80" s="49" t="str">
        <f>+VLOOKUP(K80,[8]Listas_desplega!$BY$27:$BZ$54,2,0)</f>
        <v>T_5_C_1_ET_1</v>
      </c>
      <c r="EP80" s="49" t="str">
        <f>+VLOOKUP(L80,[8]Listas_desplega!$BY$57:$BZ$105,2,0)</f>
        <v>T_5_C_1_ET_1_CPT_2</v>
      </c>
      <c r="EQ80" s="50" t="str">
        <f>+VLOOKUP(M80,[8]Listas_desplega!$J$2:$K$11,2,FALSE)</f>
        <v>Eje_E_9</v>
      </c>
      <c r="ER80" s="50"/>
    </row>
    <row r="81" spans="1:148" s="51" customFormat="1" ht="14.25" customHeight="1" x14ac:dyDescent="0.25">
      <c r="A81" s="20" t="s">
        <v>1424</v>
      </c>
      <c r="B81" s="21" t="s">
        <v>1002</v>
      </c>
      <c r="C81" s="22" t="s">
        <v>1003</v>
      </c>
      <c r="D81" s="22" t="s">
        <v>1080</v>
      </c>
      <c r="E81" s="23" t="s">
        <v>154</v>
      </c>
      <c r="F81" s="23" t="s">
        <v>1081</v>
      </c>
      <c r="G81" s="352" t="s">
        <v>1082</v>
      </c>
      <c r="H81" s="352" t="s">
        <v>175</v>
      </c>
      <c r="I81" s="352" t="s">
        <v>158</v>
      </c>
      <c r="J81" s="352" t="s">
        <v>543</v>
      </c>
      <c r="K81" s="352" t="s">
        <v>1090</v>
      </c>
      <c r="L81" s="352" t="s">
        <v>1091</v>
      </c>
      <c r="M81" s="353" t="s">
        <v>1009</v>
      </c>
      <c r="N81" s="25" t="s">
        <v>1092</v>
      </c>
      <c r="O81" s="29">
        <v>60</v>
      </c>
      <c r="P81" s="23" t="s">
        <v>1093</v>
      </c>
      <c r="Q81" s="30" t="s">
        <v>477</v>
      </c>
      <c r="R81" s="355" t="s">
        <v>222</v>
      </c>
      <c r="S81" s="352" t="s">
        <v>1094</v>
      </c>
      <c r="T81" s="354" t="s">
        <v>186</v>
      </c>
      <c r="U81" s="354" t="s">
        <v>199</v>
      </c>
      <c r="V81" s="354"/>
      <c r="W81" s="352"/>
      <c r="X81" s="354" t="s">
        <v>171</v>
      </c>
      <c r="Y81" s="353"/>
      <c r="Z81" s="355"/>
      <c r="AA81" s="30"/>
      <c r="AB81" s="30"/>
      <c r="AC81" s="30"/>
      <c r="AD81" s="30"/>
      <c r="AE81" s="30"/>
      <c r="AF81" s="30"/>
      <c r="AG81" s="30"/>
      <c r="AH81" s="29"/>
      <c r="AI81" s="29"/>
      <c r="AJ81" s="29"/>
      <c r="AK81" s="29"/>
      <c r="AL81" s="29"/>
      <c r="AM81" s="29"/>
      <c r="AN81" s="29"/>
      <c r="AO81" s="29"/>
      <c r="AP81" s="29"/>
      <c r="AQ81" s="29"/>
      <c r="AR81" s="31"/>
      <c r="AS81" s="29"/>
      <c r="AT81" s="367"/>
      <c r="AU81" s="233"/>
      <c r="AV81" s="234"/>
      <c r="AW81" s="234"/>
      <c r="AX81" s="234"/>
      <c r="AY81" s="234"/>
      <c r="AZ81" s="212"/>
      <c r="BA81" s="212"/>
      <c r="BB81" s="212"/>
      <c r="BC81" s="213"/>
      <c r="BD81" s="201">
        <v>0</v>
      </c>
      <c r="BE81" s="214"/>
      <c r="BF81" s="154"/>
      <c r="BG81" s="37">
        <f t="shared" si="80"/>
        <v>0</v>
      </c>
      <c r="BH81" s="38">
        <f t="shared" si="81"/>
        <v>0</v>
      </c>
      <c r="BI81" s="39" t="s">
        <v>174</v>
      </c>
      <c r="BJ81" s="64" t="s">
        <v>1087</v>
      </c>
      <c r="BK81" s="215">
        <v>0</v>
      </c>
      <c r="BL81" s="214"/>
      <c r="BM81" s="154"/>
      <c r="BN81" s="37">
        <f t="shared" si="82"/>
        <v>0</v>
      </c>
      <c r="BO81" s="38">
        <f t="shared" si="83"/>
        <v>0</v>
      </c>
      <c r="BP81" s="39" t="s">
        <v>174</v>
      </c>
      <c r="BQ81" s="40" t="s">
        <v>175</v>
      </c>
      <c r="BR81" s="95"/>
      <c r="BS81" s="191">
        <f>IF(BP81="SI",BL81,0)</f>
        <v>0</v>
      </c>
      <c r="BT81" s="154"/>
      <c r="BU81" s="37">
        <f t="shared" si="84"/>
        <v>0</v>
      </c>
      <c r="BV81" s="38">
        <f t="shared" si="85"/>
        <v>0</v>
      </c>
      <c r="BW81" s="39" t="s">
        <v>174</v>
      </c>
      <c r="BX81" s="40" t="s">
        <v>175</v>
      </c>
      <c r="BY81" s="151"/>
      <c r="BZ81" s="44">
        <f>IF(BW81="SI",BS81,0)</f>
        <v>0</v>
      </c>
      <c r="CA81" s="40"/>
      <c r="CB81" s="37">
        <f t="shared" si="86"/>
        <v>0</v>
      </c>
      <c r="CC81" s="38">
        <f>+IF(CD81="SI",IFERROR((IF(CD81="SI",BZ81,0)/AV81),0),BV81)</f>
        <v>0</v>
      </c>
      <c r="CD81" s="39" t="s">
        <v>179</v>
      </c>
      <c r="CE81" s="40" t="s">
        <v>1017</v>
      </c>
      <c r="CF81" s="151" t="s">
        <v>175</v>
      </c>
      <c r="CG81" s="44">
        <f>IF(CD81="SI",BZ81,0)</f>
        <v>0</v>
      </c>
      <c r="CH81" s="40"/>
      <c r="CI81" s="37">
        <f t="shared" si="89"/>
        <v>0</v>
      </c>
      <c r="CJ81" s="38">
        <f t="shared" si="90"/>
        <v>0</v>
      </c>
      <c r="CK81" s="39" t="s">
        <v>174</v>
      </c>
      <c r="CL81" s="40" t="s">
        <v>175</v>
      </c>
      <c r="CM81" s="151"/>
      <c r="CN81" s="44">
        <v>50</v>
      </c>
      <c r="CO81" s="40" t="s">
        <v>1088</v>
      </c>
      <c r="CP81" s="37">
        <f t="shared" si="91"/>
        <v>0</v>
      </c>
      <c r="CQ81" s="38">
        <f t="shared" si="92"/>
        <v>0</v>
      </c>
      <c r="CR81" s="39" t="s">
        <v>174</v>
      </c>
      <c r="CS81" s="114" t="s">
        <v>1089</v>
      </c>
      <c r="CT81" s="126"/>
      <c r="CU81" s="44">
        <f>IF(CR81="SI",CN81,0)</f>
        <v>0</v>
      </c>
      <c r="CV81" s="40"/>
      <c r="CW81" s="37">
        <f t="shared" si="93"/>
        <v>0</v>
      </c>
      <c r="CX81" s="38">
        <f t="shared" si="94"/>
        <v>0</v>
      </c>
      <c r="CY81" s="39" t="s">
        <v>174</v>
      </c>
      <c r="CZ81" s="40" t="s">
        <v>175</v>
      </c>
      <c r="DA81" s="152"/>
      <c r="DB81" s="44">
        <f>IF(CY81="SI",CU81,0)</f>
        <v>0</v>
      </c>
      <c r="DC81" s="40"/>
      <c r="DD81" s="37">
        <f t="shared" si="95"/>
        <v>0</v>
      </c>
      <c r="DE81" s="38">
        <f t="shared" si="96"/>
        <v>0</v>
      </c>
      <c r="DF81" s="39" t="s">
        <v>174</v>
      </c>
      <c r="DG81" s="40" t="s">
        <v>175</v>
      </c>
      <c r="DH81" s="152"/>
      <c r="DI81" s="44">
        <f>IF(DF81="SI",DB81,0)</f>
        <v>0</v>
      </c>
      <c r="DJ81" s="40"/>
      <c r="DK81" s="37">
        <f t="shared" si="97"/>
        <v>0</v>
      </c>
      <c r="DL81" s="38">
        <f t="shared" si="98"/>
        <v>0</v>
      </c>
      <c r="DM81" s="39" t="s">
        <v>174</v>
      </c>
      <c r="DN81" s="40" t="s">
        <v>175</v>
      </c>
      <c r="DO81" s="152"/>
      <c r="DP81" s="44">
        <f>IF(DM81="SI",DI81,0)</f>
        <v>0</v>
      </c>
      <c r="DQ81" s="40"/>
      <c r="DR81" s="37">
        <f t="shared" si="99"/>
        <v>0</v>
      </c>
      <c r="DS81" s="38">
        <f t="shared" si="100"/>
        <v>0</v>
      </c>
      <c r="DT81" s="39" t="s">
        <v>174</v>
      </c>
      <c r="DU81" s="40" t="s">
        <v>175</v>
      </c>
      <c r="DV81" s="94"/>
      <c r="DW81" s="44">
        <f>IF(DT81="SI",DO81,0)</f>
        <v>0</v>
      </c>
      <c r="DX81" s="40"/>
      <c r="DY81" s="37">
        <f t="shared" si="101"/>
        <v>0</v>
      </c>
      <c r="DZ81" s="38">
        <f t="shared" si="102"/>
        <v>0</v>
      </c>
      <c r="EA81" s="39" t="s">
        <v>174</v>
      </c>
      <c r="EB81" s="40" t="s">
        <v>175</v>
      </c>
      <c r="EC81" s="46">
        <f t="shared" si="109"/>
        <v>0</v>
      </c>
      <c r="ED81" s="60"/>
      <c r="EE81" s="40"/>
      <c r="EF81" s="37">
        <f t="shared" si="104"/>
        <v>0</v>
      </c>
      <c r="EG81" s="38">
        <f t="shared" si="105"/>
        <v>0</v>
      </c>
      <c r="EH81" s="39" t="s">
        <v>174</v>
      </c>
      <c r="EI81" s="40" t="s">
        <v>175</v>
      </c>
      <c r="EJ81" s="50" t="s">
        <v>995</v>
      </c>
      <c r="EK81" s="48">
        <v>2024</v>
      </c>
      <c r="EL81" s="49" t="e">
        <f>+VLOOKUP(C81,[8]Listas_desplega!$AI$22:$AJ$44,2,0)</f>
        <v>#N/A</v>
      </c>
      <c r="EM81" s="49" t="str">
        <f>+VLOOKUP(I81,[8]Listas_desplega!$BY$2:$BZ$7,2,0)</f>
        <v>T_2</v>
      </c>
      <c r="EN81" s="49" t="str">
        <f>+VLOOKUP(J81,[8]Listas_desplega!$BY$10:$BZ$23,2,0)</f>
        <v>T_2_C_1</v>
      </c>
      <c r="EO81" s="49" t="str">
        <f>+VLOOKUP(K81,[8]Listas_desplega!$BY$27:$BZ$54,2,0)</f>
        <v>T_2_C_1_ET_2</v>
      </c>
      <c r="EP81" s="49" t="str">
        <f>+VLOOKUP(L81,[8]Listas_desplega!$BY$57:$BZ$105,2,0)</f>
        <v>T_2_C_1_ET_2_CPT_1</v>
      </c>
      <c r="EQ81" s="50" t="str">
        <f>+VLOOKUP(M81,[8]Listas_desplega!$J$2:$K$11,2,FALSE)</f>
        <v>Eje_E_9</v>
      </c>
      <c r="ER81" s="50"/>
    </row>
    <row r="82" spans="1:148" s="51" customFormat="1" x14ac:dyDescent="0.25">
      <c r="A82" s="20" t="s">
        <v>1429</v>
      </c>
      <c r="B82" s="21" t="s">
        <v>1002</v>
      </c>
      <c r="C82" s="22" t="s">
        <v>1003</v>
      </c>
      <c r="D82" s="22" t="s">
        <v>1128</v>
      </c>
      <c r="E82" s="23" t="s">
        <v>154</v>
      </c>
      <c r="F82" s="23" t="s">
        <v>155</v>
      </c>
      <c r="G82" s="352" t="s">
        <v>1129</v>
      </c>
      <c r="H82" s="352" t="s">
        <v>175</v>
      </c>
      <c r="I82" s="352" t="s">
        <v>158</v>
      </c>
      <c r="J82" s="352" t="s">
        <v>206</v>
      </c>
      <c r="K82" s="352" t="s">
        <v>607</v>
      </c>
      <c r="L82" s="352" t="s">
        <v>608</v>
      </c>
      <c r="M82" s="353" t="s">
        <v>1009</v>
      </c>
      <c r="N82" s="25" t="s">
        <v>1130</v>
      </c>
      <c r="O82" s="29">
        <v>65</v>
      </c>
      <c r="P82" s="23" t="s">
        <v>1131</v>
      </c>
      <c r="Q82" s="30" t="s">
        <v>477</v>
      </c>
      <c r="R82" s="355" t="s">
        <v>166</v>
      </c>
      <c r="S82" s="352" t="s">
        <v>1132</v>
      </c>
      <c r="T82" s="356" t="s">
        <v>168</v>
      </c>
      <c r="U82" s="354" t="s">
        <v>566</v>
      </c>
      <c r="V82" s="354">
        <v>0</v>
      </c>
      <c r="W82" s="352" t="s">
        <v>1133</v>
      </c>
      <c r="X82" s="354" t="s">
        <v>171</v>
      </c>
      <c r="Y82" s="353"/>
      <c r="Z82" s="355"/>
      <c r="AA82" s="30"/>
      <c r="AB82" s="30"/>
      <c r="AC82" s="30"/>
      <c r="AD82" s="30"/>
      <c r="AE82" s="30"/>
      <c r="AF82" s="30"/>
      <c r="AG82" s="30"/>
      <c r="AH82" s="29"/>
      <c r="AI82" s="29"/>
      <c r="AJ82" s="29"/>
      <c r="AK82" s="29"/>
      <c r="AL82" s="29"/>
      <c r="AM82" s="29"/>
      <c r="AN82" s="29"/>
      <c r="AO82" s="29"/>
      <c r="AP82" s="29"/>
      <c r="AQ82" s="29"/>
      <c r="AR82" s="31"/>
      <c r="AS82" s="29"/>
      <c r="AT82" s="367">
        <v>20000000000</v>
      </c>
      <c r="AU82" s="233">
        <v>30000000000</v>
      </c>
      <c r="AV82" s="234">
        <v>35000000000</v>
      </c>
      <c r="AW82" s="234">
        <v>35000000000</v>
      </c>
      <c r="AX82" s="234">
        <v>20000000000</v>
      </c>
      <c r="AY82" s="234">
        <v>120000000000</v>
      </c>
      <c r="AZ82" s="212"/>
      <c r="BA82" s="212"/>
      <c r="BB82" s="212"/>
      <c r="BC82" s="213"/>
      <c r="BD82" s="46">
        <v>0</v>
      </c>
      <c r="BE82" s="228">
        <v>38845601</v>
      </c>
      <c r="BF82" s="40" t="s">
        <v>1134</v>
      </c>
      <c r="BG82" s="37">
        <f t="shared" si="80"/>
        <v>0</v>
      </c>
      <c r="BH82" s="38">
        <f t="shared" si="81"/>
        <v>1.1098743142857143E-3</v>
      </c>
      <c r="BI82" s="39" t="s">
        <v>179</v>
      </c>
      <c r="BJ82" s="64" t="s">
        <v>1135</v>
      </c>
      <c r="BK82" s="57">
        <v>0</v>
      </c>
      <c r="BL82" s="229">
        <v>176445593</v>
      </c>
      <c r="BM82" s="64" t="s">
        <v>1136</v>
      </c>
      <c r="BN82" s="37">
        <f t="shared" si="82"/>
        <v>0</v>
      </c>
      <c r="BO82" s="38">
        <f t="shared" si="83"/>
        <v>5.0413026571428567E-3</v>
      </c>
      <c r="BP82" s="230" t="s">
        <v>179</v>
      </c>
      <c r="BQ82" s="64" t="s">
        <v>1137</v>
      </c>
      <c r="BR82" s="126">
        <v>0</v>
      </c>
      <c r="BS82" s="229">
        <v>251345978</v>
      </c>
      <c r="BT82" s="64" t="s">
        <v>1138</v>
      </c>
      <c r="BU82" s="37">
        <f t="shared" si="84"/>
        <v>0</v>
      </c>
      <c r="BV82" s="38">
        <f t="shared" si="85"/>
        <v>7.1813136571428574E-3</v>
      </c>
      <c r="BW82" s="39" t="s">
        <v>179</v>
      </c>
      <c r="BX82" s="64" t="s">
        <v>1025</v>
      </c>
      <c r="BY82" s="57">
        <v>1000000000</v>
      </c>
      <c r="BZ82" s="166">
        <v>11122563971</v>
      </c>
      <c r="CA82" s="64" t="s">
        <v>1139</v>
      </c>
      <c r="CB82" s="37">
        <f t="shared" si="86"/>
        <v>2.8571428571428571E-2</v>
      </c>
      <c r="CC82" s="38">
        <f t="shared" ref="CC82:CC87" si="110">+IF(CD82="SI",IFERROR((IF(CD82="SI",BZ82,0)/AV82),"REVISAR"),BV82)</f>
        <v>0.3177875420285714</v>
      </c>
      <c r="CD82" s="39" t="s">
        <v>179</v>
      </c>
      <c r="CE82" s="64" t="s">
        <v>1140</v>
      </c>
      <c r="CF82" s="57">
        <v>1000000000</v>
      </c>
      <c r="CG82" s="166">
        <v>12080916515</v>
      </c>
      <c r="CH82" s="64" t="s">
        <v>1141</v>
      </c>
      <c r="CI82" s="37">
        <f t="shared" si="89"/>
        <v>2.8571428571428571E-2</v>
      </c>
      <c r="CJ82" s="38">
        <f t="shared" si="90"/>
        <v>0.34516904328571429</v>
      </c>
      <c r="CK82" s="39" t="s">
        <v>179</v>
      </c>
      <c r="CL82" s="64" t="s">
        <v>1142</v>
      </c>
      <c r="CM82" s="57">
        <v>10000000000</v>
      </c>
      <c r="CN82" s="40">
        <v>12150622506</v>
      </c>
      <c r="CO82" s="40" t="s">
        <v>1143</v>
      </c>
      <c r="CP82" s="37">
        <f t="shared" si="91"/>
        <v>0.2857142857142857</v>
      </c>
      <c r="CQ82" s="38">
        <f t="shared" si="92"/>
        <v>0.34716064302857141</v>
      </c>
      <c r="CR82" s="39" t="s">
        <v>179</v>
      </c>
      <c r="CS82" s="40" t="s">
        <v>1144</v>
      </c>
      <c r="CT82" s="46">
        <v>10000000000</v>
      </c>
      <c r="CU82" s="40"/>
      <c r="CV82" s="40"/>
      <c r="CW82" s="37">
        <f t="shared" si="93"/>
        <v>0.2857142857142857</v>
      </c>
      <c r="CX82" s="38">
        <f t="shared" si="94"/>
        <v>0.34716064302857141</v>
      </c>
      <c r="CY82" s="39" t="s">
        <v>174</v>
      </c>
      <c r="CZ82" s="40" t="s">
        <v>175</v>
      </c>
      <c r="DA82" s="46">
        <v>10000000000</v>
      </c>
      <c r="DB82" s="40"/>
      <c r="DC82" s="40"/>
      <c r="DD82" s="37">
        <f t="shared" si="95"/>
        <v>0.2857142857142857</v>
      </c>
      <c r="DE82" s="38">
        <f t="shared" si="96"/>
        <v>0.34716064302857141</v>
      </c>
      <c r="DF82" s="39" t="s">
        <v>174</v>
      </c>
      <c r="DG82" s="40" t="s">
        <v>175</v>
      </c>
      <c r="DH82" s="46">
        <v>20000000000</v>
      </c>
      <c r="DI82" s="40"/>
      <c r="DJ82" s="40"/>
      <c r="DK82" s="37">
        <f t="shared" si="97"/>
        <v>0.5714285714285714</v>
      </c>
      <c r="DL82" s="38">
        <f t="shared" si="98"/>
        <v>0.34716064302857141</v>
      </c>
      <c r="DM82" s="39" t="s">
        <v>174</v>
      </c>
      <c r="DN82" s="40" t="s">
        <v>175</v>
      </c>
      <c r="DO82" s="46">
        <v>20000000000</v>
      </c>
      <c r="DP82" s="40"/>
      <c r="DQ82" s="40"/>
      <c r="DR82" s="37">
        <f t="shared" si="99"/>
        <v>0.5714285714285714</v>
      </c>
      <c r="DS82" s="38">
        <f t="shared" si="100"/>
        <v>0.34716064302857141</v>
      </c>
      <c r="DT82" s="39" t="s">
        <v>174</v>
      </c>
      <c r="DU82" s="40" t="s">
        <v>175</v>
      </c>
      <c r="DV82" s="46">
        <v>25000000000</v>
      </c>
      <c r="DW82" s="40"/>
      <c r="DX82" s="40"/>
      <c r="DY82" s="37">
        <f t="shared" si="101"/>
        <v>0.7142857142857143</v>
      </c>
      <c r="DZ82" s="38">
        <f t="shared" si="102"/>
        <v>0.34716064302857141</v>
      </c>
      <c r="EA82" s="39" t="s">
        <v>174</v>
      </c>
      <c r="EB82" s="40" t="s">
        <v>175</v>
      </c>
      <c r="EC82" s="46">
        <f t="shared" si="109"/>
        <v>35000000000</v>
      </c>
      <c r="ED82" s="40"/>
      <c r="EE82" s="40"/>
      <c r="EF82" s="37">
        <f t="shared" si="104"/>
        <v>1</v>
      </c>
      <c r="EG82" s="38">
        <f t="shared" si="105"/>
        <v>0.34716064302857141</v>
      </c>
      <c r="EH82" s="39" t="s">
        <v>174</v>
      </c>
      <c r="EI82" s="40" t="s">
        <v>175</v>
      </c>
      <c r="EJ82" s="50"/>
      <c r="EK82" s="48">
        <v>2024</v>
      </c>
      <c r="EL82" s="49" t="e">
        <f>+VLOOKUP(C82,[8]Listas_desplega!$AI$22:$AJ$44,2,0)</f>
        <v>#N/A</v>
      </c>
      <c r="EM82" s="49" t="str">
        <f>+VLOOKUP(I82,[8]Listas_desplega!$BY$2:$BZ$7,2,0)</f>
        <v>T_2</v>
      </c>
      <c r="EN82" s="49" t="str">
        <f>+VLOOKUP(J82,[8]Listas_desplega!$BY$10:$BZ$23,2,0)</f>
        <v>T_2_C_3</v>
      </c>
      <c r="EO82" s="49" t="str">
        <f>+VLOOKUP(K82,[8]Listas_desplega!$BY$27:$BZ$54,2,0)</f>
        <v>T_5_C_1_ET_1</v>
      </c>
      <c r="EP82" s="49" t="str">
        <f>+VLOOKUP(L82,[8]Listas_desplega!$BY$57:$BZ$105,2,0)</f>
        <v>T_5_C_1_ET_1_CPT_2</v>
      </c>
      <c r="EQ82" s="50" t="str">
        <f>+VLOOKUP(M82,[8]Listas_desplega!$J$2:$K$11,2,FALSE)</f>
        <v>Eje_E_9</v>
      </c>
      <c r="ER82" s="50"/>
    </row>
    <row r="83" spans="1:148" s="51" customFormat="1" x14ac:dyDescent="0.25">
      <c r="A83" s="20" t="s">
        <v>1436</v>
      </c>
      <c r="B83" s="21" t="s">
        <v>1183</v>
      </c>
      <c r="C83" s="22" t="s">
        <v>1184</v>
      </c>
      <c r="D83" s="22" t="s">
        <v>1185</v>
      </c>
      <c r="E83" s="23" t="s">
        <v>154</v>
      </c>
      <c r="F83" s="23" t="s">
        <v>1006</v>
      </c>
      <c r="G83" s="23" t="s">
        <v>1186</v>
      </c>
      <c r="H83" s="63" t="s">
        <v>175</v>
      </c>
      <c r="I83" s="23" t="s">
        <v>605</v>
      </c>
      <c r="J83" s="23" t="s">
        <v>606</v>
      </c>
      <c r="K83" s="23" t="s">
        <v>607</v>
      </c>
      <c r="L83" s="23" t="s">
        <v>608</v>
      </c>
      <c r="M83" s="21" t="s">
        <v>1009</v>
      </c>
      <c r="N83" s="25" t="s">
        <v>1187</v>
      </c>
      <c r="O83" s="29">
        <v>73</v>
      </c>
      <c r="P83" s="23" t="s">
        <v>1188</v>
      </c>
      <c r="Q83" s="30" t="s">
        <v>477</v>
      </c>
      <c r="R83" s="355" t="s">
        <v>166</v>
      </c>
      <c r="S83" s="352" t="s">
        <v>1189</v>
      </c>
      <c r="T83" s="354" t="s">
        <v>186</v>
      </c>
      <c r="U83" s="354" t="s">
        <v>187</v>
      </c>
      <c r="V83" s="354">
        <v>15</v>
      </c>
      <c r="W83" s="352" t="s">
        <v>1190</v>
      </c>
      <c r="X83" s="354" t="s">
        <v>171</v>
      </c>
      <c r="Y83" s="353"/>
      <c r="Z83" s="355"/>
      <c r="AA83" s="30"/>
      <c r="AB83" s="30"/>
      <c r="AC83" s="30"/>
      <c r="AD83" s="30"/>
      <c r="AE83" s="30"/>
      <c r="AF83" s="30"/>
      <c r="AG83" s="30"/>
      <c r="AH83" s="29"/>
      <c r="AI83" s="29"/>
      <c r="AJ83" s="29"/>
      <c r="AK83" s="29"/>
      <c r="AL83" s="29"/>
      <c r="AM83" s="29"/>
      <c r="AN83" s="29"/>
      <c r="AO83" s="29"/>
      <c r="AP83" s="29"/>
      <c r="AQ83" s="29"/>
      <c r="AR83" s="31"/>
      <c r="AS83" s="29"/>
      <c r="AT83" s="367"/>
      <c r="AU83" s="164"/>
      <c r="AV83" s="187">
        <v>95</v>
      </c>
      <c r="AW83" s="187">
        <v>95</v>
      </c>
      <c r="AX83" s="187">
        <v>95</v>
      </c>
      <c r="AY83" s="187">
        <v>95</v>
      </c>
      <c r="AZ83" s="245">
        <v>0</v>
      </c>
      <c r="BA83" s="245">
        <v>0</v>
      </c>
      <c r="BB83" s="245">
        <v>40</v>
      </c>
      <c r="BC83" s="246">
        <v>0</v>
      </c>
      <c r="BD83" s="247">
        <v>0</v>
      </c>
      <c r="BE83" s="248">
        <v>0</v>
      </c>
      <c r="BF83" s="249"/>
      <c r="BG83" s="37">
        <f t="shared" si="80"/>
        <v>0</v>
      </c>
      <c r="BH83" s="38">
        <f t="shared" si="81"/>
        <v>0</v>
      </c>
      <c r="BI83" s="39" t="s">
        <v>174</v>
      </c>
      <c r="BJ83" s="40" t="s">
        <v>175</v>
      </c>
      <c r="BK83" s="250">
        <v>0</v>
      </c>
      <c r="BL83" s="248">
        <v>0</v>
      </c>
      <c r="BM83" s="249"/>
      <c r="BN83" s="37">
        <f t="shared" si="82"/>
        <v>0</v>
      </c>
      <c r="BO83" s="38">
        <f t="shared" si="83"/>
        <v>0</v>
      </c>
      <c r="BP83" s="39" t="s">
        <v>174</v>
      </c>
      <c r="BQ83" s="40" t="s">
        <v>175</v>
      </c>
      <c r="BR83" s="250">
        <v>40</v>
      </c>
      <c r="BS83" s="165">
        <v>82.95</v>
      </c>
      <c r="BT83" s="251" t="s">
        <v>1191</v>
      </c>
      <c r="BU83" s="37">
        <f t="shared" si="84"/>
        <v>0.42105263157894735</v>
      </c>
      <c r="BV83" s="38">
        <f t="shared" si="85"/>
        <v>0.87315789473684213</v>
      </c>
      <c r="BW83" s="39" t="s">
        <v>179</v>
      </c>
      <c r="BX83" s="64" t="s">
        <v>1192</v>
      </c>
      <c r="BY83" s="57">
        <f>+BR83</f>
        <v>40</v>
      </c>
      <c r="BZ83" s="44">
        <f>IF(BW83="SI",BS83,0)</f>
        <v>82.95</v>
      </c>
      <c r="CA83" s="252"/>
      <c r="CB83" s="37">
        <f t="shared" si="86"/>
        <v>0.42105263157894735</v>
      </c>
      <c r="CC83" s="38">
        <f t="shared" si="110"/>
        <v>0.87315789473684213</v>
      </c>
      <c r="CD83" s="39" t="s">
        <v>179</v>
      </c>
      <c r="CE83" s="40" t="s">
        <v>1017</v>
      </c>
      <c r="CF83" s="57">
        <f>+BY83</f>
        <v>40</v>
      </c>
      <c r="CG83" s="44">
        <f>IF(CD83="SI",BZ83,0)</f>
        <v>82.95</v>
      </c>
      <c r="CH83" s="252"/>
      <c r="CI83" s="37">
        <f t="shared" si="89"/>
        <v>0.42105263157894735</v>
      </c>
      <c r="CJ83" s="38">
        <f t="shared" si="90"/>
        <v>0.87315789473684213</v>
      </c>
      <c r="CK83" s="39" t="s">
        <v>179</v>
      </c>
      <c r="CL83" s="36" t="s">
        <v>1018</v>
      </c>
      <c r="CM83" s="250">
        <v>60</v>
      </c>
      <c r="CN83" s="253">
        <f>+CG83</f>
        <v>82.95</v>
      </c>
      <c r="CO83" s="252"/>
      <c r="CP83" s="37">
        <f t="shared" si="91"/>
        <v>0.63157894736842102</v>
      </c>
      <c r="CQ83" s="38">
        <f t="shared" si="92"/>
        <v>0.87315789473684213</v>
      </c>
      <c r="CR83" s="39" t="s">
        <v>179</v>
      </c>
      <c r="CS83" s="40" t="s">
        <v>175</v>
      </c>
      <c r="CT83" s="57">
        <f>+CM83</f>
        <v>60</v>
      </c>
      <c r="CU83" s="44">
        <f>IF(CR83="SI",CN83,0)</f>
        <v>82.95</v>
      </c>
      <c r="CV83" s="252"/>
      <c r="CW83" s="37">
        <f t="shared" si="93"/>
        <v>0.63157894736842102</v>
      </c>
      <c r="CX83" s="38">
        <f t="shared" si="94"/>
        <v>0.87315789473684213</v>
      </c>
      <c r="CY83" s="39" t="s">
        <v>174</v>
      </c>
      <c r="CZ83" s="40" t="s">
        <v>175</v>
      </c>
      <c r="DA83" s="46">
        <f>+CT83</f>
        <v>60</v>
      </c>
      <c r="DB83" s="44">
        <f>IF(CY83="SI",CU83,0)</f>
        <v>0</v>
      </c>
      <c r="DC83" s="252"/>
      <c r="DD83" s="37">
        <f t="shared" si="95"/>
        <v>0.63157894736842102</v>
      </c>
      <c r="DE83" s="38">
        <f t="shared" si="96"/>
        <v>0.87315789473684213</v>
      </c>
      <c r="DF83" s="39" t="s">
        <v>174</v>
      </c>
      <c r="DG83" s="40" t="s">
        <v>175</v>
      </c>
      <c r="DH83" s="254">
        <v>80</v>
      </c>
      <c r="DI83" s="252"/>
      <c r="DJ83" s="252"/>
      <c r="DK83" s="37">
        <f t="shared" si="97"/>
        <v>0.84210526315789469</v>
      </c>
      <c r="DL83" s="38">
        <f t="shared" si="98"/>
        <v>0.87315789473684213</v>
      </c>
      <c r="DM83" s="39" t="s">
        <v>174</v>
      </c>
      <c r="DN83" s="40" t="s">
        <v>175</v>
      </c>
      <c r="DO83" s="46">
        <f>+DH83</f>
        <v>80</v>
      </c>
      <c r="DP83" s="44">
        <f>IF(DM83="SI",DI83,0)</f>
        <v>0</v>
      </c>
      <c r="DQ83" s="252"/>
      <c r="DR83" s="37">
        <f t="shared" si="99"/>
        <v>0.84210526315789469</v>
      </c>
      <c r="DS83" s="38">
        <f t="shared" si="100"/>
        <v>0.87315789473684213</v>
      </c>
      <c r="DT83" s="39" t="s">
        <v>174</v>
      </c>
      <c r="DU83" s="40" t="s">
        <v>175</v>
      </c>
      <c r="DV83" s="46">
        <f>+DO83</f>
        <v>80</v>
      </c>
      <c r="DW83" s="44">
        <f>IF(DT83="SI",DP83,0)</f>
        <v>0</v>
      </c>
      <c r="DX83" s="252"/>
      <c r="DY83" s="37">
        <f t="shared" si="101"/>
        <v>0.84210526315789469</v>
      </c>
      <c r="DZ83" s="38">
        <f t="shared" si="102"/>
        <v>0.87315789473684213</v>
      </c>
      <c r="EA83" s="39" t="s">
        <v>174</v>
      </c>
      <c r="EB83" s="40" t="s">
        <v>175</v>
      </c>
      <c r="EC83" s="46">
        <f t="shared" si="109"/>
        <v>95</v>
      </c>
      <c r="ED83" s="252"/>
      <c r="EE83" s="252"/>
      <c r="EF83" s="37">
        <f t="shared" si="104"/>
        <v>1</v>
      </c>
      <c r="EG83" s="38">
        <f t="shared" si="105"/>
        <v>0.87315789473684213</v>
      </c>
      <c r="EH83" s="39" t="s">
        <v>174</v>
      </c>
      <c r="EI83" s="40" t="s">
        <v>175</v>
      </c>
      <c r="EJ83" s="48"/>
      <c r="EK83" s="48">
        <v>2024</v>
      </c>
      <c r="EL83" s="49" t="str">
        <f>+VLOOKUP(C83,[8]Listas_desplega!$AI$22:$AJ$44,2,0)</f>
        <v>SG</v>
      </c>
      <c r="EM83" s="49" t="str">
        <f>+VLOOKUP(I83,[8]Listas_desplega!$BY$2:$BZ$7,2,0)</f>
        <v>T_5</v>
      </c>
      <c r="EN83" s="49" t="str">
        <f>+VLOOKUP(J83,[8]Listas_desplega!$BY$10:$BZ$23,2,0)</f>
        <v>T_5_C_1</v>
      </c>
      <c r="EO83" s="49" t="str">
        <f>+VLOOKUP(K83,[8]Listas_desplega!$BY$27:$BZ$54,2,0)</f>
        <v>T_5_C_1_ET_1</v>
      </c>
      <c r="EP83" s="49" t="str">
        <f>+VLOOKUP(L83,[8]Listas_desplega!$BY$57:$BZ$105,2,0)</f>
        <v>T_5_C_1_ET_1_CPT_2</v>
      </c>
      <c r="EQ83" s="50" t="str">
        <f>+VLOOKUP(M83,[8]Listas_desplega!$J$2:$K$11,2,FALSE)</f>
        <v>Eje_E_9</v>
      </c>
      <c r="ER83" s="50"/>
    </row>
    <row r="84" spans="1:148" s="51" customFormat="1" x14ac:dyDescent="0.25">
      <c r="A84" s="20" t="s">
        <v>1437</v>
      </c>
      <c r="B84" s="21" t="s">
        <v>1183</v>
      </c>
      <c r="C84" s="22" t="s">
        <v>1184</v>
      </c>
      <c r="D84" s="22" t="s">
        <v>1185</v>
      </c>
      <c r="E84" s="23" t="s">
        <v>154</v>
      </c>
      <c r="F84" s="23" t="s">
        <v>1006</v>
      </c>
      <c r="G84" s="23" t="s">
        <v>1186</v>
      </c>
      <c r="H84" s="63" t="s">
        <v>175</v>
      </c>
      <c r="I84" s="23" t="s">
        <v>605</v>
      </c>
      <c r="J84" s="23" t="s">
        <v>606</v>
      </c>
      <c r="K84" s="23" t="s">
        <v>607</v>
      </c>
      <c r="L84" s="23" t="s">
        <v>608</v>
      </c>
      <c r="M84" s="21" t="s">
        <v>1009</v>
      </c>
      <c r="N84" s="25" t="s">
        <v>1187</v>
      </c>
      <c r="O84" s="29">
        <v>74</v>
      </c>
      <c r="P84" s="23" t="s">
        <v>1193</v>
      </c>
      <c r="Q84" s="30" t="s">
        <v>477</v>
      </c>
      <c r="R84" s="355" t="s">
        <v>166</v>
      </c>
      <c r="S84" s="352" t="s">
        <v>1194</v>
      </c>
      <c r="T84" s="354" t="s">
        <v>186</v>
      </c>
      <c r="U84" s="354" t="s">
        <v>187</v>
      </c>
      <c r="V84" s="354">
        <v>15</v>
      </c>
      <c r="W84" s="352" t="s">
        <v>1195</v>
      </c>
      <c r="X84" s="354" t="s">
        <v>171</v>
      </c>
      <c r="Y84" s="353"/>
      <c r="Z84" s="355"/>
      <c r="AA84" s="30"/>
      <c r="AB84" s="30"/>
      <c r="AC84" s="30"/>
      <c r="AD84" s="30"/>
      <c r="AE84" s="30"/>
      <c r="AF84" s="30"/>
      <c r="AG84" s="30"/>
      <c r="AH84" s="29"/>
      <c r="AI84" s="29"/>
      <c r="AJ84" s="29"/>
      <c r="AK84" s="29"/>
      <c r="AL84" s="29"/>
      <c r="AM84" s="29"/>
      <c r="AN84" s="29"/>
      <c r="AO84" s="29"/>
      <c r="AP84" s="29"/>
      <c r="AQ84" s="29"/>
      <c r="AR84" s="31"/>
      <c r="AS84" s="29"/>
      <c r="AT84" s="367"/>
      <c r="AU84" s="233"/>
      <c r="AV84" s="187">
        <v>95</v>
      </c>
      <c r="AW84" s="187">
        <v>95</v>
      </c>
      <c r="AX84" s="187">
        <v>95</v>
      </c>
      <c r="AY84" s="187">
        <v>95</v>
      </c>
      <c r="AZ84" s="245">
        <v>0</v>
      </c>
      <c r="BA84" s="245">
        <v>0</v>
      </c>
      <c r="BB84" s="245">
        <v>20</v>
      </c>
      <c r="BC84" s="246">
        <v>0</v>
      </c>
      <c r="BD84" s="247">
        <v>0</v>
      </c>
      <c r="BE84" s="248">
        <v>0</v>
      </c>
      <c r="BF84" s="249"/>
      <c r="BG84" s="37">
        <f t="shared" si="80"/>
        <v>0</v>
      </c>
      <c r="BH84" s="38">
        <f t="shared" si="81"/>
        <v>0</v>
      </c>
      <c r="BI84" s="39" t="s">
        <v>174</v>
      </c>
      <c r="BJ84" s="40" t="s">
        <v>175</v>
      </c>
      <c r="BK84" s="250">
        <v>0</v>
      </c>
      <c r="BL84" s="248">
        <v>0</v>
      </c>
      <c r="BM84" s="249"/>
      <c r="BN84" s="37">
        <f t="shared" si="82"/>
        <v>0</v>
      </c>
      <c r="BO84" s="38">
        <f t="shared" si="83"/>
        <v>0</v>
      </c>
      <c r="BP84" s="39" t="s">
        <v>174</v>
      </c>
      <c r="BQ84" s="40" t="s">
        <v>175</v>
      </c>
      <c r="BR84" s="250">
        <v>20</v>
      </c>
      <c r="BS84" s="165">
        <v>27.8</v>
      </c>
      <c r="BT84" s="252" t="s">
        <v>1196</v>
      </c>
      <c r="BU84" s="37">
        <f t="shared" si="84"/>
        <v>0.21052631578947367</v>
      </c>
      <c r="BV84" s="38">
        <f t="shared" si="85"/>
        <v>0.29263157894736841</v>
      </c>
      <c r="BW84" s="39" t="s">
        <v>179</v>
      </c>
      <c r="BX84" s="64" t="s">
        <v>1197</v>
      </c>
      <c r="BY84" s="57">
        <f>+BR84</f>
        <v>20</v>
      </c>
      <c r="BZ84" s="44">
        <f>IF(BW84="SI",BS84,0)</f>
        <v>27.8</v>
      </c>
      <c r="CA84" s="252"/>
      <c r="CB84" s="37">
        <f t="shared" si="86"/>
        <v>0.21052631578947367</v>
      </c>
      <c r="CC84" s="38">
        <f t="shared" si="110"/>
        <v>0.29263157894736841</v>
      </c>
      <c r="CD84" s="39" t="s">
        <v>179</v>
      </c>
      <c r="CE84" s="40" t="s">
        <v>1017</v>
      </c>
      <c r="CF84" s="57">
        <f>+BY84</f>
        <v>20</v>
      </c>
      <c r="CG84" s="44">
        <f>IF(CD84="SI",BZ84,0)</f>
        <v>27.8</v>
      </c>
      <c r="CH84" s="252"/>
      <c r="CI84" s="37">
        <f t="shared" si="89"/>
        <v>0.21052631578947367</v>
      </c>
      <c r="CJ84" s="38">
        <f t="shared" si="90"/>
        <v>0.29263157894736841</v>
      </c>
      <c r="CK84" s="39" t="s">
        <v>179</v>
      </c>
      <c r="CL84" s="36" t="s">
        <v>1018</v>
      </c>
      <c r="CM84" s="250">
        <v>50</v>
      </c>
      <c r="CN84" s="253">
        <f>+CG84</f>
        <v>27.8</v>
      </c>
      <c r="CO84" s="252"/>
      <c r="CP84" s="37">
        <f t="shared" si="91"/>
        <v>0.52631578947368418</v>
      </c>
      <c r="CQ84" s="38">
        <f t="shared" si="92"/>
        <v>0.29263157894736841</v>
      </c>
      <c r="CR84" s="39" t="s">
        <v>179</v>
      </c>
      <c r="CS84" s="40" t="s">
        <v>175</v>
      </c>
      <c r="CT84" s="57">
        <f>+CM84</f>
        <v>50</v>
      </c>
      <c r="CU84" s="44">
        <f>IF(CR84="SI",CN84,0)</f>
        <v>27.8</v>
      </c>
      <c r="CV84" s="252"/>
      <c r="CW84" s="37">
        <f t="shared" si="93"/>
        <v>0.52631578947368418</v>
      </c>
      <c r="CX84" s="38">
        <f t="shared" si="94"/>
        <v>0.29263157894736841</v>
      </c>
      <c r="CY84" s="39" t="s">
        <v>174</v>
      </c>
      <c r="CZ84" s="40" t="s">
        <v>175</v>
      </c>
      <c r="DA84" s="46">
        <f>+CT84</f>
        <v>50</v>
      </c>
      <c r="DB84" s="44">
        <f>IF(CY84="SI",CU84,0)</f>
        <v>0</v>
      </c>
      <c r="DC84" s="252"/>
      <c r="DD84" s="37">
        <f t="shared" si="95"/>
        <v>0.52631578947368418</v>
      </c>
      <c r="DE84" s="38">
        <f t="shared" si="96"/>
        <v>0.29263157894736841</v>
      </c>
      <c r="DF84" s="39" t="s">
        <v>174</v>
      </c>
      <c r="DG84" s="40" t="s">
        <v>175</v>
      </c>
      <c r="DH84" s="254">
        <v>75</v>
      </c>
      <c r="DI84" s="252"/>
      <c r="DJ84" s="252"/>
      <c r="DK84" s="37">
        <f t="shared" si="97"/>
        <v>0.78947368421052633</v>
      </c>
      <c r="DL84" s="38">
        <f t="shared" si="98"/>
        <v>0.29263157894736841</v>
      </c>
      <c r="DM84" s="39" t="s">
        <v>174</v>
      </c>
      <c r="DN84" s="40" t="s">
        <v>175</v>
      </c>
      <c r="DO84" s="46">
        <f>+DH84</f>
        <v>75</v>
      </c>
      <c r="DP84" s="44">
        <f>IF(DM84="SI",DI84,0)</f>
        <v>0</v>
      </c>
      <c r="DQ84" s="252"/>
      <c r="DR84" s="37">
        <f t="shared" si="99"/>
        <v>0.78947368421052633</v>
      </c>
      <c r="DS84" s="38">
        <f t="shared" si="100"/>
        <v>0.29263157894736841</v>
      </c>
      <c r="DT84" s="39" t="s">
        <v>174</v>
      </c>
      <c r="DU84" s="40" t="s">
        <v>175</v>
      </c>
      <c r="DV84" s="46">
        <f>+DO84</f>
        <v>75</v>
      </c>
      <c r="DW84" s="44">
        <f>IF(DT84="SI",DP84,0)</f>
        <v>0</v>
      </c>
      <c r="DX84" s="252"/>
      <c r="DY84" s="37">
        <f t="shared" si="101"/>
        <v>0.78947368421052633</v>
      </c>
      <c r="DZ84" s="38">
        <f t="shared" si="102"/>
        <v>0.29263157894736841</v>
      </c>
      <c r="EA84" s="39" t="s">
        <v>174</v>
      </c>
      <c r="EB84" s="40" t="s">
        <v>175</v>
      </c>
      <c r="EC84" s="46">
        <f t="shared" si="109"/>
        <v>95</v>
      </c>
      <c r="ED84" s="252"/>
      <c r="EE84" s="252"/>
      <c r="EF84" s="37">
        <f t="shared" si="104"/>
        <v>1</v>
      </c>
      <c r="EG84" s="38">
        <f t="shared" si="105"/>
        <v>0.29263157894736841</v>
      </c>
      <c r="EH84" s="39" t="s">
        <v>174</v>
      </c>
      <c r="EI84" s="40" t="s">
        <v>175</v>
      </c>
      <c r="EJ84" s="48"/>
      <c r="EK84" s="48">
        <v>2024</v>
      </c>
      <c r="EL84" s="49" t="str">
        <f>+VLOOKUP(C84,[8]Listas_desplega!$AI$22:$AJ$44,2,0)</f>
        <v>SG</v>
      </c>
      <c r="EM84" s="49" t="str">
        <f>+VLOOKUP(I84,[8]Listas_desplega!$BY$2:$BZ$7,2,0)</f>
        <v>T_5</v>
      </c>
      <c r="EN84" s="49" t="str">
        <f>+VLOOKUP(J84,[8]Listas_desplega!$BY$10:$BZ$23,2,0)</f>
        <v>T_5_C_1</v>
      </c>
      <c r="EO84" s="49" t="str">
        <f>+VLOOKUP(K84,[8]Listas_desplega!$BY$27:$BZ$54,2,0)</f>
        <v>T_5_C_1_ET_1</v>
      </c>
      <c r="EP84" s="49" t="str">
        <f>+VLOOKUP(L84,[8]Listas_desplega!$BY$57:$BZ$105,2,0)</f>
        <v>T_5_C_1_ET_1_CPT_2</v>
      </c>
      <c r="EQ84" s="50" t="str">
        <f>+VLOOKUP(M84,[8]Listas_desplega!$J$2:$K$11,2,FALSE)</f>
        <v>Eje_E_9</v>
      </c>
      <c r="ER84" s="50"/>
    </row>
    <row r="85" spans="1:148" s="51" customFormat="1" x14ac:dyDescent="0.25">
      <c r="A85" s="20" t="s">
        <v>1443</v>
      </c>
      <c r="B85" s="21" t="s">
        <v>1183</v>
      </c>
      <c r="C85" s="22" t="s">
        <v>1184</v>
      </c>
      <c r="D85" s="22" t="s">
        <v>1239</v>
      </c>
      <c r="E85" s="23" t="s">
        <v>154</v>
      </c>
      <c r="F85" s="23" t="s">
        <v>1006</v>
      </c>
      <c r="G85" s="23" t="s">
        <v>1240</v>
      </c>
      <c r="H85" s="63" t="s">
        <v>542</v>
      </c>
      <c r="I85" s="23" t="s">
        <v>158</v>
      </c>
      <c r="J85" s="23" t="s">
        <v>543</v>
      </c>
      <c r="K85" s="23" t="s">
        <v>544</v>
      </c>
      <c r="L85" s="23" t="s">
        <v>545</v>
      </c>
      <c r="M85" s="21" t="s">
        <v>546</v>
      </c>
      <c r="N85" s="25" t="s">
        <v>547</v>
      </c>
      <c r="O85" s="29">
        <v>80</v>
      </c>
      <c r="P85" s="23" t="s">
        <v>1241</v>
      </c>
      <c r="Q85" s="30" t="s">
        <v>477</v>
      </c>
      <c r="R85" s="355" t="s">
        <v>478</v>
      </c>
      <c r="S85" s="352" t="s">
        <v>1242</v>
      </c>
      <c r="T85" s="354" t="s">
        <v>186</v>
      </c>
      <c r="U85" s="354" t="s">
        <v>187</v>
      </c>
      <c r="V85" s="354">
        <v>0</v>
      </c>
      <c r="W85" s="352" t="s">
        <v>1243</v>
      </c>
      <c r="X85" s="354" t="s">
        <v>171</v>
      </c>
      <c r="Y85" s="353" t="s">
        <v>1244</v>
      </c>
      <c r="Z85" s="355" t="s">
        <v>175</v>
      </c>
      <c r="AA85" s="30"/>
      <c r="AB85" s="30"/>
      <c r="AC85" s="30"/>
      <c r="AD85" s="30"/>
      <c r="AE85" s="30"/>
      <c r="AF85" s="30"/>
      <c r="AG85" s="30"/>
      <c r="AH85" s="29"/>
      <c r="AI85" s="29"/>
      <c r="AJ85" s="29"/>
      <c r="AK85" s="29"/>
      <c r="AL85" s="29"/>
      <c r="AM85" s="29"/>
      <c r="AN85" s="29"/>
      <c r="AO85" s="29"/>
      <c r="AP85" s="29"/>
      <c r="AQ85" s="29"/>
      <c r="AR85" s="31"/>
      <c r="AS85" s="29"/>
      <c r="AT85" s="367">
        <v>100</v>
      </c>
      <c r="AU85" s="233">
        <v>100</v>
      </c>
      <c r="AV85" s="367">
        <v>100</v>
      </c>
      <c r="AW85" s="367">
        <v>100</v>
      </c>
      <c r="AX85" s="367">
        <v>100</v>
      </c>
      <c r="AY85" s="367">
        <v>100</v>
      </c>
      <c r="AZ85" s="157"/>
      <c r="BA85" s="157"/>
      <c r="BB85" s="157"/>
      <c r="BC85" s="160"/>
      <c r="BD85" s="158">
        <v>0</v>
      </c>
      <c r="BE85" s="153">
        <v>0</v>
      </c>
      <c r="BF85" s="154"/>
      <c r="BG85" s="37">
        <f>IFERROR(BD85/AV85,0)</f>
        <v>0</v>
      </c>
      <c r="BH85" s="38">
        <f>+IF(BI85="SI",IFERROR((IF(BI85="SI",BE85,0)/AV85),"REVISAR"),0)</f>
        <v>0</v>
      </c>
      <c r="BI85" s="39" t="s">
        <v>174</v>
      </c>
      <c r="BJ85" s="40" t="s">
        <v>175</v>
      </c>
      <c r="BK85" s="57">
        <v>0</v>
      </c>
      <c r="BL85" s="153">
        <v>0</v>
      </c>
      <c r="BM85" s="154"/>
      <c r="BN85" s="37">
        <f>+IFERROR(BK85/AV85,0)</f>
        <v>0</v>
      </c>
      <c r="BO85" s="38">
        <f>+IF(BP85="SI",IFERROR((IF(BP85="SI",BL85,0)/AV85),"REVISAR"),BH85)</f>
        <v>0</v>
      </c>
      <c r="BP85" s="39" t="s">
        <v>174</v>
      </c>
      <c r="BQ85" s="40" t="s">
        <v>175</v>
      </c>
      <c r="BR85" s="57">
        <v>18.96</v>
      </c>
      <c r="BS85" s="55">
        <v>21.31</v>
      </c>
      <c r="BT85" s="64" t="s">
        <v>1245</v>
      </c>
      <c r="BU85" s="37">
        <f>IFERROR(BR85/AV85,0)</f>
        <v>0.18960000000000002</v>
      </c>
      <c r="BV85" s="38">
        <f>+IF(BW85="SI",IFERROR((IF(BW85="SI",BS85,0)/AV85),"REVISAR"),BO85)</f>
        <v>0.21309999999999998</v>
      </c>
      <c r="BW85" s="271" t="s">
        <v>179</v>
      </c>
      <c r="BX85" s="40" t="s">
        <v>175</v>
      </c>
      <c r="BY85" s="57">
        <f>+BR85</f>
        <v>18.96</v>
      </c>
      <c r="BZ85" s="44">
        <f>IF(BW85="SI",BS85,0)</f>
        <v>21.31</v>
      </c>
      <c r="CA85" s="64" t="s">
        <v>1246</v>
      </c>
      <c r="CB85" s="37">
        <f>IFERROR(BY85/$AV85,0)</f>
        <v>0.18960000000000002</v>
      </c>
      <c r="CC85" s="38">
        <f t="shared" si="110"/>
        <v>0.21309999999999998</v>
      </c>
      <c r="CD85" s="39" t="s">
        <v>179</v>
      </c>
      <c r="CE85" s="40" t="s">
        <v>1017</v>
      </c>
      <c r="CF85" s="57">
        <f>+BY85</f>
        <v>18.96</v>
      </c>
      <c r="CG85" s="44">
        <f>IF(CD85="SI",BZ85,0)</f>
        <v>21.31</v>
      </c>
      <c r="CH85" s="64" t="s">
        <v>1247</v>
      </c>
      <c r="CI85" s="37">
        <f>IFERROR(CF85/$AV85,0)</f>
        <v>0.18960000000000002</v>
      </c>
      <c r="CJ85" s="38">
        <f>+IF(CK85="SI",IFERROR((IF(CK85="SI",CG85,0)/AV85),"REVISAR"),CC85)</f>
        <v>0.21309999999999998</v>
      </c>
      <c r="CK85" s="39" t="s">
        <v>179</v>
      </c>
      <c r="CL85" s="40" t="s">
        <v>1248</v>
      </c>
      <c r="CM85" s="57">
        <v>41.82</v>
      </c>
      <c r="CN85" s="40">
        <v>48.5</v>
      </c>
      <c r="CO85" s="40" t="s">
        <v>1249</v>
      </c>
      <c r="CP85" s="37">
        <f>IFERROR(CM85/$AV85,0)</f>
        <v>0.41820000000000002</v>
      </c>
      <c r="CQ85" s="38">
        <f>+IF(CR85="SI",IFERROR((IF(CR85="SI",CN85,0)/AV85),"REVISAR"),CJ85)</f>
        <v>0.48499999999999999</v>
      </c>
      <c r="CR85" s="39" t="s">
        <v>179</v>
      </c>
      <c r="CS85" s="40" t="s">
        <v>1250</v>
      </c>
      <c r="CT85" s="57">
        <f>+CM85</f>
        <v>41.82</v>
      </c>
      <c r="CU85" s="44">
        <f>IF(CR85="SI",CN85,0)</f>
        <v>48.5</v>
      </c>
      <c r="CV85" s="40"/>
      <c r="CW85" s="37">
        <f>IFERROR(CT85/$AV85,0)</f>
        <v>0.41820000000000002</v>
      </c>
      <c r="CX85" s="38">
        <f>+IF(CY85="SI",IFERROR((IF(CY85="SI",CU85,0)/AV85),"REVISAR"),CQ85)</f>
        <v>0.48499999999999999</v>
      </c>
      <c r="CY85" s="39" t="s">
        <v>174</v>
      </c>
      <c r="CZ85" s="40" t="s">
        <v>175</v>
      </c>
      <c r="DA85" s="46">
        <f>+CT85</f>
        <v>41.82</v>
      </c>
      <c r="DB85" s="44">
        <f>IF(CY85="SI",CU85,0)</f>
        <v>0</v>
      </c>
      <c r="DC85" s="40"/>
      <c r="DD85" s="37">
        <f>IFERROR(DA85/$AV85,0)</f>
        <v>0.41820000000000002</v>
      </c>
      <c r="DE85" s="38">
        <f>+IF(DF85="SI",IFERROR((IF(DF85="SI",DB85,0)/AV85),"REVISAR"),CX85)</f>
        <v>0.48499999999999999</v>
      </c>
      <c r="DF85" s="39" t="s">
        <v>174</v>
      </c>
      <c r="DG85" s="40" t="s">
        <v>175</v>
      </c>
      <c r="DH85" s="46">
        <v>72.02</v>
      </c>
      <c r="DI85" s="40"/>
      <c r="DJ85" s="40"/>
      <c r="DK85" s="37">
        <f>IFERROR(DH85/$AV85,0)</f>
        <v>0.72019999999999995</v>
      </c>
      <c r="DL85" s="38">
        <f>+IF(DM85="SI",IFERROR((IF(DM85="SI",DI85,0)/AV85),"REVISAR"),DE85)</f>
        <v>0.48499999999999999</v>
      </c>
      <c r="DM85" s="39" t="s">
        <v>174</v>
      </c>
      <c r="DN85" s="40" t="s">
        <v>175</v>
      </c>
      <c r="DO85" s="46">
        <f>+DH85</f>
        <v>72.02</v>
      </c>
      <c r="DP85" s="44">
        <f>IF(DM85="SI",DI85,0)</f>
        <v>0</v>
      </c>
      <c r="DQ85" s="40"/>
      <c r="DR85" s="37">
        <f>IFERROR(DO85/$AV85,0)</f>
        <v>0.72019999999999995</v>
      </c>
      <c r="DS85" s="38">
        <f>+IF(DT85="SI",IFERROR((IF(DT85="SI",DP85,0)/AV85),"REVISAR"),DL85)</f>
        <v>0.48499999999999999</v>
      </c>
      <c r="DT85" s="39" t="s">
        <v>174</v>
      </c>
      <c r="DU85" s="40" t="s">
        <v>175</v>
      </c>
      <c r="DV85" s="46">
        <f>+DO85</f>
        <v>72.02</v>
      </c>
      <c r="DW85" s="44">
        <f>IF(DT85="SI",DP85,0)</f>
        <v>0</v>
      </c>
      <c r="DX85" s="40"/>
      <c r="DY85" s="37">
        <f>IFERROR(DV85/$AV85,0)</f>
        <v>0.72019999999999995</v>
      </c>
      <c r="DZ85" s="38">
        <f>+IF(EA85="SI",IFERROR((IF(EA85="SI",DW85,0)/AV85),"REVISAR"),DS85)</f>
        <v>0.48499999999999999</v>
      </c>
      <c r="EA85" s="39" t="s">
        <v>174</v>
      </c>
      <c r="EB85" s="40" t="s">
        <v>175</v>
      </c>
      <c r="EC85" s="46">
        <f t="shared" si="109"/>
        <v>100</v>
      </c>
      <c r="ED85" s="40"/>
      <c r="EE85" s="40"/>
      <c r="EF85" s="37">
        <f>IFERROR(EC85/$AV85,0)</f>
        <v>1</v>
      </c>
      <c r="EG85" s="38">
        <f>+IF(EH85="SI",IFERROR((IF(EH85="SI",ED85,0)/AV85),"REVISAR"),DZ85)</f>
        <v>0.48499999999999999</v>
      </c>
      <c r="EH85" s="39" t="s">
        <v>174</v>
      </c>
      <c r="EI85" s="40" t="s">
        <v>175</v>
      </c>
      <c r="EJ85" s="48"/>
      <c r="EK85" s="48">
        <v>2024</v>
      </c>
      <c r="EL85" s="49" t="str">
        <f>+VLOOKUP(C85,[8]Listas_desplega!$AI$22:$AJ$44,2,0)</f>
        <v>SG</v>
      </c>
      <c r="EM85" s="49" t="str">
        <f>+VLOOKUP(I85,[8]Listas_desplega!$BY$2:$BZ$7,2,0)</f>
        <v>T_2</v>
      </c>
      <c r="EN85" s="49" t="str">
        <f>+VLOOKUP(J85,[8]Listas_desplega!$BY$10:$BZ$23,2,0)</f>
        <v>T_2_C_1</v>
      </c>
      <c r="EO85" s="49" t="str">
        <f>+VLOOKUP(K85,[8]Listas_desplega!$BY$27:$BZ$54,2,0)</f>
        <v>T_2_C_1_ET_1</v>
      </c>
      <c r="EP85" s="49" t="str">
        <f>+VLOOKUP(L85,[8]Listas_desplega!$BY$57:$BZ$105,2,0)</f>
        <v>T_2_C_1_ET_1_CPT_1</v>
      </c>
      <c r="EQ85" s="50" t="str">
        <f>+VLOOKUP(M85,[8]Listas_desplega!$J$2:$K$11,2,FALSE)</f>
        <v>Eje_E_7</v>
      </c>
      <c r="ER85" s="50"/>
    </row>
    <row r="86" spans="1:148" s="51" customFormat="1" x14ac:dyDescent="0.25">
      <c r="A86" s="20" t="s">
        <v>1444</v>
      </c>
      <c r="B86" s="21" t="s">
        <v>1183</v>
      </c>
      <c r="C86" s="22" t="s">
        <v>1184</v>
      </c>
      <c r="D86" s="22" t="s">
        <v>1239</v>
      </c>
      <c r="E86" s="23" t="s">
        <v>154</v>
      </c>
      <c r="F86" s="23" t="s">
        <v>1006</v>
      </c>
      <c r="G86" s="23" t="s">
        <v>1240</v>
      </c>
      <c r="H86" s="63" t="s">
        <v>175</v>
      </c>
      <c r="I86" s="23" t="s">
        <v>605</v>
      </c>
      <c r="J86" s="23" t="s">
        <v>606</v>
      </c>
      <c r="K86" s="23" t="s">
        <v>607</v>
      </c>
      <c r="L86" s="23" t="s">
        <v>1251</v>
      </c>
      <c r="M86" s="21" t="s">
        <v>1009</v>
      </c>
      <c r="N86" s="25" t="s">
        <v>1187</v>
      </c>
      <c r="O86" s="29">
        <v>81</v>
      </c>
      <c r="P86" s="63" t="s">
        <v>1252</v>
      </c>
      <c r="Q86" s="27" t="s">
        <v>477</v>
      </c>
      <c r="R86" s="355" t="s">
        <v>478</v>
      </c>
      <c r="S86" s="352" t="s">
        <v>1253</v>
      </c>
      <c r="T86" s="354" t="s">
        <v>186</v>
      </c>
      <c r="U86" s="354" t="s">
        <v>187</v>
      </c>
      <c r="V86" s="354">
        <v>0</v>
      </c>
      <c r="W86" s="352" t="s">
        <v>1254</v>
      </c>
      <c r="X86" s="354" t="s">
        <v>171</v>
      </c>
      <c r="Y86" s="353"/>
      <c r="Z86" s="355"/>
      <c r="AA86" s="30"/>
      <c r="AB86" s="30"/>
      <c r="AC86" s="30"/>
      <c r="AD86" s="30"/>
      <c r="AE86" s="30"/>
      <c r="AF86" s="30"/>
      <c r="AG86" s="30"/>
      <c r="AH86" s="29"/>
      <c r="AI86" s="29"/>
      <c r="AJ86" s="29"/>
      <c r="AK86" s="29"/>
      <c r="AL86" s="29"/>
      <c r="AM86" s="29"/>
      <c r="AN86" s="29"/>
      <c r="AO86" s="29"/>
      <c r="AP86" s="29"/>
      <c r="AQ86" s="29"/>
      <c r="AR86" s="31"/>
      <c r="AS86" s="29"/>
      <c r="AT86" s="367">
        <v>0</v>
      </c>
      <c r="AU86" s="233">
        <v>0</v>
      </c>
      <c r="AV86" s="367">
        <v>4</v>
      </c>
      <c r="AW86" s="367">
        <v>4</v>
      </c>
      <c r="AX86" s="367">
        <v>4</v>
      </c>
      <c r="AY86" s="367">
        <v>4</v>
      </c>
      <c r="AZ86" s="157"/>
      <c r="BA86" s="157"/>
      <c r="BB86" s="157"/>
      <c r="BC86" s="160"/>
      <c r="BD86" s="158">
        <v>0</v>
      </c>
      <c r="BE86" s="153">
        <v>0</v>
      </c>
      <c r="BF86" s="154"/>
      <c r="BG86" s="37">
        <f>IFERROR(BD86/AV86,0)</f>
        <v>0</v>
      </c>
      <c r="BH86" s="38">
        <f>+IF(BI86="SI",IFERROR((IF(BI86="SI",BE86,0)/AV86),"REVISAR"),0)</f>
        <v>0</v>
      </c>
      <c r="BI86" s="39" t="s">
        <v>174</v>
      </c>
      <c r="BJ86" s="40" t="s">
        <v>175</v>
      </c>
      <c r="BK86" s="57">
        <v>0</v>
      </c>
      <c r="BL86" s="153">
        <v>0</v>
      </c>
      <c r="BM86" s="154"/>
      <c r="BN86" s="37">
        <f>+IFERROR(BK86/AV86,0)</f>
        <v>0</v>
      </c>
      <c r="BO86" s="38">
        <f>+IF(BP86="SI",IFERROR((IF(BP86="SI",BL86,0)/AV86),"REVISAR"),BH86)</f>
        <v>0</v>
      </c>
      <c r="BP86" s="39" t="s">
        <v>174</v>
      </c>
      <c r="BQ86" s="40" t="s">
        <v>175</v>
      </c>
      <c r="BR86" s="57">
        <v>1</v>
      </c>
      <c r="BS86" s="55">
        <v>1</v>
      </c>
      <c r="BT86" s="64" t="s">
        <v>1255</v>
      </c>
      <c r="BU86" s="37">
        <f>IFERROR(BR86/AV86,0)</f>
        <v>0.25</v>
      </c>
      <c r="BV86" s="38">
        <f>+IF(BW86="SI",IFERROR((IF(BW86="SI",BS86,0)/AV86),"REVISAR"),BO86)</f>
        <v>0.25</v>
      </c>
      <c r="BW86" s="271" t="s">
        <v>179</v>
      </c>
      <c r="BX86" s="40" t="s">
        <v>175</v>
      </c>
      <c r="BY86" s="57">
        <f>+BR86</f>
        <v>1</v>
      </c>
      <c r="BZ86" s="44">
        <f>IF(BW86="SI",BS86,0)</f>
        <v>1</v>
      </c>
      <c r="CA86" s="64" t="s">
        <v>1256</v>
      </c>
      <c r="CB86" s="37">
        <f>IFERROR(BY86/$AV86,0)</f>
        <v>0.25</v>
      </c>
      <c r="CC86" s="38">
        <f t="shared" si="110"/>
        <v>0.25</v>
      </c>
      <c r="CD86" s="39" t="s">
        <v>179</v>
      </c>
      <c r="CE86" s="40" t="s">
        <v>1017</v>
      </c>
      <c r="CF86" s="57">
        <f>+BY86</f>
        <v>1</v>
      </c>
      <c r="CG86" s="44">
        <f>IF(CD86="SI",BZ86,0)</f>
        <v>1</v>
      </c>
      <c r="CH86" s="64" t="s">
        <v>1257</v>
      </c>
      <c r="CI86" s="37">
        <f>IFERROR(CF86/$AV86,0)</f>
        <v>0.25</v>
      </c>
      <c r="CJ86" s="38">
        <f>+IF(CK86="SI",IFERROR((IF(CK86="SI",CG86,0)/AV86),"REVISAR"),CC86)</f>
        <v>0.25</v>
      </c>
      <c r="CK86" s="39" t="s">
        <v>179</v>
      </c>
      <c r="CL86" s="40" t="s">
        <v>1248</v>
      </c>
      <c r="CM86" s="57">
        <v>2</v>
      </c>
      <c r="CN86" s="40">
        <v>2</v>
      </c>
      <c r="CO86" s="40" t="s">
        <v>1258</v>
      </c>
      <c r="CP86" s="37">
        <f>IFERROR(CM86/$AV86,0)</f>
        <v>0.5</v>
      </c>
      <c r="CQ86" s="38">
        <f>+IF(CR86="SI",IFERROR((IF(CR86="SI",CN86,0)/AV86),"REVISAR"),CJ86)</f>
        <v>0.5</v>
      </c>
      <c r="CR86" s="39" t="s">
        <v>179</v>
      </c>
      <c r="CS86" s="40" t="s">
        <v>1259</v>
      </c>
      <c r="CT86" s="57">
        <f>+CM86</f>
        <v>2</v>
      </c>
      <c r="CU86" s="44">
        <f>IF(CR86="SI",CN86,0)</f>
        <v>2</v>
      </c>
      <c r="CV86" s="40"/>
      <c r="CW86" s="37">
        <f>IFERROR(CT86/$AV86,0)</f>
        <v>0.5</v>
      </c>
      <c r="CX86" s="38">
        <f>+IF(CY86="SI",IFERROR((IF(CY86="SI",CU86,0)/AV86),"REVISAR"),CQ86)</f>
        <v>0.5</v>
      </c>
      <c r="CY86" s="39" t="s">
        <v>174</v>
      </c>
      <c r="CZ86" s="40" t="s">
        <v>175</v>
      </c>
      <c r="DA86" s="46">
        <f>+CT86</f>
        <v>2</v>
      </c>
      <c r="DB86" s="44">
        <f>IF(CY86="SI",CU86,0)</f>
        <v>0</v>
      </c>
      <c r="DC86" s="40"/>
      <c r="DD86" s="37">
        <f>IFERROR(DA86/$AV86,0)</f>
        <v>0.5</v>
      </c>
      <c r="DE86" s="38">
        <f>+IF(DF86="SI",IFERROR((IF(DF86="SI",DB86,0)/AV86),"REVISAR"),CX86)</f>
        <v>0.5</v>
      </c>
      <c r="DF86" s="39" t="s">
        <v>174</v>
      </c>
      <c r="DG86" s="40" t="s">
        <v>175</v>
      </c>
      <c r="DH86" s="46">
        <v>3</v>
      </c>
      <c r="DI86" s="40"/>
      <c r="DJ86" s="40"/>
      <c r="DK86" s="37">
        <f>IFERROR(DH86/$AV86,0)</f>
        <v>0.75</v>
      </c>
      <c r="DL86" s="38">
        <f>+IF(DM86="SI",IFERROR((IF(DM86="SI",DI86,0)/AV86),"REVISAR"),DE86)</f>
        <v>0.5</v>
      </c>
      <c r="DM86" s="39" t="s">
        <v>174</v>
      </c>
      <c r="DN86" s="40" t="s">
        <v>175</v>
      </c>
      <c r="DO86" s="46">
        <f>+DH86</f>
        <v>3</v>
      </c>
      <c r="DP86" s="44">
        <f>IF(DM86="SI",DI86,0)</f>
        <v>0</v>
      </c>
      <c r="DQ86" s="40"/>
      <c r="DR86" s="37">
        <f>IFERROR(DO86/$AV86,0)</f>
        <v>0.75</v>
      </c>
      <c r="DS86" s="38">
        <f>+IF(DT86="SI",IFERROR((IF(DT86="SI",DP86,0)/AV86),"REVISAR"),DL86)</f>
        <v>0.5</v>
      </c>
      <c r="DT86" s="39" t="s">
        <v>174</v>
      </c>
      <c r="DU86" s="40" t="s">
        <v>175</v>
      </c>
      <c r="DV86" s="46">
        <f>+DO86</f>
        <v>3</v>
      </c>
      <c r="DW86" s="44">
        <f>IF(DT86="SI",DP86,0)</f>
        <v>0</v>
      </c>
      <c r="DX86" s="40"/>
      <c r="DY86" s="37">
        <f>IFERROR(DV86/$AV86,0)</f>
        <v>0.75</v>
      </c>
      <c r="DZ86" s="38">
        <f>+IF(EA86="SI",IFERROR((IF(EA86="SI",DW86,0)/AV86),"REVISAR"),DS86)</f>
        <v>0.5</v>
      </c>
      <c r="EA86" s="39" t="s">
        <v>174</v>
      </c>
      <c r="EB86" s="40" t="s">
        <v>175</v>
      </c>
      <c r="EC86" s="46">
        <f t="shared" si="109"/>
        <v>4</v>
      </c>
      <c r="ED86" s="40"/>
      <c r="EE86" s="40"/>
      <c r="EF86" s="37">
        <f>IFERROR(EC86/$AV86,0)</f>
        <v>1</v>
      </c>
      <c r="EG86" s="38">
        <f>+IF(EH86="SI",IFERROR((IF(EH86="SI",ED86,0)/AV86),"REVISAR"),DZ86)</f>
        <v>0.5</v>
      </c>
      <c r="EH86" s="39" t="s">
        <v>174</v>
      </c>
      <c r="EI86" s="40" t="s">
        <v>175</v>
      </c>
      <c r="EJ86" s="48"/>
      <c r="EK86" s="48">
        <v>2024</v>
      </c>
      <c r="EL86" s="49" t="str">
        <f>+VLOOKUP(C86,[8]Listas_desplega!$AI$22:$AJ$44,2,0)</f>
        <v>SG</v>
      </c>
      <c r="EM86" s="49" t="str">
        <f>+VLOOKUP(I86,[8]Listas_desplega!$BY$2:$BZ$7,2,0)</f>
        <v>T_5</v>
      </c>
      <c r="EN86" s="49" t="str">
        <f>+VLOOKUP(J86,[8]Listas_desplega!$BY$10:$BZ$23,2,0)</f>
        <v>T_5_C_1</v>
      </c>
      <c r="EO86" s="49" t="str">
        <f>+VLOOKUP(K86,[8]Listas_desplega!$BY$27:$BZ$54,2,0)</f>
        <v>T_5_C_1_ET_1</v>
      </c>
      <c r="EP86" s="49" t="str">
        <f>+VLOOKUP(L86,[8]Listas_desplega!$BY$57:$BZ$105,2,0)</f>
        <v>T_5_C_1_ET_1_CPT_1</v>
      </c>
      <c r="EQ86" s="50" t="str">
        <f>+VLOOKUP(M86,[8]Listas_desplega!$J$2:$K$11,2,FALSE)</f>
        <v>Eje_E_9</v>
      </c>
      <c r="ER86" s="50"/>
    </row>
    <row r="87" spans="1:148" s="51" customFormat="1" x14ac:dyDescent="0.25">
      <c r="A87" s="20" t="s">
        <v>1451</v>
      </c>
      <c r="B87" s="21" t="s">
        <v>1183</v>
      </c>
      <c r="C87" s="63" t="s">
        <v>1184</v>
      </c>
      <c r="D87" s="63" t="s">
        <v>1294</v>
      </c>
      <c r="E87" s="23" t="s">
        <v>154</v>
      </c>
      <c r="F87" s="23" t="s">
        <v>155</v>
      </c>
      <c r="G87" s="23" t="s">
        <v>1310</v>
      </c>
      <c r="H87" s="63" t="s">
        <v>175</v>
      </c>
      <c r="I87" s="23" t="s">
        <v>605</v>
      </c>
      <c r="J87" s="23" t="s">
        <v>606</v>
      </c>
      <c r="K87" s="23" t="s">
        <v>607</v>
      </c>
      <c r="L87" s="23" t="s">
        <v>1063</v>
      </c>
      <c r="M87" s="23" t="s">
        <v>1009</v>
      </c>
      <c r="N87" s="25" t="s">
        <v>1311</v>
      </c>
      <c r="O87" s="29">
        <v>107</v>
      </c>
      <c r="P87" s="277" t="s">
        <v>1312</v>
      </c>
      <c r="Q87" s="29" t="s">
        <v>477</v>
      </c>
      <c r="R87" s="354" t="s">
        <v>656</v>
      </c>
      <c r="S87" s="360" t="s">
        <v>1313</v>
      </c>
      <c r="T87" s="354" t="s">
        <v>186</v>
      </c>
      <c r="U87" s="361" t="s">
        <v>566</v>
      </c>
      <c r="V87" s="361">
        <v>0</v>
      </c>
      <c r="W87" s="360" t="s">
        <v>1314</v>
      </c>
      <c r="X87" s="354" t="s">
        <v>171</v>
      </c>
      <c r="Y87" s="352"/>
      <c r="Z87" s="354"/>
      <c r="AA87" s="29"/>
      <c r="AB87" s="29"/>
      <c r="AC87" s="29"/>
      <c r="AD87" s="29"/>
      <c r="AE87" s="29"/>
      <c r="AF87" s="29"/>
      <c r="AG87" s="29"/>
      <c r="AH87" s="29"/>
      <c r="AI87" s="29"/>
      <c r="AJ87" s="29"/>
      <c r="AK87" s="29"/>
      <c r="AL87" s="29"/>
      <c r="AM87" s="29"/>
      <c r="AN87" s="29"/>
      <c r="AO87" s="29"/>
      <c r="AP87" s="29"/>
      <c r="AQ87" s="29"/>
      <c r="AR87" s="31"/>
      <c r="AS87" s="29"/>
      <c r="AT87" s="367">
        <v>100</v>
      </c>
      <c r="AU87" s="279">
        <v>100</v>
      </c>
      <c r="AV87" s="279">
        <v>100</v>
      </c>
      <c r="AW87" s="279">
        <v>100</v>
      </c>
      <c r="AX87" s="279">
        <v>100</v>
      </c>
      <c r="AY87" s="279">
        <v>100</v>
      </c>
      <c r="AZ87" s="280"/>
      <c r="BA87" s="280"/>
      <c r="BB87" s="280"/>
      <c r="BC87" s="280"/>
      <c r="BD87" s="46">
        <v>0</v>
      </c>
      <c r="BE87" s="114">
        <v>0</v>
      </c>
      <c r="BF87" s="36" t="s">
        <v>1315</v>
      </c>
      <c r="BG87" s="37">
        <f>IFERROR(BD87/AV87,0)</f>
        <v>0</v>
      </c>
      <c r="BH87" s="86">
        <f>+IF(BI87="SI",IFERROR((IF(BI87="SI",BE87,0)/AV87),"REVISAR"),0)</f>
        <v>0</v>
      </c>
      <c r="BI87" s="39" t="s">
        <v>179</v>
      </c>
      <c r="BJ87" s="64" t="s">
        <v>1316</v>
      </c>
      <c r="BK87" s="57">
        <v>6</v>
      </c>
      <c r="BL87" s="40">
        <v>6</v>
      </c>
      <c r="BM87" s="64" t="s">
        <v>1317</v>
      </c>
      <c r="BN87" s="37">
        <f>+IFERROR(BK87/AV87,0)</f>
        <v>0.06</v>
      </c>
      <c r="BO87" s="38">
        <f>+IF(BP87="SI",IFERROR((IF(BP87="SI",BL87,0)/AV87),"REVISAR"),BH87)</f>
        <v>0.06</v>
      </c>
      <c r="BP87" s="39" t="s">
        <v>179</v>
      </c>
      <c r="BQ87" s="64" t="s">
        <v>1318</v>
      </c>
      <c r="BR87" s="126">
        <v>14</v>
      </c>
      <c r="BS87" s="40">
        <v>14.94</v>
      </c>
      <c r="BT87" s="40" t="s">
        <v>1319</v>
      </c>
      <c r="BU87" s="37">
        <f>IFERROR(BR87/AV87,0)</f>
        <v>0.14000000000000001</v>
      </c>
      <c r="BV87" s="38">
        <f>+IF(BW87="SI",IFERROR((IF(BW87="SI",BS87,0)/AV87),"REVISAR"),BO87)</f>
        <v>0.14940000000000001</v>
      </c>
      <c r="BW87" s="271" t="s">
        <v>179</v>
      </c>
      <c r="BX87" s="64" t="s">
        <v>1320</v>
      </c>
      <c r="BY87" s="57">
        <v>26</v>
      </c>
      <c r="BZ87" s="40">
        <v>26.44</v>
      </c>
      <c r="CA87" s="64" t="s">
        <v>1321</v>
      </c>
      <c r="CB87" s="37">
        <f>IFERROR(BY87/$AV87,0)</f>
        <v>0.26</v>
      </c>
      <c r="CC87" s="38">
        <f t="shared" si="110"/>
        <v>0.26440000000000002</v>
      </c>
      <c r="CD87" s="39" t="s">
        <v>179</v>
      </c>
      <c r="CE87" s="40" t="s">
        <v>1322</v>
      </c>
      <c r="CF87" s="57">
        <v>38</v>
      </c>
      <c r="CG87" s="40">
        <v>38</v>
      </c>
      <c r="CH87" s="64" t="s">
        <v>1323</v>
      </c>
      <c r="CI87" s="37">
        <f>IFERROR(CF87/$AV87,0)</f>
        <v>0.38</v>
      </c>
      <c r="CJ87" s="38">
        <f>+IF(CK87="SI",IFERROR((IF(CK87="SI",CG87,0)/AV87),"REVISAR"),CC87)</f>
        <v>0.38</v>
      </c>
      <c r="CK87" s="39" t="s">
        <v>179</v>
      </c>
      <c r="CL87" s="40" t="s">
        <v>1324</v>
      </c>
      <c r="CM87" s="57">
        <v>49</v>
      </c>
      <c r="CN87" s="40">
        <v>49</v>
      </c>
      <c r="CO87" s="36" t="s">
        <v>1325</v>
      </c>
      <c r="CP87" s="37">
        <f>IFERROR(CM87/$AV87,0)</f>
        <v>0.49</v>
      </c>
      <c r="CQ87" s="38">
        <f>+IF(CR87="SI",IFERROR((IF(CR87="SI",CN87,0)/AV87),"REVISAR"),CJ87)</f>
        <v>0.49</v>
      </c>
      <c r="CR87" s="39" t="s">
        <v>179</v>
      </c>
      <c r="CS87" s="36" t="s">
        <v>1301</v>
      </c>
      <c r="CT87" s="94">
        <v>61</v>
      </c>
      <c r="CU87" s="40"/>
      <c r="CV87" s="40"/>
      <c r="CW87" s="37">
        <f>IFERROR(CT87/$AV87,0)</f>
        <v>0.61</v>
      </c>
      <c r="CX87" s="38">
        <f>+IF(CY87="SI",IFERROR((IF(CY87="SI",CU87,0)/AV87),"REVISAR"),CQ87)</f>
        <v>0.49</v>
      </c>
      <c r="CY87" s="39" t="s">
        <v>174</v>
      </c>
      <c r="CZ87" s="40" t="s">
        <v>175</v>
      </c>
      <c r="DA87" s="94">
        <v>72</v>
      </c>
      <c r="DB87" s="40"/>
      <c r="DC87" s="40"/>
      <c r="DD87" s="37">
        <f>IFERROR(DA87/$AV87,0)</f>
        <v>0.72</v>
      </c>
      <c r="DE87" s="38">
        <f>+IF(DF87="SI",IFERROR((IF(DF87="SI",DB87,0)/AV87),"REVISAR"),CX87)</f>
        <v>0.49</v>
      </c>
      <c r="DF87" s="39" t="s">
        <v>174</v>
      </c>
      <c r="DG87" s="40" t="s">
        <v>175</v>
      </c>
      <c r="DH87" s="46">
        <v>83</v>
      </c>
      <c r="DI87" s="40"/>
      <c r="DJ87" s="40"/>
      <c r="DK87" s="37">
        <f>IFERROR(DH87/$AV87,0)</f>
        <v>0.83</v>
      </c>
      <c r="DL87" s="38">
        <f>+IF(DM87="SI",IFERROR((IF(DM87="SI",DI87,0)/AV87),"REVISAR"),DE87)</f>
        <v>0.49</v>
      </c>
      <c r="DM87" s="39" t="s">
        <v>174</v>
      </c>
      <c r="DN87" s="40" t="s">
        <v>175</v>
      </c>
      <c r="DO87" s="46">
        <v>93</v>
      </c>
      <c r="DP87" s="40"/>
      <c r="DQ87" s="40"/>
      <c r="DR87" s="37">
        <f>IFERROR(DO87/$AV87,0)</f>
        <v>0.93</v>
      </c>
      <c r="DS87" s="38">
        <f>+IF(DT87="SI",IFERROR((IF(DT87="SI",DP87,0)/AV87),"REVISAR"),DL87)</f>
        <v>0.49</v>
      </c>
      <c r="DT87" s="39" t="s">
        <v>174</v>
      </c>
      <c r="DU87" s="40" t="s">
        <v>175</v>
      </c>
      <c r="DV87" s="46">
        <v>100</v>
      </c>
      <c r="DW87" s="40"/>
      <c r="DX87" s="40"/>
      <c r="DY87" s="37">
        <f>IFERROR(DV87/$AV87,0)</f>
        <v>1</v>
      </c>
      <c r="DZ87" s="38">
        <f>+IF(EA87="SI",IFERROR((IF(EA87="SI",DW87,0)/AV87),"REVISAR"),DS87)</f>
        <v>0.49</v>
      </c>
      <c r="EA87" s="39" t="s">
        <v>174</v>
      </c>
      <c r="EB87" s="40" t="s">
        <v>175</v>
      </c>
      <c r="EC87" s="276">
        <f t="shared" si="109"/>
        <v>100</v>
      </c>
      <c r="ED87" s="40"/>
      <c r="EE87" s="40"/>
      <c r="EF87" s="37">
        <f>IFERROR(EC87/$AV87,0)</f>
        <v>1</v>
      </c>
      <c r="EG87" s="38">
        <f>+IF(EH87="SI",IFERROR((IF(EH87="SI",ED87,0)/AV87),"REVISAR"),DZ87)</f>
        <v>0.49</v>
      </c>
      <c r="EH87" s="39" t="s">
        <v>174</v>
      </c>
      <c r="EI87" s="40" t="s">
        <v>175</v>
      </c>
      <c r="EJ87" s="50"/>
      <c r="EK87" s="48">
        <v>2024</v>
      </c>
      <c r="EL87" s="49" t="str">
        <f>+VLOOKUP(C87,[8]Listas_desplega!$AI$22:$AJ$44,2,0)</f>
        <v>SG</v>
      </c>
      <c r="EM87" s="49" t="str">
        <f>+VLOOKUP(I87,[8]Listas_desplega!$BY$2:$BZ$7,2,0)</f>
        <v>T_5</v>
      </c>
      <c r="EN87" s="49" t="str">
        <f>+VLOOKUP(J87,[8]Listas_desplega!$BY$10:$BZ$23,2,0)</f>
        <v>T_5_C_1</v>
      </c>
      <c r="EO87" s="49" t="str">
        <f>+VLOOKUP(K87,[8]Listas_desplega!$BY$27:$BZ$54,2,0)</f>
        <v>T_5_C_1_ET_1</v>
      </c>
      <c r="EP87" s="49" t="str">
        <f>+VLOOKUP(L87,[8]Listas_desplega!$BY$57:$BZ$105,2,0)</f>
        <v>T_5_C_1_ET_1_CPT_3</v>
      </c>
      <c r="EQ87" s="50" t="str">
        <f>+VLOOKUP(M87,[8]Listas_desplega!$J$2:$K$11,2,FALSE)</f>
        <v>Eje_E_9</v>
      </c>
      <c r="ER87" s="50"/>
    </row>
    <row r="88" spans="1:148" x14ac:dyDescent="0.25">
      <c r="R88" s="362"/>
      <c r="S88" s="362"/>
      <c r="T88" s="362"/>
      <c r="U88" s="363"/>
      <c r="V88" s="363"/>
      <c r="W88" s="362"/>
      <c r="X88" s="364"/>
      <c r="Y88" s="365"/>
      <c r="Z88" s="364"/>
    </row>
    <row r="89" spans="1:148" x14ac:dyDescent="0.25">
      <c r="R89" s="362"/>
      <c r="S89" s="362"/>
      <c r="T89" s="362"/>
      <c r="U89" s="363"/>
      <c r="V89" s="363"/>
      <c r="W89" s="362"/>
      <c r="X89" s="364"/>
      <c r="Y89" s="365"/>
      <c r="Z89" s="364"/>
    </row>
    <row r="90" spans="1:148" x14ac:dyDescent="0.25">
      <c r="P90" s="309"/>
      <c r="R90" s="362"/>
      <c r="S90" s="362"/>
      <c r="T90" s="362"/>
      <c r="U90" s="363"/>
      <c r="V90" s="363"/>
      <c r="W90" s="362"/>
      <c r="X90" s="364"/>
      <c r="Y90" s="365"/>
      <c r="Z90" s="364"/>
    </row>
    <row r="91" spans="1:148" x14ac:dyDescent="0.25">
      <c r="R91" s="362"/>
      <c r="S91" s="362"/>
      <c r="T91" s="362"/>
      <c r="U91" s="363"/>
      <c r="V91" s="363"/>
      <c r="W91" s="362"/>
      <c r="X91" s="364"/>
      <c r="Y91" s="365"/>
      <c r="Z91" s="364"/>
    </row>
    <row r="99" spans="9:9" x14ac:dyDescent="0.25">
      <c r="I99" t="s">
        <v>175</v>
      </c>
    </row>
  </sheetData>
  <sheetProtection formatCells="0" formatColumns="0" formatRows="0" autoFilter="0" pivotTables="0"/>
  <autoFilter ref="A5:EJ87" xr:uid="{EB877CB4-5956-4335-9CEA-3BB2802A6911}"/>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6:BI87 BP6:BP87 BW6:BW87 CD6:CD87 CK6:CK87 CR6:CR87 CY6:CY87 DF6:DF87 DM6:DM87 DT6:DT87 EA6:EA87 EH6:EH87">
    <cfRule type="cellIs" dxfId="17" priority="4" operator="equal">
      <formula>"Pendiente Validar"</formula>
    </cfRule>
    <cfRule type="cellIs" dxfId="16" priority="5" operator="equal">
      <formula>"NO"</formula>
    </cfRule>
    <cfRule type="cellIs" dxfId="15" priority="6" operator="equal">
      <formula>"SI"</formula>
    </cfRule>
  </conditionalFormatting>
  <dataValidations disablePrompts="1" count="145">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4B51094F-222A-49C9-B4E7-4523D3A1AF98}"/>
    <dataValidation allowBlank="1" showInputMessage="1" showErrorMessage="1" promptTitle="Macrometa" prompt="Si el indicador hace parte del reporte de alguna &quot;Macrometa&quot; de Presidencia, seleccione la que corresponda de la lista desplegable." sqref="Y2" xr:uid="{12913E1F-B20C-4904-9263-030B55FF8E52}"/>
    <dataValidation allowBlank="1" showInputMessage="1" showErrorMessage="1" promptTitle="Medio de verificación" prompt="Documento que soporta el avance cuantitativo del indicador." sqref="W2:W3" xr:uid="{2F5F0EFD-7A9E-41DA-8D9F-7A7F0E63B1A8}"/>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08DF02BA-14EF-485E-9CA5-1BA52E72D8AD}"/>
    <dataValidation allowBlank="1" showInputMessage="1" showErrorMessage="1" promptTitle="ID Indicador" prompt="Campo registrado por la OAPF." sqref="O2:O3" xr:uid="{B5623D16-732D-4502-B42B-FB139FB8F622}"/>
    <dataValidation allowBlank="1" showInputMessage="1" showErrorMessage="1" promptTitle="Dimensiónn MIPG" prompt="Seleccione de la lista desplegable la dimensión del Modelo Integrado de Planeación y Gestión (MIPG) a la cual se asocia el indicador." sqref="E2:E3" xr:uid="{F51EF71E-815C-4CC4-92A2-D5430474DAC4}"/>
    <dataValidation allowBlank="1" showInputMessage="1" showErrorMessage="1" promptTitle="CONPES (Número documento)" prompt="Diligencie el número del documento (s) CONPES asociados con el indicador." sqref="AR2:AR3" xr:uid="{AB950829-ED2D-457F-B2C6-8E687E558391}"/>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BFA14939-17CA-47DC-BA01-54939B8722A8}"/>
    <dataValidation allowBlank="1" showInputMessage="1" showErrorMessage="1" promptTitle="Derechos Humanos" prompt="Marque con &quot;X&quot; si el indicador se relaciona con algún componente del Plan Nacional de Educación en Derechos Humanos (PLANEDH)" sqref="AP2:AP3" xr:uid="{1BC55152-840C-493F-B94B-1956FA1A5DEF}"/>
    <dataValidation allowBlank="1" showInputMessage="1" showErrorMessage="1" promptTitle="Iniciativas PPI" prompt="Marque con &quot;X&quot; si el indicador está asociado al cumplimiento de iniciativas planteadas en el Plan Plurianual de Inversión para 2024." sqref="AO2:AO3" xr:uid="{644970AF-4B87-48D1-9435-D5D037547D81}"/>
    <dataValidation allowBlank="1" showInputMessage="1" showErrorMessage="1" promptTitle="Discapacidad" prompt="Marque con &quot;X&quot; si el indicador responde a un compromiso del MEN en desarrollo de la Política de Discapacidad." sqref="AL2:AL3" xr:uid="{DA742C61-84A6-43F1-9274-EA5C8D0225D8}"/>
    <dataValidation allowBlank="1" showInputMessage="1" showErrorMessage="1" promptTitle="Víctimas" prompt="Marque con &quot;X&quot; si el indicador responde a un compromiso adquirido por el MEN en desarrollo de la Política de Víctimas." sqref="AJ2:AJ3" xr:uid="{1CB6D739-0EA7-482B-8361-4C8A0A633E76}"/>
    <dataValidation allowBlank="1" showInputMessage="1" showErrorMessage="1" promptTitle="Equidad de la Mujer" prompt="Marque con &quot;X&quot; si el indicador responde la política de Equidad de la Mujer." sqref="AH2:AH3" xr:uid="{4DF79360-6215-4186-896A-120AC99D1A75}"/>
    <dataValidation allowBlank="1" showInputMessage="1" showErrorMessage="1" promptTitle="Otras mesas" prompt="Diligencie el nombre de otra instancia con Grupos Étnicos - Indígenas con compromisos asociados al indicador." sqref="AE3" xr:uid="{B8E513EF-64D7-4CAF-A468-AD6AC7BC71DC}"/>
    <dataValidation allowBlank="1" showInputMessage="1" showErrorMessage="1" promptTitle="Periodicidad" prompt="Corresponde a la temporalidad con la cual se reporta el avance cuantitativo del indicador." sqref="U2:U3" xr:uid="{8B1DC223-7804-4A41-83BD-D5CA1CA90EB7}"/>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882559F0-951A-4516-BAE6-024941902A27}"/>
    <dataValidation allowBlank="1" showInputMessage="1" showErrorMessage="1" promptTitle="Dias de rezago" prompt="Cantidad de días que se requiere para procesar la información y emitir el dato de avance cuantitativo después del cierre del periodo. " sqref="V2:V3" xr:uid="{8F374D10-C13D-4502-8915-8E1EA9B122B6}"/>
    <dataValidation allowBlank="1" showInputMessage="1" showErrorMessage="1" promptTitle="Unidad de medida" prompt="Parámetro de referencia para determina la magnitud del indicador (Ej: número, porcentaje,...)" sqref="T2:T3" xr:uid="{FDF9FF19-E063-4AB3-9D33-79B04FC06BCF}"/>
    <dataValidation allowBlank="1" showInputMessage="1" showErrorMessage="1" promptTitle="Tipo de acumulación" prompt="Seleccione de la lista desplegable el tipo de acumulación:_x000a__x000a_• Mantenimiento (stock)_x000a_• Flujo _x000a_• Acumulado_x000a_• Capacidad_x000a_• Reducción" sqref="R2:R3" xr:uid="{D2DB4B5D-65FD-435B-B82B-1AFCFEFD9218}"/>
    <dataValidation allowBlank="1" showInputMessage="1" showErrorMessage="1" promptTitle="Fórmula de cálculo" prompt="Es la representación matemática del cálculo a realizar para obtener el dato de avance cuantitativo del indicador." sqref="S2:S3" xr:uid="{14EFDE1F-A8D7-4362-A427-D5D436948C46}"/>
    <dataValidation allowBlank="1" showInputMessage="1" showErrorMessage="1" promptTitle="Estrategia" prompt="Registre la estrategia que permitirá alcanzar el eje estratégico. Debe coincidir con la hoja de acciones._x000a_" sqref="N2:N3" xr:uid="{1E6AF540-D580-4FA2-A3EF-A99C80A37F5B}"/>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BFBF96BA-F286-4AC6-A103-4068F4C5C997}"/>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8665CA45-6821-4C1C-877B-EF20A6DAA831}"/>
    <dataValidation allowBlank="1" showInputMessage="1" showErrorMessage="1" promptTitle="Catalizador PND" prompt="Seleccione de la lista desplegable el catalizador de la transformación PND al cual se asocia el indicador. " sqref="K2:K3" xr:uid="{580B30D9-CB9E-4211-A28C-35B03DF0B2EE}"/>
    <dataValidation allowBlank="1" showInputMessage="1" showErrorMessage="1" promptTitle="Transformación PND" prompt="Seleccione de la lista desplegable la transformación del Plan Nacional de Desarrollo (PND) a la cual se asocia el indicador." sqref="I2:I3" xr:uid="{EF9D1E73-3791-4338-9842-95E10C74D448}"/>
    <dataValidation allowBlank="1" showInputMessage="1" showErrorMessage="1" promptTitle="Meta ODS" prompt="Seleccione de la lista desplegable la meta del Objetivo de Desarrollo Sostenible (ODS) al cual se asocia el indicador." sqref="H2:H3" xr:uid="{8A9F5C89-CF98-41BA-9EE9-AD2EF5364EE4}"/>
    <dataValidation allowBlank="1" showInputMessage="1" showErrorMessage="1" promptTitle="Objetivo SIG" prompt="Seleccione de la lista desplegable el objetivo del Sistema Integrado de Gestión (SIG) al cual se asocia el indicador." sqref="F2:F3" xr:uid="{79323AD4-FD24-4B24-AE9B-A198136B9B9A}"/>
    <dataValidation allowBlank="1" showInputMessage="1" showErrorMessage="1" promptTitle="Dependencia" prompt="Seleccione de la lista desplegable la dependencia responsable del indicador." sqref="D2:D3" xr:uid="{90F14503-73AE-4E1D-83E3-65BB17F0DD2C}"/>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24C6ACD9-04B6-48BD-B52E-F8AA5DCFEBA9}"/>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B37F2B40-0BA2-42E0-830E-977B61392F04}"/>
    <dataValidation allowBlank="1" showInputMessage="1" showErrorMessage="1" promptTitle="Otros" prompt="Seleccione de la lista a que otro compromiso responde el indicador formulado._x000a_" sqref="AS2" xr:uid="{51FBA79B-1C78-40C3-8F36-6D7F44AAAE66}"/>
    <dataValidation allowBlank="1" showInputMessage="1" showErrorMessage="1" promptTitle="Primer infancia" prompt="Marque con &quot;X&quot; si el indicador se enmarca en alguna de  las categorias de la política de Primera Infancia, Infancia y Adolescencia " sqref="AI2" xr:uid="{A18D52E7-18BF-402E-91C6-938A981837D3}"/>
    <dataValidation allowBlank="1" showInputMessage="1" showErrorMessage="1" promptTitle="Participación Ciudadana" prompt="Marque con &quot;X&quot; si el indicador responde a alguna estrategia o actividad, en el marco de la política de Participación Ciudadana " sqref="AK2" xr:uid="{72DA4E44-6BA0-4845-BE0A-3A94FD1BE532}"/>
    <dataValidation allowBlank="1" showInputMessage="1" showErrorMessage="1" promptTitle="TIC" prompt="Marque con &quot;X&quot; si el indicador se asocia con la política de Tecnologías de la Información y las Comunicaciones" sqref="AM2" xr:uid="{0484357C-631E-4A67-B215-165E9C0A9CB4}"/>
    <dataValidation allowBlank="1" showInputMessage="1" showErrorMessage="1" promptTitle="CTeI" prompt="Marque con &quot;X&quot; si el indicador se relaciona con algún componente de la política de Ciencia, Tecnología e Innovación " sqref="AN2:AN3" xr:uid="{C0ECEC2D-B391-48BB-B9AD-5D804DEA0BF9}"/>
    <dataValidation allowBlank="1" showInputMessage="1" showErrorMessage="1" promptTitle="Étnicos - Rrom" prompt="Marque con &quot;X&quot; si el indicador responde a un compromiso adquirido por el MEN con una comunidad Rrom" sqref="AG2:AG3" xr:uid="{BE5B35A8-341A-42E4-83CC-93F95308377A}"/>
    <dataValidation allowBlank="1" showInputMessage="1" showErrorMessage="1" promptTitle="Étnicos - NARP" prompt="Marque con &quot;X&quot; si el indicador responde a un compromiso adquirido por el MEN con una comunidad Negra, Afrocolombiana, Raizal y Palenquera" sqref="AF2:AF3" xr:uid="{DCE738D4-1EFA-4355-BB68-F7944CC7CCCC}"/>
    <dataValidation allowBlank="1" showInputMessage="1" showErrorMessage="1" promptTitle="Proceso SIG" prompt="Seleccione de la lista desplegable el proceso del SIG al cual se asocia el indicador" sqref="G2" xr:uid="{3D82C044-A421-4FB2-90FA-D035AC37FC5B}"/>
    <dataValidation allowBlank="1" showInputMessage="1" showErrorMessage="1" promptTitle="CRIC" prompt="Registre el número del compromiso adquirido por el MEN con el Consejo Regional Indígena del Cauca que esté asociado al indicador." sqref="AB3" xr:uid="{AC52B849-E356-4223-B73B-C70B72D9D79E}"/>
    <dataValidation allowBlank="1" showInputMessage="1" showErrorMessage="1" promptTitle="CRIHU" prompt="Registre el número del compromiso adquirido por el MEN con el Consejo Regional Indígena del Huila que esté asociado al indicador." sqref="AD3" xr:uid="{33C9FE21-2786-4690-89BC-16274EBF05AE}"/>
    <dataValidation allowBlank="1" showInputMessage="1" showErrorMessage="1" promptTitle="CRIDEC" prompt="Registre el número del compromiso adquirido por el MEN con el Consejo Regional Indígena de Caldas que esté asociado al indicador._x000a_" sqref="AC3" xr:uid="{1B83FDE8-31DF-42D3-8676-61328E5114AF}"/>
    <dataValidation allowBlank="1" showInputMessage="1" showErrorMessage="1" promptTitle="MRA" prompt="Registre el número del compromiso adquirido por el MEN en la Mesa Regional Amazónica que esté asociado al indicador." sqref="AA3" xr:uid="{B7423EC6-D22F-4897-BAFA-BE18F2C182A4}"/>
    <dataValidation allowBlank="1" showInputMessage="1" showErrorMessage="1" promptTitle="MPC" prompt="Registre el número del compromiso adquirido por el MEN en la Mesa Permanente de Concertación indígena que esté asociado al indicador." sqref="Z3" xr:uid="{B611A411-0857-4D8D-A36C-A6C61FDFF813}"/>
    <dataValidation allowBlank="1" showInputMessage="1" showErrorMessage="1" promptTitle="Meta diciembre" prompt="Diligenciar el valor de la meta programada para la vigencia _x000a_" sqref="EC2" xr:uid="{33EA89DE-21CB-426F-8F28-481E6EC1163F}"/>
    <dataValidation allowBlank="1" showInputMessage="1" showErrorMessage="1" promptTitle="Meta noviembre" prompt="Diligenciar el valor de la meta programada para el mes. _x000a_Debe ser registrado de manera acumulada de acuerdo con la periodicidad del indicador  " sqref="DV2" xr:uid="{3310BA83-26EB-4094-AFA0-726505F65C40}"/>
    <dataValidation allowBlank="1" showInputMessage="1" showErrorMessage="1" promptTitle="Meta septiembre" prompt="Diligenciar el valor de la meta programada para el mes. _x000a_Debe ser registrado de manera acumulada de acuerdo con la periodicidad del indicador  " sqref="DH2" xr:uid="{B7CEBE52-3AEF-4974-AE6C-0F730E8384D8}"/>
    <dataValidation allowBlank="1" showInputMessage="1" showErrorMessage="1" promptTitle="Meta agosto" prompt="Diligenciar el valor de la meta programada para el mes. _x000a_Debe ser registrado de manera acumulada de acuerdo con la periodicidad del indicador  " sqref="DA2" xr:uid="{211D2867-9718-42FD-BBB0-5EDDE2BFC31D}"/>
    <dataValidation allowBlank="1" showInputMessage="1" showErrorMessage="1" promptTitle="Meta junio" prompt="Diligenciar el valor de la meta programada para el mes. _x000a_Debe ser registrado de manera acumulada de acuerdo con la periodicidad del indicador  " sqref="CM2" xr:uid="{F4B8872B-3366-48F7-B44F-BF533DAFC694}"/>
    <dataValidation allowBlank="1" showInputMessage="1" showErrorMessage="1" promptTitle="Meta mayo" prompt="Diligenciar el valor de la meta programada para el mes. _x000a_Debe ser registrado de manera acumulada de acuerdo con la periodicidad del indicador  " sqref="CF2" xr:uid="{4BCE4356-7C1E-4F0F-B948-57FEC0762CA3}"/>
    <dataValidation allowBlank="1" showInputMessage="1" showErrorMessage="1" promptTitle="Meta abril" prompt="Diligenciar el valor de la meta programada para el mes. _x000a_Debe ser registrado de manera acumulada de acuerdo con la periodicidad del indicador  " sqref="BY2" xr:uid="{7B91C6A2-F7B1-487F-8C25-1DB251A9C578}"/>
    <dataValidation allowBlank="1" showInputMessage="1" showErrorMessage="1" promptTitle="Meta marzo" prompt="Diligenciar el valor de la meta programada para el mes. _x000a_Debe ser registrado de manera acumulada de acuerdo con la periodicidad del indicador  " sqref="BR2" xr:uid="{D4C6D590-EEE8-4661-82C2-A27FC15AE951}"/>
    <dataValidation allowBlank="1" showInputMessage="1" showErrorMessage="1" promptTitle="Meta febrero" prompt="Diligenciar el valor de la meta programada para el mes. _x000a_Debe ser registrado de manera acumulada de acuerdo con la periodicidad del indicador  " sqref="BK2:BK3" xr:uid="{CBBD4852-1479-4F73-8852-2CE6A5736F0F}"/>
    <dataValidation allowBlank="1" showInputMessage="1" showErrorMessage="1" promptTitle="Meta enero" prompt="Diligenciar el valor de la meta programada para el mes. _x000a_Debe ser registrado de manera acumulada de acuerdo con la periodicidad del indicador  " sqref="BD2" xr:uid="{1B0D93E3-888B-48B8-922C-10A4183B67E7}"/>
    <dataValidation allowBlank="1" showInputMessage="1" showErrorMessage="1" promptTitle="Avance 2025" prompt="Corresponde a la cantidad o resultado alcanzado del indicador para el año 2025" sqref="BB2:BC2" xr:uid="{12C4B508-76AF-44E8-9972-0790573861C1}"/>
    <dataValidation allowBlank="1" showInputMessage="1" showErrorMessage="1" promptTitle="Avance 2024" prompt="Corresponde a la cantidad o resultado alcanzado del indicador para el año 2024" sqref="BA2" xr:uid="{BE1D88CF-7F65-4657-A47C-2F1A47C38817}"/>
    <dataValidation allowBlank="1" showInputMessage="1" showErrorMessage="1" promptTitle="Avance 2023" prompt="Corresponde a la cantidad o resultado alcanzado del indicador para el año 2023" sqref="AZ2" xr:uid="{4040565A-5429-4648-A895-54243A903BBB}"/>
    <dataValidation allowBlank="1" showInputMessage="1" showErrorMessage="1" promptTitle="Meta cuatrienio" prompt="Corresponde a la cantidad o resultado esperado del indicador para el cuatrienio" sqref="AY2" xr:uid="{AF504875-821D-43B9-B483-20DBFEF36D23}"/>
    <dataValidation allowBlank="1" showInputMessage="1" showErrorMessage="1" promptTitle="Meta 2026" prompt="Corresponde a la cantidad o resultado esperado del indicador para el año 2026" sqref="AX2" xr:uid="{07FCA151-76BC-4B86-A6C3-B577EC3266D3}"/>
    <dataValidation allowBlank="1" showInputMessage="1" showErrorMessage="1" promptTitle="Meta 2025" prompt="Corresponde a la cantidad o resultado esperado del indicador para el año 2025" sqref="AW2" xr:uid="{C9D4DEBB-44ED-4E9E-A3A9-084DAC448968}"/>
    <dataValidation allowBlank="1" showInputMessage="1" showErrorMessage="1" promptTitle="Meta 2024" prompt="Corresponde a la cantidad o resultado esperado del indicador para el año 2024" sqref="AV2" xr:uid="{1D8C0946-09C1-48AB-AF7B-C59D45FE5F2A}"/>
    <dataValidation allowBlank="1" showInputMessage="1" showErrorMessage="1" promptTitle="Meta 2023" prompt="Corresponde a la cantidad o resultado esperado del indicador para el año 2023" sqref="AU2" xr:uid="{C2508FC2-BE4C-4B7F-8E3A-306BB81FC2F6}"/>
    <dataValidation allowBlank="1" showInputMessage="1" showErrorMessage="1" promptTitle="Línea base" prompt="Corresponde al punto de partida o punto de referencia desde el cual se inicia la medición." sqref="AT2:AT3" xr:uid="{F2FE4F1C-0F94-49DD-BF9A-6C40D6C52D4B}"/>
    <dataValidation allowBlank="1" showInputMessage="1" showErrorMessage="1" promptTitle="Meta 2021 Total" prompt="Corresponde a la Meta 2021 + Rezago en Meta 2020_x000a__x000a_" sqref="ED29:EE30" xr:uid="{25963198-8003-4A83-8C31-90954C067E09}"/>
    <dataValidation allowBlank="1" showErrorMessage="1" promptTitle="Mín 300 máx 4000" prompt="Recuerda que debes escribir mínimo 300 caractateres y máximo 4000" sqref="CT10 DC22:DC52 CT54:CT57 DX61 DV7 DO54:DO57 DW82 DV54:DV57 DB87 DQ22:DQ52 CF38:CF60 CM43:CM52 CT38:CT52 DH61:DJ61 DA38:DA57 DO48:DO52 DA59:DA60 CA22:CA27 DQ61 DV44:DV46 CH6:CH15 DP87 BZ87 DV43:DW43 DP82 BZ82 CF16 BZ40:BZ41 BZ47 BZ45 BZ76 BZ43 BY7 CZ6:CZ60 CH29:CH52 CG82 CA6:CA15 CG47 CG45 CG76 CA61 CG43 CA29:CA52 CG87 CM26:CN26 CO6:CO15 CU82 DH10:DI10 CM38:CN42 CV6:CV15 CF26 CU47 CU45 CU76 CG40:CG41 CU43 DC61 DA10 DV48:DV52 CU87 CM14:CN14 CT26 EE19:EE27 CT33:CT34 DC6:DC15 DB47 DB45 DB76 DB43 DO10 CV61 DH26 DA7 DO7 CL61:CO61 DH33:DI34 DQ6:DQ15 DO47:DP47 DP45 DP76 CN50:CN52 DP43 CF33:CF34 DV10 DH7:DI7 DO38:DO46 DI82 DO26 DX6:DX15 DV47:DW47 DW45 DW76 DV38:DV42 BY22:BY34 CV22:CV52 CL6:CL60 DW87 CO29:CO52 DO33:DO34 CO22:CO27 DX22:DX52 DB82 CH22:CH27 CT7 DI40:DI43 DA33:DA34 DI45 DI47 DJ6:DJ15 DI50:DI52 DJ22:DJ52 CF14 CE6:CE60 CH61 CN43:CN48 CM33:CN34 CU40:CU41 DB40:DB41 DA26 DH38:DH52 DP40:DP41 DW40:DW41 DV26 DV33:DV34 DI74:DI79 CN74:CN79 CF19:CF21 BY10 CF6:CF7 CF10 CM6:CN7 CM10:CN10 ED12:EE16 ED6:EE10 CS6:CS21 CS32:CS37 EK83:EM87 DN83:DO87 DU83:DV87 EB83:EE87 DG83:DJ87 CL82:CO87 DJ74:DJ82 CO74:CO81 DX74:DX87 DC74:DC87 CH74:CH87 DQ74:DQ87 CA74:CA87 CV74:CV87 CH64:CH72 CA63:CA72 CO63:CO72 CV63:CV72 DC63:DC72 DJ63:DJ72 DQ63:DQ72 DX63:DX72 DU6:DU82 DO59:DO82 DV59:DV82 EM6:EM82 EE29:EE82 DN6:DN82 CM63:CM81 DH63:DH82 ED19:ED82 CE61:CF87 EK3:EL82 CT59:CT87 CZ61:DA87 CL62:CL81 DG6:DG82 EI6:EI87 EB6:EC82 CS40:CS87 BY40:BY87 DI63 CN63" xr:uid="{1BEF275F-A3CC-4829-9939-D330327DC355}"/>
    <dataValidation type="list" allowBlank="1" showInputMessage="1" showErrorMessage="1" sqref="J6:L53 N6:N20 J83:L87 N22:N87 K54:L82 J58:J82" xr:uid="{807711F8-791A-4AB3-84A4-FBC9EE282302}">
      <formula1>INDIRECT(EM6)</formula1>
    </dataValidation>
    <dataValidation allowBlank="1" showInputMessage="1" showErrorMessage="1" promptTitle="Meta julio" prompt="Diligenciar el valor de la meta programada para el mes. _x000a_Debe ser registrado de manera acumulada de acuerdo con la periodicidad del indicador  " sqref="CT2" xr:uid="{524E37CF-C22D-40D0-8DB2-09D5C9180184}"/>
    <dataValidation allowBlank="1" showInputMessage="1" showErrorMessage="1" promptTitle="Meta octubre" prompt="Diligenciar el valor de la meta programada para el mes. _x000a_Debe ser registrado de manera acumulada de acuerdo con la periodicidad del indicador  " sqref="DO2" xr:uid="{9F2D2C54-6D74-4F32-ACD5-E6120B827DDE}"/>
    <dataValidation allowBlank="1" showInputMessage="1" showErrorMessage="1" promptTitle="Avance cuantitativo enero" prompt="Registrar el valor de avance alcanzado al cierre del mes. _x000a_Debe ser registrado de manera acumulada de acuerdo con la periodicidad del indicador  " sqref="BE2:BE3" xr:uid="{DCAEE0E0-DEDE-4D72-BD38-FF2F3E6F6E07}"/>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B1319FBE-EB6C-40CD-A40B-D60E21AB17D0}"/>
    <dataValidation allowBlank="1" showInputMessage="1" showErrorMessage="1" promptTitle="% Meta enero" prompt="Corresponde al porcentaje de avance programado de conformidad con la meta resgistrada para el periodo" sqref="BG2:BG3" xr:uid="{659C22CC-F8D7-475F-A402-A28B223AE3AE}"/>
    <dataValidation allowBlank="1" showInputMessage="1" showErrorMessage="1" promptTitle="% Avance enero" prompt="Corresponde al porcentaje de avance alcanzado con el reporte cuantitativo registrado " sqref="BH2:BH3" xr:uid="{47D7A5EC-FE96-440B-A4A0-3EE26905A31B}"/>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748F3BEB-D55F-4C2A-A96E-3F476E5ECB40}"/>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DCBE0DAF-AEE7-4749-BEA4-CBE9A39B0441}"/>
    <dataValidation allowBlank="1" showInputMessage="1" showErrorMessage="1" promptTitle="% Meta febrero" prompt="Corresponde al porcentaje de avance programado de conformidad con la meta resgistrada para el periodo" sqref="BN2:BN3" xr:uid="{7E84A9C8-3539-4611-B6D4-D22D02E20230}"/>
    <dataValidation allowBlank="1" showInputMessage="1" showErrorMessage="1" promptTitle="% Avance febrero" prompt="Corresponde al porcentaje de avance alcanzado con el reporte cuantitativo registrado " sqref="BO2:BO3" xr:uid="{44059307-306E-4860-8C19-BD44963D6E8D}"/>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21562A8B-5638-4B69-94DE-C3003A5FDDC6}"/>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BF5E6E2C-0336-4473-9A15-E5AEDB8B5FFD}"/>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2CADADD7-5C32-4BBB-B2BA-3C14F2326B9F}"/>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F81EE567-BCD6-4FD8-B9A8-CE0A2BD8045D}"/>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69F1A723-2294-4EB8-B078-4A963DBC7E61}"/>
    <dataValidation allowBlank="1" showInputMessage="1" showErrorMessage="1" promptTitle="Avance cuantitativo febrero" prompt="Registrar el valor de avance alcanzado al cierre del mes. _x000a_Debe ser registrado de manera acumulada de acuerdo con la periodicidad del indicador  " sqref="BL2:BL3" xr:uid="{1AE09686-99EE-4D4D-82B5-8718E5ED313E}"/>
    <dataValidation allowBlank="1" showInputMessage="1" showErrorMessage="1" promptTitle="Avance cuantitativo marzo" prompt="Registrar el valor de avance alcanzado al cierre del mes. _x000a_Debe ser registrado de manera acumulada de acuerdo con la periodicidad del indicador  " sqref="BS2:BS3" xr:uid="{F826A325-872C-4777-8ABB-D0DD2411013F}"/>
    <dataValidation allowBlank="1" showInputMessage="1" showErrorMessage="1" promptTitle="% Meta marzo" prompt="Corresponde al porcentaje de avance programado de conformidad con la meta resgistrada para el periodo" sqref="BU2:BU3" xr:uid="{FD0EBE90-86E4-42B8-AB1E-208A5688587E}"/>
    <dataValidation allowBlank="1" showInputMessage="1" showErrorMessage="1" promptTitle="% Avance marzo" prompt="Corresponde al porcentaje de avance alcanzado con el reporte cuantitativo registrado " sqref="BV2:BV3" xr:uid="{36E6E779-74D2-415A-93A7-7E0BB3E01FF0}"/>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355E1E64-AD03-4B43-BE87-617742837995}"/>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9679F328-9441-459A-AB13-CA5910F2F416}"/>
    <dataValidation allowBlank="1" showInputMessage="1" showErrorMessage="1" promptTitle="Avance cuantitativo abril" prompt="Registrar el valor de avance alcanzado al cierre del mes. _x000a_Debe ser registrado de manera acumulada de acuerdo con la periodicidad del indicador  " sqref="BZ2:BZ3" xr:uid="{D354EBC1-5746-4762-9F1C-47DF34D4F11A}"/>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6B8BB4D9-070F-4AF4-9C88-D6D5F28C58B1}"/>
    <dataValidation allowBlank="1" showInputMessage="1" showErrorMessage="1" promptTitle="% Meta abril" prompt="Corresponde al porcentaje de avance programado de conformidad con la meta resgistrada para el periodo" sqref="CB2:CB3" xr:uid="{4C2BE4BF-2244-4AC6-BAA5-DB91165897C4}"/>
    <dataValidation allowBlank="1" showInputMessage="1" showErrorMessage="1" promptTitle="% Avance abril" prompt="Corresponde al porcentaje de avance alcanzado con el reporte cuantitativo registrado " sqref="CC2:CC3" xr:uid="{476DDD0D-955A-43C1-8E4D-F60699165FC3}"/>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D6621106-5A7F-493D-BC42-4240C6A6F543}"/>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80C7DAA7-D567-459F-B710-30FF2364259C}"/>
    <dataValidation allowBlank="1" showInputMessage="1" showErrorMessage="1" promptTitle="Avance cuantitativo mayo" prompt="Registrar el valor de avance alcanzado al cierre del mes. _x000a_Debe ser registrado de manera acumulada de acuerdo con la periodicidad del indicador  " sqref="CG2:CG3" xr:uid="{5CEA12E1-C6B7-4F02-B94A-9D46C670B5E8}"/>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6905E8E3-4A9E-4D9A-AF59-CBCE6CBC9B57}"/>
    <dataValidation allowBlank="1" showInputMessage="1" showErrorMessage="1" promptTitle="% Meta mayo" prompt="Corresponde al porcentaje de avance programado de conformidad con la meta resgistrada para el periodo" sqref="CI2:CI3" xr:uid="{13D4BC8F-A85C-476A-BFDA-3170D452E3B0}"/>
    <dataValidation allowBlank="1" showInputMessage="1" showErrorMessage="1" promptTitle="% Avance mayo" prompt="Corresponde al porcentaje de avance alcanzado con el reporte cuantitativo registrado " sqref="CJ2:CJ3" xr:uid="{B787D957-F322-44A3-9CCD-57BB561C9A18}"/>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67C4CD0B-DAE5-42CA-998B-B8E13D4F2662}"/>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411E2E3F-6F02-41F3-B097-FB99B667E048}"/>
    <dataValidation allowBlank="1" showInputMessage="1" showErrorMessage="1" promptTitle="Avance cuantitativo junio" prompt="Registrar el valor de avance alcanzado al cierre del mes. _x000a_Debe ser registrado de manera acumulada de acuerdo con la periodicidad del indicador  " sqref="CN2:CN3" xr:uid="{7CFFC272-2F8F-4F25-B59F-E0BA1E199151}"/>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4EB9B910-7350-43E7-B27D-EC449AB974B8}"/>
    <dataValidation allowBlank="1" showInputMessage="1" showErrorMessage="1" promptTitle="% Meta junio" prompt="Corresponde al porcentaje de avance programado de conformidad con la meta resgistrada para el periodo" sqref="CP2:CP3" xr:uid="{5ED7C978-D0E8-45E5-97BB-AABA47A77C9A}"/>
    <dataValidation allowBlank="1" showInputMessage="1" showErrorMessage="1" promptTitle="% Avance junio" prompt="Corresponde al porcentaje de avance alcanzado con el reporte cuantitativo registrado " sqref="CQ2:CQ3" xr:uid="{4CF20635-7132-47F3-AA91-687BB9F30297}"/>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9FACE066-5E2B-4AAB-869A-FAE16980A64F}"/>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9A47830D-76B0-4242-9105-320A583F4A04}"/>
    <dataValidation allowBlank="1" showInputMessage="1" showErrorMessage="1" promptTitle="Avance cuantitativo julio" prompt="Registrar el valor de avance alcanzado al cierre del mes. _x000a_Debe ser registrado de manera acumulada de acuerdo con la periodicidad del indicador  " sqref="CU2:CU3" xr:uid="{EE5179F0-B59C-4081-8BDF-2781AF038E8F}"/>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B5027406-DBBA-4ED2-AC20-326382A45698}"/>
    <dataValidation allowBlank="1" showInputMessage="1" showErrorMessage="1" promptTitle="% Meta julio" prompt="Corresponde al porcentaje de avance programado de conformidad con la meta resgistrada para el periodo" sqref="CW2:CW3" xr:uid="{431F9784-2081-4BBD-96D7-3E635D6DDF24}"/>
    <dataValidation allowBlank="1" showInputMessage="1" showErrorMessage="1" promptTitle="% Avance julio" prompt="Corresponde al porcentaje de avance alcanzado con el reporte cuantitativo registrado " sqref="CX2:CX3" xr:uid="{E74C3CB7-7D44-49AB-B15C-7B156C859F3A}"/>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109164CE-47B2-4C8D-A103-30BB94C936F9}"/>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6AA2A918-237C-4C08-A86C-B9187D8E9CDC}"/>
    <dataValidation allowBlank="1" showInputMessage="1" showErrorMessage="1" promptTitle="Avance cuantitativo agosto" prompt="Registrar el valor de avance alcanzado al cierre del mes. _x000a_Debe ser registrado de manera acumulada de acuerdo con la periodicidad del indicador  " sqref="DB2:DB3" xr:uid="{7EB8F2D0-30E3-443A-A4A5-1D9629B45D8B}"/>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062BABE5-304C-42EF-81CE-84CF10EB7242}"/>
    <dataValidation allowBlank="1" showInputMessage="1" showErrorMessage="1" promptTitle="% Meta agosto" prompt="Corresponde al porcentaje de avance programado de conformidad con la meta resgistrada para el periodo" sqref="DD2:DD3" xr:uid="{24F765F8-F6A9-44AF-A404-DA9F1A8283AE}"/>
    <dataValidation allowBlank="1" showInputMessage="1" showErrorMessage="1" promptTitle="% Avance agosto" prompt="Corresponde al porcentaje de avance alcanzado con el reporte cuantitativo registrado " sqref="DE2:DE3" xr:uid="{07C7A92B-A7FE-49DB-A7ED-3B8780F471C0}"/>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800F73CE-5BF5-4D73-9DD7-65E8D0A047F4}"/>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BE12B32A-81B2-4169-B454-D9CB3C4AF17E}"/>
    <dataValidation allowBlank="1" showInputMessage="1" showErrorMessage="1" promptTitle="Avance cuantitativo septiembre" prompt="Registrar el valor de avance alcanzado al cierre del mes. _x000a_Debe ser registrado de manera acumulada de acuerdo con la periodicidad del indicador  " sqref="DI2:DI3" xr:uid="{E11F5381-0FC9-47CB-9809-37D0E6380B06}"/>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522AF8BC-4D2A-4C83-B1DF-CD32B667337F}"/>
    <dataValidation allowBlank="1" showInputMessage="1" showErrorMessage="1" promptTitle="% Meta septiembre" prompt="Corresponde al porcentaje de avance programado de conformidad con la meta resgistrada para el periodo" sqref="DK2:DK3" xr:uid="{18A02596-E938-44A9-A9F3-0FFF3DBD69DE}"/>
    <dataValidation allowBlank="1" showInputMessage="1" showErrorMessage="1" promptTitle="% Avance septiembre" prompt="Corresponde al porcentaje de avance alcanzado con el reporte cuantitativo registrado " sqref="DL2:DL3" xr:uid="{9DCD519D-5972-4915-B8FC-18E3A4674D41}"/>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B42542D7-D872-42B5-91D4-DC29DF8048DA}"/>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836528D2-790A-4084-98DE-A2B9FA921A78}"/>
    <dataValidation allowBlank="1" showInputMessage="1" showErrorMessage="1" promptTitle="Avance cuantitativo octubre" prompt="Registrar el valor de avance alcanzado al cierre del mes. _x000a_Debe ser registrado de manera acumulada de acuerdo con la periodicidad del indicador  " sqref="DP2:DP3" xr:uid="{A4C3157D-681E-4E85-9CD4-E47CB7B9FE3B}"/>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9971F24B-8234-44FB-8E75-D97BB3C36EC3}"/>
    <dataValidation allowBlank="1" showInputMessage="1" showErrorMessage="1" promptTitle="% Meta octubre" prompt="Corresponde al porcentaje de avance programado de conformidad con la meta resgistrada para el periodo" sqref="DR2:DR3" xr:uid="{8F0427A2-5D7A-40CB-8330-BDAE022ABA8C}"/>
    <dataValidation allowBlank="1" showInputMessage="1" showErrorMessage="1" promptTitle="% Avance octubre" prompt="Corresponde al porcentaje de avance alcanzado con el reporte cuantitativo registrado " sqref="DS2:DS3" xr:uid="{467735A7-AACE-4278-B3D9-85C1282687C9}"/>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2CEF5655-EDE0-4E6D-AEC6-47885EE21232}"/>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E847A89C-CD12-4C6C-A0BE-15C8C4B7AABE}"/>
    <dataValidation allowBlank="1" showInputMessage="1" showErrorMessage="1" promptTitle="Avance cuantitativo noviembre" prompt="Registrar el valor de avance alcanzado al cierre del mes. _x000a_Debe ser registrado de manera acumulada de acuerdo con la periodicidad del indicador  " sqref="DW2:DW3" xr:uid="{D616AFDD-B95A-4820-83C2-F17CF2C7847F}"/>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334524AE-3FFC-43E2-ADA5-3219F45848EA}"/>
    <dataValidation allowBlank="1" showInputMessage="1" showErrorMessage="1" promptTitle="% Meta noviembre" prompt="Corresponde al porcentaje de avance programado de conformidad con la meta resgistrada para el periodo" sqref="DY2:DY3" xr:uid="{91F76664-AD4E-4387-AA9F-8E5B34C81A02}"/>
    <dataValidation allowBlank="1" showInputMessage="1" showErrorMessage="1" promptTitle="% Avance noviembre" prompt="Corresponde al porcentaje de avance alcanzado con el reporte cuantitativo registrado " sqref="DZ2:DZ3" xr:uid="{DF10659A-B6F7-4A7C-8939-D28FCA114C2E}"/>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2188F1AB-4616-4988-A3BC-6BA6A8F33522}"/>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EBF8AA73-90B5-46AB-A295-698CD180E65B}"/>
    <dataValidation allowBlank="1" showInputMessage="1" showErrorMessage="1" promptTitle="Avance cuantitativo diciembre" prompt="Registrar el valor de avance alcanzado al cierre del mes. _x000a_Debe ser registrado de manera acumulada de acuerdo con la periodicidad del indicador  " sqref="ED2:ED3" xr:uid="{2EE48A83-152C-4F17-B5D1-B8E554250373}"/>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313A56A8-03C2-49AC-9829-F93FFD7C8C56}"/>
    <dataValidation allowBlank="1" showInputMessage="1" showErrorMessage="1" promptTitle="% Meta diciembre" prompt="Corresponde al porcentaje de avance programado de conformidad con la meta resgistrada para el periodo" sqref="EF2:EF3" xr:uid="{16869A45-509D-41AA-8C42-73A2E2D5C02F}"/>
    <dataValidation allowBlank="1" showInputMessage="1" showErrorMessage="1" promptTitle="% Avance diciembre" prompt="Corresponde al porcentaje de avance alcanzado con el reporte cuantitativo registrado " sqref="EG2:EG3" xr:uid="{3B1599FA-3771-41C8-8B31-8A017BFB2BE4}"/>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28384B95-2219-48E5-B565-B5F8CD6B4042}"/>
    <dataValidation allowBlank="1" showInputMessage="1" showErrorMessage="1" promptTitle="Pilar PND" prompt="Seleccione de la lista desplegable el pilar al cuál se asocia el indicador." sqref="J2:J3" xr:uid="{F0778A0B-406E-488E-A7C3-A98140F2B263}"/>
    <dataValidation type="list" allowBlank="1" showInputMessage="1" showErrorMessage="1" sqref="C83:C87 C6:C79" xr:uid="{0604C7E3-DE51-4CDA-9B49-0EDC64F7F181}">
      <formula1>INDIRECT(B6)</formula1>
    </dataValidation>
    <dataValidation type="list" allowBlank="1" showInputMessage="1" showErrorMessage="1" sqref="C46" xr:uid="{AEFEB996-0C19-4284-8C8D-DD03C318081D}">
      <formula1>INDIRECT(EL45)</formula1>
    </dataValidation>
    <dataValidation type="list" allowBlank="1" showInputMessage="1" showErrorMessage="1" sqref="J54:J57" xr:uid="{45C360F7-ACA9-4240-AF41-BA5A9D635A1A}">
      <formula1>INDIRECT(EM53)</formula1>
    </dataValidation>
    <dataValidation type="list" allowBlank="1" showInputMessage="1" showErrorMessage="1" sqref="D6:D87" xr:uid="{3CE934E5-27D4-41C1-A2B7-781CA17D40A2}">
      <formula1>INDIRECT(EL6)</formula1>
    </dataValidation>
    <dataValidation type="list" allowBlank="1" showInputMessage="1" showErrorMessage="1" sqref="CR6:CR87 DT6:DT87 DM6:DM87 DF6:DF87 CY6:CY87 CD6:CD87 CK6:CK87 BP6:BP87 EH6:EH87 BW6:BW87 EA6:EA87 BI6:BI87" xr:uid="{3368DF25-90C2-4EBA-A324-6A59539DEAAE}">
      <formula1>"SI,NO,Pendiente Validar"</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E8667-04B9-4259-AF92-B5EF52ADD22B}">
  <dimension ref="A1:ER49"/>
  <sheetViews>
    <sheetView showGridLines="0" topLeftCell="G1" zoomScale="55" zoomScaleNormal="55" workbookViewId="0">
      <selection activeCell="K12" sqref="K12"/>
    </sheetView>
  </sheetViews>
  <sheetFormatPr baseColWidth="10" defaultColWidth="11.85546875" defaultRowHeight="15" x14ac:dyDescent="0.25"/>
  <cols>
    <col min="1" max="1" width="20.5703125" customWidth="1"/>
    <col min="2" max="2" width="8.5703125" customWidth="1"/>
    <col min="3" max="3" width="28.85546875" customWidth="1"/>
    <col min="4" max="4" width="38.42578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08" customWidth="1"/>
    <col min="16" max="16" width="39.140625" style="311" customWidth="1"/>
    <col min="17" max="17" width="14.28515625" style="310" customWidth="1"/>
    <col min="18" max="18" width="15.7109375" style="311" customWidth="1"/>
    <col min="19" max="19" width="25.42578125" style="311" customWidth="1"/>
    <col min="20" max="20" width="14.28515625" style="311" customWidth="1"/>
    <col min="21" max="21" width="14.28515625" style="308" customWidth="1"/>
    <col min="22" max="22" width="10" style="308" customWidth="1"/>
    <col min="23" max="23" width="27.7109375" style="311" customWidth="1"/>
    <col min="24" max="24" width="17.7109375" style="89" customWidth="1"/>
    <col min="25" max="25" width="21.85546875" customWidth="1"/>
    <col min="26" max="26" width="18.140625" style="89" customWidth="1"/>
    <col min="27" max="30" width="16.85546875" style="89" customWidth="1"/>
    <col min="31" max="31" width="16.28515625" style="89" customWidth="1"/>
    <col min="32" max="32" width="20" style="89" customWidth="1"/>
    <col min="33" max="40" width="14.28515625" style="89" customWidth="1"/>
    <col min="41" max="41" width="16.140625" style="89" customWidth="1"/>
    <col min="42" max="44" width="14.28515625" style="89" customWidth="1"/>
    <col min="45" max="45" width="14.42578125" style="89" customWidth="1"/>
    <col min="46" max="50" width="15" style="89" customWidth="1"/>
    <col min="51" max="51" width="20.28515625" style="89" customWidth="1"/>
    <col min="52" max="54" width="14.28515625" style="89" customWidth="1"/>
    <col min="55" max="55" width="8.42578125" style="89" customWidth="1"/>
    <col min="56" max="57" width="14.28515625" style="89" customWidth="1"/>
    <col min="58" max="58" width="42.85546875" customWidth="1"/>
    <col min="59" max="60" width="11.42578125" customWidth="1"/>
    <col min="61" max="61" width="11.28515625" customWidth="1"/>
    <col min="62" max="62" width="28.5703125" customWidth="1"/>
    <col min="63" max="63" width="18.5703125" style="89" bestFit="1" customWidth="1"/>
    <col min="64" max="64" width="14.140625" style="89" customWidth="1"/>
    <col min="65" max="65" width="42.85546875" customWidth="1"/>
    <col min="66" max="67" width="11.28515625" customWidth="1"/>
    <col min="68" max="68" width="19.140625" bestFit="1" customWidth="1"/>
    <col min="69" max="69" width="28.5703125" customWidth="1"/>
    <col min="70" max="70" width="18.5703125" style="89" bestFit="1" customWidth="1"/>
    <col min="71" max="71" width="14.140625" style="89" customWidth="1"/>
    <col min="72" max="72" width="42.85546875" customWidth="1"/>
    <col min="73" max="74" width="11.28515625" customWidth="1"/>
    <col min="75" max="75" width="17.7109375" customWidth="1"/>
    <col min="76" max="76" width="28.7109375" customWidth="1"/>
    <col min="77" max="77" width="20.5703125" style="89" bestFit="1" customWidth="1"/>
    <col min="78" max="78" width="22.7109375" style="89" customWidth="1"/>
    <col min="79" max="79" width="42.85546875" customWidth="1"/>
    <col min="80" max="82" width="11.42578125" customWidth="1"/>
    <col min="83" max="83" width="28.7109375" customWidth="1"/>
    <col min="84" max="84" width="20.5703125" style="308" bestFit="1" customWidth="1"/>
    <col min="85" max="85" width="19.28515625" style="308" customWidth="1"/>
    <col min="86" max="86" width="42.85546875" customWidth="1"/>
    <col min="87" max="89" width="11.42578125" customWidth="1"/>
    <col min="90" max="90" width="28.5703125" customWidth="1"/>
    <col min="91" max="91" width="22" style="89" bestFit="1" customWidth="1"/>
    <col min="92" max="92" width="15.85546875" style="89"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89" bestFit="1" customWidth="1"/>
    <col min="120" max="120" width="14.140625" style="89" customWidth="1"/>
    <col min="121" max="121" width="42.85546875" customWidth="1"/>
    <col min="122" max="124" width="11.28515625" customWidth="1"/>
    <col min="125" max="125" width="28.5703125" customWidth="1"/>
    <col min="126" max="126" width="22.42578125" style="89" bestFit="1" customWidth="1"/>
    <col min="127" max="127" width="14.28515625" style="89" customWidth="1"/>
    <col min="128" max="128" width="42.85546875" customWidth="1"/>
    <col min="129" max="129" width="12.28515625" customWidth="1"/>
    <col min="130" max="131" width="12" customWidth="1"/>
    <col min="132" max="132" width="28.5703125" customWidth="1"/>
    <col min="133" max="133" width="22.42578125" style="89" bestFit="1" customWidth="1"/>
    <col min="134" max="134" width="14.140625" style="89" customWidth="1"/>
    <col min="135" max="135" width="42.85546875" customWidth="1"/>
    <col min="136" max="138" width="11.42578125" customWidth="1"/>
    <col min="139" max="139" width="28.7109375" customWidth="1"/>
    <col min="140" max="140" width="20" style="89" bestFit="1" customWidth="1"/>
    <col min="141" max="141" width="9.42578125" style="89" bestFit="1" customWidth="1"/>
    <col min="142" max="142" width="21.85546875" style="89"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318" t="s">
        <v>0</v>
      </c>
      <c r="C1" s="318"/>
      <c r="D1" s="318"/>
      <c r="E1" s="319" t="s">
        <v>1</v>
      </c>
      <c r="F1" s="319"/>
      <c r="G1" s="319"/>
      <c r="H1" s="320" t="s">
        <v>2</v>
      </c>
      <c r="I1" s="321"/>
      <c r="J1" s="321"/>
      <c r="K1" s="321"/>
      <c r="L1" s="321"/>
      <c r="M1" s="321"/>
      <c r="N1" s="321"/>
      <c r="O1" s="328" t="s">
        <v>3</v>
      </c>
      <c r="P1" s="329"/>
      <c r="Q1" s="329"/>
      <c r="R1" s="329"/>
      <c r="S1" s="329"/>
      <c r="T1" s="329"/>
      <c r="U1" s="329"/>
      <c r="V1" s="329"/>
      <c r="W1" s="329"/>
      <c r="X1" s="329"/>
      <c r="Y1" s="330"/>
      <c r="Z1" s="331" t="s">
        <v>4</v>
      </c>
      <c r="AA1" s="331"/>
      <c r="AB1" s="331"/>
      <c r="AC1" s="331"/>
      <c r="AD1" s="331"/>
      <c r="AE1" s="331"/>
      <c r="AF1" s="331"/>
      <c r="AG1" s="331"/>
      <c r="AH1" s="331"/>
      <c r="AI1" s="331"/>
      <c r="AJ1" s="331"/>
      <c r="AK1" s="331"/>
      <c r="AL1" s="331"/>
      <c r="AM1" s="331"/>
      <c r="AN1" s="331"/>
      <c r="AO1" s="332" t="s">
        <v>5</v>
      </c>
      <c r="AP1" s="332"/>
      <c r="AQ1" s="332"/>
      <c r="AR1" s="332"/>
      <c r="AS1" s="332"/>
      <c r="AT1" s="323" t="s">
        <v>6</v>
      </c>
      <c r="AU1" s="323"/>
      <c r="AV1" s="323"/>
      <c r="AW1" s="323"/>
      <c r="AX1" s="323"/>
      <c r="AY1" s="323"/>
      <c r="AZ1" s="324" t="s">
        <v>7</v>
      </c>
      <c r="BA1" s="324"/>
      <c r="BB1" s="324"/>
      <c r="BC1" s="324"/>
      <c r="BD1" s="325" t="s">
        <v>8</v>
      </c>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7"/>
      <c r="EJ1" s="2"/>
      <c r="EK1" s="2"/>
      <c r="EL1" s="2"/>
    </row>
    <row r="2" spans="1:148" s="1" customFormat="1" ht="18.75" customHeight="1" x14ac:dyDescent="0.3">
      <c r="B2" s="315" t="s">
        <v>9</v>
      </c>
      <c r="C2" s="315" t="s">
        <v>10</v>
      </c>
      <c r="D2" s="315" t="s">
        <v>11</v>
      </c>
      <c r="E2" s="316" t="s">
        <v>12</v>
      </c>
      <c r="F2" s="316" t="s">
        <v>13</v>
      </c>
      <c r="G2" s="316" t="s">
        <v>14</v>
      </c>
      <c r="H2" s="317" t="s">
        <v>15</v>
      </c>
      <c r="I2" s="322" t="s">
        <v>16</v>
      </c>
      <c r="J2" s="322" t="s">
        <v>17</v>
      </c>
      <c r="K2" s="322" t="s">
        <v>18</v>
      </c>
      <c r="L2" s="322" t="s">
        <v>19</v>
      </c>
      <c r="M2" s="322" t="s">
        <v>20</v>
      </c>
      <c r="N2" s="322" t="s">
        <v>21</v>
      </c>
      <c r="O2" s="333" t="s">
        <v>22</v>
      </c>
      <c r="P2" s="336" t="s">
        <v>23</v>
      </c>
      <c r="Q2" s="333" t="s">
        <v>24</v>
      </c>
      <c r="R2" s="333" t="s">
        <v>25</v>
      </c>
      <c r="S2" s="336" t="s">
        <v>26</v>
      </c>
      <c r="T2" s="333" t="s">
        <v>27</v>
      </c>
      <c r="U2" s="333" t="s">
        <v>28</v>
      </c>
      <c r="V2" s="333" t="s">
        <v>29</v>
      </c>
      <c r="W2" s="333" t="s">
        <v>30</v>
      </c>
      <c r="X2" s="334" t="s">
        <v>31</v>
      </c>
      <c r="Y2" s="334" t="s">
        <v>32</v>
      </c>
      <c r="Z2" s="331" t="s">
        <v>33</v>
      </c>
      <c r="AA2" s="331"/>
      <c r="AB2" s="331"/>
      <c r="AC2" s="331"/>
      <c r="AD2" s="331"/>
      <c r="AE2" s="331"/>
      <c r="AF2" s="337" t="s">
        <v>34</v>
      </c>
      <c r="AG2" s="337" t="s">
        <v>35</v>
      </c>
      <c r="AH2" s="337" t="s">
        <v>36</v>
      </c>
      <c r="AI2" s="337" t="s">
        <v>37</v>
      </c>
      <c r="AJ2" s="337" t="s">
        <v>38</v>
      </c>
      <c r="AK2" s="337" t="s">
        <v>39</v>
      </c>
      <c r="AL2" s="337" t="s">
        <v>40</v>
      </c>
      <c r="AM2" s="337" t="s">
        <v>41</v>
      </c>
      <c r="AN2" s="337" t="s">
        <v>42</v>
      </c>
      <c r="AO2" s="338" t="s">
        <v>43</v>
      </c>
      <c r="AP2" s="338" t="s">
        <v>44</v>
      </c>
      <c r="AQ2" s="338" t="s">
        <v>45</v>
      </c>
      <c r="AR2" s="338" t="s">
        <v>46</v>
      </c>
      <c r="AS2" s="340" t="s">
        <v>47</v>
      </c>
      <c r="AT2" s="333" t="s">
        <v>48</v>
      </c>
      <c r="AU2" s="333" t="s">
        <v>49</v>
      </c>
      <c r="AV2" s="333" t="s">
        <v>50</v>
      </c>
      <c r="AW2" s="333" t="s">
        <v>51</v>
      </c>
      <c r="AX2" s="333" t="s">
        <v>52</v>
      </c>
      <c r="AY2" s="333" t="s">
        <v>53</v>
      </c>
      <c r="AZ2" s="339" t="s">
        <v>54</v>
      </c>
      <c r="BA2" s="339" t="s">
        <v>55</v>
      </c>
      <c r="BB2" s="339" t="s">
        <v>56</v>
      </c>
      <c r="BC2" s="339" t="s">
        <v>57</v>
      </c>
      <c r="BD2" s="343" t="s">
        <v>58</v>
      </c>
      <c r="BE2" s="341" t="s">
        <v>59</v>
      </c>
      <c r="BF2" s="341" t="s">
        <v>60</v>
      </c>
      <c r="BG2" s="341" t="s">
        <v>61</v>
      </c>
      <c r="BH2" s="341" t="s">
        <v>62</v>
      </c>
      <c r="BI2" s="341" t="s">
        <v>63</v>
      </c>
      <c r="BJ2" s="341" t="s">
        <v>64</v>
      </c>
      <c r="BK2" s="343" t="s">
        <v>65</v>
      </c>
      <c r="BL2" s="341" t="s">
        <v>66</v>
      </c>
      <c r="BM2" s="341" t="s">
        <v>67</v>
      </c>
      <c r="BN2" s="341" t="s">
        <v>68</v>
      </c>
      <c r="BO2" s="341" t="s">
        <v>69</v>
      </c>
      <c r="BP2" s="341" t="s">
        <v>70</v>
      </c>
      <c r="BQ2" s="341" t="s">
        <v>71</v>
      </c>
      <c r="BR2" s="344" t="s">
        <v>72</v>
      </c>
      <c r="BS2" s="341" t="s">
        <v>73</v>
      </c>
      <c r="BT2" s="341" t="s">
        <v>74</v>
      </c>
      <c r="BU2" s="341" t="s">
        <v>75</v>
      </c>
      <c r="BV2" s="341" t="s">
        <v>76</v>
      </c>
      <c r="BW2" s="341" t="s">
        <v>77</v>
      </c>
      <c r="BX2" s="341" t="s">
        <v>78</v>
      </c>
      <c r="BY2" s="344" t="s">
        <v>79</v>
      </c>
      <c r="BZ2" s="341" t="s">
        <v>80</v>
      </c>
      <c r="CA2" s="341" t="s">
        <v>81</v>
      </c>
      <c r="CB2" s="341" t="s">
        <v>82</v>
      </c>
      <c r="CC2" s="341" t="s">
        <v>83</v>
      </c>
      <c r="CD2" s="341" t="s">
        <v>84</v>
      </c>
      <c r="CE2" s="341" t="s">
        <v>85</v>
      </c>
      <c r="CF2" s="344" t="s">
        <v>86</v>
      </c>
      <c r="CG2" s="341" t="s">
        <v>87</v>
      </c>
      <c r="CH2" s="341" t="s">
        <v>88</v>
      </c>
      <c r="CI2" s="341" t="s">
        <v>89</v>
      </c>
      <c r="CJ2" s="341" t="s">
        <v>90</v>
      </c>
      <c r="CK2" s="341" t="s">
        <v>91</v>
      </c>
      <c r="CL2" s="341" t="s">
        <v>92</v>
      </c>
      <c r="CM2" s="344" t="s">
        <v>93</v>
      </c>
      <c r="CN2" s="341" t="s">
        <v>94</v>
      </c>
      <c r="CO2" s="341" t="s">
        <v>95</v>
      </c>
      <c r="CP2" s="341" t="s">
        <v>96</v>
      </c>
      <c r="CQ2" s="341" t="s">
        <v>97</v>
      </c>
      <c r="CR2" s="341" t="s">
        <v>98</v>
      </c>
      <c r="CS2" s="341" t="s">
        <v>99</v>
      </c>
      <c r="CT2" s="344" t="s">
        <v>100</v>
      </c>
      <c r="CU2" s="341" t="s">
        <v>101</v>
      </c>
      <c r="CV2" s="341" t="s">
        <v>102</v>
      </c>
      <c r="CW2" s="341" t="s">
        <v>103</v>
      </c>
      <c r="CX2" s="341" t="s">
        <v>104</v>
      </c>
      <c r="CY2" s="341" t="s">
        <v>105</v>
      </c>
      <c r="CZ2" s="341" t="s">
        <v>106</v>
      </c>
      <c r="DA2" s="344" t="s">
        <v>107</v>
      </c>
      <c r="DB2" s="341" t="s">
        <v>108</v>
      </c>
      <c r="DC2" s="341" t="s">
        <v>109</v>
      </c>
      <c r="DD2" s="341" t="s">
        <v>110</v>
      </c>
      <c r="DE2" s="341" t="s">
        <v>111</v>
      </c>
      <c r="DF2" s="341" t="s">
        <v>112</v>
      </c>
      <c r="DG2" s="341" t="s">
        <v>113</v>
      </c>
      <c r="DH2" s="343" t="s">
        <v>114</v>
      </c>
      <c r="DI2" s="341" t="s">
        <v>115</v>
      </c>
      <c r="DJ2" s="341" t="s">
        <v>116</v>
      </c>
      <c r="DK2" s="341" t="s">
        <v>117</v>
      </c>
      <c r="DL2" s="341" t="s">
        <v>118</v>
      </c>
      <c r="DM2" s="341" t="s">
        <v>119</v>
      </c>
      <c r="DN2" s="341" t="s">
        <v>120</v>
      </c>
      <c r="DO2" s="343" t="s">
        <v>121</v>
      </c>
      <c r="DP2" s="341" t="s">
        <v>122</v>
      </c>
      <c r="DQ2" s="341" t="s">
        <v>123</v>
      </c>
      <c r="DR2" s="341" t="s">
        <v>124</v>
      </c>
      <c r="DS2" s="341" t="s">
        <v>125</v>
      </c>
      <c r="DT2" s="341" t="s">
        <v>126</v>
      </c>
      <c r="DU2" s="341" t="s">
        <v>127</v>
      </c>
      <c r="DV2" s="343" t="s">
        <v>128</v>
      </c>
      <c r="DW2" s="341" t="s">
        <v>129</v>
      </c>
      <c r="DX2" s="341" t="s">
        <v>130</v>
      </c>
      <c r="DY2" s="341" t="s">
        <v>131</v>
      </c>
      <c r="DZ2" s="341" t="s">
        <v>132</v>
      </c>
      <c r="EA2" s="341" t="s">
        <v>133</v>
      </c>
      <c r="EB2" s="341" t="s">
        <v>134</v>
      </c>
      <c r="EC2" s="343" t="s">
        <v>135</v>
      </c>
      <c r="ED2" s="341" t="s">
        <v>136</v>
      </c>
      <c r="EE2" s="341" t="s">
        <v>137</v>
      </c>
      <c r="EF2" s="341" t="s">
        <v>138</v>
      </c>
      <c r="EG2" s="341" t="s">
        <v>139</v>
      </c>
      <c r="EH2" s="341" t="s">
        <v>140</v>
      </c>
      <c r="EI2" s="341" t="s">
        <v>141</v>
      </c>
      <c r="EJ2" s="2"/>
      <c r="EK2" s="2"/>
      <c r="EL2" s="2"/>
    </row>
    <row r="3" spans="1:148" s="8" customFormat="1" ht="35.25" customHeight="1" x14ac:dyDescent="0.25">
      <c r="A3" s="4" t="s">
        <v>142</v>
      </c>
      <c r="B3" s="315"/>
      <c r="C3" s="315"/>
      <c r="D3" s="315"/>
      <c r="E3" s="316"/>
      <c r="F3" s="316"/>
      <c r="G3" s="316"/>
      <c r="H3" s="317"/>
      <c r="I3" s="322"/>
      <c r="J3" s="322"/>
      <c r="K3" s="322"/>
      <c r="L3" s="322"/>
      <c r="M3" s="322"/>
      <c r="N3" s="322"/>
      <c r="O3" s="333"/>
      <c r="P3" s="336"/>
      <c r="Q3" s="333"/>
      <c r="R3" s="333"/>
      <c r="S3" s="336"/>
      <c r="T3" s="333"/>
      <c r="U3" s="333"/>
      <c r="V3" s="333"/>
      <c r="W3" s="333"/>
      <c r="X3" s="335"/>
      <c r="Y3" s="335"/>
      <c r="Z3" s="3" t="s">
        <v>143</v>
      </c>
      <c r="AA3" s="3" t="s">
        <v>144</v>
      </c>
      <c r="AB3" s="3" t="s">
        <v>145</v>
      </c>
      <c r="AC3" s="3" t="s">
        <v>146</v>
      </c>
      <c r="AD3" s="3" t="s">
        <v>147</v>
      </c>
      <c r="AE3" s="5" t="s">
        <v>148</v>
      </c>
      <c r="AF3" s="337"/>
      <c r="AG3" s="337"/>
      <c r="AH3" s="337"/>
      <c r="AI3" s="337"/>
      <c r="AJ3" s="337"/>
      <c r="AK3" s="337"/>
      <c r="AL3" s="337"/>
      <c r="AM3" s="337"/>
      <c r="AN3" s="337"/>
      <c r="AO3" s="338"/>
      <c r="AP3" s="338"/>
      <c r="AQ3" s="338"/>
      <c r="AR3" s="338"/>
      <c r="AS3" s="340"/>
      <c r="AT3" s="336"/>
      <c r="AU3" s="336"/>
      <c r="AV3" s="336"/>
      <c r="AW3" s="336"/>
      <c r="AX3" s="336"/>
      <c r="AY3" s="336"/>
      <c r="AZ3" s="339"/>
      <c r="BA3" s="339"/>
      <c r="BB3" s="339"/>
      <c r="BC3" s="339"/>
      <c r="BD3" s="343"/>
      <c r="BE3" s="342"/>
      <c r="BF3" s="342"/>
      <c r="BG3" s="342"/>
      <c r="BH3" s="342"/>
      <c r="BI3" s="342"/>
      <c r="BJ3" s="342"/>
      <c r="BK3" s="343"/>
      <c r="BL3" s="342"/>
      <c r="BM3" s="342"/>
      <c r="BN3" s="342"/>
      <c r="BO3" s="342"/>
      <c r="BP3" s="342"/>
      <c r="BQ3" s="342"/>
      <c r="BR3" s="344"/>
      <c r="BS3" s="342"/>
      <c r="BT3" s="342"/>
      <c r="BU3" s="342"/>
      <c r="BV3" s="342"/>
      <c r="BW3" s="342"/>
      <c r="BX3" s="342"/>
      <c r="BY3" s="344"/>
      <c r="BZ3" s="342"/>
      <c r="CA3" s="342"/>
      <c r="CB3" s="342"/>
      <c r="CC3" s="342"/>
      <c r="CD3" s="342"/>
      <c r="CE3" s="342"/>
      <c r="CF3" s="344"/>
      <c r="CG3" s="342"/>
      <c r="CH3" s="342"/>
      <c r="CI3" s="342"/>
      <c r="CJ3" s="342"/>
      <c r="CK3" s="342"/>
      <c r="CL3" s="342"/>
      <c r="CM3" s="344"/>
      <c r="CN3" s="342"/>
      <c r="CO3" s="342"/>
      <c r="CP3" s="342"/>
      <c r="CQ3" s="342"/>
      <c r="CR3" s="342"/>
      <c r="CS3" s="342"/>
      <c r="CT3" s="344"/>
      <c r="CU3" s="342"/>
      <c r="CV3" s="342"/>
      <c r="CW3" s="342"/>
      <c r="CX3" s="342"/>
      <c r="CY3" s="342"/>
      <c r="CZ3" s="342"/>
      <c r="DA3" s="344"/>
      <c r="DB3" s="342"/>
      <c r="DC3" s="342"/>
      <c r="DD3" s="342"/>
      <c r="DE3" s="342"/>
      <c r="DF3" s="342"/>
      <c r="DG3" s="342"/>
      <c r="DH3" s="343"/>
      <c r="DI3" s="342"/>
      <c r="DJ3" s="342"/>
      <c r="DK3" s="342"/>
      <c r="DL3" s="342"/>
      <c r="DM3" s="342"/>
      <c r="DN3" s="342"/>
      <c r="DO3" s="343"/>
      <c r="DP3" s="342"/>
      <c r="DQ3" s="342"/>
      <c r="DR3" s="342"/>
      <c r="DS3" s="342"/>
      <c r="DT3" s="342"/>
      <c r="DU3" s="342"/>
      <c r="DV3" s="345"/>
      <c r="DW3" s="342"/>
      <c r="DX3" s="342"/>
      <c r="DY3" s="342"/>
      <c r="DZ3" s="342"/>
      <c r="EA3" s="342"/>
      <c r="EB3" s="342"/>
      <c r="EC3" s="345"/>
      <c r="ED3" s="342"/>
      <c r="EE3" s="342"/>
      <c r="EF3" s="342"/>
      <c r="EG3" s="342"/>
      <c r="EH3" s="342"/>
      <c r="EI3" s="342"/>
      <c r="EJ3" s="6" t="s">
        <v>149</v>
      </c>
      <c r="EK3" s="7" t="s">
        <v>150</v>
      </c>
      <c r="EL3" s="7" t="s">
        <v>151</v>
      </c>
      <c r="EM3" s="7" t="s">
        <v>16</v>
      </c>
      <c r="EN3" s="7" t="s">
        <v>17</v>
      </c>
      <c r="EO3" s="7" t="s">
        <v>18</v>
      </c>
      <c r="EP3" s="7" t="s">
        <v>19</v>
      </c>
      <c r="EQ3" s="7" t="s">
        <v>20</v>
      </c>
      <c r="ER3" s="7" t="s">
        <v>21</v>
      </c>
    </row>
    <row r="4" spans="1:148" s="13" customFormat="1" ht="15.75" x14ac:dyDescent="0.25">
      <c r="A4" s="9">
        <v>1</v>
      </c>
      <c r="B4" s="10">
        <v>2</v>
      </c>
      <c r="C4" s="10">
        <v>3</v>
      </c>
      <c r="D4" s="9">
        <v>4</v>
      </c>
      <c r="E4" s="10">
        <v>5</v>
      </c>
      <c r="F4" s="10">
        <v>6</v>
      </c>
      <c r="G4" s="9">
        <v>7</v>
      </c>
      <c r="H4" s="10">
        <v>8</v>
      </c>
      <c r="I4" s="10">
        <v>9</v>
      </c>
      <c r="J4" s="9">
        <v>10</v>
      </c>
      <c r="K4" s="10">
        <v>11</v>
      </c>
      <c r="L4" s="10">
        <v>12</v>
      </c>
      <c r="M4" s="9">
        <v>13</v>
      </c>
      <c r="N4" s="10">
        <v>14</v>
      </c>
      <c r="O4" s="10">
        <v>15</v>
      </c>
      <c r="P4" s="9">
        <v>16</v>
      </c>
      <c r="Q4" s="10">
        <v>17</v>
      </c>
      <c r="R4" s="10">
        <v>18</v>
      </c>
      <c r="S4" s="9">
        <v>19</v>
      </c>
      <c r="T4" s="10">
        <v>20</v>
      </c>
      <c r="U4" s="10">
        <v>21</v>
      </c>
      <c r="V4" s="9">
        <v>22</v>
      </c>
      <c r="W4" s="10">
        <v>23</v>
      </c>
      <c r="X4" s="10">
        <v>24</v>
      </c>
      <c r="Y4" s="9">
        <v>25</v>
      </c>
      <c r="Z4" s="10">
        <v>26</v>
      </c>
      <c r="AA4" s="10">
        <v>27</v>
      </c>
      <c r="AB4" s="9">
        <v>28</v>
      </c>
      <c r="AC4" s="10">
        <v>29</v>
      </c>
      <c r="AD4" s="10">
        <v>30</v>
      </c>
      <c r="AE4" s="9">
        <v>31</v>
      </c>
      <c r="AF4" s="10">
        <v>32</v>
      </c>
      <c r="AG4" s="10">
        <v>33</v>
      </c>
      <c r="AH4" s="9">
        <v>34</v>
      </c>
      <c r="AI4" s="10">
        <v>35</v>
      </c>
      <c r="AJ4" s="10">
        <v>36</v>
      </c>
      <c r="AK4" s="9">
        <v>37</v>
      </c>
      <c r="AL4" s="10">
        <v>38</v>
      </c>
      <c r="AM4" s="10">
        <v>39</v>
      </c>
      <c r="AN4" s="9">
        <v>40</v>
      </c>
      <c r="AO4" s="10">
        <v>41</v>
      </c>
      <c r="AP4" s="10">
        <v>42</v>
      </c>
      <c r="AQ4" s="9">
        <v>43</v>
      </c>
      <c r="AR4" s="10">
        <v>44</v>
      </c>
      <c r="AS4" s="10">
        <v>45</v>
      </c>
      <c r="AT4" s="9">
        <v>46</v>
      </c>
      <c r="AU4" s="10">
        <v>47</v>
      </c>
      <c r="AV4" s="10">
        <v>48</v>
      </c>
      <c r="AW4" s="9">
        <v>49</v>
      </c>
      <c r="AX4" s="10">
        <v>50</v>
      </c>
      <c r="AY4" s="10">
        <v>51</v>
      </c>
      <c r="AZ4" s="9">
        <v>52</v>
      </c>
      <c r="BA4" s="10">
        <v>53</v>
      </c>
      <c r="BB4" s="10">
        <v>54</v>
      </c>
      <c r="BC4" s="9">
        <v>55</v>
      </c>
      <c r="BD4" s="10">
        <v>56</v>
      </c>
      <c r="BE4" s="10">
        <v>57</v>
      </c>
      <c r="BF4" s="9">
        <v>58</v>
      </c>
      <c r="BG4" s="10">
        <v>59</v>
      </c>
      <c r="BH4" s="10">
        <v>60</v>
      </c>
      <c r="BI4" s="9">
        <v>61</v>
      </c>
      <c r="BJ4" s="10">
        <v>62</v>
      </c>
      <c r="BK4" s="10">
        <v>63</v>
      </c>
      <c r="BL4" s="9">
        <v>64</v>
      </c>
      <c r="BM4" s="10">
        <v>65</v>
      </c>
      <c r="BN4" s="10">
        <v>66</v>
      </c>
      <c r="BO4" s="9">
        <v>67</v>
      </c>
      <c r="BP4" s="10">
        <v>68</v>
      </c>
      <c r="BQ4" s="10">
        <v>69</v>
      </c>
      <c r="BR4" s="9">
        <v>70</v>
      </c>
      <c r="BS4" s="10">
        <v>71</v>
      </c>
      <c r="BT4" s="10">
        <v>72</v>
      </c>
      <c r="BU4" s="9">
        <v>73</v>
      </c>
      <c r="BV4" s="10">
        <v>74</v>
      </c>
      <c r="BW4" s="10">
        <v>75</v>
      </c>
      <c r="BX4" s="9">
        <v>76</v>
      </c>
      <c r="BY4" s="10">
        <v>77</v>
      </c>
      <c r="BZ4" s="10">
        <v>78</v>
      </c>
      <c r="CA4" s="9">
        <v>79</v>
      </c>
      <c r="CB4" s="10">
        <v>80</v>
      </c>
      <c r="CC4" s="10">
        <v>81</v>
      </c>
      <c r="CD4" s="9">
        <v>82</v>
      </c>
      <c r="CE4" s="10">
        <v>83</v>
      </c>
      <c r="CF4" s="10">
        <v>84</v>
      </c>
      <c r="CG4" s="9">
        <v>85</v>
      </c>
      <c r="CH4" s="10">
        <v>86</v>
      </c>
      <c r="CI4" s="10">
        <v>87</v>
      </c>
      <c r="CJ4" s="9">
        <v>88</v>
      </c>
      <c r="CK4" s="10">
        <v>89</v>
      </c>
      <c r="CL4" s="10">
        <v>90</v>
      </c>
      <c r="CM4" s="9">
        <v>91</v>
      </c>
      <c r="CN4" s="10">
        <v>92</v>
      </c>
      <c r="CO4" s="10">
        <v>93</v>
      </c>
      <c r="CP4" s="9">
        <v>94</v>
      </c>
      <c r="CQ4" s="10">
        <v>95</v>
      </c>
      <c r="CR4" s="10">
        <v>96</v>
      </c>
      <c r="CS4" s="9">
        <v>97</v>
      </c>
      <c r="CT4" s="10">
        <v>98</v>
      </c>
      <c r="CU4" s="10">
        <v>99</v>
      </c>
      <c r="CV4" s="9">
        <v>100</v>
      </c>
      <c r="CW4" s="10">
        <v>101</v>
      </c>
      <c r="CX4" s="10">
        <v>102</v>
      </c>
      <c r="CY4" s="9">
        <v>103</v>
      </c>
      <c r="CZ4" s="10">
        <v>104</v>
      </c>
      <c r="DA4" s="10">
        <v>105</v>
      </c>
      <c r="DB4" s="9">
        <v>106</v>
      </c>
      <c r="DC4" s="10">
        <v>107</v>
      </c>
      <c r="DD4" s="10">
        <v>108</v>
      </c>
      <c r="DE4" s="9">
        <v>109</v>
      </c>
      <c r="DF4" s="10">
        <v>110</v>
      </c>
      <c r="DG4" s="10">
        <v>111</v>
      </c>
      <c r="DH4" s="9">
        <v>112</v>
      </c>
      <c r="DI4" s="10">
        <v>113</v>
      </c>
      <c r="DJ4" s="10">
        <v>114</v>
      </c>
      <c r="DK4" s="9">
        <v>115</v>
      </c>
      <c r="DL4" s="10">
        <v>116</v>
      </c>
      <c r="DM4" s="10">
        <v>117</v>
      </c>
      <c r="DN4" s="9">
        <v>118</v>
      </c>
      <c r="DO4" s="10">
        <v>119</v>
      </c>
      <c r="DP4" s="10">
        <v>120</v>
      </c>
      <c r="DQ4" s="9">
        <v>121</v>
      </c>
      <c r="DR4" s="10">
        <v>122</v>
      </c>
      <c r="DS4" s="10">
        <v>123</v>
      </c>
      <c r="DT4" s="9">
        <v>124</v>
      </c>
      <c r="DU4" s="10">
        <v>125</v>
      </c>
      <c r="DV4" s="10">
        <v>126</v>
      </c>
      <c r="DW4" s="9">
        <v>127</v>
      </c>
      <c r="DX4" s="10">
        <v>128</v>
      </c>
      <c r="DY4" s="10">
        <v>129</v>
      </c>
      <c r="DZ4" s="9">
        <v>130</v>
      </c>
      <c r="EA4" s="10">
        <v>131</v>
      </c>
      <c r="EB4" s="10">
        <v>132</v>
      </c>
      <c r="EC4" s="9">
        <v>133</v>
      </c>
      <c r="ED4" s="10">
        <v>134</v>
      </c>
      <c r="EE4" s="10">
        <v>135</v>
      </c>
      <c r="EF4" s="9">
        <v>136</v>
      </c>
      <c r="EG4" s="10">
        <v>137</v>
      </c>
      <c r="EH4" s="10">
        <v>138</v>
      </c>
      <c r="EI4" s="9">
        <v>139</v>
      </c>
      <c r="EJ4" s="11"/>
      <c r="EK4" s="12"/>
      <c r="EL4" s="12"/>
      <c r="EM4" s="12"/>
      <c r="EN4" s="12"/>
      <c r="EO4" s="12"/>
      <c r="EP4" s="12"/>
      <c r="EQ4" s="12"/>
      <c r="ER4" s="12"/>
    </row>
    <row r="5" spans="1:148" s="19" customFormat="1" ht="15.75" x14ac:dyDescent="0.25">
      <c r="A5" s="14" t="str">
        <f>+A3</f>
        <v>llave_ID</v>
      </c>
      <c r="B5" s="15" t="str">
        <f t="shared" ref="B5:Y5" si="0">+B2</f>
        <v>Nivel</v>
      </c>
      <c r="C5" s="15" t="str">
        <f t="shared" si="0"/>
        <v>Despacho o dirección</v>
      </c>
      <c r="D5" s="15" t="str">
        <f t="shared" si="0"/>
        <v>Dependencia</v>
      </c>
      <c r="E5" s="15" t="str">
        <f t="shared" si="0"/>
        <v>Dimensión MIPG</v>
      </c>
      <c r="F5" s="15" t="str">
        <f t="shared" si="0"/>
        <v>Objetivo del SIG</v>
      </c>
      <c r="G5" s="15" t="str">
        <f t="shared" si="0"/>
        <v>Proceso del SIG</v>
      </c>
      <c r="H5" s="15" t="str">
        <f t="shared" si="0"/>
        <v>Meta Objetivos de Desarrollo Sostenible (ODS)</v>
      </c>
      <c r="I5" s="15" t="str">
        <f t="shared" si="0"/>
        <v>Transformación</v>
      </c>
      <c r="J5" s="15" t="str">
        <f t="shared" si="0"/>
        <v>Pilar</v>
      </c>
      <c r="K5" s="15" t="str">
        <f t="shared" si="0"/>
        <v>Catalizador</v>
      </c>
      <c r="L5" s="15" t="str">
        <f t="shared" si="0"/>
        <v>Componente</v>
      </c>
      <c r="M5" s="15" t="str">
        <f t="shared" si="0"/>
        <v>Eje estratégico</v>
      </c>
      <c r="N5" s="15" t="str">
        <f t="shared" si="0"/>
        <v>Estrategia</v>
      </c>
      <c r="O5" s="15" t="str">
        <f t="shared" si="0"/>
        <v>ID Indicador</v>
      </c>
      <c r="P5" s="15" t="str">
        <f t="shared" si="0"/>
        <v>Nombre del indicador</v>
      </c>
      <c r="Q5" s="15" t="str">
        <f t="shared" si="0"/>
        <v>Tipo de indicador</v>
      </c>
      <c r="R5" s="15" t="str">
        <f t="shared" si="0"/>
        <v>Tipo de acumulación</v>
      </c>
      <c r="S5" s="15" t="str">
        <f t="shared" si="0"/>
        <v>Fórmula de cálculo</v>
      </c>
      <c r="T5" s="15" t="str">
        <f t="shared" si="0"/>
        <v>Unidad de medida</v>
      </c>
      <c r="U5" s="15" t="str">
        <f t="shared" si="0"/>
        <v>Periodicidad</v>
      </c>
      <c r="V5" s="15" t="str">
        <f t="shared" si="0"/>
        <v>Días de rezago</v>
      </c>
      <c r="W5" s="15" t="str">
        <f t="shared" si="0"/>
        <v>Medio de verificación</v>
      </c>
      <c r="X5" s="15" t="str">
        <f t="shared" si="0"/>
        <v>Origen</v>
      </c>
      <c r="Y5" s="15" t="str">
        <f t="shared" si="0"/>
        <v xml:space="preserve">Macrometa </v>
      </c>
      <c r="Z5" s="15" t="str">
        <f t="shared" ref="Z5:AE5" si="1">+Z3</f>
        <v>MPC
Mesa Permanente de Concertación</v>
      </c>
      <c r="AA5" s="15" t="str">
        <f t="shared" si="1"/>
        <v>MRA
Mesa Regional Amazónica</v>
      </c>
      <c r="AB5" s="15" t="str">
        <f t="shared" si="1"/>
        <v xml:space="preserve"> CRIC
Consejo Regional Indígena del Cauca</v>
      </c>
      <c r="AC5" s="15" t="str">
        <f t="shared" si="1"/>
        <v xml:space="preserve"> CRIDEC
Consejo Regional Indígena de Caldas</v>
      </c>
      <c r="AD5" s="15" t="str">
        <f t="shared" si="1"/>
        <v xml:space="preserve"> CRIHU
Consejo Regional Indígena del Huila</v>
      </c>
      <c r="AE5" s="15" t="str">
        <f t="shared" si="1"/>
        <v>Otras mesas</v>
      </c>
      <c r="AF5" s="16" t="str">
        <f t="shared" ref="AF5:CQ5" si="2">+AF2</f>
        <v>Étnicos - Comunidad Negra, Afrocolombiana, Raizal y Palenquera</v>
      </c>
      <c r="AG5" s="15" t="str">
        <f t="shared" si="2"/>
        <v>Étnicos - Rrom</v>
      </c>
      <c r="AH5" s="15" t="str">
        <f t="shared" si="2"/>
        <v>Equidad de la Mujer</v>
      </c>
      <c r="AI5" s="15" t="str">
        <f t="shared" si="2"/>
        <v>Primera Infancia, Infancia y Adolescencia</v>
      </c>
      <c r="AJ5" s="15" t="str">
        <f t="shared" si="2"/>
        <v>Víctimas</v>
      </c>
      <c r="AK5" s="15" t="str">
        <f t="shared" si="2"/>
        <v>Participación Ciudadana</v>
      </c>
      <c r="AL5" s="15" t="str">
        <f t="shared" si="2"/>
        <v>Discapacidad</v>
      </c>
      <c r="AM5" s="15" t="str">
        <f t="shared" si="2"/>
        <v>TIC</v>
      </c>
      <c r="AN5" s="15" t="str">
        <f t="shared" si="2"/>
        <v>CTeI</v>
      </c>
      <c r="AO5" s="15" t="str">
        <f t="shared" si="2"/>
        <v>Iniciativas PPI</v>
      </c>
      <c r="AP5" s="15" t="str">
        <f t="shared" si="2"/>
        <v>Derechos Humanos</v>
      </c>
      <c r="AQ5" s="15" t="str">
        <f t="shared" si="2"/>
        <v xml:space="preserve">Pactos Territoriales </v>
      </c>
      <c r="AR5" s="15" t="str">
        <f t="shared" si="2"/>
        <v>CONPES 
(Número documento )</v>
      </c>
      <c r="AS5" s="15" t="str">
        <f t="shared" si="2"/>
        <v>Otros</v>
      </c>
      <c r="AT5" s="15" t="str">
        <f t="shared" si="2"/>
        <v>Línea Base 
2022</v>
      </c>
      <c r="AU5" s="15" t="str">
        <f t="shared" si="2"/>
        <v>Meta 
2023</v>
      </c>
      <c r="AV5" s="15" t="str">
        <f t="shared" si="2"/>
        <v>Meta 
2024</v>
      </c>
      <c r="AW5" s="15" t="str">
        <f t="shared" si="2"/>
        <v>Meta 
2025</v>
      </c>
      <c r="AX5" s="15" t="str">
        <f t="shared" si="2"/>
        <v>Meta 
2026</v>
      </c>
      <c r="AY5" s="15" t="str">
        <f t="shared" si="2"/>
        <v>Meta 
cuatrienio</v>
      </c>
      <c r="AZ5" s="15" t="str">
        <f t="shared" si="2"/>
        <v>Avance 2023</v>
      </c>
      <c r="BA5" s="15" t="str">
        <f t="shared" si="2"/>
        <v>Avance 2024</v>
      </c>
      <c r="BB5" s="15" t="str">
        <f t="shared" si="2"/>
        <v>Avance 2025</v>
      </c>
      <c r="BC5" s="15" t="str">
        <f t="shared" si="2"/>
        <v>Avance 2026</v>
      </c>
      <c r="BD5" s="15" t="str">
        <f t="shared" si="2"/>
        <v>Meta enero</v>
      </c>
      <c r="BE5" s="15" t="str">
        <f t="shared" si="2"/>
        <v>Avance cuantitativo enero</v>
      </c>
      <c r="BF5" s="15" t="str">
        <f t="shared" si="2"/>
        <v>Reporte cualitativo enero</v>
      </c>
      <c r="BG5" s="15" t="str">
        <f t="shared" si="2"/>
        <v>% Meta enero</v>
      </c>
      <c r="BH5" s="15" t="str">
        <f t="shared" si="2"/>
        <v>% Avance enero</v>
      </c>
      <c r="BI5" s="15" t="str">
        <f t="shared" si="2"/>
        <v>Validado enero</v>
      </c>
      <c r="BJ5" s="15" t="str">
        <f t="shared" si="2"/>
        <v>Observaciones validación enero</v>
      </c>
      <c r="BK5" s="15" t="str">
        <f t="shared" si="2"/>
        <v>Meta febrero</v>
      </c>
      <c r="BL5" s="15" t="str">
        <f t="shared" si="2"/>
        <v>Avance cuantitativo febrero</v>
      </c>
      <c r="BM5" s="15" t="str">
        <f t="shared" si="2"/>
        <v>Reporte cualitativo febrero</v>
      </c>
      <c r="BN5" s="15" t="str">
        <f t="shared" si="2"/>
        <v>% Meta febrero</v>
      </c>
      <c r="BO5" s="15" t="str">
        <f t="shared" si="2"/>
        <v>% Avance febrero</v>
      </c>
      <c r="BP5" s="15" t="str">
        <f t="shared" si="2"/>
        <v>Validado febrero</v>
      </c>
      <c r="BQ5" s="15" t="str">
        <f t="shared" si="2"/>
        <v>Observaciones validación febrero</v>
      </c>
      <c r="BR5" s="15" t="str">
        <f t="shared" si="2"/>
        <v>Meta marzo</v>
      </c>
      <c r="BS5" s="15" t="str">
        <f t="shared" si="2"/>
        <v>Avance cuantitativo marzo</v>
      </c>
      <c r="BT5" s="15" t="str">
        <f t="shared" si="2"/>
        <v>Reporte cualitativo marzo</v>
      </c>
      <c r="BU5" s="15" t="str">
        <f t="shared" si="2"/>
        <v>% Meta marzo</v>
      </c>
      <c r="BV5" s="15" t="str">
        <f t="shared" si="2"/>
        <v>% Avance marzo</v>
      </c>
      <c r="BW5" s="15" t="str">
        <f t="shared" si="2"/>
        <v>Validado marzo</v>
      </c>
      <c r="BX5" s="15" t="str">
        <f t="shared" si="2"/>
        <v>Observaciones validación marzo</v>
      </c>
      <c r="BY5" s="15" t="str">
        <f t="shared" si="2"/>
        <v>Meta abril</v>
      </c>
      <c r="BZ5" s="15" t="str">
        <f t="shared" si="2"/>
        <v>Avance cuantitativo abril</v>
      </c>
      <c r="CA5" s="15" t="str">
        <f t="shared" si="2"/>
        <v>Reporte cualitativo abril</v>
      </c>
      <c r="CB5" s="15" t="str">
        <f t="shared" si="2"/>
        <v>% Meta abril</v>
      </c>
      <c r="CC5" s="15" t="str">
        <f t="shared" si="2"/>
        <v>% Avance abril</v>
      </c>
      <c r="CD5" s="15" t="str">
        <f t="shared" si="2"/>
        <v>Validado abril</v>
      </c>
      <c r="CE5" s="15" t="str">
        <f t="shared" si="2"/>
        <v>Observaciones validación abril</v>
      </c>
      <c r="CF5" s="15" t="str">
        <f t="shared" si="2"/>
        <v>Meta mayo</v>
      </c>
      <c r="CG5" s="15" t="str">
        <f t="shared" si="2"/>
        <v>Avance cuantitativo mayo</v>
      </c>
      <c r="CH5" s="15" t="str">
        <f t="shared" si="2"/>
        <v>Reporte cualitativo mayo</v>
      </c>
      <c r="CI5" s="15" t="str">
        <f t="shared" si="2"/>
        <v>% Meta mayo</v>
      </c>
      <c r="CJ5" s="15" t="str">
        <f t="shared" si="2"/>
        <v>% Avance mayo</v>
      </c>
      <c r="CK5" s="15" t="str">
        <f t="shared" si="2"/>
        <v>Validado mayo</v>
      </c>
      <c r="CL5" s="15" t="str">
        <f t="shared" si="2"/>
        <v>Observaciones validación mayo</v>
      </c>
      <c r="CM5" s="15" t="str">
        <f t="shared" si="2"/>
        <v>Meta junio</v>
      </c>
      <c r="CN5" s="15" t="str">
        <f t="shared" si="2"/>
        <v>Avance cuantitativo junio</v>
      </c>
      <c r="CO5" s="15" t="str">
        <f t="shared" si="2"/>
        <v>Reporte cualitativo junio</v>
      </c>
      <c r="CP5" s="15" t="str">
        <f t="shared" si="2"/>
        <v>% Meta junio</v>
      </c>
      <c r="CQ5" s="15" t="str">
        <f t="shared" si="2"/>
        <v>% Avance junio</v>
      </c>
      <c r="CR5" s="15" t="str">
        <f t="shared" ref="CR5:EI5" si="3">+CR2</f>
        <v>Validado junio</v>
      </c>
      <c r="CS5" s="15" t="str">
        <f t="shared" si="3"/>
        <v>Observaciones validación junio</v>
      </c>
      <c r="CT5" s="15" t="str">
        <f t="shared" si="3"/>
        <v>Meta julio</v>
      </c>
      <c r="CU5" s="15" t="str">
        <f t="shared" si="3"/>
        <v>Avance cuantitativo julio</v>
      </c>
      <c r="CV5" s="15" t="str">
        <f t="shared" si="3"/>
        <v>Reporte cualitativo julio</v>
      </c>
      <c r="CW5" s="15" t="str">
        <f t="shared" si="3"/>
        <v>% Meta julio</v>
      </c>
      <c r="CX5" s="15" t="str">
        <f t="shared" si="3"/>
        <v>% Avance julio</v>
      </c>
      <c r="CY5" s="15" t="str">
        <f t="shared" si="3"/>
        <v>Validado julio</v>
      </c>
      <c r="CZ5" s="15" t="str">
        <f t="shared" si="3"/>
        <v>Observaciones validación julio</v>
      </c>
      <c r="DA5" s="15" t="str">
        <f t="shared" si="3"/>
        <v>Meta agosto</v>
      </c>
      <c r="DB5" s="15" t="str">
        <f t="shared" si="3"/>
        <v>Avance cuantitativo agosto</v>
      </c>
      <c r="DC5" s="15" t="str">
        <f t="shared" si="3"/>
        <v>Reporte cualitativo agosto</v>
      </c>
      <c r="DD5" s="15" t="str">
        <f t="shared" si="3"/>
        <v>% Meta agosto</v>
      </c>
      <c r="DE5" s="15" t="str">
        <f t="shared" si="3"/>
        <v>% Avance agosto</v>
      </c>
      <c r="DF5" s="15" t="str">
        <f t="shared" si="3"/>
        <v>Validado agosto</v>
      </c>
      <c r="DG5" s="15" t="str">
        <f t="shared" si="3"/>
        <v>Observaciones validación agosto</v>
      </c>
      <c r="DH5" s="15" t="str">
        <f t="shared" si="3"/>
        <v>Meta septiembre</v>
      </c>
      <c r="DI5" s="15" t="str">
        <f t="shared" si="3"/>
        <v>Avance cuantitativo septiembre</v>
      </c>
      <c r="DJ5" s="15" t="str">
        <f t="shared" si="3"/>
        <v>Reporte cualitativo septiembre</v>
      </c>
      <c r="DK5" s="15" t="str">
        <f t="shared" si="3"/>
        <v>% Meta septiembre</v>
      </c>
      <c r="DL5" s="15" t="str">
        <f t="shared" si="3"/>
        <v>% Avance septiembre</v>
      </c>
      <c r="DM5" s="15" t="str">
        <f t="shared" si="3"/>
        <v>Validado septiembre</v>
      </c>
      <c r="DN5" s="15" t="str">
        <f t="shared" si="3"/>
        <v>Observaciones validación septiembre</v>
      </c>
      <c r="DO5" s="15" t="str">
        <f t="shared" si="3"/>
        <v>Meta octubre</v>
      </c>
      <c r="DP5" s="15" t="str">
        <f t="shared" si="3"/>
        <v>Avance cuantitativo octubre</v>
      </c>
      <c r="DQ5" s="15" t="str">
        <f t="shared" si="3"/>
        <v>Reporte cualitativo octubre</v>
      </c>
      <c r="DR5" s="15" t="str">
        <f t="shared" si="3"/>
        <v>% Meta octubre</v>
      </c>
      <c r="DS5" s="15" t="str">
        <f t="shared" si="3"/>
        <v>% Avance octubre</v>
      </c>
      <c r="DT5" s="15" t="str">
        <f t="shared" si="3"/>
        <v>Validado octubre</v>
      </c>
      <c r="DU5" s="15" t="str">
        <f t="shared" si="3"/>
        <v>Observaciones validación octubre</v>
      </c>
      <c r="DV5" s="15" t="str">
        <f t="shared" si="3"/>
        <v>Meta noviembre</v>
      </c>
      <c r="DW5" s="15" t="str">
        <f t="shared" si="3"/>
        <v>Avance cuantitativo noviembre</v>
      </c>
      <c r="DX5" s="15" t="str">
        <f t="shared" si="3"/>
        <v>Reporte cualitativo noviembre</v>
      </c>
      <c r="DY5" s="15" t="str">
        <f t="shared" si="3"/>
        <v>% Meta noviembre</v>
      </c>
      <c r="DZ5" s="15" t="str">
        <f t="shared" si="3"/>
        <v>% Avance noviembre</v>
      </c>
      <c r="EA5" s="15" t="str">
        <f t="shared" si="3"/>
        <v>Validado noviembre</v>
      </c>
      <c r="EB5" s="15" t="str">
        <f t="shared" si="3"/>
        <v>Observaciones validación noviembre</v>
      </c>
      <c r="EC5" s="15" t="str">
        <f t="shared" si="3"/>
        <v>Meta diciembre</v>
      </c>
      <c r="ED5" s="15" t="str">
        <f t="shared" si="3"/>
        <v>Avance cuantitativo diciembre</v>
      </c>
      <c r="EE5" s="15" t="str">
        <f t="shared" si="3"/>
        <v>Reporte cualitativo diciembre</v>
      </c>
      <c r="EF5" s="15" t="str">
        <f t="shared" si="3"/>
        <v>% Meta diciembre</v>
      </c>
      <c r="EG5" s="15" t="str">
        <f t="shared" si="3"/>
        <v>% Avance diciembre</v>
      </c>
      <c r="EH5" s="15" t="str">
        <f t="shared" si="3"/>
        <v>Validado diciembre</v>
      </c>
      <c r="EI5" s="15" t="str">
        <f t="shared" si="3"/>
        <v>Observaciones validación diciembre</v>
      </c>
      <c r="EJ5" s="15" t="str">
        <f>+EJ3</f>
        <v>INCOMPLETO</v>
      </c>
      <c r="EK5" s="17"/>
      <c r="EL5" s="18"/>
      <c r="EM5" s="18"/>
      <c r="EN5" s="18"/>
      <c r="EO5" s="18"/>
      <c r="EP5" s="18"/>
      <c r="EQ5" s="18"/>
      <c r="ER5" s="18"/>
    </row>
    <row r="6" spans="1:148" s="51" customFormat="1" x14ac:dyDescent="0.25">
      <c r="A6" s="20" t="s">
        <v>1383</v>
      </c>
      <c r="B6" s="21" t="s">
        <v>152</v>
      </c>
      <c r="C6" s="22" t="s">
        <v>746</v>
      </c>
      <c r="D6" s="22" t="s">
        <v>764</v>
      </c>
      <c r="E6" s="23" t="s">
        <v>765</v>
      </c>
      <c r="F6" s="23" t="s">
        <v>155</v>
      </c>
      <c r="G6" s="24" t="s">
        <v>156</v>
      </c>
      <c r="H6" s="23" t="s">
        <v>429</v>
      </c>
      <c r="I6" s="23" t="s">
        <v>158</v>
      </c>
      <c r="J6" s="23" t="s">
        <v>159</v>
      </c>
      <c r="K6" s="23" t="s">
        <v>160</v>
      </c>
      <c r="L6" s="23" t="s">
        <v>626</v>
      </c>
      <c r="M6" s="21" t="s">
        <v>627</v>
      </c>
      <c r="N6" s="25" t="s">
        <v>747</v>
      </c>
      <c r="O6" s="29">
        <v>26</v>
      </c>
      <c r="P6" s="23" t="s">
        <v>766</v>
      </c>
      <c r="Q6" s="30" t="s">
        <v>165</v>
      </c>
      <c r="R6" s="27" t="s">
        <v>166</v>
      </c>
      <c r="S6" s="23" t="s">
        <v>767</v>
      </c>
      <c r="T6" s="29" t="s">
        <v>168</v>
      </c>
      <c r="U6" s="29" t="s">
        <v>187</v>
      </c>
      <c r="V6" s="29">
        <v>30</v>
      </c>
      <c r="W6" s="23" t="s">
        <v>768</v>
      </c>
      <c r="X6" s="29" t="s">
        <v>171</v>
      </c>
      <c r="Y6" s="21" t="s">
        <v>172</v>
      </c>
      <c r="Z6" s="30" t="s">
        <v>421</v>
      </c>
      <c r="AA6" s="30" t="s">
        <v>421</v>
      </c>
      <c r="AB6" s="30" t="s">
        <v>421</v>
      </c>
      <c r="AC6" s="30" t="s">
        <v>421</v>
      </c>
      <c r="AD6" s="30" t="s">
        <v>421</v>
      </c>
      <c r="AE6" s="30" t="s">
        <v>421</v>
      </c>
      <c r="AF6" s="30" t="s">
        <v>421</v>
      </c>
      <c r="AG6" s="30" t="s">
        <v>421</v>
      </c>
      <c r="AH6" s="29" t="s">
        <v>421</v>
      </c>
      <c r="AI6" s="29" t="s">
        <v>752</v>
      </c>
      <c r="AJ6" s="29" t="s">
        <v>421</v>
      </c>
      <c r="AK6" s="29" t="s">
        <v>421</v>
      </c>
      <c r="AL6" s="29" t="s">
        <v>421</v>
      </c>
      <c r="AM6" s="29" t="s">
        <v>421</v>
      </c>
      <c r="AN6" s="29" t="s">
        <v>421</v>
      </c>
      <c r="AO6" s="29" t="s">
        <v>421</v>
      </c>
      <c r="AP6" s="29" t="s">
        <v>421</v>
      </c>
      <c r="AQ6" s="29" t="s">
        <v>421</v>
      </c>
      <c r="AR6" s="31" t="s">
        <v>421</v>
      </c>
      <c r="AS6" s="29" t="s">
        <v>421</v>
      </c>
      <c r="AT6" s="29" t="s">
        <v>175</v>
      </c>
      <c r="AU6" s="164">
        <v>10000</v>
      </c>
      <c r="AV6" s="164">
        <v>20000</v>
      </c>
      <c r="AW6" s="164">
        <v>110000</v>
      </c>
      <c r="AX6" s="164">
        <v>60000</v>
      </c>
      <c r="AY6" s="164">
        <v>200000</v>
      </c>
      <c r="AZ6" s="29" t="s">
        <v>421</v>
      </c>
      <c r="BA6" s="29" t="s">
        <v>421</v>
      </c>
      <c r="BB6" s="29" t="s">
        <v>769</v>
      </c>
      <c r="BC6" s="33" t="s">
        <v>421</v>
      </c>
      <c r="BD6" s="158" t="s">
        <v>421</v>
      </c>
      <c r="BE6" s="94"/>
      <c r="BF6" s="40"/>
      <c r="BG6" s="37">
        <f t="shared" ref="BG6:BG34" si="4">IFERROR(BD6/AV6,0)</f>
        <v>0</v>
      </c>
      <c r="BH6" s="38">
        <f t="shared" ref="BH6:BH34" si="5">+IF(BI6="SI",IFERROR((IF(BI6="SI",BE6,0)/AV6),"REVISAR"),0)</f>
        <v>0</v>
      </c>
      <c r="BI6" s="39" t="s">
        <v>174</v>
      </c>
      <c r="BJ6" s="40" t="s">
        <v>175</v>
      </c>
      <c r="BK6" s="57"/>
      <c r="BL6" s="44">
        <f t="shared" ref="BL6:BL21" si="6">IF(BI6="SI",BE6,0)</f>
        <v>0</v>
      </c>
      <c r="BM6" s="40"/>
      <c r="BN6" s="37">
        <f t="shared" ref="BN6:BN34" si="7">+IFERROR(BK6/AV6,0)</f>
        <v>0</v>
      </c>
      <c r="BO6" s="38">
        <f t="shared" ref="BO6:BO34" si="8">+IF(BP6="SI",IFERROR((IF(BP6="SI",BL6,0)/AV6),"REVISAR"),BH6)</f>
        <v>0</v>
      </c>
      <c r="BP6" s="39" t="s">
        <v>174</v>
      </c>
      <c r="BQ6" s="40" t="s">
        <v>175</v>
      </c>
      <c r="BR6" s="57">
        <v>20000</v>
      </c>
      <c r="BS6" s="165">
        <v>21050</v>
      </c>
      <c r="BT6" s="166"/>
      <c r="BU6" s="37">
        <f t="shared" ref="BU6:BU34" si="9">IFERROR(BR6/AV6,0)</f>
        <v>1</v>
      </c>
      <c r="BV6" s="38">
        <f t="shared" ref="BV6:BV34" si="10">+IF(BW6="SI",IFERROR((IF(BW6="SI",BS6,0)/AV6),"REVISAR"),BO6)</f>
        <v>1.0525</v>
      </c>
      <c r="BW6" s="39" t="s">
        <v>179</v>
      </c>
      <c r="BX6" s="36" t="s">
        <v>175</v>
      </c>
      <c r="BY6" s="57">
        <f>+BR6</f>
        <v>20000</v>
      </c>
      <c r="BZ6" s="44">
        <f t="shared" ref="BZ6:BZ21" si="11">IF(BW6="SI",BS6,0)</f>
        <v>21050</v>
      </c>
      <c r="CA6" s="159" t="s">
        <v>770</v>
      </c>
      <c r="CB6" s="37">
        <f t="shared" ref="CB6:CB34" si="12">IFERROR(BY6/$AV6,0)</f>
        <v>1</v>
      </c>
      <c r="CC6" s="38">
        <f t="shared" ref="CC6:CC26" si="13">+IF(CD6="SI",IFERROR((IF(CD6="SI",BZ6,0)/AV6),"REVISAR"),BV6)</f>
        <v>1.0525</v>
      </c>
      <c r="CD6" s="39" t="s">
        <v>176</v>
      </c>
      <c r="CE6" s="36" t="s">
        <v>771</v>
      </c>
      <c r="CF6" s="57">
        <f>+BY6</f>
        <v>20000</v>
      </c>
      <c r="CG6" s="44">
        <f t="shared" ref="CG6:CG21" si="14">IF(CD6="SI",BZ6,0)</f>
        <v>0</v>
      </c>
      <c r="CH6" s="167"/>
      <c r="CI6" s="37">
        <f t="shared" ref="CI6:CI34" si="15">IFERROR(CF6/$AV6,0)</f>
        <v>1</v>
      </c>
      <c r="CJ6" s="38">
        <f t="shared" ref="CJ6:CJ34" si="16">+IF(CK6="SI",IFERROR((IF(CK6="SI",CG6,0)/AV6),"REVISAR"),CC6)</f>
        <v>1.0525</v>
      </c>
      <c r="CK6" s="39" t="s">
        <v>174</v>
      </c>
      <c r="CL6" s="40" t="s">
        <v>175</v>
      </c>
      <c r="CM6" s="57" t="s">
        <v>772</v>
      </c>
      <c r="CN6" s="166"/>
      <c r="CO6" s="166"/>
      <c r="CP6" s="37">
        <f t="shared" ref="CP6:CP34" si="17">IFERROR(CM6/$AV6,0)</f>
        <v>0</v>
      </c>
      <c r="CQ6" s="38">
        <f t="shared" ref="CQ6:CQ34" si="18">+IF(CR6="SI",IFERROR((IF(CR6="SI",CN6,0)/AV6),"REVISAR"),CJ6)</f>
        <v>1.0525</v>
      </c>
      <c r="CR6" s="39" t="s">
        <v>174</v>
      </c>
      <c r="CS6" s="40" t="s">
        <v>175</v>
      </c>
      <c r="CT6" s="57" t="str">
        <f>+CM6</f>
        <v>50000.00</v>
      </c>
      <c r="CU6" s="44">
        <f t="shared" ref="CU6:CU21" si="19">IF(CR6="SI",CN6,0)</f>
        <v>0</v>
      </c>
      <c r="CV6" s="166"/>
      <c r="CW6" s="37">
        <f t="shared" ref="CW6:CW34" si="20">IFERROR(CT6/$AV6,0)</f>
        <v>0</v>
      </c>
      <c r="CX6" s="38">
        <f t="shared" ref="CX6:CX34" si="21">+IF(CY6="SI",IFERROR((IF(CY6="SI",CU6,0)/AV6),"REVISAR"),CQ6)</f>
        <v>1.0525</v>
      </c>
      <c r="CY6" s="39" t="s">
        <v>174</v>
      </c>
      <c r="CZ6" s="40" t="s">
        <v>175</v>
      </c>
      <c r="DA6" s="46" t="str">
        <f>+CT6</f>
        <v>50000.00</v>
      </c>
      <c r="DB6" s="44">
        <f t="shared" ref="DB6:DB21" si="22">IF(CY6="SI",CU6,0)</f>
        <v>0</v>
      </c>
      <c r="DC6" s="166"/>
      <c r="DD6" s="37">
        <f t="shared" ref="DD6:DD34" si="23">IFERROR(DA6/$AV6,0)</f>
        <v>0</v>
      </c>
      <c r="DE6" s="38">
        <f t="shared" ref="DE6:DE34" si="24">+IF(DF6="SI",IFERROR((IF(DF6="SI",DB6,0)/AV6),"REVISAR"),CX6)</f>
        <v>1.0525</v>
      </c>
      <c r="DF6" s="39" t="s">
        <v>174</v>
      </c>
      <c r="DG6" s="40" t="s">
        <v>175</v>
      </c>
      <c r="DH6" s="46">
        <v>80000</v>
      </c>
      <c r="DI6" s="166"/>
      <c r="DJ6" s="166"/>
      <c r="DK6" s="37">
        <f t="shared" ref="DK6:DK34" si="25">IFERROR(DH6/$AV6,0)</f>
        <v>4</v>
      </c>
      <c r="DL6" s="38">
        <f t="shared" ref="DL6:DL34" si="26">+IF(DM6="SI",IFERROR((IF(DM6="SI",DI6,0)/AV6),"REVISAR"),DE6)</f>
        <v>1.0525</v>
      </c>
      <c r="DM6" s="39" t="s">
        <v>174</v>
      </c>
      <c r="DN6" s="40" t="s">
        <v>175</v>
      </c>
      <c r="DO6" s="46">
        <f>+DH6</f>
        <v>80000</v>
      </c>
      <c r="DP6" s="44">
        <f t="shared" ref="DP6:DP21" si="27">IF(DM6="SI",DI6,0)</f>
        <v>0</v>
      </c>
      <c r="DQ6" s="166"/>
      <c r="DR6" s="37">
        <f t="shared" ref="DR6:DR34" si="28">IFERROR(DO6/$AV6,0)</f>
        <v>4</v>
      </c>
      <c r="DS6" s="38">
        <f t="shared" ref="DS6:DS34" si="29">+IF(DT6="SI",IFERROR((IF(DT6="SI",DP6,0)/AV6),"REVISAR"),DL6)</f>
        <v>1.0525</v>
      </c>
      <c r="DT6" s="39" t="s">
        <v>174</v>
      </c>
      <c r="DU6" s="40" t="s">
        <v>175</v>
      </c>
      <c r="DV6" s="46">
        <f>+DO6</f>
        <v>80000</v>
      </c>
      <c r="DW6" s="44">
        <f t="shared" ref="DW6:DW21" si="30">IF(DT6="SI",DP6,0)</f>
        <v>0</v>
      </c>
      <c r="DX6" s="166"/>
      <c r="DY6" s="37">
        <f t="shared" ref="DY6:DY34" si="31">IFERROR(DV6/$AV6,0)</f>
        <v>4</v>
      </c>
      <c r="DZ6" s="38">
        <f t="shared" ref="DZ6:DZ34" si="32">+IF(EA6="SI",IFERROR((IF(EA6="SI",DW6,0)/AV6),"REVISAR"),DS6)</f>
        <v>1.0525</v>
      </c>
      <c r="EA6" s="39" t="s">
        <v>174</v>
      </c>
      <c r="EB6" s="40" t="s">
        <v>175</v>
      </c>
      <c r="EC6" s="46">
        <f t="shared" ref="EC6:EC21" si="33">+AV6</f>
        <v>20000</v>
      </c>
      <c r="ED6" s="166"/>
      <c r="EE6" s="166"/>
      <c r="EF6" s="37">
        <f t="shared" ref="EF6:EF34" si="34">IFERROR(EC6/$AV6,0)</f>
        <v>1</v>
      </c>
      <c r="EG6" s="38">
        <f t="shared" ref="EG6:EG34" si="35">+IF(EH6="SI",IFERROR((IF(EH6="SI",ED6,0)/AV6),"REVISAR"),DZ6)</f>
        <v>1.0525</v>
      </c>
      <c r="EH6" s="39" t="s">
        <v>174</v>
      </c>
      <c r="EI6" s="40" t="s">
        <v>175</v>
      </c>
      <c r="EJ6" s="48"/>
      <c r="EK6" s="48">
        <v>2024</v>
      </c>
      <c r="EL6" s="49" t="str">
        <f>+VLOOKUP(C6,[8]Listas_desplega!$AI$22:$AJ$44,2,0)</f>
        <v>DPI</v>
      </c>
      <c r="EM6" s="49" t="str">
        <f>+VLOOKUP(I6,[8]Listas_desplega!$BY$2:$BZ$7,2,0)</f>
        <v>T_2</v>
      </c>
      <c r="EN6" s="49" t="str">
        <f>+VLOOKUP(J6,[8]Listas_desplega!$BY$10:$BZ$23,2,0)</f>
        <v>T_2_C_2</v>
      </c>
      <c r="EO6" s="49" t="str">
        <f>+VLOOKUP(K6,[8]Listas_desplega!$BY$27:$BZ$54,2,0)</f>
        <v>T_2_C_2_ET_1</v>
      </c>
      <c r="EP6" s="49" t="str">
        <f>+VLOOKUP(L6,[8]Listas_desplega!$BY$57:$BZ$105,2,0)</f>
        <v>T_2_C_2_ET_1_CPT_1</v>
      </c>
      <c r="EQ6" s="50" t="str">
        <f>+VLOOKUP(M6,[8]Listas_desplega!$J$2:$K$11,2,FALSE)</f>
        <v>Eje_E_1</v>
      </c>
      <c r="ER6" s="50"/>
    </row>
    <row r="7" spans="1:148" s="51" customFormat="1" x14ac:dyDescent="0.25">
      <c r="A7" s="20" t="s">
        <v>1385</v>
      </c>
      <c r="B7" s="21" t="s">
        <v>152</v>
      </c>
      <c r="C7" s="22" t="s">
        <v>746</v>
      </c>
      <c r="D7" s="22" t="s">
        <v>764</v>
      </c>
      <c r="E7" s="23" t="s">
        <v>765</v>
      </c>
      <c r="F7" s="23" t="s">
        <v>155</v>
      </c>
      <c r="G7" s="24" t="s">
        <v>156</v>
      </c>
      <c r="H7" s="23" t="s">
        <v>429</v>
      </c>
      <c r="I7" s="23" t="s">
        <v>158</v>
      </c>
      <c r="J7" s="23" t="s">
        <v>159</v>
      </c>
      <c r="K7" s="23" t="s">
        <v>160</v>
      </c>
      <c r="L7" s="23" t="s">
        <v>626</v>
      </c>
      <c r="M7" s="21" t="s">
        <v>627</v>
      </c>
      <c r="N7" s="25" t="s">
        <v>628</v>
      </c>
      <c r="O7" s="29">
        <v>27</v>
      </c>
      <c r="P7" s="23" t="s">
        <v>787</v>
      </c>
      <c r="Q7" s="30" t="s">
        <v>165</v>
      </c>
      <c r="R7" s="27" t="s">
        <v>222</v>
      </c>
      <c r="S7" s="23" t="s">
        <v>788</v>
      </c>
      <c r="T7" s="29" t="s">
        <v>186</v>
      </c>
      <c r="U7" s="29" t="s">
        <v>187</v>
      </c>
      <c r="V7" s="29">
        <v>30</v>
      </c>
      <c r="W7" s="23" t="s">
        <v>751</v>
      </c>
      <c r="X7" s="29" t="s">
        <v>171</v>
      </c>
      <c r="Y7" s="21" t="s">
        <v>172</v>
      </c>
      <c r="Z7" s="30" t="s">
        <v>421</v>
      </c>
      <c r="AA7" s="30" t="s">
        <v>421</v>
      </c>
      <c r="AB7" s="30" t="s">
        <v>421</v>
      </c>
      <c r="AC7" s="30" t="s">
        <v>421</v>
      </c>
      <c r="AD7" s="30" t="s">
        <v>421</v>
      </c>
      <c r="AE7" s="30" t="s">
        <v>421</v>
      </c>
      <c r="AF7" s="30" t="s">
        <v>421</v>
      </c>
      <c r="AG7" s="30" t="s">
        <v>421</v>
      </c>
      <c r="AH7" s="29" t="s">
        <v>421</v>
      </c>
      <c r="AI7" s="29" t="s">
        <v>752</v>
      </c>
      <c r="AJ7" s="29" t="s">
        <v>421</v>
      </c>
      <c r="AK7" s="29" t="s">
        <v>421</v>
      </c>
      <c r="AL7" s="29" t="s">
        <v>421</v>
      </c>
      <c r="AM7" s="29" t="s">
        <v>421</v>
      </c>
      <c r="AN7" s="29" t="s">
        <v>421</v>
      </c>
      <c r="AO7" s="29" t="s">
        <v>421</v>
      </c>
      <c r="AP7" s="29" t="s">
        <v>421</v>
      </c>
      <c r="AQ7" s="29" t="s">
        <v>421</v>
      </c>
      <c r="AR7" s="31" t="s">
        <v>421</v>
      </c>
      <c r="AS7" s="29" t="s">
        <v>421</v>
      </c>
      <c r="AT7" s="29">
        <v>64</v>
      </c>
      <c r="AU7" s="29">
        <v>73</v>
      </c>
      <c r="AV7" s="29">
        <v>82</v>
      </c>
      <c r="AW7" s="29">
        <v>91</v>
      </c>
      <c r="AX7" s="29">
        <v>100</v>
      </c>
      <c r="AY7" s="29">
        <v>100</v>
      </c>
      <c r="AZ7" s="29" t="s">
        <v>421</v>
      </c>
      <c r="BA7" s="29" t="s">
        <v>421</v>
      </c>
      <c r="BB7" s="29" t="s">
        <v>789</v>
      </c>
      <c r="BC7" s="33" t="s">
        <v>421</v>
      </c>
      <c r="BD7" s="158" t="s">
        <v>421</v>
      </c>
      <c r="BE7" s="94"/>
      <c r="BF7" s="40"/>
      <c r="BG7" s="37">
        <f t="shared" si="4"/>
        <v>0</v>
      </c>
      <c r="BH7" s="38">
        <f t="shared" si="5"/>
        <v>0</v>
      </c>
      <c r="BI7" s="39" t="s">
        <v>174</v>
      </c>
      <c r="BJ7" s="40" t="s">
        <v>175</v>
      </c>
      <c r="BK7" s="57"/>
      <c r="BL7" s="44">
        <f t="shared" si="6"/>
        <v>0</v>
      </c>
      <c r="BM7" s="40"/>
      <c r="BN7" s="37">
        <f t="shared" si="7"/>
        <v>0</v>
      </c>
      <c r="BO7" s="38">
        <f t="shared" si="8"/>
        <v>0</v>
      </c>
      <c r="BP7" s="39" t="s">
        <v>174</v>
      </c>
      <c r="BQ7" s="40" t="s">
        <v>175</v>
      </c>
      <c r="BR7" s="57" t="s">
        <v>790</v>
      </c>
      <c r="BS7" s="165">
        <v>80.599999999999994</v>
      </c>
      <c r="BT7" s="166"/>
      <c r="BU7" s="37">
        <f t="shared" si="9"/>
        <v>0</v>
      </c>
      <c r="BV7" s="38">
        <f t="shared" si="10"/>
        <v>0</v>
      </c>
      <c r="BW7" s="39" t="s">
        <v>174</v>
      </c>
      <c r="BX7" s="36" t="s">
        <v>175</v>
      </c>
      <c r="BY7" s="57" t="str">
        <f>+BR7</f>
        <v>78.00</v>
      </c>
      <c r="BZ7" s="44">
        <f t="shared" si="11"/>
        <v>0</v>
      </c>
      <c r="CA7" s="159" t="s">
        <v>791</v>
      </c>
      <c r="CB7" s="37">
        <f t="shared" si="12"/>
        <v>0</v>
      </c>
      <c r="CC7" s="38">
        <f t="shared" si="13"/>
        <v>0</v>
      </c>
      <c r="CD7" s="39" t="s">
        <v>176</v>
      </c>
      <c r="CE7" s="36" t="s">
        <v>792</v>
      </c>
      <c r="CF7" s="57" t="str">
        <f>+BY7</f>
        <v>78.00</v>
      </c>
      <c r="CG7" s="44">
        <f t="shared" si="14"/>
        <v>0</v>
      </c>
      <c r="CH7" s="167"/>
      <c r="CI7" s="37">
        <f t="shared" si="15"/>
        <v>0</v>
      </c>
      <c r="CJ7" s="38">
        <f t="shared" si="16"/>
        <v>0</v>
      </c>
      <c r="CK7" s="39" t="s">
        <v>174</v>
      </c>
      <c r="CL7" s="40" t="s">
        <v>175</v>
      </c>
      <c r="CM7" s="57" t="s">
        <v>793</v>
      </c>
      <c r="CN7" s="166"/>
      <c r="CO7" s="166"/>
      <c r="CP7" s="37">
        <f t="shared" si="17"/>
        <v>0</v>
      </c>
      <c r="CQ7" s="38">
        <f t="shared" si="18"/>
        <v>0</v>
      </c>
      <c r="CR7" s="39" t="s">
        <v>174</v>
      </c>
      <c r="CS7" s="40" t="s">
        <v>175</v>
      </c>
      <c r="CT7" s="57" t="str">
        <f>+CM7</f>
        <v>80.00</v>
      </c>
      <c r="CU7" s="44">
        <f t="shared" si="19"/>
        <v>0</v>
      </c>
      <c r="CV7" s="166"/>
      <c r="CW7" s="37">
        <f t="shared" si="20"/>
        <v>0</v>
      </c>
      <c r="CX7" s="38">
        <f t="shared" si="21"/>
        <v>0</v>
      </c>
      <c r="CY7" s="39" t="s">
        <v>174</v>
      </c>
      <c r="CZ7" s="40" t="s">
        <v>175</v>
      </c>
      <c r="DA7" s="46" t="str">
        <f>+CT7</f>
        <v>80.00</v>
      </c>
      <c r="DB7" s="44">
        <f t="shared" si="22"/>
        <v>0</v>
      </c>
      <c r="DC7" s="166"/>
      <c r="DD7" s="37">
        <f t="shared" si="23"/>
        <v>0</v>
      </c>
      <c r="DE7" s="38">
        <f t="shared" si="24"/>
        <v>0</v>
      </c>
      <c r="DF7" s="39" t="s">
        <v>174</v>
      </c>
      <c r="DG7" s="40" t="s">
        <v>175</v>
      </c>
      <c r="DH7" s="46">
        <v>81</v>
      </c>
      <c r="DI7" s="166"/>
      <c r="DJ7" s="166"/>
      <c r="DK7" s="37">
        <f t="shared" si="25"/>
        <v>0.98780487804878048</v>
      </c>
      <c r="DL7" s="38">
        <f t="shared" si="26"/>
        <v>0</v>
      </c>
      <c r="DM7" s="39" t="s">
        <v>174</v>
      </c>
      <c r="DN7" s="40" t="s">
        <v>175</v>
      </c>
      <c r="DO7" s="46">
        <f>+DH7</f>
        <v>81</v>
      </c>
      <c r="DP7" s="44">
        <f t="shared" si="27"/>
        <v>0</v>
      </c>
      <c r="DQ7" s="166"/>
      <c r="DR7" s="37">
        <f t="shared" si="28"/>
        <v>0.98780487804878048</v>
      </c>
      <c r="DS7" s="38">
        <f t="shared" si="29"/>
        <v>0</v>
      </c>
      <c r="DT7" s="39" t="s">
        <v>174</v>
      </c>
      <c r="DU7" s="40" t="s">
        <v>175</v>
      </c>
      <c r="DV7" s="46">
        <f>+DO7</f>
        <v>81</v>
      </c>
      <c r="DW7" s="44">
        <f t="shared" si="30"/>
        <v>0</v>
      </c>
      <c r="DX7" s="166"/>
      <c r="DY7" s="37">
        <f t="shared" si="31"/>
        <v>0.98780487804878048</v>
      </c>
      <c r="DZ7" s="38">
        <f t="shared" si="32"/>
        <v>0</v>
      </c>
      <c r="EA7" s="39" t="s">
        <v>174</v>
      </c>
      <c r="EB7" s="40" t="s">
        <v>175</v>
      </c>
      <c r="EC7" s="46">
        <f t="shared" si="33"/>
        <v>82</v>
      </c>
      <c r="ED7" s="166"/>
      <c r="EE7" s="166"/>
      <c r="EF7" s="37">
        <f t="shared" si="34"/>
        <v>1</v>
      </c>
      <c r="EG7" s="38">
        <f t="shared" si="35"/>
        <v>0</v>
      </c>
      <c r="EH7" s="39" t="s">
        <v>174</v>
      </c>
      <c r="EI7" s="40" t="s">
        <v>175</v>
      </c>
      <c r="EJ7" s="48"/>
      <c r="EK7" s="48">
        <v>2024</v>
      </c>
      <c r="EL7" s="49" t="str">
        <f>+VLOOKUP(C7,[8]Listas_desplega!$AI$22:$AJ$44,2,0)</f>
        <v>DPI</v>
      </c>
      <c r="EM7" s="49" t="str">
        <f>+VLOOKUP(I7,[8]Listas_desplega!$BY$2:$BZ$7,2,0)</f>
        <v>T_2</v>
      </c>
      <c r="EN7" s="49" t="str">
        <f>+VLOOKUP(J7,[8]Listas_desplega!$BY$10:$BZ$23,2,0)</f>
        <v>T_2_C_2</v>
      </c>
      <c r="EO7" s="49" t="str">
        <f>+VLOOKUP(K7,[8]Listas_desplega!$BY$27:$BZ$54,2,0)</f>
        <v>T_2_C_2_ET_1</v>
      </c>
      <c r="EP7" s="49" t="str">
        <f>+VLOOKUP(L7,[8]Listas_desplega!$BY$57:$BZ$105,2,0)</f>
        <v>T_2_C_2_ET_1_CPT_1</v>
      </c>
      <c r="EQ7" s="50" t="str">
        <f>+VLOOKUP(M7,[8]Listas_desplega!$J$2:$K$11,2,FALSE)</f>
        <v>Eje_E_1</v>
      </c>
      <c r="ER7" s="50"/>
    </row>
    <row r="8" spans="1:148" s="51" customFormat="1" x14ac:dyDescent="0.25">
      <c r="A8" s="20" t="s">
        <v>1386</v>
      </c>
      <c r="B8" s="21" t="s">
        <v>152</v>
      </c>
      <c r="C8" s="22" t="s">
        <v>746</v>
      </c>
      <c r="D8" s="63" t="s">
        <v>764</v>
      </c>
      <c r="E8" s="23" t="s">
        <v>765</v>
      </c>
      <c r="F8" s="23" t="s">
        <v>155</v>
      </c>
      <c r="G8" s="23" t="s">
        <v>794</v>
      </c>
      <c r="H8" s="23" t="s">
        <v>429</v>
      </c>
      <c r="I8" s="23" t="s">
        <v>158</v>
      </c>
      <c r="J8" s="23" t="s">
        <v>159</v>
      </c>
      <c r="K8" s="23" t="s">
        <v>160</v>
      </c>
      <c r="L8" s="23" t="s">
        <v>626</v>
      </c>
      <c r="M8" s="21" t="s">
        <v>627</v>
      </c>
      <c r="N8" s="25" t="s">
        <v>628</v>
      </c>
      <c r="O8" s="29">
        <v>28</v>
      </c>
      <c r="P8" s="23" t="s">
        <v>795</v>
      </c>
      <c r="Q8" s="30" t="s">
        <v>165</v>
      </c>
      <c r="R8" s="27" t="s">
        <v>166</v>
      </c>
      <c r="S8" s="23" t="s">
        <v>796</v>
      </c>
      <c r="T8" s="29" t="s">
        <v>168</v>
      </c>
      <c r="U8" s="29" t="s">
        <v>169</v>
      </c>
      <c r="V8" s="29">
        <v>30</v>
      </c>
      <c r="W8" s="23" t="s">
        <v>797</v>
      </c>
      <c r="X8" s="29" t="s">
        <v>171</v>
      </c>
      <c r="Y8" s="21" t="s">
        <v>172</v>
      </c>
      <c r="Z8" s="30" t="s">
        <v>421</v>
      </c>
      <c r="AA8" s="30" t="s">
        <v>421</v>
      </c>
      <c r="AB8" s="30" t="s">
        <v>421</v>
      </c>
      <c r="AC8" s="30" t="s">
        <v>421</v>
      </c>
      <c r="AD8" s="30" t="s">
        <v>421</v>
      </c>
      <c r="AE8" s="30" t="s">
        <v>421</v>
      </c>
      <c r="AF8" s="30" t="s">
        <v>421</v>
      </c>
      <c r="AG8" s="30" t="s">
        <v>421</v>
      </c>
      <c r="AH8" s="29" t="s">
        <v>421</v>
      </c>
      <c r="AI8" s="29" t="s">
        <v>752</v>
      </c>
      <c r="AJ8" s="29" t="s">
        <v>421</v>
      </c>
      <c r="AK8" s="29" t="s">
        <v>421</v>
      </c>
      <c r="AL8" s="29" t="s">
        <v>421</v>
      </c>
      <c r="AM8" s="29" t="s">
        <v>421</v>
      </c>
      <c r="AN8" s="29" t="s">
        <v>421</v>
      </c>
      <c r="AO8" s="29" t="s">
        <v>421</v>
      </c>
      <c r="AP8" s="29" t="s">
        <v>421</v>
      </c>
      <c r="AQ8" s="29" t="s">
        <v>421</v>
      </c>
      <c r="AR8" s="31" t="s">
        <v>421</v>
      </c>
      <c r="AS8" s="29" t="s">
        <v>421</v>
      </c>
      <c r="AT8" s="29" t="s">
        <v>175</v>
      </c>
      <c r="AU8" s="29">
        <v>50</v>
      </c>
      <c r="AV8" s="29">
        <v>70</v>
      </c>
      <c r="AW8" s="29">
        <v>80</v>
      </c>
      <c r="AX8" s="29">
        <v>97</v>
      </c>
      <c r="AY8" s="29">
        <v>97</v>
      </c>
      <c r="AZ8" s="29" t="s">
        <v>421</v>
      </c>
      <c r="BA8" s="29" t="s">
        <v>421</v>
      </c>
      <c r="BB8" s="29" t="s">
        <v>421</v>
      </c>
      <c r="BC8" s="33" t="s">
        <v>421</v>
      </c>
      <c r="BD8" s="45">
        <v>0</v>
      </c>
      <c r="BE8" s="45">
        <v>0</v>
      </c>
      <c r="BF8" s="40"/>
      <c r="BG8" s="37">
        <f t="shared" si="4"/>
        <v>0</v>
      </c>
      <c r="BH8" s="38">
        <f t="shared" si="5"/>
        <v>0</v>
      </c>
      <c r="BI8" s="39" t="s">
        <v>174</v>
      </c>
      <c r="BJ8" s="40" t="s">
        <v>175</v>
      </c>
      <c r="BK8" s="44">
        <f>IF(BH8="SI",BD8,0)</f>
        <v>0</v>
      </c>
      <c r="BL8" s="44">
        <f t="shared" si="6"/>
        <v>0</v>
      </c>
      <c r="BM8" s="40"/>
      <c r="BN8" s="37">
        <f t="shared" si="7"/>
        <v>0</v>
      </c>
      <c r="BO8" s="38">
        <f t="shared" si="8"/>
        <v>0</v>
      </c>
      <c r="BP8" s="39" t="s">
        <v>174</v>
      </c>
      <c r="BQ8" s="40" t="s">
        <v>175</v>
      </c>
      <c r="BR8" s="57">
        <v>0</v>
      </c>
      <c r="BS8" s="44">
        <f>IF(BP8="SI",BL8,0)</f>
        <v>0</v>
      </c>
      <c r="BT8" s="40"/>
      <c r="BU8" s="37">
        <f t="shared" si="9"/>
        <v>0</v>
      </c>
      <c r="BV8" s="38">
        <f t="shared" si="10"/>
        <v>0</v>
      </c>
      <c r="BW8" s="39" t="s">
        <v>174</v>
      </c>
      <c r="BX8" s="36" t="s">
        <v>175</v>
      </c>
      <c r="BY8" s="44">
        <f>IF(BV8="SI",BR8,0)</f>
        <v>0</v>
      </c>
      <c r="BZ8" s="44">
        <f t="shared" si="11"/>
        <v>0</v>
      </c>
      <c r="CA8" s="159"/>
      <c r="CB8" s="37">
        <f t="shared" si="12"/>
        <v>0</v>
      </c>
      <c r="CC8" s="38">
        <f t="shared" si="13"/>
        <v>0</v>
      </c>
      <c r="CD8" s="39" t="s">
        <v>174</v>
      </c>
      <c r="CE8" s="36" t="s">
        <v>175</v>
      </c>
      <c r="CF8" s="45"/>
      <c r="CG8" s="44">
        <f t="shared" si="14"/>
        <v>0</v>
      </c>
      <c r="CH8" s="87"/>
      <c r="CI8" s="37">
        <f t="shared" si="15"/>
        <v>0</v>
      </c>
      <c r="CJ8" s="38">
        <f t="shared" si="16"/>
        <v>0</v>
      </c>
      <c r="CK8" s="39" t="s">
        <v>174</v>
      </c>
      <c r="CL8" s="40" t="s">
        <v>175</v>
      </c>
      <c r="CM8" s="46" t="s">
        <v>798</v>
      </c>
      <c r="CN8" s="40"/>
      <c r="CO8" s="40"/>
      <c r="CP8" s="37">
        <f t="shared" si="17"/>
        <v>0</v>
      </c>
      <c r="CQ8" s="38">
        <f t="shared" si="18"/>
        <v>0</v>
      </c>
      <c r="CR8" s="39" t="s">
        <v>174</v>
      </c>
      <c r="CS8" s="40" t="s">
        <v>175</v>
      </c>
      <c r="CT8" s="126" t="s">
        <v>421</v>
      </c>
      <c r="CU8" s="44">
        <f t="shared" si="19"/>
        <v>0</v>
      </c>
      <c r="CV8" s="40"/>
      <c r="CW8" s="37">
        <f t="shared" si="20"/>
        <v>0</v>
      </c>
      <c r="CX8" s="38">
        <f t="shared" si="21"/>
        <v>0</v>
      </c>
      <c r="CY8" s="39" t="s">
        <v>174</v>
      </c>
      <c r="CZ8" s="40" t="s">
        <v>175</v>
      </c>
      <c r="DA8" s="94" t="s">
        <v>421</v>
      </c>
      <c r="DB8" s="44">
        <f t="shared" si="22"/>
        <v>0</v>
      </c>
      <c r="DC8" s="40"/>
      <c r="DD8" s="37">
        <f t="shared" si="23"/>
        <v>0</v>
      </c>
      <c r="DE8" s="38">
        <f t="shared" si="24"/>
        <v>0</v>
      </c>
      <c r="DF8" s="39" t="s">
        <v>174</v>
      </c>
      <c r="DG8" s="40" t="s">
        <v>175</v>
      </c>
      <c r="DH8" s="46" t="s">
        <v>421</v>
      </c>
      <c r="DI8" s="44">
        <f>IF(DF8="SI",DB8,0)</f>
        <v>0</v>
      </c>
      <c r="DJ8" s="40"/>
      <c r="DK8" s="37">
        <f t="shared" si="25"/>
        <v>0</v>
      </c>
      <c r="DL8" s="38">
        <f t="shared" si="26"/>
        <v>0</v>
      </c>
      <c r="DM8" s="39" t="s">
        <v>174</v>
      </c>
      <c r="DN8" s="40" t="s">
        <v>175</v>
      </c>
      <c r="DO8" s="46" t="s">
        <v>421</v>
      </c>
      <c r="DP8" s="44">
        <f t="shared" si="27"/>
        <v>0</v>
      </c>
      <c r="DQ8" s="40"/>
      <c r="DR8" s="37">
        <f t="shared" si="28"/>
        <v>0</v>
      </c>
      <c r="DS8" s="38">
        <f t="shared" si="29"/>
        <v>0</v>
      </c>
      <c r="DT8" s="39" t="s">
        <v>174</v>
      </c>
      <c r="DU8" s="40" t="s">
        <v>175</v>
      </c>
      <c r="DV8" s="46" t="s">
        <v>421</v>
      </c>
      <c r="DW8" s="44">
        <f t="shared" si="30"/>
        <v>0</v>
      </c>
      <c r="DX8" s="40"/>
      <c r="DY8" s="37">
        <f t="shared" si="31"/>
        <v>0</v>
      </c>
      <c r="DZ8" s="38">
        <f t="shared" si="32"/>
        <v>0</v>
      </c>
      <c r="EA8" s="39" t="s">
        <v>174</v>
      </c>
      <c r="EB8" s="40" t="s">
        <v>175</v>
      </c>
      <c r="EC8" s="46">
        <f t="shared" si="33"/>
        <v>70</v>
      </c>
      <c r="ED8" s="40"/>
      <c r="EE8" s="40"/>
      <c r="EF8" s="37">
        <f t="shared" si="34"/>
        <v>1</v>
      </c>
      <c r="EG8" s="38">
        <f t="shared" si="35"/>
        <v>0</v>
      </c>
      <c r="EH8" s="39" t="s">
        <v>174</v>
      </c>
      <c r="EI8" s="40" t="s">
        <v>175</v>
      </c>
      <c r="EJ8" s="50"/>
      <c r="EK8" s="48">
        <v>2024</v>
      </c>
      <c r="EL8" s="49" t="str">
        <f>+VLOOKUP(C8,[8]Listas_desplega!$AI$22:$AJ$44,2,0)</f>
        <v>DPI</v>
      </c>
      <c r="EM8" s="49" t="str">
        <f>+VLOOKUP(I8,[8]Listas_desplega!$BY$2:$BZ$7,2,0)</f>
        <v>T_2</v>
      </c>
      <c r="EN8" s="49" t="str">
        <f>+VLOOKUP(J8,[8]Listas_desplega!$BY$10:$BZ$23,2,0)</f>
        <v>T_2_C_2</v>
      </c>
      <c r="EO8" s="49" t="str">
        <f>+VLOOKUP(K8,[8]Listas_desplega!$BY$27:$BZ$54,2,0)</f>
        <v>T_2_C_2_ET_1</v>
      </c>
      <c r="EP8" s="49" t="str">
        <f>+VLOOKUP(L8,[8]Listas_desplega!$BY$57:$BZ$105,2,0)</f>
        <v>T_2_C_2_ET_1_CPT_1</v>
      </c>
      <c r="EQ8" s="50" t="str">
        <f>+VLOOKUP(M8,[8]Listas_desplega!$J$2:$K$11,2,FALSE)</f>
        <v>Eje_E_1</v>
      </c>
      <c r="ER8" s="50"/>
    </row>
    <row r="9" spans="1:148" s="51" customFormat="1" x14ac:dyDescent="0.25">
      <c r="A9" s="20" t="s">
        <v>1387</v>
      </c>
      <c r="B9" s="21" t="s">
        <v>152</v>
      </c>
      <c r="C9" s="22" t="s">
        <v>746</v>
      </c>
      <c r="D9" s="172" t="s">
        <v>799</v>
      </c>
      <c r="E9" s="23" t="s">
        <v>765</v>
      </c>
      <c r="F9" s="23" t="s">
        <v>155</v>
      </c>
      <c r="G9" s="24" t="s">
        <v>156</v>
      </c>
      <c r="H9" s="23" t="s">
        <v>429</v>
      </c>
      <c r="I9" s="23" t="s">
        <v>158</v>
      </c>
      <c r="J9" s="23" t="s">
        <v>159</v>
      </c>
      <c r="K9" s="23" t="s">
        <v>160</v>
      </c>
      <c r="L9" s="23" t="s">
        <v>626</v>
      </c>
      <c r="M9" s="21" t="s">
        <v>627</v>
      </c>
      <c r="N9" s="25" t="s">
        <v>628</v>
      </c>
      <c r="O9" s="29">
        <v>29</v>
      </c>
      <c r="P9" s="23" t="s">
        <v>800</v>
      </c>
      <c r="Q9" s="30" t="s">
        <v>165</v>
      </c>
      <c r="R9" s="27" t="s">
        <v>166</v>
      </c>
      <c r="S9" s="23" t="s">
        <v>801</v>
      </c>
      <c r="T9" s="29" t="s">
        <v>186</v>
      </c>
      <c r="U9" s="29" t="s">
        <v>169</v>
      </c>
      <c r="V9" s="29">
        <v>90</v>
      </c>
      <c r="W9" s="23" t="s">
        <v>751</v>
      </c>
      <c r="X9" s="29" t="s">
        <v>171</v>
      </c>
      <c r="Y9" s="21" t="s">
        <v>172</v>
      </c>
      <c r="Z9" s="30" t="s">
        <v>421</v>
      </c>
      <c r="AA9" s="30" t="s">
        <v>421</v>
      </c>
      <c r="AB9" s="30" t="s">
        <v>421</v>
      </c>
      <c r="AC9" s="30" t="s">
        <v>421</v>
      </c>
      <c r="AD9" s="30" t="s">
        <v>421</v>
      </c>
      <c r="AE9" s="30" t="s">
        <v>421</v>
      </c>
      <c r="AF9" s="30" t="s">
        <v>421</v>
      </c>
      <c r="AG9" s="30" t="s">
        <v>421</v>
      </c>
      <c r="AH9" s="29" t="s">
        <v>421</v>
      </c>
      <c r="AI9" s="29" t="s">
        <v>752</v>
      </c>
      <c r="AJ9" s="29" t="s">
        <v>421</v>
      </c>
      <c r="AK9" s="29" t="s">
        <v>421</v>
      </c>
      <c r="AL9" s="29" t="s">
        <v>421</v>
      </c>
      <c r="AM9" s="29" t="s">
        <v>421</v>
      </c>
      <c r="AN9" s="29" t="s">
        <v>421</v>
      </c>
      <c r="AO9" s="29" t="s">
        <v>421</v>
      </c>
      <c r="AP9" s="29" t="s">
        <v>421</v>
      </c>
      <c r="AQ9" s="29" t="s">
        <v>421</v>
      </c>
      <c r="AR9" s="31" t="s">
        <v>421</v>
      </c>
      <c r="AS9" s="29" t="s">
        <v>421</v>
      </c>
      <c r="AT9" s="69">
        <v>72</v>
      </c>
      <c r="AU9" s="98">
        <v>75</v>
      </c>
      <c r="AV9" s="98">
        <v>80</v>
      </c>
      <c r="AW9" s="98">
        <v>85</v>
      </c>
      <c r="AX9" s="98">
        <v>90</v>
      </c>
      <c r="AY9" s="98">
        <v>90</v>
      </c>
      <c r="AZ9" s="98" t="s">
        <v>421</v>
      </c>
      <c r="BA9" s="98" t="s">
        <v>421</v>
      </c>
      <c r="BB9" s="98" t="s">
        <v>421</v>
      </c>
      <c r="BC9" s="99" t="s">
        <v>421</v>
      </c>
      <c r="BD9" s="45">
        <v>0</v>
      </c>
      <c r="BE9" s="45">
        <v>0</v>
      </c>
      <c r="BF9" s="40"/>
      <c r="BG9" s="37">
        <f t="shared" si="4"/>
        <v>0</v>
      </c>
      <c r="BH9" s="38">
        <f t="shared" si="5"/>
        <v>0</v>
      </c>
      <c r="BI9" s="39" t="s">
        <v>174</v>
      </c>
      <c r="BJ9" s="40" t="s">
        <v>175</v>
      </c>
      <c r="BK9" s="44">
        <f>IF(BH9="SI",BD9,0)</f>
        <v>0</v>
      </c>
      <c r="BL9" s="44">
        <f t="shared" si="6"/>
        <v>0</v>
      </c>
      <c r="BM9" s="40"/>
      <c r="BN9" s="37">
        <f t="shared" si="7"/>
        <v>0</v>
      </c>
      <c r="BO9" s="38">
        <f t="shared" si="8"/>
        <v>0</v>
      </c>
      <c r="BP9" s="39" t="s">
        <v>174</v>
      </c>
      <c r="BQ9" s="40" t="s">
        <v>175</v>
      </c>
      <c r="BR9" s="57">
        <v>0</v>
      </c>
      <c r="BS9" s="44">
        <f>IF(BP9="SI",BL9,0)</f>
        <v>0</v>
      </c>
      <c r="BT9" s="40"/>
      <c r="BU9" s="37">
        <f t="shared" si="9"/>
        <v>0</v>
      </c>
      <c r="BV9" s="38">
        <f t="shared" si="10"/>
        <v>0</v>
      </c>
      <c r="BW9" s="39" t="s">
        <v>174</v>
      </c>
      <c r="BX9" s="40" t="s">
        <v>175</v>
      </c>
      <c r="BY9" s="44">
        <f>IF(BV9="SI",BR9,0)</f>
        <v>0</v>
      </c>
      <c r="BZ9" s="44">
        <f t="shared" si="11"/>
        <v>0</v>
      </c>
      <c r="CA9" s="159"/>
      <c r="CB9" s="37">
        <f t="shared" si="12"/>
        <v>0</v>
      </c>
      <c r="CC9" s="38">
        <f t="shared" si="13"/>
        <v>0</v>
      </c>
      <c r="CD9" s="39" t="s">
        <v>174</v>
      </c>
      <c r="CE9" s="36" t="s">
        <v>175</v>
      </c>
      <c r="CF9" s="45"/>
      <c r="CG9" s="44">
        <f t="shared" si="14"/>
        <v>0</v>
      </c>
      <c r="CH9" s="40"/>
      <c r="CI9" s="37">
        <f t="shared" si="15"/>
        <v>0</v>
      </c>
      <c r="CJ9" s="38">
        <f t="shared" si="16"/>
        <v>0</v>
      </c>
      <c r="CK9" s="39" t="s">
        <v>174</v>
      </c>
      <c r="CL9" s="40" t="s">
        <v>175</v>
      </c>
      <c r="CM9" s="46" t="s">
        <v>789</v>
      </c>
      <c r="CN9" s="40"/>
      <c r="CO9" s="40"/>
      <c r="CP9" s="37">
        <f t="shared" si="17"/>
        <v>0</v>
      </c>
      <c r="CQ9" s="38">
        <f t="shared" si="18"/>
        <v>0</v>
      </c>
      <c r="CR9" s="39" t="s">
        <v>174</v>
      </c>
      <c r="CS9" s="40" t="s">
        <v>175</v>
      </c>
      <c r="CT9" s="126" t="s">
        <v>421</v>
      </c>
      <c r="CU9" s="44">
        <f t="shared" si="19"/>
        <v>0</v>
      </c>
      <c r="CV9" s="40"/>
      <c r="CW9" s="37">
        <f t="shared" si="20"/>
        <v>0</v>
      </c>
      <c r="CX9" s="38">
        <f t="shared" si="21"/>
        <v>0</v>
      </c>
      <c r="CY9" s="39" t="s">
        <v>174</v>
      </c>
      <c r="CZ9" s="40" t="s">
        <v>175</v>
      </c>
      <c r="DA9" s="94" t="s">
        <v>421</v>
      </c>
      <c r="DB9" s="44">
        <f t="shared" si="22"/>
        <v>0</v>
      </c>
      <c r="DC9" s="40"/>
      <c r="DD9" s="37">
        <f t="shared" si="23"/>
        <v>0</v>
      </c>
      <c r="DE9" s="38">
        <f t="shared" si="24"/>
        <v>0</v>
      </c>
      <c r="DF9" s="39" t="s">
        <v>174</v>
      </c>
      <c r="DG9" s="40" t="s">
        <v>175</v>
      </c>
      <c r="DH9" s="46" t="s">
        <v>421</v>
      </c>
      <c r="DI9" s="44">
        <f>IF(DF9="SI",DB9,0)</f>
        <v>0</v>
      </c>
      <c r="DJ9" s="40"/>
      <c r="DK9" s="37">
        <f t="shared" si="25"/>
        <v>0</v>
      </c>
      <c r="DL9" s="38">
        <f t="shared" si="26"/>
        <v>0</v>
      </c>
      <c r="DM9" s="39" t="s">
        <v>174</v>
      </c>
      <c r="DN9" s="40" t="s">
        <v>175</v>
      </c>
      <c r="DO9" s="46" t="s">
        <v>421</v>
      </c>
      <c r="DP9" s="44">
        <f t="shared" si="27"/>
        <v>0</v>
      </c>
      <c r="DQ9" s="40"/>
      <c r="DR9" s="37">
        <f t="shared" si="28"/>
        <v>0</v>
      </c>
      <c r="DS9" s="38">
        <f t="shared" si="29"/>
        <v>0</v>
      </c>
      <c r="DT9" s="39" t="s">
        <v>174</v>
      </c>
      <c r="DU9" s="40" t="s">
        <v>175</v>
      </c>
      <c r="DV9" s="46" t="s">
        <v>421</v>
      </c>
      <c r="DW9" s="44">
        <f t="shared" si="30"/>
        <v>0</v>
      </c>
      <c r="DX9" s="40"/>
      <c r="DY9" s="37">
        <f t="shared" si="31"/>
        <v>0</v>
      </c>
      <c r="DZ9" s="38">
        <f t="shared" si="32"/>
        <v>0</v>
      </c>
      <c r="EA9" s="39" t="s">
        <v>174</v>
      </c>
      <c r="EB9" s="40" t="s">
        <v>175</v>
      </c>
      <c r="EC9" s="46">
        <f t="shared" si="33"/>
        <v>80</v>
      </c>
      <c r="ED9" s="40"/>
      <c r="EE9" s="40"/>
      <c r="EF9" s="37">
        <f t="shared" si="34"/>
        <v>1</v>
      </c>
      <c r="EG9" s="38">
        <f t="shared" si="35"/>
        <v>0</v>
      </c>
      <c r="EH9" s="39" t="s">
        <v>174</v>
      </c>
      <c r="EI9" s="40" t="s">
        <v>175</v>
      </c>
      <c r="EJ9" s="50"/>
      <c r="EK9" s="48">
        <v>2024</v>
      </c>
      <c r="EL9" s="49" t="str">
        <f>+VLOOKUP(C9,[8]Listas_desplega!$AI$22:$AJ$44,2,0)</f>
        <v>DPI</v>
      </c>
      <c r="EM9" s="49" t="str">
        <f>+VLOOKUP(I9,[8]Listas_desplega!$BY$2:$BZ$7,2,0)</f>
        <v>T_2</v>
      </c>
      <c r="EN9" s="49" t="str">
        <f>+VLOOKUP(J9,[8]Listas_desplega!$BY$10:$BZ$23,2,0)</f>
        <v>T_2_C_2</v>
      </c>
      <c r="EO9" s="49" t="str">
        <f>+VLOOKUP(K9,[8]Listas_desplega!$BY$27:$BZ$54,2,0)</f>
        <v>T_2_C_2_ET_1</v>
      </c>
      <c r="EP9" s="49" t="str">
        <f>+VLOOKUP(L9,[8]Listas_desplega!$BY$57:$BZ$105,2,0)</f>
        <v>T_2_C_2_ET_1_CPT_1</v>
      </c>
      <c r="EQ9" s="50" t="str">
        <f>+VLOOKUP(M9,[8]Listas_desplega!$J$2:$K$11,2,FALSE)</f>
        <v>Eje_E_1</v>
      </c>
      <c r="ER9" s="50"/>
    </row>
    <row r="10" spans="1:148" s="51" customFormat="1" x14ac:dyDescent="0.25">
      <c r="A10" s="20" t="s">
        <v>1388</v>
      </c>
      <c r="B10" s="21" t="s">
        <v>152</v>
      </c>
      <c r="C10" s="22" t="s">
        <v>746</v>
      </c>
      <c r="D10" s="172" t="s">
        <v>799</v>
      </c>
      <c r="E10" s="23" t="s">
        <v>765</v>
      </c>
      <c r="F10" s="23" t="s">
        <v>155</v>
      </c>
      <c r="G10" s="24" t="s">
        <v>156</v>
      </c>
      <c r="H10" s="23" t="s">
        <v>429</v>
      </c>
      <c r="I10" s="23" t="s">
        <v>158</v>
      </c>
      <c r="J10" s="23" t="s">
        <v>159</v>
      </c>
      <c r="K10" s="23" t="s">
        <v>160</v>
      </c>
      <c r="L10" s="23" t="s">
        <v>626</v>
      </c>
      <c r="M10" s="21" t="s">
        <v>627</v>
      </c>
      <c r="N10" s="25" t="s">
        <v>628</v>
      </c>
      <c r="O10" s="29">
        <v>30</v>
      </c>
      <c r="P10" s="23" t="s">
        <v>802</v>
      </c>
      <c r="Q10" s="30" t="s">
        <v>165</v>
      </c>
      <c r="R10" s="27" t="s">
        <v>222</v>
      </c>
      <c r="S10" s="23" t="s">
        <v>803</v>
      </c>
      <c r="T10" s="29" t="s">
        <v>186</v>
      </c>
      <c r="U10" s="29" t="s">
        <v>187</v>
      </c>
      <c r="V10" s="29">
        <v>30</v>
      </c>
      <c r="W10" s="23" t="s">
        <v>751</v>
      </c>
      <c r="X10" s="29" t="s">
        <v>171</v>
      </c>
      <c r="Y10" s="21" t="s">
        <v>172</v>
      </c>
      <c r="Z10" s="30" t="s">
        <v>421</v>
      </c>
      <c r="AA10" s="30" t="s">
        <v>421</v>
      </c>
      <c r="AB10" s="30" t="s">
        <v>421</v>
      </c>
      <c r="AC10" s="30" t="s">
        <v>421</v>
      </c>
      <c r="AD10" s="30" t="s">
        <v>421</v>
      </c>
      <c r="AE10" s="30" t="s">
        <v>421</v>
      </c>
      <c r="AF10" s="30" t="s">
        <v>421</v>
      </c>
      <c r="AG10" s="30" t="s">
        <v>421</v>
      </c>
      <c r="AH10" s="29" t="s">
        <v>421</v>
      </c>
      <c r="AI10" s="29" t="s">
        <v>752</v>
      </c>
      <c r="AJ10" s="29" t="s">
        <v>421</v>
      </c>
      <c r="AK10" s="29" t="s">
        <v>421</v>
      </c>
      <c r="AL10" s="29" t="s">
        <v>421</v>
      </c>
      <c r="AM10" s="29" t="s">
        <v>421</v>
      </c>
      <c r="AN10" s="29" t="s">
        <v>421</v>
      </c>
      <c r="AO10" s="29" t="s">
        <v>421</v>
      </c>
      <c r="AP10" s="29" t="s">
        <v>421</v>
      </c>
      <c r="AQ10" s="29" t="s">
        <v>421</v>
      </c>
      <c r="AR10" s="31" t="s">
        <v>421</v>
      </c>
      <c r="AS10" s="29" t="s">
        <v>421</v>
      </c>
      <c r="AT10" s="69" t="s">
        <v>175</v>
      </c>
      <c r="AU10" s="98">
        <v>25</v>
      </c>
      <c r="AV10" s="98">
        <v>50</v>
      </c>
      <c r="AW10" s="98">
        <v>75</v>
      </c>
      <c r="AX10" s="98">
        <v>100</v>
      </c>
      <c r="AY10" s="98" t="s">
        <v>804</v>
      </c>
      <c r="AZ10" s="98" t="s">
        <v>421</v>
      </c>
      <c r="BA10" s="98" t="s">
        <v>421</v>
      </c>
      <c r="BB10" s="98" t="s">
        <v>805</v>
      </c>
      <c r="BC10" s="99" t="s">
        <v>421</v>
      </c>
      <c r="BD10" s="158" t="s">
        <v>421</v>
      </c>
      <c r="BE10" s="94"/>
      <c r="BF10" s="40"/>
      <c r="BG10" s="37">
        <f t="shared" si="4"/>
        <v>0</v>
      </c>
      <c r="BH10" s="38">
        <f t="shared" si="5"/>
        <v>0</v>
      </c>
      <c r="BI10" s="39" t="s">
        <v>174</v>
      </c>
      <c r="BJ10" s="40" t="s">
        <v>175</v>
      </c>
      <c r="BK10" s="57"/>
      <c r="BL10" s="44">
        <f t="shared" si="6"/>
        <v>0</v>
      </c>
      <c r="BM10" s="40"/>
      <c r="BN10" s="37">
        <f t="shared" si="7"/>
        <v>0</v>
      </c>
      <c r="BO10" s="38">
        <f t="shared" si="8"/>
        <v>0</v>
      </c>
      <c r="BP10" s="39" t="s">
        <v>174</v>
      </c>
      <c r="BQ10" s="40" t="s">
        <v>175</v>
      </c>
      <c r="BR10" s="57">
        <v>25</v>
      </c>
      <c r="BS10" s="165">
        <v>2</v>
      </c>
      <c r="BT10" s="166"/>
      <c r="BU10" s="37">
        <f t="shared" si="9"/>
        <v>0.5</v>
      </c>
      <c r="BV10" s="38">
        <f t="shared" si="10"/>
        <v>0</v>
      </c>
      <c r="BW10" s="39" t="s">
        <v>174</v>
      </c>
      <c r="BX10" s="40" t="s">
        <v>175</v>
      </c>
      <c r="BY10" s="57">
        <f>+BR10</f>
        <v>25</v>
      </c>
      <c r="BZ10" s="44">
        <f t="shared" si="11"/>
        <v>0</v>
      </c>
      <c r="CA10" s="159" t="s">
        <v>806</v>
      </c>
      <c r="CB10" s="37">
        <f t="shared" si="12"/>
        <v>0.5</v>
      </c>
      <c r="CC10" s="38">
        <f t="shared" si="13"/>
        <v>0</v>
      </c>
      <c r="CD10" s="39" t="s">
        <v>176</v>
      </c>
      <c r="CE10" s="36" t="s">
        <v>807</v>
      </c>
      <c r="CF10" s="57">
        <f>+BY10</f>
        <v>25</v>
      </c>
      <c r="CG10" s="44">
        <f t="shared" si="14"/>
        <v>0</v>
      </c>
      <c r="CH10" s="166"/>
      <c r="CI10" s="37">
        <f t="shared" si="15"/>
        <v>0.5</v>
      </c>
      <c r="CJ10" s="38">
        <f t="shared" si="16"/>
        <v>0</v>
      </c>
      <c r="CK10" s="39" t="s">
        <v>174</v>
      </c>
      <c r="CL10" s="40" t="s">
        <v>175</v>
      </c>
      <c r="CM10" s="57" t="s">
        <v>808</v>
      </c>
      <c r="CN10" s="166"/>
      <c r="CO10" s="166"/>
      <c r="CP10" s="37">
        <f t="shared" si="17"/>
        <v>0</v>
      </c>
      <c r="CQ10" s="38">
        <f t="shared" si="18"/>
        <v>0</v>
      </c>
      <c r="CR10" s="39" t="s">
        <v>174</v>
      </c>
      <c r="CS10" s="40" t="s">
        <v>175</v>
      </c>
      <c r="CT10" s="57" t="str">
        <f>+CM10</f>
        <v>30.00</v>
      </c>
      <c r="CU10" s="44">
        <f t="shared" si="19"/>
        <v>0</v>
      </c>
      <c r="CV10" s="166"/>
      <c r="CW10" s="37">
        <f t="shared" si="20"/>
        <v>0</v>
      </c>
      <c r="CX10" s="38">
        <f t="shared" si="21"/>
        <v>0</v>
      </c>
      <c r="CY10" s="39" t="s">
        <v>174</v>
      </c>
      <c r="CZ10" s="40" t="s">
        <v>175</v>
      </c>
      <c r="DA10" s="46" t="str">
        <f>+CT10</f>
        <v>30.00</v>
      </c>
      <c r="DB10" s="44">
        <f t="shared" si="22"/>
        <v>0</v>
      </c>
      <c r="DC10" s="166"/>
      <c r="DD10" s="37">
        <f t="shared" si="23"/>
        <v>0</v>
      </c>
      <c r="DE10" s="38">
        <f t="shared" si="24"/>
        <v>0</v>
      </c>
      <c r="DF10" s="39" t="s">
        <v>174</v>
      </c>
      <c r="DG10" s="40" t="s">
        <v>175</v>
      </c>
      <c r="DH10" s="46" t="s">
        <v>809</v>
      </c>
      <c r="DI10" s="166"/>
      <c r="DJ10" s="166"/>
      <c r="DK10" s="37">
        <f t="shared" si="25"/>
        <v>0</v>
      </c>
      <c r="DL10" s="38">
        <f t="shared" si="26"/>
        <v>0</v>
      </c>
      <c r="DM10" s="39" t="s">
        <v>174</v>
      </c>
      <c r="DN10" s="40" t="s">
        <v>175</v>
      </c>
      <c r="DO10" s="46" t="str">
        <f>+DH10</f>
        <v>40.00</v>
      </c>
      <c r="DP10" s="44">
        <f t="shared" si="27"/>
        <v>0</v>
      </c>
      <c r="DQ10" s="166"/>
      <c r="DR10" s="37">
        <f t="shared" si="28"/>
        <v>0</v>
      </c>
      <c r="DS10" s="38">
        <f t="shared" si="29"/>
        <v>0</v>
      </c>
      <c r="DT10" s="39" t="s">
        <v>174</v>
      </c>
      <c r="DU10" s="40" t="s">
        <v>175</v>
      </c>
      <c r="DV10" s="46" t="str">
        <f>+DO10</f>
        <v>40.00</v>
      </c>
      <c r="DW10" s="44">
        <f t="shared" si="30"/>
        <v>0</v>
      </c>
      <c r="DX10" s="166"/>
      <c r="DY10" s="37">
        <f t="shared" si="31"/>
        <v>0</v>
      </c>
      <c r="DZ10" s="38">
        <f t="shared" si="32"/>
        <v>0</v>
      </c>
      <c r="EA10" s="39" t="s">
        <v>174</v>
      </c>
      <c r="EB10" s="40" t="s">
        <v>175</v>
      </c>
      <c r="EC10" s="46">
        <f t="shared" si="33"/>
        <v>50</v>
      </c>
      <c r="ED10" s="166"/>
      <c r="EE10" s="166"/>
      <c r="EF10" s="37">
        <f t="shared" si="34"/>
        <v>1</v>
      </c>
      <c r="EG10" s="38">
        <f t="shared" si="35"/>
        <v>0</v>
      </c>
      <c r="EH10" s="39" t="s">
        <v>174</v>
      </c>
      <c r="EI10" s="40" t="s">
        <v>175</v>
      </c>
      <c r="EJ10" s="48"/>
      <c r="EK10" s="48">
        <v>2024</v>
      </c>
      <c r="EL10" s="49" t="str">
        <f>+VLOOKUP(C10,[8]Listas_desplega!$AI$22:$AJ$44,2,0)</f>
        <v>DPI</v>
      </c>
      <c r="EM10" s="49" t="str">
        <f>+VLOOKUP(I10,[8]Listas_desplega!$BY$2:$BZ$7,2,0)</f>
        <v>T_2</v>
      </c>
      <c r="EN10" s="49" t="str">
        <f>+VLOOKUP(J10,[8]Listas_desplega!$BY$10:$BZ$23,2,0)</f>
        <v>T_2_C_2</v>
      </c>
      <c r="EO10" s="49" t="str">
        <f>+VLOOKUP(K10,[8]Listas_desplega!$BY$27:$BZ$54,2,0)</f>
        <v>T_2_C_2_ET_1</v>
      </c>
      <c r="EP10" s="49" t="str">
        <f>+VLOOKUP(L10,[8]Listas_desplega!$BY$57:$BZ$105,2,0)</f>
        <v>T_2_C_2_ET_1_CPT_1</v>
      </c>
      <c r="EQ10" s="50" t="str">
        <f>+VLOOKUP(M10,[8]Listas_desplega!$J$2:$K$11,2,FALSE)</f>
        <v>Eje_E_1</v>
      </c>
      <c r="ER10" s="50"/>
    </row>
    <row r="11" spans="1:148" s="51" customFormat="1" x14ac:dyDescent="0.25">
      <c r="A11" s="20" t="s">
        <v>1389</v>
      </c>
      <c r="B11" s="21" t="s">
        <v>152</v>
      </c>
      <c r="C11" s="22" t="s">
        <v>746</v>
      </c>
      <c r="D11" s="22" t="s">
        <v>746</v>
      </c>
      <c r="E11" s="23" t="s">
        <v>765</v>
      </c>
      <c r="F11" s="23" t="s">
        <v>155</v>
      </c>
      <c r="G11" s="24" t="s">
        <v>810</v>
      </c>
      <c r="H11" s="23" t="s">
        <v>429</v>
      </c>
      <c r="I11" s="23" t="s">
        <v>158</v>
      </c>
      <c r="J11" s="23" t="s">
        <v>159</v>
      </c>
      <c r="K11" s="23" t="s">
        <v>160</v>
      </c>
      <c r="L11" s="23" t="s">
        <v>626</v>
      </c>
      <c r="M11" s="21" t="s">
        <v>627</v>
      </c>
      <c r="N11" s="25" t="s">
        <v>628</v>
      </c>
      <c r="O11" s="29">
        <v>31</v>
      </c>
      <c r="P11" s="23" t="s">
        <v>811</v>
      </c>
      <c r="Q11" s="30" t="s">
        <v>477</v>
      </c>
      <c r="R11" s="27" t="s">
        <v>166</v>
      </c>
      <c r="S11" s="23" t="s">
        <v>812</v>
      </c>
      <c r="T11" s="29" t="s">
        <v>186</v>
      </c>
      <c r="U11" s="29" t="s">
        <v>187</v>
      </c>
      <c r="V11" s="29">
        <v>30</v>
      </c>
      <c r="W11" s="23" t="s">
        <v>813</v>
      </c>
      <c r="X11" s="29" t="s">
        <v>171</v>
      </c>
      <c r="Y11" s="21" t="s">
        <v>172</v>
      </c>
      <c r="Z11" s="30" t="s">
        <v>421</v>
      </c>
      <c r="AA11" s="30" t="s">
        <v>421</v>
      </c>
      <c r="AB11" s="30" t="s">
        <v>421</v>
      </c>
      <c r="AC11" s="30" t="s">
        <v>421</v>
      </c>
      <c r="AD11" s="30" t="s">
        <v>421</v>
      </c>
      <c r="AE11" s="30" t="s">
        <v>421</v>
      </c>
      <c r="AF11" s="30" t="s">
        <v>421</v>
      </c>
      <c r="AG11" s="30" t="s">
        <v>421</v>
      </c>
      <c r="AH11" s="29" t="s">
        <v>421</v>
      </c>
      <c r="AI11" s="29" t="s">
        <v>752</v>
      </c>
      <c r="AJ11" s="29" t="s">
        <v>421</v>
      </c>
      <c r="AK11" s="29" t="s">
        <v>421</v>
      </c>
      <c r="AL11" s="29" t="s">
        <v>421</v>
      </c>
      <c r="AM11" s="29" t="s">
        <v>421</v>
      </c>
      <c r="AN11" s="29" t="s">
        <v>421</v>
      </c>
      <c r="AO11" s="29" t="s">
        <v>421</v>
      </c>
      <c r="AP11" s="29" t="s">
        <v>421</v>
      </c>
      <c r="AQ11" s="29" t="s">
        <v>421</v>
      </c>
      <c r="AR11" s="31" t="s">
        <v>421</v>
      </c>
      <c r="AS11" s="29" t="s">
        <v>421</v>
      </c>
      <c r="AT11" s="69" t="s">
        <v>175</v>
      </c>
      <c r="AU11" s="98">
        <v>25</v>
      </c>
      <c r="AV11" s="98">
        <v>50</v>
      </c>
      <c r="AW11" s="98">
        <v>75</v>
      </c>
      <c r="AX11" s="98" t="s">
        <v>804</v>
      </c>
      <c r="AY11" s="98" t="s">
        <v>804</v>
      </c>
      <c r="AZ11" s="98" t="s">
        <v>421</v>
      </c>
      <c r="BA11" s="98" t="s">
        <v>421</v>
      </c>
      <c r="BB11" s="98" t="s">
        <v>798</v>
      </c>
      <c r="BC11" s="99" t="s">
        <v>421</v>
      </c>
      <c r="BD11" s="158" t="s">
        <v>421</v>
      </c>
      <c r="BE11" s="94"/>
      <c r="BF11" s="40"/>
      <c r="BG11" s="37">
        <f t="shared" si="4"/>
        <v>0</v>
      </c>
      <c r="BH11" s="38">
        <f t="shared" si="5"/>
        <v>0</v>
      </c>
      <c r="BI11" s="39" t="s">
        <v>174</v>
      </c>
      <c r="BJ11" s="40" t="s">
        <v>175</v>
      </c>
      <c r="BK11" s="57"/>
      <c r="BL11" s="44">
        <f t="shared" si="6"/>
        <v>0</v>
      </c>
      <c r="BM11" s="40"/>
      <c r="BN11" s="37">
        <f t="shared" si="7"/>
        <v>0</v>
      </c>
      <c r="BO11" s="38">
        <f t="shared" si="8"/>
        <v>0</v>
      </c>
      <c r="BP11" s="39" t="s">
        <v>174</v>
      </c>
      <c r="BQ11" s="40" t="s">
        <v>175</v>
      </c>
      <c r="BR11" s="57">
        <v>25</v>
      </c>
      <c r="BS11" s="165">
        <v>27</v>
      </c>
      <c r="BT11" s="166"/>
      <c r="BU11" s="37">
        <f t="shared" si="9"/>
        <v>0.5</v>
      </c>
      <c r="BV11" s="38">
        <f t="shared" si="10"/>
        <v>0</v>
      </c>
      <c r="BW11" s="39" t="s">
        <v>174</v>
      </c>
      <c r="BX11" s="40" t="s">
        <v>175</v>
      </c>
      <c r="BY11" s="57">
        <f>+BR11</f>
        <v>25</v>
      </c>
      <c r="BZ11" s="44">
        <f t="shared" si="11"/>
        <v>0</v>
      </c>
      <c r="CA11" s="159" t="s">
        <v>814</v>
      </c>
      <c r="CB11" s="37">
        <f t="shared" si="12"/>
        <v>0.5</v>
      </c>
      <c r="CC11" s="38">
        <f t="shared" si="13"/>
        <v>0</v>
      </c>
      <c r="CD11" s="39" t="s">
        <v>176</v>
      </c>
      <c r="CE11" s="36" t="s">
        <v>815</v>
      </c>
      <c r="CF11" s="57">
        <f>+BY11</f>
        <v>25</v>
      </c>
      <c r="CG11" s="44">
        <f t="shared" si="14"/>
        <v>0</v>
      </c>
      <c r="CH11" s="166"/>
      <c r="CI11" s="37">
        <f t="shared" si="15"/>
        <v>0.5</v>
      </c>
      <c r="CJ11" s="38">
        <f t="shared" si="16"/>
        <v>0</v>
      </c>
      <c r="CK11" s="39" t="s">
        <v>174</v>
      </c>
      <c r="CL11" s="40" t="s">
        <v>175</v>
      </c>
      <c r="CM11" s="57">
        <v>30</v>
      </c>
      <c r="CN11" s="166"/>
      <c r="CO11" s="166"/>
      <c r="CP11" s="37">
        <f t="shared" si="17"/>
        <v>0.6</v>
      </c>
      <c r="CQ11" s="38">
        <f t="shared" si="18"/>
        <v>0</v>
      </c>
      <c r="CR11" s="39" t="s">
        <v>174</v>
      </c>
      <c r="CS11" s="40" t="s">
        <v>175</v>
      </c>
      <c r="CT11" s="57">
        <f>+CM11</f>
        <v>30</v>
      </c>
      <c r="CU11" s="44">
        <f t="shared" si="19"/>
        <v>0</v>
      </c>
      <c r="CV11" s="166"/>
      <c r="CW11" s="37">
        <f t="shared" si="20"/>
        <v>0.6</v>
      </c>
      <c r="CX11" s="38">
        <f t="shared" si="21"/>
        <v>0</v>
      </c>
      <c r="CY11" s="39" t="s">
        <v>174</v>
      </c>
      <c r="CZ11" s="40" t="s">
        <v>175</v>
      </c>
      <c r="DA11" s="46">
        <f>+CT11</f>
        <v>30</v>
      </c>
      <c r="DB11" s="44">
        <f t="shared" si="22"/>
        <v>0</v>
      </c>
      <c r="DC11" s="166"/>
      <c r="DD11" s="37">
        <f t="shared" si="23"/>
        <v>0.6</v>
      </c>
      <c r="DE11" s="38">
        <f t="shared" si="24"/>
        <v>0</v>
      </c>
      <c r="DF11" s="39" t="s">
        <v>174</v>
      </c>
      <c r="DG11" s="40" t="s">
        <v>175</v>
      </c>
      <c r="DH11" s="46">
        <v>40</v>
      </c>
      <c r="DI11" s="166"/>
      <c r="DJ11" s="166"/>
      <c r="DK11" s="37">
        <f t="shared" si="25"/>
        <v>0.8</v>
      </c>
      <c r="DL11" s="38">
        <f t="shared" si="26"/>
        <v>0</v>
      </c>
      <c r="DM11" s="39" t="s">
        <v>174</v>
      </c>
      <c r="DN11" s="40" t="s">
        <v>175</v>
      </c>
      <c r="DO11" s="46">
        <f>+DH11</f>
        <v>40</v>
      </c>
      <c r="DP11" s="44">
        <f t="shared" si="27"/>
        <v>0</v>
      </c>
      <c r="DQ11" s="166"/>
      <c r="DR11" s="37">
        <f t="shared" si="28"/>
        <v>0.8</v>
      </c>
      <c r="DS11" s="38">
        <f t="shared" si="29"/>
        <v>0</v>
      </c>
      <c r="DT11" s="39" t="s">
        <v>174</v>
      </c>
      <c r="DU11" s="40" t="s">
        <v>175</v>
      </c>
      <c r="DV11" s="46">
        <f>+DO11</f>
        <v>40</v>
      </c>
      <c r="DW11" s="44">
        <f t="shared" si="30"/>
        <v>0</v>
      </c>
      <c r="DX11" s="166"/>
      <c r="DY11" s="37">
        <f t="shared" si="31"/>
        <v>0.8</v>
      </c>
      <c r="DZ11" s="38">
        <f t="shared" si="32"/>
        <v>0</v>
      </c>
      <c r="EA11" s="39" t="s">
        <v>174</v>
      </c>
      <c r="EB11" s="40" t="s">
        <v>175</v>
      </c>
      <c r="EC11" s="46">
        <f t="shared" si="33"/>
        <v>50</v>
      </c>
      <c r="ED11" s="166"/>
      <c r="EE11" s="166"/>
      <c r="EF11" s="37">
        <f t="shared" si="34"/>
        <v>1</v>
      </c>
      <c r="EG11" s="38">
        <f t="shared" si="35"/>
        <v>0</v>
      </c>
      <c r="EH11" s="39" t="s">
        <v>174</v>
      </c>
      <c r="EI11" s="40" t="s">
        <v>175</v>
      </c>
      <c r="EJ11" s="48"/>
      <c r="EK11" s="48">
        <v>2024</v>
      </c>
      <c r="EL11" s="49" t="str">
        <f>+VLOOKUP(C11,[8]Listas_desplega!$AI$22:$AJ$44,2,0)</f>
        <v>DPI</v>
      </c>
      <c r="EM11" s="49" t="str">
        <f>+VLOOKUP(I11,[8]Listas_desplega!$BY$2:$BZ$7,2,0)</f>
        <v>T_2</v>
      </c>
      <c r="EN11" s="49" t="str">
        <f>+VLOOKUP(J11,[8]Listas_desplega!$BY$10:$BZ$23,2,0)</f>
        <v>T_2_C_2</v>
      </c>
      <c r="EO11" s="49" t="str">
        <f>+VLOOKUP(K11,[8]Listas_desplega!$BY$27:$BZ$54,2,0)</f>
        <v>T_2_C_2_ET_1</v>
      </c>
      <c r="EP11" s="49" t="str">
        <f>+VLOOKUP(L11,[8]Listas_desplega!$BY$57:$BZ$105,2,0)</f>
        <v>T_2_C_2_ET_1_CPT_1</v>
      </c>
      <c r="EQ11" s="50" t="str">
        <f>+VLOOKUP(M11,[8]Listas_desplega!$J$2:$K$11,2,FALSE)</f>
        <v>Eje_E_1</v>
      </c>
      <c r="ER11" s="50"/>
    </row>
    <row r="12" spans="1:148" s="51" customFormat="1" x14ac:dyDescent="0.25">
      <c r="A12" s="20" t="s">
        <v>1390</v>
      </c>
      <c r="B12" s="21" t="s">
        <v>152</v>
      </c>
      <c r="C12" s="22" t="s">
        <v>746</v>
      </c>
      <c r="D12" s="22" t="s">
        <v>746</v>
      </c>
      <c r="E12" s="23" t="s">
        <v>765</v>
      </c>
      <c r="F12" s="23" t="s">
        <v>155</v>
      </c>
      <c r="G12" s="24" t="s">
        <v>810</v>
      </c>
      <c r="H12" s="23" t="s">
        <v>429</v>
      </c>
      <c r="I12" s="23" t="s">
        <v>158</v>
      </c>
      <c r="J12" s="23" t="s">
        <v>159</v>
      </c>
      <c r="K12" s="23" t="s">
        <v>160</v>
      </c>
      <c r="L12" s="23" t="s">
        <v>626</v>
      </c>
      <c r="M12" s="21" t="s">
        <v>627</v>
      </c>
      <c r="N12" s="25" t="s">
        <v>628</v>
      </c>
      <c r="O12" s="29">
        <v>32</v>
      </c>
      <c r="P12" s="23" t="s">
        <v>816</v>
      </c>
      <c r="Q12" s="30" t="s">
        <v>477</v>
      </c>
      <c r="R12" s="27" t="s">
        <v>166</v>
      </c>
      <c r="S12" s="23" t="s">
        <v>817</v>
      </c>
      <c r="T12" s="29" t="s">
        <v>186</v>
      </c>
      <c r="U12" s="29" t="s">
        <v>187</v>
      </c>
      <c r="V12" s="29">
        <v>30</v>
      </c>
      <c r="W12" s="23" t="s">
        <v>813</v>
      </c>
      <c r="X12" s="29" t="s">
        <v>171</v>
      </c>
      <c r="Y12" s="21" t="s">
        <v>172</v>
      </c>
      <c r="Z12" s="30" t="s">
        <v>421</v>
      </c>
      <c r="AA12" s="30" t="s">
        <v>421</v>
      </c>
      <c r="AB12" s="30" t="s">
        <v>421</v>
      </c>
      <c r="AC12" s="30" t="s">
        <v>421</v>
      </c>
      <c r="AD12" s="30" t="s">
        <v>421</v>
      </c>
      <c r="AE12" s="30" t="s">
        <v>421</v>
      </c>
      <c r="AF12" s="30" t="s">
        <v>421</v>
      </c>
      <c r="AG12" s="30" t="s">
        <v>421</v>
      </c>
      <c r="AH12" s="29" t="s">
        <v>421</v>
      </c>
      <c r="AI12" s="29" t="s">
        <v>752</v>
      </c>
      <c r="AJ12" s="29" t="s">
        <v>421</v>
      </c>
      <c r="AK12" s="29" t="s">
        <v>421</v>
      </c>
      <c r="AL12" s="29" t="s">
        <v>421</v>
      </c>
      <c r="AM12" s="29" t="s">
        <v>421</v>
      </c>
      <c r="AN12" s="29" t="s">
        <v>421</v>
      </c>
      <c r="AO12" s="29" t="s">
        <v>421</v>
      </c>
      <c r="AP12" s="29" t="s">
        <v>421</v>
      </c>
      <c r="AQ12" s="29" t="s">
        <v>421</v>
      </c>
      <c r="AR12" s="31" t="s">
        <v>421</v>
      </c>
      <c r="AS12" s="29" t="s">
        <v>421</v>
      </c>
      <c r="AT12" s="69" t="s">
        <v>175</v>
      </c>
      <c r="AU12" s="98">
        <v>25</v>
      </c>
      <c r="AV12" s="98">
        <v>50</v>
      </c>
      <c r="AW12" s="98">
        <v>75</v>
      </c>
      <c r="AX12" s="98">
        <v>100</v>
      </c>
      <c r="AY12" s="98">
        <v>100</v>
      </c>
      <c r="AZ12" s="98" t="s">
        <v>421</v>
      </c>
      <c r="BA12" s="98" t="s">
        <v>421</v>
      </c>
      <c r="BB12" s="98" t="s">
        <v>805</v>
      </c>
      <c r="BC12" s="99" t="s">
        <v>421</v>
      </c>
      <c r="BD12" s="158" t="s">
        <v>421</v>
      </c>
      <c r="BE12" s="94"/>
      <c r="BF12" s="40"/>
      <c r="BG12" s="37">
        <f t="shared" si="4"/>
        <v>0</v>
      </c>
      <c r="BH12" s="38">
        <f t="shared" si="5"/>
        <v>0</v>
      </c>
      <c r="BI12" s="39" t="s">
        <v>174</v>
      </c>
      <c r="BJ12" s="40" t="s">
        <v>175</v>
      </c>
      <c r="BK12" s="57"/>
      <c r="BL12" s="44">
        <f t="shared" si="6"/>
        <v>0</v>
      </c>
      <c r="BM12" s="40"/>
      <c r="BN12" s="37">
        <f t="shared" si="7"/>
        <v>0</v>
      </c>
      <c r="BO12" s="38">
        <f t="shared" si="8"/>
        <v>0</v>
      </c>
      <c r="BP12" s="39" t="s">
        <v>174</v>
      </c>
      <c r="BQ12" s="40" t="s">
        <v>175</v>
      </c>
      <c r="BR12" s="57">
        <v>25</v>
      </c>
      <c r="BS12" s="165">
        <v>25</v>
      </c>
      <c r="BT12" s="166"/>
      <c r="BU12" s="37">
        <f t="shared" si="9"/>
        <v>0.5</v>
      </c>
      <c r="BV12" s="38">
        <f t="shared" si="10"/>
        <v>0</v>
      </c>
      <c r="BW12" s="39" t="s">
        <v>174</v>
      </c>
      <c r="BX12" s="40" t="s">
        <v>175</v>
      </c>
      <c r="BY12" s="57">
        <f>+BR12</f>
        <v>25</v>
      </c>
      <c r="BZ12" s="44">
        <f t="shared" si="11"/>
        <v>0</v>
      </c>
      <c r="CA12" s="159" t="s">
        <v>818</v>
      </c>
      <c r="CB12" s="37">
        <f t="shared" si="12"/>
        <v>0.5</v>
      </c>
      <c r="CC12" s="38">
        <f t="shared" si="13"/>
        <v>0</v>
      </c>
      <c r="CD12" s="39" t="s">
        <v>176</v>
      </c>
      <c r="CE12" s="36" t="s">
        <v>815</v>
      </c>
      <c r="CF12" s="57">
        <f>+BY12</f>
        <v>25</v>
      </c>
      <c r="CG12" s="44">
        <f t="shared" si="14"/>
        <v>0</v>
      </c>
      <c r="CH12" s="166"/>
      <c r="CI12" s="37">
        <f t="shared" si="15"/>
        <v>0.5</v>
      </c>
      <c r="CJ12" s="38">
        <f t="shared" si="16"/>
        <v>0</v>
      </c>
      <c r="CK12" s="39" t="s">
        <v>174</v>
      </c>
      <c r="CL12" s="40" t="s">
        <v>175</v>
      </c>
      <c r="CM12" s="57">
        <v>30</v>
      </c>
      <c r="CN12" s="166"/>
      <c r="CO12" s="166"/>
      <c r="CP12" s="37">
        <f t="shared" si="17"/>
        <v>0.6</v>
      </c>
      <c r="CQ12" s="38">
        <f t="shared" si="18"/>
        <v>0</v>
      </c>
      <c r="CR12" s="39" t="s">
        <v>174</v>
      </c>
      <c r="CS12" s="40" t="s">
        <v>175</v>
      </c>
      <c r="CT12" s="57">
        <f>+CM12</f>
        <v>30</v>
      </c>
      <c r="CU12" s="44">
        <f t="shared" si="19"/>
        <v>0</v>
      </c>
      <c r="CV12" s="166"/>
      <c r="CW12" s="37">
        <f t="shared" si="20"/>
        <v>0.6</v>
      </c>
      <c r="CX12" s="38">
        <f t="shared" si="21"/>
        <v>0</v>
      </c>
      <c r="CY12" s="39" t="s">
        <v>174</v>
      </c>
      <c r="CZ12" s="40" t="s">
        <v>175</v>
      </c>
      <c r="DA12" s="46">
        <f>+CT12</f>
        <v>30</v>
      </c>
      <c r="DB12" s="44">
        <f t="shared" si="22"/>
        <v>0</v>
      </c>
      <c r="DC12" s="166"/>
      <c r="DD12" s="37">
        <f t="shared" si="23"/>
        <v>0.6</v>
      </c>
      <c r="DE12" s="38">
        <f t="shared" si="24"/>
        <v>0</v>
      </c>
      <c r="DF12" s="39" t="s">
        <v>174</v>
      </c>
      <c r="DG12" s="40" t="s">
        <v>175</v>
      </c>
      <c r="DH12" s="46" t="s">
        <v>809</v>
      </c>
      <c r="DI12" s="166"/>
      <c r="DJ12" s="166"/>
      <c r="DK12" s="37">
        <f t="shared" si="25"/>
        <v>0</v>
      </c>
      <c r="DL12" s="38">
        <f t="shared" si="26"/>
        <v>0</v>
      </c>
      <c r="DM12" s="39" t="s">
        <v>174</v>
      </c>
      <c r="DN12" s="40" t="s">
        <v>175</v>
      </c>
      <c r="DO12" s="46" t="str">
        <f>+DH12</f>
        <v>40.00</v>
      </c>
      <c r="DP12" s="44">
        <f t="shared" si="27"/>
        <v>0</v>
      </c>
      <c r="DQ12" s="166"/>
      <c r="DR12" s="37">
        <f t="shared" si="28"/>
        <v>0</v>
      </c>
      <c r="DS12" s="38">
        <f t="shared" si="29"/>
        <v>0</v>
      </c>
      <c r="DT12" s="39" t="s">
        <v>174</v>
      </c>
      <c r="DU12" s="40" t="s">
        <v>175</v>
      </c>
      <c r="DV12" s="46" t="str">
        <f>+DO12</f>
        <v>40.00</v>
      </c>
      <c r="DW12" s="44">
        <f t="shared" si="30"/>
        <v>0</v>
      </c>
      <c r="DX12" s="166"/>
      <c r="DY12" s="37">
        <f t="shared" si="31"/>
        <v>0</v>
      </c>
      <c r="DZ12" s="38">
        <f t="shared" si="32"/>
        <v>0</v>
      </c>
      <c r="EA12" s="39" t="s">
        <v>174</v>
      </c>
      <c r="EB12" s="40" t="s">
        <v>175</v>
      </c>
      <c r="EC12" s="46">
        <f t="shared" si="33"/>
        <v>50</v>
      </c>
      <c r="ED12" s="166"/>
      <c r="EE12" s="166"/>
      <c r="EF12" s="37">
        <f t="shared" si="34"/>
        <v>1</v>
      </c>
      <c r="EG12" s="38">
        <f t="shared" si="35"/>
        <v>0</v>
      </c>
      <c r="EH12" s="39" t="s">
        <v>174</v>
      </c>
      <c r="EI12" s="40" t="s">
        <v>175</v>
      </c>
      <c r="EJ12" s="48"/>
      <c r="EK12" s="48">
        <v>2024</v>
      </c>
      <c r="EL12" s="49" t="str">
        <f>+VLOOKUP(C12,[8]Listas_desplega!$AI$22:$AJ$44,2,0)</f>
        <v>DPI</v>
      </c>
      <c r="EM12" s="49" t="str">
        <f>+VLOOKUP(I12,[8]Listas_desplega!$BY$2:$BZ$7,2,0)</f>
        <v>T_2</v>
      </c>
      <c r="EN12" s="49" t="str">
        <f>+VLOOKUP(J12,[8]Listas_desplega!$BY$10:$BZ$23,2,0)</f>
        <v>T_2_C_2</v>
      </c>
      <c r="EO12" s="49" t="str">
        <f>+VLOOKUP(K12,[8]Listas_desplega!$BY$27:$BZ$54,2,0)</f>
        <v>T_2_C_2_ET_1</v>
      </c>
      <c r="EP12" s="49" t="str">
        <f>+VLOOKUP(L12,[8]Listas_desplega!$BY$57:$BZ$105,2,0)</f>
        <v>T_2_C_2_ET_1_CPT_1</v>
      </c>
      <c r="EQ12" s="50" t="str">
        <f>+VLOOKUP(M12,[8]Listas_desplega!$J$2:$K$11,2,FALSE)</f>
        <v>Eje_E_1</v>
      </c>
      <c r="ER12" s="50"/>
    </row>
    <row r="13" spans="1:148" s="51" customFormat="1" x14ac:dyDescent="0.25">
      <c r="A13" s="20" t="s">
        <v>1391</v>
      </c>
      <c r="B13" s="21" t="s">
        <v>152</v>
      </c>
      <c r="C13" s="22" t="s">
        <v>746</v>
      </c>
      <c r="D13" s="22" t="s">
        <v>746</v>
      </c>
      <c r="E13" s="23" t="s">
        <v>765</v>
      </c>
      <c r="F13" s="23" t="s">
        <v>155</v>
      </c>
      <c r="G13" s="23" t="s">
        <v>794</v>
      </c>
      <c r="H13" s="23" t="s">
        <v>429</v>
      </c>
      <c r="I13" s="23" t="s">
        <v>158</v>
      </c>
      <c r="J13" s="23" t="s">
        <v>159</v>
      </c>
      <c r="K13" s="23" t="s">
        <v>160</v>
      </c>
      <c r="L13" s="23" t="s">
        <v>626</v>
      </c>
      <c r="M13" s="21" t="s">
        <v>627</v>
      </c>
      <c r="N13" s="25" t="s">
        <v>628</v>
      </c>
      <c r="O13" s="29">
        <v>33</v>
      </c>
      <c r="P13" s="23" t="s">
        <v>819</v>
      </c>
      <c r="Q13" s="30" t="s">
        <v>477</v>
      </c>
      <c r="R13" s="27" t="s">
        <v>166</v>
      </c>
      <c r="S13" s="23" t="s">
        <v>820</v>
      </c>
      <c r="T13" s="29" t="s">
        <v>186</v>
      </c>
      <c r="U13" s="29" t="s">
        <v>169</v>
      </c>
      <c r="V13" s="29">
        <v>30</v>
      </c>
      <c r="W13" s="23" t="s">
        <v>821</v>
      </c>
      <c r="X13" s="29" t="s">
        <v>171</v>
      </c>
      <c r="Y13" s="21" t="s">
        <v>172</v>
      </c>
      <c r="Z13" s="30" t="s">
        <v>421</v>
      </c>
      <c r="AA13" s="30" t="s">
        <v>421</v>
      </c>
      <c r="AB13" s="30" t="s">
        <v>421</v>
      </c>
      <c r="AC13" s="30" t="s">
        <v>421</v>
      </c>
      <c r="AD13" s="30" t="s">
        <v>421</v>
      </c>
      <c r="AE13" s="30" t="s">
        <v>421</v>
      </c>
      <c r="AF13" s="30" t="s">
        <v>421</v>
      </c>
      <c r="AG13" s="30" t="s">
        <v>421</v>
      </c>
      <c r="AH13" s="29" t="s">
        <v>421</v>
      </c>
      <c r="AI13" s="29" t="s">
        <v>752</v>
      </c>
      <c r="AJ13" s="29" t="s">
        <v>421</v>
      </c>
      <c r="AK13" s="29" t="s">
        <v>421</v>
      </c>
      <c r="AL13" s="29" t="s">
        <v>421</v>
      </c>
      <c r="AM13" s="29" t="s">
        <v>421</v>
      </c>
      <c r="AN13" s="29" t="s">
        <v>421</v>
      </c>
      <c r="AO13" s="29" t="s">
        <v>421</v>
      </c>
      <c r="AP13" s="29" t="s">
        <v>421</v>
      </c>
      <c r="AQ13" s="29" t="s">
        <v>421</v>
      </c>
      <c r="AR13" s="31" t="s">
        <v>421</v>
      </c>
      <c r="AS13" s="29" t="s">
        <v>421</v>
      </c>
      <c r="AT13" s="105" t="s">
        <v>175</v>
      </c>
      <c r="AU13" s="173" t="s">
        <v>175</v>
      </c>
      <c r="AV13" s="173">
        <v>0.4</v>
      </c>
      <c r="AW13" s="173">
        <v>0.4</v>
      </c>
      <c r="AX13" s="173">
        <v>0.2</v>
      </c>
      <c r="AY13" s="173">
        <v>1</v>
      </c>
      <c r="AZ13" s="174" t="s">
        <v>421</v>
      </c>
      <c r="BA13" s="174" t="s">
        <v>421</v>
      </c>
      <c r="BB13" s="174" t="s">
        <v>421</v>
      </c>
      <c r="BC13" s="175" t="s">
        <v>421</v>
      </c>
      <c r="BD13" s="45">
        <v>0</v>
      </c>
      <c r="BE13" s="45">
        <v>0</v>
      </c>
      <c r="BF13" s="40"/>
      <c r="BG13" s="37">
        <f t="shared" si="4"/>
        <v>0</v>
      </c>
      <c r="BH13" s="38">
        <f t="shared" si="5"/>
        <v>0</v>
      </c>
      <c r="BI13" s="39" t="s">
        <v>174</v>
      </c>
      <c r="BJ13" s="40" t="s">
        <v>175</v>
      </c>
      <c r="BK13" s="44">
        <f>IF(BH13="SI",BD13,0)</f>
        <v>0</v>
      </c>
      <c r="BL13" s="44">
        <f t="shared" si="6"/>
        <v>0</v>
      </c>
      <c r="BM13" s="40"/>
      <c r="BN13" s="37">
        <f t="shared" si="7"/>
        <v>0</v>
      </c>
      <c r="BO13" s="38">
        <f t="shared" si="8"/>
        <v>0</v>
      </c>
      <c r="BP13" s="39" t="s">
        <v>174</v>
      </c>
      <c r="BQ13" s="40" t="s">
        <v>175</v>
      </c>
      <c r="BR13" s="57">
        <v>0</v>
      </c>
      <c r="BS13" s="44">
        <f>IF(BP13="SI",BL13,0)</f>
        <v>0</v>
      </c>
      <c r="BT13" s="40"/>
      <c r="BU13" s="37">
        <f t="shared" si="9"/>
        <v>0</v>
      </c>
      <c r="BV13" s="38">
        <f t="shared" si="10"/>
        <v>0</v>
      </c>
      <c r="BW13" s="39" t="s">
        <v>174</v>
      </c>
      <c r="BX13" s="40" t="s">
        <v>175</v>
      </c>
      <c r="BY13" s="44">
        <f>IF(BV13="SI",BR13,0)</f>
        <v>0</v>
      </c>
      <c r="BZ13" s="44">
        <f t="shared" si="11"/>
        <v>0</v>
      </c>
      <c r="CA13" s="159"/>
      <c r="CB13" s="37">
        <f t="shared" si="12"/>
        <v>0</v>
      </c>
      <c r="CC13" s="38">
        <f t="shared" si="13"/>
        <v>0</v>
      </c>
      <c r="CD13" s="39" t="s">
        <v>174</v>
      </c>
      <c r="CE13" s="36" t="s">
        <v>175</v>
      </c>
      <c r="CF13" s="45"/>
      <c r="CG13" s="44">
        <f t="shared" si="14"/>
        <v>0</v>
      </c>
      <c r="CH13" s="40"/>
      <c r="CI13" s="37">
        <f t="shared" si="15"/>
        <v>0</v>
      </c>
      <c r="CJ13" s="38">
        <f t="shared" si="16"/>
        <v>0</v>
      </c>
      <c r="CK13" s="39" t="s">
        <v>174</v>
      </c>
      <c r="CL13" s="40" t="s">
        <v>175</v>
      </c>
      <c r="CM13" s="46">
        <v>20</v>
      </c>
      <c r="CN13" s="40"/>
      <c r="CO13" s="40"/>
      <c r="CP13" s="37">
        <f t="shared" si="17"/>
        <v>50</v>
      </c>
      <c r="CQ13" s="38">
        <f t="shared" si="18"/>
        <v>0</v>
      </c>
      <c r="CR13" s="39" t="s">
        <v>174</v>
      </c>
      <c r="CS13" s="40" t="s">
        <v>175</v>
      </c>
      <c r="CT13" s="126" t="s">
        <v>421</v>
      </c>
      <c r="CU13" s="44">
        <f t="shared" si="19"/>
        <v>0</v>
      </c>
      <c r="CV13" s="40"/>
      <c r="CW13" s="37">
        <f t="shared" si="20"/>
        <v>0</v>
      </c>
      <c r="CX13" s="38">
        <f t="shared" si="21"/>
        <v>0</v>
      </c>
      <c r="CY13" s="39" t="s">
        <v>174</v>
      </c>
      <c r="CZ13" s="40" t="s">
        <v>175</v>
      </c>
      <c r="DA13" s="94" t="s">
        <v>421</v>
      </c>
      <c r="DB13" s="44">
        <f t="shared" si="22"/>
        <v>0</v>
      </c>
      <c r="DC13" s="40"/>
      <c r="DD13" s="37">
        <f t="shared" si="23"/>
        <v>0</v>
      </c>
      <c r="DE13" s="38">
        <f t="shared" si="24"/>
        <v>0</v>
      </c>
      <c r="DF13" s="39" t="s">
        <v>174</v>
      </c>
      <c r="DG13" s="40" t="s">
        <v>175</v>
      </c>
      <c r="DH13" s="46" t="s">
        <v>421</v>
      </c>
      <c r="DI13" s="44">
        <f>IF(DF13="SI",DB13,0)</f>
        <v>0</v>
      </c>
      <c r="DJ13" s="40"/>
      <c r="DK13" s="37">
        <f t="shared" si="25"/>
        <v>0</v>
      </c>
      <c r="DL13" s="38">
        <f t="shared" si="26"/>
        <v>0</v>
      </c>
      <c r="DM13" s="39" t="s">
        <v>174</v>
      </c>
      <c r="DN13" s="40" t="s">
        <v>175</v>
      </c>
      <c r="DO13" s="46" t="s">
        <v>421</v>
      </c>
      <c r="DP13" s="44">
        <f t="shared" si="27"/>
        <v>0</v>
      </c>
      <c r="DQ13" s="40"/>
      <c r="DR13" s="37">
        <f t="shared" si="28"/>
        <v>0</v>
      </c>
      <c r="DS13" s="38">
        <f t="shared" si="29"/>
        <v>0</v>
      </c>
      <c r="DT13" s="39" t="s">
        <v>174</v>
      </c>
      <c r="DU13" s="40" t="s">
        <v>175</v>
      </c>
      <c r="DV13" s="46" t="s">
        <v>421</v>
      </c>
      <c r="DW13" s="44">
        <f t="shared" si="30"/>
        <v>0</v>
      </c>
      <c r="DX13" s="40"/>
      <c r="DY13" s="37">
        <f t="shared" si="31"/>
        <v>0</v>
      </c>
      <c r="DZ13" s="38">
        <f t="shared" si="32"/>
        <v>0</v>
      </c>
      <c r="EA13" s="39" t="s">
        <v>174</v>
      </c>
      <c r="EB13" s="40" t="s">
        <v>175</v>
      </c>
      <c r="EC13" s="46">
        <f t="shared" si="33"/>
        <v>0.4</v>
      </c>
      <c r="ED13" s="40"/>
      <c r="EE13" s="40"/>
      <c r="EF13" s="37">
        <f t="shared" si="34"/>
        <v>1</v>
      </c>
      <c r="EG13" s="38">
        <f t="shared" si="35"/>
        <v>0</v>
      </c>
      <c r="EH13" s="39" t="s">
        <v>174</v>
      </c>
      <c r="EI13" s="40" t="s">
        <v>175</v>
      </c>
      <c r="EJ13" s="50"/>
      <c r="EK13" s="48">
        <v>2024</v>
      </c>
      <c r="EL13" s="49" t="str">
        <f>+VLOOKUP(C13,[8]Listas_desplega!$AI$22:$AJ$44,2,0)</f>
        <v>DPI</v>
      </c>
      <c r="EM13" s="49" t="str">
        <f>+VLOOKUP(I13,[8]Listas_desplega!$BY$2:$BZ$7,2,0)</f>
        <v>T_2</v>
      </c>
      <c r="EN13" s="49" t="str">
        <f>+VLOOKUP(J13,[8]Listas_desplega!$BY$10:$BZ$23,2,0)</f>
        <v>T_2_C_2</v>
      </c>
      <c r="EO13" s="49" t="str">
        <f>+VLOOKUP(K13,[8]Listas_desplega!$BY$27:$BZ$54,2,0)</f>
        <v>T_2_C_2_ET_1</v>
      </c>
      <c r="EP13" s="49" t="str">
        <f>+VLOOKUP(L13,[8]Listas_desplega!$BY$57:$BZ$105,2,0)</f>
        <v>T_2_C_2_ET_1_CPT_1</v>
      </c>
      <c r="EQ13" s="50" t="str">
        <f>+VLOOKUP(M13,[8]Listas_desplega!$J$2:$K$11,2,FALSE)</f>
        <v>Eje_E_1</v>
      </c>
      <c r="ER13" s="50"/>
    </row>
    <row r="14" spans="1:148" s="51" customFormat="1" x14ac:dyDescent="0.25">
      <c r="A14" s="20" t="s">
        <v>1392</v>
      </c>
      <c r="B14" s="21" t="s">
        <v>152</v>
      </c>
      <c r="C14" s="22" t="s">
        <v>746</v>
      </c>
      <c r="D14" s="22" t="s">
        <v>746</v>
      </c>
      <c r="E14" s="23" t="s">
        <v>765</v>
      </c>
      <c r="F14" s="23" t="s">
        <v>155</v>
      </c>
      <c r="G14" s="24" t="s">
        <v>156</v>
      </c>
      <c r="H14" s="23" t="s">
        <v>429</v>
      </c>
      <c r="I14" s="352" t="s">
        <v>158</v>
      </c>
      <c r="J14" s="352" t="s">
        <v>159</v>
      </c>
      <c r="K14" s="352" t="s">
        <v>160</v>
      </c>
      <c r="L14" s="23" t="s">
        <v>626</v>
      </c>
      <c r="M14" s="21" t="s">
        <v>627</v>
      </c>
      <c r="N14" s="25" t="s">
        <v>628</v>
      </c>
      <c r="O14" s="29">
        <v>34</v>
      </c>
      <c r="P14" s="23" t="s">
        <v>822</v>
      </c>
      <c r="Q14" s="30" t="s">
        <v>165</v>
      </c>
      <c r="R14" s="27" t="s">
        <v>222</v>
      </c>
      <c r="S14" s="23" t="s">
        <v>823</v>
      </c>
      <c r="T14" s="29" t="s">
        <v>168</v>
      </c>
      <c r="U14" s="29" t="s">
        <v>169</v>
      </c>
      <c r="V14" s="29">
        <v>30</v>
      </c>
      <c r="W14" s="23" t="s">
        <v>824</v>
      </c>
      <c r="X14" s="29" t="s">
        <v>171</v>
      </c>
      <c r="Y14" s="21" t="s">
        <v>172</v>
      </c>
      <c r="Z14" s="30" t="s">
        <v>421</v>
      </c>
      <c r="AA14" s="30" t="s">
        <v>421</v>
      </c>
      <c r="AB14" s="30" t="s">
        <v>421</v>
      </c>
      <c r="AC14" s="30" t="s">
        <v>421</v>
      </c>
      <c r="AD14" s="30" t="s">
        <v>421</v>
      </c>
      <c r="AE14" s="30" t="s">
        <v>421</v>
      </c>
      <c r="AF14" s="30" t="s">
        <v>421</v>
      </c>
      <c r="AG14" s="30" t="s">
        <v>421</v>
      </c>
      <c r="AH14" s="29" t="s">
        <v>421</v>
      </c>
      <c r="AI14" s="29" t="s">
        <v>752</v>
      </c>
      <c r="AJ14" s="174" t="s">
        <v>421</v>
      </c>
      <c r="AK14" s="174" t="s">
        <v>421</v>
      </c>
      <c r="AL14" s="174" t="s">
        <v>421</v>
      </c>
      <c r="AM14" s="174" t="s">
        <v>421</v>
      </c>
      <c r="AN14" s="174" t="s">
        <v>421</v>
      </c>
      <c r="AO14" s="174" t="s">
        <v>421</v>
      </c>
      <c r="AP14" s="174" t="s">
        <v>421</v>
      </c>
      <c r="AQ14" s="174" t="s">
        <v>421</v>
      </c>
      <c r="AR14" s="31" t="s">
        <v>421</v>
      </c>
      <c r="AS14" s="29" t="s">
        <v>421</v>
      </c>
      <c r="AT14" s="29" t="s">
        <v>175</v>
      </c>
      <c r="AU14" s="69">
        <v>20</v>
      </c>
      <c r="AV14" s="69">
        <v>50</v>
      </c>
      <c r="AW14" s="69">
        <v>70</v>
      </c>
      <c r="AX14" s="69">
        <v>97</v>
      </c>
      <c r="AY14" s="69">
        <v>97</v>
      </c>
      <c r="AZ14" s="176" t="s">
        <v>421</v>
      </c>
      <c r="BA14" s="176" t="s">
        <v>421</v>
      </c>
      <c r="BB14" s="176" t="s">
        <v>421</v>
      </c>
      <c r="BC14" s="177" t="s">
        <v>421</v>
      </c>
      <c r="BD14" s="45">
        <v>0</v>
      </c>
      <c r="BE14" s="45">
        <v>0</v>
      </c>
      <c r="BF14" s="40"/>
      <c r="BG14" s="37">
        <f t="shared" si="4"/>
        <v>0</v>
      </c>
      <c r="BH14" s="38">
        <f t="shared" si="5"/>
        <v>0</v>
      </c>
      <c r="BI14" s="39" t="s">
        <v>174</v>
      </c>
      <c r="BJ14" s="40" t="s">
        <v>175</v>
      </c>
      <c r="BK14" s="44">
        <f>IF(BH14="SI",BD14,0)</f>
        <v>0</v>
      </c>
      <c r="BL14" s="44">
        <f t="shared" si="6"/>
        <v>0</v>
      </c>
      <c r="BM14" s="40"/>
      <c r="BN14" s="37">
        <f t="shared" si="7"/>
        <v>0</v>
      </c>
      <c r="BO14" s="38">
        <f t="shared" si="8"/>
        <v>0</v>
      </c>
      <c r="BP14" s="39" t="s">
        <v>174</v>
      </c>
      <c r="BQ14" s="40" t="s">
        <v>175</v>
      </c>
      <c r="BR14" s="57">
        <v>0</v>
      </c>
      <c r="BS14" s="44">
        <f>IF(BP14="SI",BL14,0)</f>
        <v>0</v>
      </c>
      <c r="BT14" s="40"/>
      <c r="BU14" s="37">
        <f t="shared" si="9"/>
        <v>0</v>
      </c>
      <c r="BV14" s="38">
        <f t="shared" si="10"/>
        <v>0</v>
      </c>
      <c r="BW14" s="39" t="s">
        <v>174</v>
      </c>
      <c r="BX14" s="40" t="s">
        <v>175</v>
      </c>
      <c r="BY14" s="44">
        <f>IF(BV14="SI",BR14,0)</f>
        <v>0</v>
      </c>
      <c r="BZ14" s="44">
        <f t="shared" si="11"/>
        <v>0</v>
      </c>
      <c r="CA14" s="159"/>
      <c r="CB14" s="37">
        <f t="shared" si="12"/>
        <v>0</v>
      </c>
      <c r="CC14" s="38">
        <f t="shared" si="13"/>
        <v>0</v>
      </c>
      <c r="CD14" s="39" t="s">
        <v>174</v>
      </c>
      <c r="CE14" s="36" t="s">
        <v>175</v>
      </c>
      <c r="CF14" s="45"/>
      <c r="CG14" s="44">
        <f t="shared" si="14"/>
        <v>0</v>
      </c>
      <c r="CH14" s="40"/>
      <c r="CI14" s="37">
        <f t="shared" si="15"/>
        <v>0</v>
      </c>
      <c r="CJ14" s="38">
        <f t="shared" si="16"/>
        <v>0</v>
      </c>
      <c r="CK14" s="39" t="s">
        <v>174</v>
      </c>
      <c r="CL14" s="40" t="s">
        <v>175</v>
      </c>
      <c r="CM14" s="46" t="s">
        <v>825</v>
      </c>
      <c r="CN14" s="40"/>
      <c r="CO14" s="40"/>
      <c r="CP14" s="37">
        <f t="shared" si="17"/>
        <v>0</v>
      </c>
      <c r="CQ14" s="38">
        <f t="shared" si="18"/>
        <v>0</v>
      </c>
      <c r="CR14" s="39" t="s">
        <v>174</v>
      </c>
      <c r="CS14" s="40" t="s">
        <v>175</v>
      </c>
      <c r="CT14" s="126" t="s">
        <v>421</v>
      </c>
      <c r="CU14" s="44">
        <f t="shared" si="19"/>
        <v>0</v>
      </c>
      <c r="CV14" s="40"/>
      <c r="CW14" s="37">
        <f t="shared" si="20"/>
        <v>0</v>
      </c>
      <c r="CX14" s="38">
        <f t="shared" si="21"/>
        <v>0</v>
      </c>
      <c r="CY14" s="39" t="s">
        <v>174</v>
      </c>
      <c r="CZ14" s="40" t="s">
        <v>175</v>
      </c>
      <c r="DA14" s="94" t="s">
        <v>421</v>
      </c>
      <c r="DB14" s="44">
        <f t="shared" si="22"/>
        <v>0</v>
      </c>
      <c r="DC14" s="40"/>
      <c r="DD14" s="37">
        <f t="shared" si="23"/>
        <v>0</v>
      </c>
      <c r="DE14" s="38">
        <f t="shared" si="24"/>
        <v>0</v>
      </c>
      <c r="DF14" s="39" t="s">
        <v>174</v>
      </c>
      <c r="DG14" s="40" t="s">
        <v>175</v>
      </c>
      <c r="DH14" s="46" t="s">
        <v>421</v>
      </c>
      <c r="DI14" s="44">
        <f>IF(DF14="SI",DB14,0)</f>
        <v>0</v>
      </c>
      <c r="DJ14" s="40"/>
      <c r="DK14" s="37">
        <f t="shared" si="25"/>
        <v>0</v>
      </c>
      <c r="DL14" s="38">
        <f t="shared" si="26"/>
        <v>0</v>
      </c>
      <c r="DM14" s="39" t="s">
        <v>174</v>
      </c>
      <c r="DN14" s="40" t="s">
        <v>175</v>
      </c>
      <c r="DO14" s="46" t="s">
        <v>421</v>
      </c>
      <c r="DP14" s="44">
        <f t="shared" si="27"/>
        <v>0</v>
      </c>
      <c r="DQ14" s="40"/>
      <c r="DR14" s="37">
        <f t="shared" si="28"/>
        <v>0</v>
      </c>
      <c r="DS14" s="38">
        <f t="shared" si="29"/>
        <v>0</v>
      </c>
      <c r="DT14" s="39" t="s">
        <v>174</v>
      </c>
      <c r="DU14" s="40" t="s">
        <v>175</v>
      </c>
      <c r="DV14" s="46" t="s">
        <v>421</v>
      </c>
      <c r="DW14" s="44">
        <f t="shared" si="30"/>
        <v>0</v>
      </c>
      <c r="DX14" s="40"/>
      <c r="DY14" s="37">
        <f t="shared" si="31"/>
        <v>0</v>
      </c>
      <c r="DZ14" s="38">
        <f t="shared" si="32"/>
        <v>0</v>
      </c>
      <c r="EA14" s="39" t="s">
        <v>174</v>
      </c>
      <c r="EB14" s="40" t="s">
        <v>175</v>
      </c>
      <c r="EC14" s="46">
        <f t="shared" si="33"/>
        <v>50</v>
      </c>
      <c r="ED14" s="40"/>
      <c r="EE14" s="40"/>
      <c r="EF14" s="37">
        <f t="shared" si="34"/>
        <v>1</v>
      </c>
      <c r="EG14" s="38">
        <f t="shared" si="35"/>
        <v>0</v>
      </c>
      <c r="EH14" s="39" t="s">
        <v>174</v>
      </c>
      <c r="EI14" s="40" t="s">
        <v>175</v>
      </c>
      <c r="EJ14" s="50"/>
      <c r="EK14" s="48">
        <v>2024</v>
      </c>
      <c r="EL14" s="49" t="str">
        <f>+VLOOKUP(C14,[8]Listas_desplega!$AI$22:$AJ$44,2,0)</f>
        <v>DPI</v>
      </c>
      <c r="EM14" s="49" t="str">
        <f>+VLOOKUP(I14,[8]Listas_desplega!$BY$2:$BZ$7,2,0)</f>
        <v>T_2</v>
      </c>
      <c r="EN14" s="49" t="str">
        <f>+VLOOKUP(J14,[8]Listas_desplega!$BY$10:$BZ$23,2,0)</f>
        <v>T_2_C_2</v>
      </c>
      <c r="EO14" s="49" t="str">
        <f>+VLOOKUP(K14,[8]Listas_desplega!$BY$27:$BZ$54,2,0)</f>
        <v>T_2_C_2_ET_1</v>
      </c>
      <c r="EP14" s="49" t="str">
        <f>+VLOOKUP(L14,[8]Listas_desplega!$BY$57:$BZ$105,2,0)</f>
        <v>T_2_C_2_ET_1_CPT_1</v>
      </c>
      <c r="EQ14" s="50" t="str">
        <f>+VLOOKUP(M14,[8]Listas_desplega!$J$2:$K$11,2,FALSE)</f>
        <v>Eje_E_1</v>
      </c>
      <c r="ER14" s="50"/>
    </row>
    <row r="15" spans="1:148" s="51" customFormat="1" x14ac:dyDescent="0.25">
      <c r="A15" s="20" t="s">
        <v>1393</v>
      </c>
      <c r="B15" s="21" t="s">
        <v>152</v>
      </c>
      <c r="C15" s="22" t="s">
        <v>746</v>
      </c>
      <c r="D15" s="22" t="s">
        <v>746</v>
      </c>
      <c r="E15" s="23" t="s">
        <v>765</v>
      </c>
      <c r="F15" s="23" t="s">
        <v>155</v>
      </c>
      <c r="G15" s="24" t="s">
        <v>156</v>
      </c>
      <c r="H15" s="23" t="s">
        <v>429</v>
      </c>
      <c r="I15" s="352" t="s">
        <v>158</v>
      </c>
      <c r="J15" s="352" t="s">
        <v>159</v>
      </c>
      <c r="K15" s="352" t="s">
        <v>160</v>
      </c>
      <c r="L15" s="23" t="s">
        <v>626</v>
      </c>
      <c r="M15" s="21" t="s">
        <v>627</v>
      </c>
      <c r="N15" s="25" t="s">
        <v>628</v>
      </c>
      <c r="O15" s="29">
        <v>35</v>
      </c>
      <c r="P15" s="23" t="s">
        <v>826</v>
      </c>
      <c r="Q15" s="30" t="s">
        <v>477</v>
      </c>
      <c r="R15" s="27" t="s">
        <v>478</v>
      </c>
      <c r="S15" s="23" t="s">
        <v>827</v>
      </c>
      <c r="T15" s="29" t="s">
        <v>168</v>
      </c>
      <c r="U15" s="29" t="s">
        <v>187</v>
      </c>
      <c r="V15" s="29">
        <v>30</v>
      </c>
      <c r="W15" s="23" t="s">
        <v>828</v>
      </c>
      <c r="X15" s="29" t="s">
        <v>171</v>
      </c>
      <c r="Y15" s="21" t="s">
        <v>172</v>
      </c>
      <c r="Z15" s="30" t="s">
        <v>421</v>
      </c>
      <c r="AA15" s="30" t="s">
        <v>421</v>
      </c>
      <c r="AB15" s="30" t="s">
        <v>421</v>
      </c>
      <c r="AC15" s="30" t="s">
        <v>421</v>
      </c>
      <c r="AD15" s="30" t="s">
        <v>421</v>
      </c>
      <c r="AE15" s="30" t="s">
        <v>421</v>
      </c>
      <c r="AF15" s="30" t="s">
        <v>421</v>
      </c>
      <c r="AG15" s="30" t="s">
        <v>421</v>
      </c>
      <c r="AH15" s="29" t="s">
        <v>421</v>
      </c>
      <c r="AI15" s="29" t="s">
        <v>752</v>
      </c>
      <c r="AJ15" s="29" t="s">
        <v>421</v>
      </c>
      <c r="AK15" s="29" t="s">
        <v>421</v>
      </c>
      <c r="AL15" s="29" t="s">
        <v>421</v>
      </c>
      <c r="AM15" s="29" t="s">
        <v>421</v>
      </c>
      <c r="AN15" s="29" t="s">
        <v>421</v>
      </c>
      <c r="AO15" s="29" t="s">
        <v>421</v>
      </c>
      <c r="AP15" s="29" t="s">
        <v>421</v>
      </c>
      <c r="AQ15" s="29" t="s">
        <v>421</v>
      </c>
      <c r="AR15" s="31" t="s">
        <v>421</v>
      </c>
      <c r="AS15" s="29" t="s">
        <v>421</v>
      </c>
      <c r="AT15" s="178" t="s">
        <v>175</v>
      </c>
      <c r="AU15" s="98" t="s">
        <v>175</v>
      </c>
      <c r="AV15" s="98">
        <v>97</v>
      </c>
      <c r="AW15" s="98">
        <v>97</v>
      </c>
      <c r="AX15" s="98">
        <v>97</v>
      </c>
      <c r="AY15" s="98">
        <v>97</v>
      </c>
      <c r="AZ15" s="98" t="s">
        <v>421</v>
      </c>
      <c r="BA15" s="98" t="s">
        <v>421</v>
      </c>
      <c r="BB15" s="98" t="s">
        <v>808</v>
      </c>
      <c r="BC15" s="99" t="s">
        <v>421</v>
      </c>
      <c r="BD15" s="158" t="s">
        <v>421</v>
      </c>
      <c r="BE15" s="94"/>
      <c r="BF15" s="40"/>
      <c r="BG15" s="37">
        <f t="shared" si="4"/>
        <v>0</v>
      </c>
      <c r="BH15" s="38">
        <f t="shared" si="5"/>
        <v>0</v>
      </c>
      <c r="BI15" s="39" t="s">
        <v>174</v>
      </c>
      <c r="BJ15" s="40" t="s">
        <v>175</v>
      </c>
      <c r="BK15" s="57"/>
      <c r="BL15" s="44">
        <f t="shared" si="6"/>
        <v>0</v>
      </c>
      <c r="BM15" s="40"/>
      <c r="BN15" s="37">
        <f t="shared" si="7"/>
        <v>0</v>
      </c>
      <c r="BO15" s="38">
        <f t="shared" si="8"/>
        <v>0</v>
      </c>
      <c r="BP15" s="39" t="s">
        <v>174</v>
      </c>
      <c r="BQ15" s="40" t="s">
        <v>175</v>
      </c>
      <c r="BR15" s="57">
        <v>25</v>
      </c>
      <c r="BS15" s="55">
        <v>25</v>
      </c>
      <c r="BT15" s="40"/>
      <c r="BU15" s="37">
        <f t="shared" si="9"/>
        <v>0.25773195876288657</v>
      </c>
      <c r="BV15" s="38">
        <f t="shared" si="10"/>
        <v>0</v>
      </c>
      <c r="BW15" s="39" t="s">
        <v>174</v>
      </c>
      <c r="BX15" s="40" t="s">
        <v>175</v>
      </c>
      <c r="BY15" s="57">
        <f>+BR15</f>
        <v>25</v>
      </c>
      <c r="BZ15" s="44">
        <f t="shared" si="11"/>
        <v>0</v>
      </c>
      <c r="CA15" s="159" t="s">
        <v>829</v>
      </c>
      <c r="CB15" s="37">
        <f t="shared" si="12"/>
        <v>0.25773195876288657</v>
      </c>
      <c r="CC15" s="38">
        <f t="shared" si="13"/>
        <v>0</v>
      </c>
      <c r="CD15" s="39" t="s">
        <v>176</v>
      </c>
      <c r="CE15" s="36" t="s">
        <v>830</v>
      </c>
      <c r="CF15" s="57">
        <f>+BY15</f>
        <v>25</v>
      </c>
      <c r="CG15" s="44">
        <f t="shared" si="14"/>
        <v>0</v>
      </c>
      <c r="CH15" s="40"/>
      <c r="CI15" s="37">
        <f t="shared" si="15"/>
        <v>0.25773195876288657</v>
      </c>
      <c r="CJ15" s="38">
        <f t="shared" si="16"/>
        <v>0</v>
      </c>
      <c r="CK15" s="39" t="s">
        <v>174</v>
      </c>
      <c r="CL15" s="40" t="s">
        <v>175</v>
      </c>
      <c r="CM15" s="57">
        <v>50</v>
      </c>
      <c r="CN15" s="40"/>
      <c r="CO15" s="40"/>
      <c r="CP15" s="37">
        <f t="shared" si="17"/>
        <v>0.51546391752577314</v>
      </c>
      <c r="CQ15" s="38">
        <f t="shared" si="18"/>
        <v>0</v>
      </c>
      <c r="CR15" s="39" t="s">
        <v>174</v>
      </c>
      <c r="CS15" s="40" t="s">
        <v>175</v>
      </c>
      <c r="CT15" s="57">
        <f>+CM15</f>
        <v>50</v>
      </c>
      <c r="CU15" s="44">
        <f t="shared" si="19"/>
        <v>0</v>
      </c>
      <c r="CV15" s="40"/>
      <c r="CW15" s="37">
        <f t="shared" si="20"/>
        <v>0.51546391752577314</v>
      </c>
      <c r="CX15" s="38">
        <f t="shared" si="21"/>
        <v>0</v>
      </c>
      <c r="CY15" s="39" t="s">
        <v>174</v>
      </c>
      <c r="CZ15" s="40" t="s">
        <v>175</v>
      </c>
      <c r="DA15" s="46">
        <f>+CT15</f>
        <v>50</v>
      </c>
      <c r="DB15" s="44">
        <f t="shared" si="22"/>
        <v>0</v>
      </c>
      <c r="DC15" s="40"/>
      <c r="DD15" s="37">
        <f t="shared" si="23"/>
        <v>0.51546391752577314</v>
      </c>
      <c r="DE15" s="38">
        <f t="shared" si="24"/>
        <v>0</v>
      </c>
      <c r="DF15" s="39" t="s">
        <v>174</v>
      </c>
      <c r="DG15" s="40" t="s">
        <v>175</v>
      </c>
      <c r="DH15" s="46" t="s">
        <v>831</v>
      </c>
      <c r="DI15" s="40"/>
      <c r="DJ15" s="40"/>
      <c r="DK15" s="37">
        <f t="shared" si="25"/>
        <v>0</v>
      </c>
      <c r="DL15" s="38">
        <f t="shared" si="26"/>
        <v>0</v>
      </c>
      <c r="DM15" s="39" t="s">
        <v>174</v>
      </c>
      <c r="DN15" s="40" t="s">
        <v>175</v>
      </c>
      <c r="DO15" s="46" t="str">
        <f>+DH15</f>
        <v>60.00</v>
      </c>
      <c r="DP15" s="44">
        <f t="shared" si="27"/>
        <v>0</v>
      </c>
      <c r="DQ15" s="40"/>
      <c r="DR15" s="37">
        <f t="shared" si="28"/>
        <v>0</v>
      </c>
      <c r="DS15" s="38">
        <f t="shared" si="29"/>
        <v>0</v>
      </c>
      <c r="DT15" s="39" t="s">
        <v>174</v>
      </c>
      <c r="DU15" s="40" t="s">
        <v>175</v>
      </c>
      <c r="DV15" s="46" t="str">
        <f>+DO15</f>
        <v>60.00</v>
      </c>
      <c r="DW15" s="44">
        <f t="shared" si="30"/>
        <v>0</v>
      </c>
      <c r="DX15" s="40"/>
      <c r="DY15" s="37">
        <f t="shared" si="31"/>
        <v>0</v>
      </c>
      <c r="DZ15" s="38">
        <f t="shared" si="32"/>
        <v>0</v>
      </c>
      <c r="EA15" s="39" t="s">
        <v>174</v>
      </c>
      <c r="EB15" s="40" t="s">
        <v>175</v>
      </c>
      <c r="EC15" s="46">
        <f t="shared" si="33"/>
        <v>97</v>
      </c>
      <c r="ED15" s="40"/>
      <c r="EE15" s="40"/>
      <c r="EF15" s="37">
        <f t="shared" si="34"/>
        <v>1</v>
      </c>
      <c r="EG15" s="38">
        <f t="shared" si="35"/>
        <v>0</v>
      </c>
      <c r="EH15" s="39" t="s">
        <v>174</v>
      </c>
      <c r="EI15" s="40" t="s">
        <v>175</v>
      </c>
      <c r="EJ15" s="48"/>
      <c r="EK15" s="48">
        <v>2024</v>
      </c>
      <c r="EL15" s="49" t="str">
        <f>+VLOOKUP(C15,[8]Listas_desplega!$AI$22:$AJ$44,2,0)</f>
        <v>DPI</v>
      </c>
      <c r="EM15" s="49" t="str">
        <f>+VLOOKUP(I15,[8]Listas_desplega!$BY$2:$BZ$7,2,0)</f>
        <v>T_2</v>
      </c>
      <c r="EN15" s="49" t="str">
        <f>+VLOOKUP(J15,[8]Listas_desplega!$BY$10:$BZ$23,2,0)</f>
        <v>T_2_C_2</v>
      </c>
      <c r="EO15" s="49" t="str">
        <f>+VLOOKUP(K15,[8]Listas_desplega!$BY$27:$BZ$54,2,0)</f>
        <v>T_2_C_2_ET_1</v>
      </c>
      <c r="EP15" s="49" t="str">
        <f>+VLOOKUP(L15,[8]Listas_desplega!$BY$57:$BZ$105,2,0)</f>
        <v>T_2_C_2_ET_1_CPT_1</v>
      </c>
      <c r="EQ15" s="50" t="str">
        <f>+VLOOKUP(M15,[8]Listas_desplega!$J$2:$K$11,2,FALSE)</f>
        <v>Eje_E_1</v>
      </c>
      <c r="ER15" s="50"/>
    </row>
    <row r="16" spans="1:148" s="51" customFormat="1" x14ac:dyDescent="0.25">
      <c r="A16" s="20" t="s">
        <v>1394</v>
      </c>
      <c r="B16" s="21" t="s">
        <v>152</v>
      </c>
      <c r="C16" s="22" t="s">
        <v>746</v>
      </c>
      <c r="D16" s="63" t="s">
        <v>764</v>
      </c>
      <c r="E16" s="23" t="s">
        <v>765</v>
      </c>
      <c r="F16" s="23" t="s">
        <v>155</v>
      </c>
      <c r="G16" s="24" t="s">
        <v>156</v>
      </c>
      <c r="H16" s="23" t="s">
        <v>429</v>
      </c>
      <c r="I16" s="352" t="s">
        <v>158</v>
      </c>
      <c r="J16" s="352" t="s">
        <v>159</v>
      </c>
      <c r="K16" s="352" t="s">
        <v>160</v>
      </c>
      <c r="L16" s="23" t="s">
        <v>626</v>
      </c>
      <c r="M16" s="21" t="s">
        <v>627</v>
      </c>
      <c r="N16" s="25" t="s">
        <v>747</v>
      </c>
      <c r="O16" s="29">
        <v>36</v>
      </c>
      <c r="P16" s="23" t="s">
        <v>832</v>
      </c>
      <c r="Q16" s="30" t="s">
        <v>165</v>
      </c>
      <c r="R16" s="27" t="s">
        <v>166</v>
      </c>
      <c r="S16" s="23" t="s">
        <v>833</v>
      </c>
      <c r="T16" s="29" t="s">
        <v>168</v>
      </c>
      <c r="U16" s="29" t="s">
        <v>187</v>
      </c>
      <c r="V16" s="29">
        <v>30</v>
      </c>
      <c r="W16" s="23" t="s">
        <v>834</v>
      </c>
      <c r="X16" s="29" t="s">
        <v>171</v>
      </c>
      <c r="Y16" s="21" t="s">
        <v>172</v>
      </c>
      <c r="Z16" s="30"/>
      <c r="AA16" s="30"/>
      <c r="AB16" s="30"/>
      <c r="AC16" s="30"/>
      <c r="AD16" s="30"/>
      <c r="AE16" s="30"/>
      <c r="AF16" s="30"/>
      <c r="AG16" s="30"/>
      <c r="AH16" s="29"/>
      <c r="AI16" s="29" t="s">
        <v>752</v>
      </c>
      <c r="AJ16" s="29"/>
      <c r="AK16" s="29"/>
      <c r="AL16" s="29"/>
      <c r="AM16" s="29"/>
      <c r="AN16" s="29"/>
      <c r="AO16" s="29"/>
      <c r="AP16" s="29"/>
      <c r="AQ16" s="29"/>
      <c r="AR16" s="31"/>
      <c r="AS16" s="29"/>
      <c r="AT16" s="178" t="s">
        <v>175</v>
      </c>
      <c r="AU16" s="98" t="s">
        <v>175</v>
      </c>
      <c r="AV16" s="98">
        <v>20</v>
      </c>
      <c r="AW16" s="98">
        <v>25</v>
      </c>
      <c r="AX16" s="98">
        <v>30</v>
      </c>
      <c r="AY16" s="98">
        <v>30</v>
      </c>
      <c r="AZ16" s="98"/>
      <c r="BA16" s="98"/>
      <c r="BB16" s="98"/>
      <c r="BC16" s="99"/>
      <c r="BD16" s="158"/>
      <c r="BE16" s="94"/>
      <c r="BF16" s="40"/>
      <c r="BG16" s="37">
        <f t="shared" si="4"/>
        <v>0</v>
      </c>
      <c r="BH16" s="38">
        <f t="shared" si="5"/>
        <v>0</v>
      </c>
      <c r="BI16" s="39" t="s">
        <v>174</v>
      </c>
      <c r="BJ16" s="40" t="s">
        <v>175</v>
      </c>
      <c r="BK16" s="57"/>
      <c r="BL16" s="44">
        <f t="shared" si="6"/>
        <v>0</v>
      </c>
      <c r="BM16" s="40"/>
      <c r="BN16" s="37">
        <f t="shared" si="7"/>
        <v>0</v>
      </c>
      <c r="BO16" s="38">
        <f t="shared" si="8"/>
        <v>0</v>
      </c>
      <c r="BP16" s="39" t="s">
        <v>174</v>
      </c>
      <c r="BQ16" s="40" t="s">
        <v>175</v>
      </c>
      <c r="BR16" s="57">
        <v>5</v>
      </c>
      <c r="BS16" s="55">
        <v>12</v>
      </c>
      <c r="BT16" s="40"/>
      <c r="BU16" s="37">
        <f t="shared" si="9"/>
        <v>0.25</v>
      </c>
      <c r="BV16" s="38">
        <f t="shared" si="10"/>
        <v>0</v>
      </c>
      <c r="BW16" s="39" t="s">
        <v>174</v>
      </c>
      <c r="BX16" s="40" t="s">
        <v>175</v>
      </c>
      <c r="BY16" s="57">
        <f>+BR16</f>
        <v>5</v>
      </c>
      <c r="BZ16" s="44">
        <f t="shared" si="11"/>
        <v>0</v>
      </c>
      <c r="CA16" s="159" t="s">
        <v>835</v>
      </c>
      <c r="CB16" s="37">
        <f t="shared" si="12"/>
        <v>0.25</v>
      </c>
      <c r="CC16" s="38">
        <f t="shared" si="13"/>
        <v>0</v>
      </c>
      <c r="CD16" s="39" t="s">
        <v>176</v>
      </c>
      <c r="CE16" s="36" t="s">
        <v>830</v>
      </c>
      <c r="CF16" s="57">
        <f>+BY16</f>
        <v>5</v>
      </c>
      <c r="CG16" s="44">
        <f t="shared" si="14"/>
        <v>0</v>
      </c>
      <c r="CH16" s="40"/>
      <c r="CI16" s="37">
        <f t="shared" si="15"/>
        <v>0.25</v>
      </c>
      <c r="CJ16" s="38">
        <f t="shared" si="16"/>
        <v>0</v>
      </c>
      <c r="CK16" s="39" t="s">
        <v>174</v>
      </c>
      <c r="CL16" s="40" t="s">
        <v>175</v>
      </c>
      <c r="CM16" s="57">
        <v>10</v>
      </c>
      <c r="CN16" s="40"/>
      <c r="CO16" s="40"/>
      <c r="CP16" s="37">
        <f t="shared" si="17"/>
        <v>0.5</v>
      </c>
      <c r="CQ16" s="38">
        <f t="shared" si="18"/>
        <v>0</v>
      </c>
      <c r="CR16" s="39" t="s">
        <v>174</v>
      </c>
      <c r="CS16" s="40" t="s">
        <v>175</v>
      </c>
      <c r="CT16" s="57">
        <f>+CM16</f>
        <v>10</v>
      </c>
      <c r="CU16" s="44">
        <f t="shared" si="19"/>
        <v>0</v>
      </c>
      <c r="CV16" s="40"/>
      <c r="CW16" s="37">
        <f t="shared" si="20"/>
        <v>0.5</v>
      </c>
      <c r="CX16" s="38">
        <f t="shared" si="21"/>
        <v>0</v>
      </c>
      <c r="CY16" s="39" t="s">
        <v>174</v>
      </c>
      <c r="CZ16" s="40" t="s">
        <v>175</v>
      </c>
      <c r="DA16" s="46">
        <f>+CT16</f>
        <v>10</v>
      </c>
      <c r="DB16" s="44">
        <f t="shared" si="22"/>
        <v>0</v>
      </c>
      <c r="DC16" s="40"/>
      <c r="DD16" s="37">
        <f t="shared" si="23"/>
        <v>0.5</v>
      </c>
      <c r="DE16" s="38">
        <f t="shared" si="24"/>
        <v>0</v>
      </c>
      <c r="DF16" s="39" t="s">
        <v>174</v>
      </c>
      <c r="DG16" s="40" t="s">
        <v>175</v>
      </c>
      <c r="DH16" s="46">
        <v>15</v>
      </c>
      <c r="DI16" s="40"/>
      <c r="DJ16" s="40"/>
      <c r="DK16" s="37">
        <f t="shared" si="25"/>
        <v>0.75</v>
      </c>
      <c r="DL16" s="38">
        <f t="shared" si="26"/>
        <v>0</v>
      </c>
      <c r="DM16" s="39" t="s">
        <v>174</v>
      </c>
      <c r="DN16" s="40" t="s">
        <v>175</v>
      </c>
      <c r="DO16" s="46">
        <f>+DH16</f>
        <v>15</v>
      </c>
      <c r="DP16" s="44">
        <f t="shared" si="27"/>
        <v>0</v>
      </c>
      <c r="DQ16" s="40"/>
      <c r="DR16" s="37">
        <f t="shared" si="28"/>
        <v>0.75</v>
      </c>
      <c r="DS16" s="38">
        <f t="shared" si="29"/>
        <v>0</v>
      </c>
      <c r="DT16" s="39" t="s">
        <v>174</v>
      </c>
      <c r="DU16" s="40" t="s">
        <v>175</v>
      </c>
      <c r="DV16" s="46">
        <f>+DO16</f>
        <v>15</v>
      </c>
      <c r="DW16" s="44">
        <f t="shared" si="30"/>
        <v>0</v>
      </c>
      <c r="DX16" s="40"/>
      <c r="DY16" s="37">
        <f t="shared" si="31"/>
        <v>0.75</v>
      </c>
      <c r="DZ16" s="38">
        <f t="shared" si="32"/>
        <v>0</v>
      </c>
      <c r="EA16" s="39" t="s">
        <v>174</v>
      </c>
      <c r="EB16" s="40" t="s">
        <v>175</v>
      </c>
      <c r="EC16" s="46">
        <f t="shared" si="33"/>
        <v>20</v>
      </c>
      <c r="ED16" s="40"/>
      <c r="EE16" s="40"/>
      <c r="EF16" s="37">
        <f t="shared" si="34"/>
        <v>1</v>
      </c>
      <c r="EG16" s="38">
        <f t="shared" si="35"/>
        <v>0</v>
      </c>
      <c r="EH16" s="39" t="s">
        <v>174</v>
      </c>
      <c r="EI16" s="40" t="s">
        <v>175</v>
      </c>
      <c r="EJ16" s="48"/>
      <c r="EK16" s="48">
        <v>2024</v>
      </c>
      <c r="EL16" s="49" t="str">
        <f>+VLOOKUP(C16,[8]Listas_desplega!$AI$22:$AJ$44,2,0)</f>
        <v>DPI</v>
      </c>
      <c r="EM16" s="49" t="str">
        <f>+VLOOKUP(I16,[8]Listas_desplega!$BY$2:$BZ$7,2,0)</f>
        <v>T_2</v>
      </c>
      <c r="EN16" s="49" t="str">
        <f>+VLOOKUP(J16,[8]Listas_desplega!$BY$10:$BZ$23,2,0)</f>
        <v>T_2_C_2</v>
      </c>
      <c r="EO16" s="49" t="str">
        <f>+VLOOKUP(K16,[8]Listas_desplega!$BY$27:$BZ$54,2,0)</f>
        <v>T_2_C_2_ET_1</v>
      </c>
      <c r="EP16" s="49" t="str">
        <f>+VLOOKUP(L16,[8]Listas_desplega!$BY$57:$BZ$105,2,0)</f>
        <v>T_2_C_2_ET_1_CPT_1</v>
      </c>
      <c r="EQ16" s="50" t="str">
        <f>+VLOOKUP(M16,[8]Listas_desplega!$J$2:$K$11,2,FALSE)</f>
        <v>Eje_E_1</v>
      </c>
      <c r="ER16" s="50"/>
    </row>
    <row r="17" spans="1:148" s="51" customFormat="1" x14ac:dyDescent="0.25">
      <c r="A17" s="20" t="s">
        <v>1395</v>
      </c>
      <c r="B17" s="21" t="s">
        <v>152</v>
      </c>
      <c r="C17" s="22" t="s">
        <v>746</v>
      </c>
      <c r="D17" s="22" t="s">
        <v>746</v>
      </c>
      <c r="E17" s="23" t="s">
        <v>765</v>
      </c>
      <c r="F17" s="23" t="s">
        <v>155</v>
      </c>
      <c r="G17" s="24" t="s">
        <v>156</v>
      </c>
      <c r="H17" s="23" t="s">
        <v>429</v>
      </c>
      <c r="I17" s="352" t="s">
        <v>158</v>
      </c>
      <c r="J17" s="352" t="s">
        <v>159</v>
      </c>
      <c r="K17" s="352" t="s">
        <v>160</v>
      </c>
      <c r="L17" s="23" t="s">
        <v>626</v>
      </c>
      <c r="M17" s="21" t="s">
        <v>627</v>
      </c>
      <c r="N17" s="25" t="s">
        <v>628</v>
      </c>
      <c r="O17" s="29">
        <v>37</v>
      </c>
      <c r="P17" s="23" t="s">
        <v>836</v>
      </c>
      <c r="Q17" s="30" t="s">
        <v>165</v>
      </c>
      <c r="R17" s="27" t="s">
        <v>166</v>
      </c>
      <c r="S17" s="23" t="s">
        <v>837</v>
      </c>
      <c r="T17" s="29" t="s">
        <v>186</v>
      </c>
      <c r="U17" s="29" t="s">
        <v>169</v>
      </c>
      <c r="V17" s="29">
        <v>30</v>
      </c>
      <c r="W17" s="23" t="s">
        <v>768</v>
      </c>
      <c r="X17" s="29" t="s">
        <v>171</v>
      </c>
      <c r="Y17" s="21" t="s">
        <v>172</v>
      </c>
      <c r="Z17" s="30"/>
      <c r="AA17" s="30"/>
      <c r="AB17" s="30"/>
      <c r="AC17" s="30"/>
      <c r="AD17" s="30"/>
      <c r="AE17" s="30"/>
      <c r="AF17" s="30"/>
      <c r="AG17" s="30"/>
      <c r="AH17" s="29"/>
      <c r="AI17" s="29" t="s">
        <v>752</v>
      </c>
      <c r="AJ17" s="29"/>
      <c r="AK17" s="29"/>
      <c r="AL17" s="29"/>
      <c r="AM17" s="29"/>
      <c r="AN17" s="29"/>
      <c r="AO17" s="29"/>
      <c r="AP17" s="29"/>
      <c r="AQ17" s="29"/>
      <c r="AR17" s="31"/>
      <c r="AS17" s="29"/>
      <c r="AT17" s="178" t="s">
        <v>175</v>
      </c>
      <c r="AU17" s="98" t="s">
        <v>175</v>
      </c>
      <c r="AV17" s="98">
        <v>60</v>
      </c>
      <c r="AW17" s="98">
        <v>70</v>
      </c>
      <c r="AX17" s="98">
        <v>80</v>
      </c>
      <c r="AY17" s="98">
        <v>80</v>
      </c>
      <c r="AZ17" s="98"/>
      <c r="BA17" s="98"/>
      <c r="BB17" s="98"/>
      <c r="BC17" s="99"/>
      <c r="BD17" s="45">
        <v>0</v>
      </c>
      <c r="BE17" s="45">
        <v>0</v>
      </c>
      <c r="BF17" s="40"/>
      <c r="BG17" s="37">
        <f t="shared" si="4"/>
        <v>0</v>
      </c>
      <c r="BH17" s="38">
        <f t="shared" si="5"/>
        <v>0</v>
      </c>
      <c r="BI17" s="39" t="s">
        <v>174</v>
      </c>
      <c r="BJ17" s="40" t="s">
        <v>175</v>
      </c>
      <c r="BK17" s="44">
        <f>IF(BH17="SI",BD17,0)</f>
        <v>0</v>
      </c>
      <c r="BL17" s="44">
        <f t="shared" si="6"/>
        <v>0</v>
      </c>
      <c r="BM17" s="40"/>
      <c r="BN17" s="37">
        <f t="shared" si="7"/>
        <v>0</v>
      </c>
      <c r="BO17" s="38">
        <f t="shared" si="8"/>
        <v>0</v>
      </c>
      <c r="BP17" s="39" t="s">
        <v>174</v>
      </c>
      <c r="BQ17" s="40" t="s">
        <v>175</v>
      </c>
      <c r="BR17" s="57">
        <v>0</v>
      </c>
      <c r="BS17" s="44">
        <f t="shared" ref="BS17:BS26" si="36">IF(BP17="SI",BL17,0)</f>
        <v>0</v>
      </c>
      <c r="BT17" s="40"/>
      <c r="BU17" s="37">
        <f t="shared" si="9"/>
        <v>0</v>
      </c>
      <c r="BV17" s="38">
        <f t="shared" si="10"/>
        <v>0</v>
      </c>
      <c r="BW17" s="39" t="s">
        <v>174</v>
      </c>
      <c r="BX17" s="40" t="s">
        <v>175</v>
      </c>
      <c r="BY17" s="44">
        <f>IF(BV17="SI",BR17,0)</f>
        <v>0</v>
      </c>
      <c r="BZ17" s="44">
        <f t="shared" si="11"/>
        <v>0</v>
      </c>
      <c r="CA17" s="159"/>
      <c r="CB17" s="37">
        <f t="shared" si="12"/>
        <v>0</v>
      </c>
      <c r="CC17" s="38">
        <f t="shared" si="13"/>
        <v>0</v>
      </c>
      <c r="CD17" s="39" t="s">
        <v>174</v>
      </c>
      <c r="CE17" s="36" t="s">
        <v>175</v>
      </c>
      <c r="CF17" s="45"/>
      <c r="CG17" s="44">
        <f t="shared" si="14"/>
        <v>0</v>
      </c>
      <c r="CH17" s="40"/>
      <c r="CI17" s="37">
        <f t="shared" si="15"/>
        <v>0</v>
      </c>
      <c r="CJ17" s="38">
        <f t="shared" si="16"/>
        <v>0</v>
      </c>
      <c r="CK17" s="39" t="s">
        <v>174</v>
      </c>
      <c r="CL17" s="40" t="s">
        <v>175</v>
      </c>
      <c r="CM17" s="46">
        <v>30</v>
      </c>
      <c r="CN17" s="40"/>
      <c r="CO17" s="40"/>
      <c r="CP17" s="37">
        <f t="shared" si="17"/>
        <v>0.5</v>
      </c>
      <c r="CQ17" s="38">
        <f t="shared" si="18"/>
        <v>0</v>
      </c>
      <c r="CR17" s="39" t="s">
        <v>174</v>
      </c>
      <c r="CS17" s="40" t="s">
        <v>175</v>
      </c>
      <c r="CT17" s="126"/>
      <c r="CU17" s="44">
        <f t="shared" si="19"/>
        <v>0</v>
      </c>
      <c r="CV17" s="40"/>
      <c r="CW17" s="37">
        <f t="shared" si="20"/>
        <v>0</v>
      </c>
      <c r="CX17" s="38">
        <f t="shared" si="21"/>
        <v>0</v>
      </c>
      <c r="CY17" s="39" t="s">
        <v>174</v>
      </c>
      <c r="CZ17" s="40" t="s">
        <v>175</v>
      </c>
      <c r="DA17" s="94"/>
      <c r="DB17" s="44">
        <f t="shared" si="22"/>
        <v>0</v>
      </c>
      <c r="DC17" s="40"/>
      <c r="DD17" s="37">
        <f t="shared" si="23"/>
        <v>0</v>
      </c>
      <c r="DE17" s="38">
        <f t="shared" si="24"/>
        <v>0</v>
      </c>
      <c r="DF17" s="39" t="s">
        <v>174</v>
      </c>
      <c r="DG17" s="40" t="s">
        <v>175</v>
      </c>
      <c r="DH17" s="46"/>
      <c r="DI17" s="44">
        <f t="shared" ref="DI17:DI26" si="37">IF(DF17="SI",DB17,0)</f>
        <v>0</v>
      </c>
      <c r="DJ17" s="40"/>
      <c r="DK17" s="37">
        <f t="shared" si="25"/>
        <v>0</v>
      </c>
      <c r="DL17" s="38">
        <f t="shared" si="26"/>
        <v>0</v>
      </c>
      <c r="DM17" s="39" t="s">
        <v>174</v>
      </c>
      <c r="DN17" s="40" t="s">
        <v>175</v>
      </c>
      <c r="DO17" s="46"/>
      <c r="DP17" s="44">
        <f t="shared" si="27"/>
        <v>0</v>
      </c>
      <c r="DQ17" s="40"/>
      <c r="DR17" s="37">
        <f t="shared" si="28"/>
        <v>0</v>
      </c>
      <c r="DS17" s="38">
        <f t="shared" si="29"/>
        <v>0</v>
      </c>
      <c r="DT17" s="39" t="s">
        <v>174</v>
      </c>
      <c r="DU17" s="40" t="s">
        <v>175</v>
      </c>
      <c r="DV17" s="46"/>
      <c r="DW17" s="44">
        <f t="shared" si="30"/>
        <v>0</v>
      </c>
      <c r="DX17" s="40"/>
      <c r="DY17" s="37">
        <f t="shared" si="31"/>
        <v>0</v>
      </c>
      <c r="DZ17" s="38">
        <f t="shared" si="32"/>
        <v>0</v>
      </c>
      <c r="EA17" s="39" t="s">
        <v>174</v>
      </c>
      <c r="EB17" s="40" t="s">
        <v>175</v>
      </c>
      <c r="EC17" s="46">
        <f t="shared" si="33"/>
        <v>60</v>
      </c>
      <c r="ED17" s="40"/>
      <c r="EE17" s="40"/>
      <c r="EF17" s="37">
        <f t="shared" si="34"/>
        <v>1</v>
      </c>
      <c r="EG17" s="38">
        <f t="shared" si="35"/>
        <v>0</v>
      </c>
      <c r="EH17" s="39" t="s">
        <v>174</v>
      </c>
      <c r="EI17" s="40" t="s">
        <v>175</v>
      </c>
      <c r="EJ17" s="50"/>
      <c r="EK17" s="48">
        <v>2024</v>
      </c>
      <c r="EL17" s="49" t="str">
        <f>+VLOOKUP(C17,[8]Listas_desplega!$AI$22:$AJ$44,2,0)</f>
        <v>DPI</v>
      </c>
      <c r="EM17" s="49" t="str">
        <f>+VLOOKUP(I17,[8]Listas_desplega!$BY$2:$BZ$7,2,0)</f>
        <v>T_2</v>
      </c>
      <c r="EN17" s="49" t="str">
        <f>+VLOOKUP(J17,[8]Listas_desplega!$BY$10:$BZ$23,2,0)</f>
        <v>T_2_C_2</v>
      </c>
      <c r="EO17" s="49" t="str">
        <f>+VLOOKUP(K17,[8]Listas_desplega!$BY$27:$BZ$54,2,0)</f>
        <v>T_2_C_2_ET_1</v>
      </c>
      <c r="EP17" s="49" t="str">
        <f>+VLOOKUP(L17,[8]Listas_desplega!$BY$57:$BZ$105,2,0)</f>
        <v>T_2_C_2_ET_1_CPT_1</v>
      </c>
      <c r="EQ17" s="50" t="str">
        <f>+VLOOKUP(M17,[8]Listas_desplega!$J$2:$K$11,2,FALSE)</f>
        <v>Eje_E_1</v>
      </c>
      <c r="ER17" s="50"/>
    </row>
    <row r="18" spans="1:148" s="51" customFormat="1" x14ac:dyDescent="0.25">
      <c r="A18" s="20" t="s">
        <v>1402</v>
      </c>
      <c r="B18" s="21" t="s">
        <v>838</v>
      </c>
      <c r="C18" s="22" t="s">
        <v>839</v>
      </c>
      <c r="D18" s="22" t="s">
        <v>840</v>
      </c>
      <c r="E18" s="63" t="s">
        <v>765</v>
      </c>
      <c r="F18" s="63" t="s">
        <v>155</v>
      </c>
      <c r="G18" s="24" t="s">
        <v>156</v>
      </c>
      <c r="H18" s="23" t="s">
        <v>841</v>
      </c>
      <c r="I18" s="352" t="s">
        <v>158</v>
      </c>
      <c r="J18" s="352" t="s">
        <v>159</v>
      </c>
      <c r="K18" s="352" t="s">
        <v>160</v>
      </c>
      <c r="L18" s="352" t="s">
        <v>852</v>
      </c>
      <c r="M18" s="353" t="s">
        <v>843</v>
      </c>
      <c r="N18" s="25" t="s">
        <v>844</v>
      </c>
      <c r="O18" s="354">
        <v>38</v>
      </c>
      <c r="P18" s="352" t="s">
        <v>882</v>
      </c>
      <c r="Q18" s="355" t="s">
        <v>165</v>
      </c>
      <c r="R18" s="355" t="s">
        <v>166</v>
      </c>
      <c r="S18" s="23" t="s">
        <v>883</v>
      </c>
      <c r="T18" s="29" t="s">
        <v>168</v>
      </c>
      <c r="U18" s="29" t="s">
        <v>199</v>
      </c>
      <c r="V18" s="29">
        <v>0</v>
      </c>
      <c r="W18" s="23" t="s">
        <v>884</v>
      </c>
      <c r="X18" s="29" t="s">
        <v>171</v>
      </c>
      <c r="Y18" s="21"/>
      <c r="Z18" s="30"/>
      <c r="AA18" s="30"/>
      <c r="AB18" s="30"/>
      <c r="AC18" s="30"/>
      <c r="AD18" s="30"/>
      <c r="AE18" s="30"/>
      <c r="AF18" s="30"/>
      <c r="AG18" s="30"/>
      <c r="AH18" s="29"/>
      <c r="AI18" s="29"/>
      <c r="AJ18" s="29"/>
      <c r="AK18" s="29"/>
      <c r="AL18" s="29"/>
      <c r="AM18" s="29"/>
      <c r="AN18" s="29"/>
      <c r="AO18" s="29"/>
      <c r="AP18" s="29"/>
      <c r="AQ18" s="29"/>
      <c r="AR18" s="31"/>
      <c r="AS18" s="29"/>
      <c r="AT18" s="26"/>
      <c r="AU18" s="181"/>
      <c r="AV18" s="181">
        <v>100</v>
      </c>
      <c r="AW18" s="181"/>
      <c r="AX18" s="181"/>
      <c r="AY18" s="185">
        <v>100</v>
      </c>
      <c r="AZ18" s="174"/>
      <c r="BA18" s="174"/>
      <c r="BB18" s="174"/>
      <c r="BC18" s="175"/>
      <c r="BD18" s="151"/>
      <c r="BE18" s="100"/>
      <c r="BF18" s="36"/>
      <c r="BG18" s="37">
        <f t="shared" si="4"/>
        <v>0</v>
      </c>
      <c r="BH18" s="38">
        <f t="shared" si="5"/>
        <v>0</v>
      </c>
      <c r="BI18" s="39" t="s">
        <v>174</v>
      </c>
      <c r="BJ18" s="40" t="s">
        <v>175</v>
      </c>
      <c r="BK18" s="183"/>
      <c r="BL18" s="44">
        <f t="shared" si="6"/>
        <v>0</v>
      </c>
      <c r="BM18" s="36"/>
      <c r="BN18" s="37">
        <f t="shared" si="7"/>
        <v>0</v>
      </c>
      <c r="BO18" s="38">
        <f t="shared" si="8"/>
        <v>0</v>
      </c>
      <c r="BP18" s="39" t="s">
        <v>174</v>
      </c>
      <c r="BQ18" s="40" t="s">
        <v>175</v>
      </c>
      <c r="BR18" s="95"/>
      <c r="BS18" s="111">
        <f t="shared" si="36"/>
        <v>0</v>
      </c>
      <c r="BT18" s="36"/>
      <c r="BU18" s="37">
        <f t="shared" si="9"/>
        <v>0</v>
      </c>
      <c r="BV18" s="38">
        <f t="shared" si="10"/>
        <v>0</v>
      </c>
      <c r="BW18" s="39" t="s">
        <v>174</v>
      </c>
      <c r="BX18" s="36" t="s">
        <v>175</v>
      </c>
      <c r="BY18" s="151"/>
      <c r="BZ18" s="44">
        <f t="shared" si="11"/>
        <v>0</v>
      </c>
      <c r="CA18" s="36"/>
      <c r="CB18" s="37">
        <f t="shared" si="12"/>
        <v>0</v>
      </c>
      <c r="CC18" s="38">
        <f t="shared" si="13"/>
        <v>0</v>
      </c>
      <c r="CD18" s="39" t="s">
        <v>174</v>
      </c>
      <c r="CE18" s="40" t="s">
        <v>175</v>
      </c>
      <c r="CF18" s="151"/>
      <c r="CG18" s="44">
        <f t="shared" si="14"/>
        <v>0</v>
      </c>
      <c r="CH18" s="36"/>
      <c r="CI18" s="37">
        <f t="shared" si="15"/>
        <v>0</v>
      </c>
      <c r="CJ18" s="38">
        <f t="shared" si="16"/>
        <v>0</v>
      </c>
      <c r="CK18" s="39" t="s">
        <v>174</v>
      </c>
      <c r="CL18" s="40" t="s">
        <v>175</v>
      </c>
      <c r="CM18" s="151"/>
      <c r="CN18" s="44">
        <f>IF(CK18="SI",CG18,0)</f>
        <v>0</v>
      </c>
      <c r="CO18" s="40"/>
      <c r="CP18" s="37">
        <f t="shared" si="17"/>
        <v>0</v>
      </c>
      <c r="CQ18" s="38">
        <f t="shared" si="18"/>
        <v>0</v>
      </c>
      <c r="CR18" s="39" t="s">
        <v>174</v>
      </c>
      <c r="CS18" s="40" t="s">
        <v>175</v>
      </c>
      <c r="CT18" s="126"/>
      <c r="CU18" s="44">
        <f t="shared" si="19"/>
        <v>0</v>
      </c>
      <c r="CV18" s="40"/>
      <c r="CW18" s="37">
        <f t="shared" si="20"/>
        <v>0</v>
      </c>
      <c r="CX18" s="38">
        <f t="shared" si="21"/>
        <v>0</v>
      </c>
      <c r="CY18" s="39" t="s">
        <v>174</v>
      </c>
      <c r="CZ18" s="40" t="s">
        <v>175</v>
      </c>
      <c r="DA18" s="152"/>
      <c r="DB18" s="44">
        <f t="shared" si="22"/>
        <v>0</v>
      </c>
      <c r="DC18" s="40"/>
      <c r="DD18" s="37">
        <f t="shared" si="23"/>
        <v>0</v>
      </c>
      <c r="DE18" s="38">
        <f t="shared" si="24"/>
        <v>0</v>
      </c>
      <c r="DF18" s="39" t="s">
        <v>174</v>
      </c>
      <c r="DG18" s="40" t="s">
        <v>175</v>
      </c>
      <c r="DH18" s="152"/>
      <c r="DI18" s="44">
        <f t="shared" si="37"/>
        <v>0</v>
      </c>
      <c r="DJ18" s="40"/>
      <c r="DK18" s="37">
        <f t="shared" si="25"/>
        <v>0</v>
      </c>
      <c r="DL18" s="38">
        <f t="shared" si="26"/>
        <v>0</v>
      </c>
      <c r="DM18" s="39" t="s">
        <v>174</v>
      </c>
      <c r="DN18" s="40" t="s">
        <v>175</v>
      </c>
      <c r="DO18" s="152"/>
      <c r="DP18" s="44">
        <f t="shared" si="27"/>
        <v>0</v>
      </c>
      <c r="DQ18" s="40"/>
      <c r="DR18" s="37">
        <f t="shared" si="28"/>
        <v>0</v>
      </c>
      <c r="DS18" s="38">
        <f t="shared" si="29"/>
        <v>0</v>
      </c>
      <c r="DT18" s="39" t="s">
        <v>174</v>
      </c>
      <c r="DU18" s="40" t="s">
        <v>175</v>
      </c>
      <c r="DV18" s="94"/>
      <c r="DW18" s="44">
        <f t="shared" si="30"/>
        <v>0</v>
      </c>
      <c r="DX18" s="40"/>
      <c r="DY18" s="37">
        <f t="shared" si="31"/>
        <v>0</v>
      </c>
      <c r="DZ18" s="38">
        <f t="shared" si="32"/>
        <v>0</v>
      </c>
      <c r="EA18" s="39" t="s">
        <v>174</v>
      </c>
      <c r="EB18" s="40" t="s">
        <v>175</v>
      </c>
      <c r="EC18" s="46">
        <f t="shared" si="33"/>
        <v>100</v>
      </c>
      <c r="ED18" s="40"/>
      <c r="EE18" s="40"/>
      <c r="EF18" s="37">
        <f t="shared" si="34"/>
        <v>1</v>
      </c>
      <c r="EG18" s="38">
        <f t="shared" si="35"/>
        <v>0</v>
      </c>
      <c r="EH18" s="39" t="s">
        <v>174</v>
      </c>
      <c r="EI18" s="40" t="s">
        <v>175</v>
      </c>
      <c r="EJ18" s="50"/>
      <c r="EK18" s="48">
        <v>2024</v>
      </c>
      <c r="EL18" s="49" t="str">
        <f>+VLOOKUP(C18,[8]Listas_desplega!$AI$22:$AJ$44,2,0)</f>
        <v>DF_ES</v>
      </c>
      <c r="EM18" s="49" t="str">
        <f>+VLOOKUP(I18,[8]Listas_desplega!$BY$2:$BZ$7,2,0)</f>
        <v>T_2</v>
      </c>
      <c r="EN18" s="49" t="str">
        <f>+VLOOKUP(J18,[8]Listas_desplega!$BY$10:$BZ$23,2,0)</f>
        <v>T_2_C_2</v>
      </c>
      <c r="EO18" s="49" t="str">
        <f>+VLOOKUP(K18,[8]Listas_desplega!$BY$27:$BZ$54,2,0)</f>
        <v>T_2_C_2_ET_1</v>
      </c>
      <c r="EP18" s="49" t="str">
        <f>+VLOOKUP(L18,[8]Listas_desplega!$BY$57:$BZ$105,2,0)</f>
        <v>T_2_C_2_ET_1_CPT_11</v>
      </c>
      <c r="EQ18" s="50" t="str">
        <f>+VLOOKUP(M18,[8]Listas_desplega!$J$2:$K$11,2,FALSE)</f>
        <v>Eje_E_8</v>
      </c>
      <c r="ER18" s="50"/>
    </row>
    <row r="19" spans="1:148" s="51" customFormat="1" x14ac:dyDescent="0.25">
      <c r="A19" s="20" t="s">
        <v>1403</v>
      </c>
      <c r="B19" s="21" t="s">
        <v>838</v>
      </c>
      <c r="C19" s="22" t="s">
        <v>839</v>
      </c>
      <c r="D19" s="22" t="s">
        <v>840</v>
      </c>
      <c r="E19" s="63" t="s">
        <v>765</v>
      </c>
      <c r="F19" s="63" t="s">
        <v>155</v>
      </c>
      <c r="G19" s="24" t="s">
        <v>156</v>
      </c>
      <c r="H19" s="23" t="s">
        <v>841</v>
      </c>
      <c r="I19" s="352" t="s">
        <v>158</v>
      </c>
      <c r="J19" s="352" t="s">
        <v>159</v>
      </c>
      <c r="K19" s="352" t="s">
        <v>160</v>
      </c>
      <c r="L19" s="352" t="s">
        <v>852</v>
      </c>
      <c r="M19" s="353" t="s">
        <v>843</v>
      </c>
      <c r="N19" s="25" t="s">
        <v>844</v>
      </c>
      <c r="O19" s="354">
        <v>39</v>
      </c>
      <c r="P19" s="352" t="s">
        <v>885</v>
      </c>
      <c r="Q19" s="355" t="s">
        <v>165</v>
      </c>
      <c r="R19" s="355" t="s">
        <v>166</v>
      </c>
      <c r="S19" s="23" t="s">
        <v>886</v>
      </c>
      <c r="T19" s="29" t="s">
        <v>168</v>
      </c>
      <c r="U19" s="29" t="s">
        <v>199</v>
      </c>
      <c r="V19" s="29">
        <v>0</v>
      </c>
      <c r="W19" s="23" t="s">
        <v>887</v>
      </c>
      <c r="X19" s="29" t="s">
        <v>171</v>
      </c>
      <c r="Y19" s="21"/>
      <c r="Z19" s="30"/>
      <c r="AA19" s="30"/>
      <c r="AB19" s="30"/>
      <c r="AC19" s="30"/>
      <c r="AD19" s="30"/>
      <c r="AE19" s="30"/>
      <c r="AF19" s="30"/>
      <c r="AG19" s="30"/>
      <c r="AH19" s="29"/>
      <c r="AI19" s="29"/>
      <c r="AJ19" s="29"/>
      <c r="AK19" s="29"/>
      <c r="AL19" s="29"/>
      <c r="AM19" s="29"/>
      <c r="AN19" s="29"/>
      <c r="AO19" s="29"/>
      <c r="AP19" s="29"/>
      <c r="AQ19" s="29"/>
      <c r="AR19" s="31"/>
      <c r="AS19" s="29"/>
      <c r="AT19" s="26"/>
      <c r="AU19" s="181"/>
      <c r="AV19" s="181">
        <v>1</v>
      </c>
      <c r="AW19" s="181"/>
      <c r="AX19" s="181"/>
      <c r="AY19" s="181">
        <v>1</v>
      </c>
      <c r="AZ19" s="98"/>
      <c r="BA19" s="98"/>
      <c r="BB19" s="98"/>
      <c r="BC19" s="99"/>
      <c r="BD19" s="151"/>
      <c r="BE19" s="100"/>
      <c r="BF19" s="36"/>
      <c r="BG19" s="37">
        <f t="shared" si="4"/>
        <v>0</v>
      </c>
      <c r="BH19" s="38">
        <f t="shared" si="5"/>
        <v>0</v>
      </c>
      <c r="BI19" s="39" t="s">
        <v>174</v>
      </c>
      <c r="BJ19" s="40" t="s">
        <v>175</v>
      </c>
      <c r="BK19" s="183"/>
      <c r="BL19" s="44">
        <f t="shared" si="6"/>
        <v>0</v>
      </c>
      <c r="BM19" s="36"/>
      <c r="BN19" s="37">
        <f t="shared" si="7"/>
        <v>0</v>
      </c>
      <c r="BO19" s="38">
        <f t="shared" si="8"/>
        <v>0</v>
      </c>
      <c r="BP19" s="39" t="s">
        <v>174</v>
      </c>
      <c r="BQ19" s="40" t="s">
        <v>175</v>
      </c>
      <c r="BR19" s="95"/>
      <c r="BS19" s="111">
        <f t="shared" si="36"/>
        <v>0</v>
      </c>
      <c r="BT19" s="36"/>
      <c r="BU19" s="37">
        <f t="shared" si="9"/>
        <v>0</v>
      </c>
      <c r="BV19" s="38">
        <f t="shared" si="10"/>
        <v>0</v>
      </c>
      <c r="BW19" s="39" t="s">
        <v>174</v>
      </c>
      <c r="BX19" s="36" t="s">
        <v>175</v>
      </c>
      <c r="BY19" s="151"/>
      <c r="BZ19" s="44">
        <f t="shared" si="11"/>
        <v>0</v>
      </c>
      <c r="CA19" s="36"/>
      <c r="CB19" s="37">
        <f t="shared" si="12"/>
        <v>0</v>
      </c>
      <c r="CC19" s="38">
        <f t="shared" si="13"/>
        <v>0</v>
      </c>
      <c r="CD19" s="39" t="s">
        <v>174</v>
      </c>
      <c r="CE19" s="40" t="s">
        <v>175</v>
      </c>
      <c r="CF19" s="151"/>
      <c r="CG19" s="44">
        <f t="shared" si="14"/>
        <v>0</v>
      </c>
      <c r="CH19" s="36"/>
      <c r="CI19" s="37">
        <f t="shared" si="15"/>
        <v>0</v>
      </c>
      <c r="CJ19" s="38">
        <f t="shared" si="16"/>
        <v>0</v>
      </c>
      <c r="CK19" s="39" t="s">
        <v>174</v>
      </c>
      <c r="CL19" s="40" t="s">
        <v>175</v>
      </c>
      <c r="CM19" s="151"/>
      <c r="CN19" s="44">
        <f>IF(CK19="SI",CG19,0)</f>
        <v>0</v>
      </c>
      <c r="CO19" s="40"/>
      <c r="CP19" s="37">
        <f t="shared" si="17"/>
        <v>0</v>
      </c>
      <c r="CQ19" s="38">
        <f t="shared" si="18"/>
        <v>0</v>
      </c>
      <c r="CR19" s="39" t="s">
        <v>174</v>
      </c>
      <c r="CS19" s="40" t="s">
        <v>175</v>
      </c>
      <c r="CT19" s="126"/>
      <c r="CU19" s="44">
        <f t="shared" si="19"/>
        <v>0</v>
      </c>
      <c r="CV19" s="40"/>
      <c r="CW19" s="37">
        <f t="shared" si="20"/>
        <v>0</v>
      </c>
      <c r="CX19" s="38">
        <f t="shared" si="21"/>
        <v>0</v>
      </c>
      <c r="CY19" s="39" t="s">
        <v>174</v>
      </c>
      <c r="CZ19" s="40" t="s">
        <v>175</v>
      </c>
      <c r="DA19" s="152"/>
      <c r="DB19" s="44">
        <f t="shared" si="22"/>
        <v>0</v>
      </c>
      <c r="DC19" s="40"/>
      <c r="DD19" s="37">
        <f t="shared" si="23"/>
        <v>0</v>
      </c>
      <c r="DE19" s="38">
        <f t="shared" si="24"/>
        <v>0</v>
      </c>
      <c r="DF19" s="39" t="s">
        <v>174</v>
      </c>
      <c r="DG19" s="40" t="s">
        <v>175</v>
      </c>
      <c r="DH19" s="152"/>
      <c r="DI19" s="44">
        <f t="shared" si="37"/>
        <v>0</v>
      </c>
      <c r="DJ19" s="40"/>
      <c r="DK19" s="37">
        <f t="shared" si="25"/>
        <v>0</v>
      </c>
      <c r="DL19" s="38">
        <f t="shared" si="26"/>
        <v>0</v>
      </c>
      <c r="DM19" s="39" t="s">
        <v>174</v>
      </c>
      <c r="DN19" s="40" t="s">
        <v>175</v>
      </c>
      <c r="DO19" s="152"/>
      <c r="DP19" s="44">
        <f t="shared" si="27"/>
        <v>0</v>
      </c>
      <c r="DQ19" s="40"/>
      <c r="DR19" s="37">
        <f t="shared" si="28"/>
        <v>0</v>
      </c>
      <c r="DS19" s="38">
        <f t="shared" si="29"/>
        <v>0</v>
      </c>
      <c r="DT19" s="39" t="s">
        <v>174</v>
      </c>
      <c r="DU19" s="40" t="s">
        <v>175</v>
      </c>
      <c r="DV19" s="94"/>
      <c r="DW19" s="44">
        <f t="shared" si="30"/>
        <v>0</v>
      </c>
      <c r="DX19" s="40"/>
      <c r="DY19" s="37">
        <f t="shared" si="31"/>
        <v>0</v>
      </c>
      <c r="DZ19" s="38">
        <f t="shared" si="32"/>
        <v>0</v>
      </c>
      <c r="EA19" s="39" t="s">
        <v>174</v>
      </c>
      <c r="EB19" s="40" t="s">
        <v>175</v>
      </c>
      <c r="EC19" s="46">
        <f t="shared" si="33"/>
        <v>1</v>
      </c>
      <c r="ED19" s="40"/>
      <c r="EE19" s="40"/>
      <c r="EF19" s="37">
        <f t="shared" si="34"/>
        <v>1</v>
      </c>
      <c r="EG19" s="38">
        <f t="shared" si="35"/>
        <v>0</v>
      </c>
      <c r="EH19" s="39" t="s">
        <v>174</v>
      </c>
      <c r="EI19" s="40" t="s">
        <v>175</v>
      </c>
      <c r="EJ19" s="50"/>
      <c r="EK19" s="48">
        <v>2024</v>
      </c>
      <c r="EL19" s="49" t="str">
        <f>+VLOOKUP(C19,[8]Listas_desplega!$AI$22:$AJ$44,2,0)</f>
        <v>DF_ES</v>
      </c>
      <c r="EM19" s="49" t="str">
        <f>+VLOOKUP(I19,[8]Listas_desplega!$BY$2:$BZ$7,2,0)</f>
        <v>T_2</v>
      </c>
      <c r="EN19" s="49" t="str">
        <f>+VLOOKUP(J19,[8]Listas_desplega!$BY$10:$BZ$23,2,0)</f>
        <v>T_2_C_2</v>
      </c>
      <c r="EO19" s="49" t="str">
        <f>+VLOOKUP(K19,[8]Listas_desplega!$BY$27:$BZ$54,2,0)</f>
        <v>T_2_C_2_ET_1</v>
      </c>
      <c r="EP19" s="49" t="str">
        <f>+VLOOKUP(L19,[8]Listas_desplega!$BY$57:$BZ$105,2,0)</f>
        <v>T_2_C_2_ET_1_CPT_11</v>
      </c>
      <c r="EQ19" s="50" t="str">
        <f>+VLOOKUP(M19,[8]Listas_desplega!$J$2:$K$11,2,FALSE)</f>
        <v>Eje_E_8</v>
      </c>
      <c r="ER19" s="50"/>
    </row>
    <row r="20" spans="1:148" s="51" customFormat="1" x14ac:dyDescent="0.25">
      <c r="A20" s="20" t="s">
        <v>1406</v>
      </c>
      <c r="B20" s="21" t="s">
        <v>838</v>
      </c>
      <c r="C20" s="22" t="s">
        <v>839</v>
      </c>
      <c r="D20" s="22" t="s">
        <v>839</v>
      </c>
      <c r="E20" s="63" t="s">
        <v>765</v>
      </c>
      <c r="F20" s="63" t="s">
        <v>155</v>
      </c>
      <c r="G20" s="24" t="s">
        <v>156</v>
      </c>
      <c r="H20" s="23" t="s">
        <v>841</v>
      </c>
      <c r="I20" s="352" t="s">
        <v>158</v>
      </c>
      <c r="J20" s="352" t="s">
        <v>159</v>
      </c>
      <c r="K20" s="352" t="s">
        <v>160</v>
      </c>
      <c r="L20" s="352" t="s">
        <v>852</v>
      </c>
      <c r="M20" s="353" t="s">
        <v>546</v>
      </c>
      <c r="N20" s="25" t="s">
        <v>920</v>
      </c>
      <c r="O20" s="354">
        <v>40</v>
      </c>
      <c r="P20" s="352" t="s">
        <v>921</v>
      </c>
      <c r="Q20" s="355" t="s">
        <v>165</v>
      </c>
      <c r="R20" s="355" t="s">
        <v>166</v>
      </c>
      <c r="S20" s="23" t="s">
        <v>922</v>
      </c>
      <c r="T20" s="29" t="s">
        <v>168</v>
      </c>
      <c r="U20" s="29" t="s">
        <v>199</v>
      </c>
      <c r="V20" s="29">
        <v>30</v>
      </c>
      <c r="W20" s="23" t="s">
        <v>923</v>
      </c>
      <c r="X20" s="29" t="s">
        <v>171</v>
      </c>
      <c r="Y20" s="21"/>
      <c r="Z20" s="30"/>
      <c r="AA20" s="30"/>
      <c r="AB20" s="30"/>
      <c r="AC20" s="30"/>
      <c r="AD20" s="30"/>
      <c r="AE20" s="30"/>
      <c r="AF20" s="30"/>
      <c r="AG20" s="30"/>
      <c r="AH20" s="29"/>
      <c r="AI20" s="29"/>
      <c r="AJ20" s="29"/>
      <c r="AK20" s="29"/>
      <c r="AL20" s="29"/>
      <c r="AM20" s="29"/>
      <c r="AN20" s="29"/>
      <c r="AO20" s="29"/>
      <c r="AP20" s="29"/>
      <c r="AQ20" s="29"/>
      <c r="AR20" s="31"/>
      <c r="AS20" s="29"/>
      <c r="AT20" s="26">
        <v>0</v>
      </c>
      <c r="AU20" s="26">
        <v>6</v>
      </c>
      <c r="AV20" s="181">
        <v>40</v>
      </c>
      <c r="AW20" s="181">
        <v>40</v>
      </c>
      <c r="AX20" s="181">
        <v>14</v>
      </c>
      <c r="AY20" s="181">
        <v>100</v>
      </c>
      <c r="AZ20" s="98"/>
      <c r="BA20" s="98"/>
      <c r="BB20" s="98"/>
      <c r="BC20" s="99"/>
      <c r="BD20" s="151"/>
      <c r="BE20" s="100"/>
      <c r="BF20" s="36"/>
      <c r="BG20" s="37">
        <f t="shared" si="4"/>
        <v>0</v>
      </c>
      <c r="BH20" s="38">
        <f t="shared" si="5"/>
        <v>0</v>
      </c>
      <c r="BI20" s="39" t="s">
        <v>174</v>
      </c>
      <c r="BJ20" s="36" t="s">
        <v>175</v>
      </c>
      <c r="BK20" s="183"/>
      <c r="BL20" s="44">
        <f t="shared" si="6"/>
        <v>0</v>
      </c>
      <c r="BM20" s="36"/>
      <c r="BN20" s="37">
        <f t="shared" si="7"/>
        <v>0</v>
      </c>
      <c r="BO20" s="38">
        <f t="shared" si="8"/>
        <v>0</v>
      </c>
      <c r="BP20" s="39" t="s">
        <v>174</v>
      </c>
      <c r="BQ20" s="36" t="s">
        <v>175</v>
      </c>
      <c r="BR20" s="95"/>
      <c r="BS20" s="111">
        <f t="shared" si="36"/>
        <v>0</v>
      </c>
      <c r="BT20" s="36"/>
      <c r="BU20" s="37">
        <f t="shared" si="9"/>
        <v>0</v>
      </c>
      <c r="BV20" s="38">
        <f t="shared" si="10"/>
        <v>0</v>
      </c>
      <c r="BW20" s="39" t="s">
        <v>174</v>
      </c>
      <c r="BX20" s="36" t="s">
        <v>175</v>
      </c>
      <c r="BY20" s="151"/>
      <c r="BZ20" s="44">
        <f t="shared" si="11"/>
        <v>0</v>
      </c>
      <c r="CA20" s="36"/>
      <c r="CB20" s="37">
        <f t="shared" si="12"/>
        <v>0</v>
      </c>
      <c r="CC20" s="38">
        <f t="shared" si="13"/>
        <v>0</v>
      </c>
      <c r="CD20" s="39" t="s">
        <v>174</v>
      </c>
      <c r="CE20" s="36" t="s">
        <v>175</v>
      </c>
      <c r="CF20" s="151"/>
      <c r="CG20" s="44">
        <f t="shared" si="14"/>
        <v>0</v>
      </c>
      <c r="CH20" s="36"/>
      <c r="CI20" s="37">
        <f t="shared" si="15"/>
        <v>0</v>
      </c>
      <c r="CJ20" s="38">
        <f t="shared" si="16"/>
        <v>0</v>
      </c>
      <c r="CK20" s="39" t="s">
        <v>174</v>
      </c>
      <c r="CL20" s="36" t="s">
        <v>175</v>
      </c>
      <c r="CM20" s="151"/>
      <c r="CN20" s="44">
        <f>IF(CK20="SI",CG20,0)</f>
        <v>0</v>
      </c>
      <c r="CO20" s="40"/>
      <c r="CP20" s="37">
        <f t="shared" si="17"/>
        <v>0</v>
      </c>
      <c r="CQ20" s="38">
        <f t="shared" si="18"/>
        <v>0</v>
      </c>
      <c r="CR20" s="39" t="s">
        <v>174</v>
      </c>
      <c r="CS20" s="40" t="s">
        <v>175</v>
      </c>
      <c r="CT20" s="126"/>
      <c r="CU20" s="44">
        <f t="shared" si="19"/>
        <v>0</v>
      </c>
      <c r="CV20" s="40"/>
      <c r="CW20" s="37">
        <f t="shared" si="20"/>
        <v>0</v>
      </c>
      <c r="CX20" s="38">
        <f t="shared" si="21"/>
        <v>0</v>
      </c>
      <c r="CY20" s="39" t="s">
        <v>174</v>
      </c>
      <c r="CZ20" s="40" t="s">
        <v>175</v>
      </c>
      <c r="DA20" s="152"/>
      <c r="DB20" s="44">
        <f t="shared" si="22"/>
        <v>0</v>
      </c>
      <c r="DC20" s="40"/>
      <c r="DD20" s="37">
        <f t="shared" si="23"/>
        <v>0</v>
      </c>
      <c r="DE20" s="38">
        <f t="shared" si="24"/>
        <v>0</v>
      </c>
      <c r="DF20" s="39" t="s">
        <v>174</v>
      </c>
      <c r="DG20" s="40" t="s">
        <v>175</v>
      </c>
      <c r="DH20" s="152"/>
      <c r="DI20" s="44">
        <f t="shared" si="37"/>
        <v>0</v>
      </c>
      <c r="DJ20" s="40"/>
      <c r="DK20" s="37">
        <f t="shared" si="25"/>
        <v>0</v>
      </c>
      <c r="DL20" s="38">
        <f t="shared" si="26"/>
        <v>0</v>
      </c>
      <c r="DM20" s="39" t="s">
        <v>174</v>
      </c>
      <c r="DN20" s="40" t="s">
        <v>175</v>
      </c>
      <c r="DO20" s="152"/>
      <c r="DP20" s="44">
        <f t="shared" si="27"/>
        <v>0</v>
      </c>
      <c r="DQ20" s="40"/>
      <c r="DR20" s="37">
        <f t="shared" si="28"/>
        <v>0</v>
      </c>
      <c r="DS20" s="38">
        <f t="shared" si="29"/>
        <v>0</v>
      </c>
      <c r="DT20" s="39" t="s">
        <v>174</v>
      </c>
      <c r="DU20" s="40" t="s">
        <v>175</v>
      </c>
      <c r="DV20" s="94"/>
      <c r="DW20" s="44">
        <f t="shared" si="30"/>
        <v>0</v>
      </c>
      <c r="DX20" s="40"/>
      <c r="DY20" s="37">
        <f t="shared" si="31"/>
        <v>0</v>
      </c>
      <c r="DZ20" s="38">
        <f t="shared" si="32"/>
        <v>0</v>
      </c>
      <c r="EA20" s="39" t="s">
        <v>174</v>
      </c>
      <c r="EB20" s="40" t="s">
        <v>175</v>
      </c>
      <c r="EC20" s="46">
        <f t="shared" si="33"/>
        <v>40</v>
      </c>
      <c r="ED20" s="40"/>
      <c r="EE20" s="40"/>
      <c r="EF20" s="37">
        <f t="shared" si="34"/>
        <v>1</v>
      </c>
      <c r="EG20" s="38">
        <f t="shared" si="35"/>
        <v>0</v>
      </c>
      <c r="EH20" s="39" t="s">
        <v>174</v>
      </c>
      <c r="EI20" s="40" t="s">
        <v>175</v>
      </c>
      <c r="EJ20" s="50"/>
      <c r="EK20" s="48">
        <v>2024</v>
      </c>
      <c r="EL20" s="49" t="str">
        <f>+VLOOKUP(C20,[8]Listas_desplega!$AI$22:$AJ$44,2,0)</f>
        <v>DF_ES</v>
      </c>
      <c r="EM20" s="49" t="str">
        <f>+VLOOKUP(I20,[8]Listas_desplega!$BY$2:$BZ$7,2,0)</f>
        <v>T_2</v>
      </c>
      <c r="EN20" s="49" t="str">
        <f>+VLOOKUP(J20,[8]Listas_desplega!$BY$10:$BZ$23,2,0)</f>
        <v>T_2_C_2</v>
      </c>
      <c r="EO20" s="49" t="str">
        <f>+VLOOKUP(K20,[8]Listas_desplega!$BY$27:$BZ$54,2,0)</f>
        <v>T_2_C_2_ET_1</v>
      </c>
      <c r="EP20" s="49" t="str">
        <f>+VLOOKUP(L20,[8]Listas_desplega!$BY$57:$BZ$105,2,0)</f>
        <v>T_2_C_2_ET_1_CPT_11</v>
      </c>
      <c r="EQ20" s="50" t="str">
        <f>+VLOOKUP(M20,[8]Listas_desplega!$J$2:$K$11,2,FALSE)</f>
        <v>Eje_E_7</v>
      </c>
      <c r="ER20" s="50"/>
    </row>
    <row r="21" spans="1:148" s="51" customFormat="1" x14ac:dyDescent="0.25">
      <c r="A21" s="20" t="s">
        <v>1407</v>
      </c>
      <c r="B21" s="21" t="s">
        <v>838</v>
      </c>
      <c r="C21" s="22" t="s">
        <v>839</v>
      </c>
      <c r="D21" s="22" t="s">
        <v>839</v>
      </c>
      <c r="E21" s="63" t="s">
        <v>765</v>
      </c>
      <c r="F21" s="63" t="s">
        <v>155</v>
      </c>
      <c r="G21" s="24" t="s">
        <v>156</v>
      </c>
      <c r="H21" s="23" t="s">
        <v>841</v>
      </c>
      <c r="I21" s="352" t="s">
        <v>158</v>
      </c>
      <c r="J21" s="352" t="s">
        <v>159</v>
      </c>
      <c r="K21" s="352" t="s">
        <v>160</v>
      </c>
      <c r="L21" s="352" t="s">
        <v>852</v>
      </c>
      <c r="M21" s="353" t="s">
        <v>843</v>
      </c>
      <c r="N21" s="25" t="s">
        <v>888</v>
      </c>
      <c r="O21" s="354">
        <v>41</v>
      </c>
      <c r="P21" s="352" t="s">
        <v>924</v>
      </c>
      <c r="Q21" s="355" t="s">
        <v>221</v>
      </c>
      <c r="R21" s="355" t="s">
        <v>166</v>
      </c>
      <c r="S21" s="23" t="s">
        <v>925</v>
      </c>
      <c r="T21" s="29" t="s">
        <v>186</v>
      </c>
      <c r="U21" s="29" t="s">
        <v>199</v>
      </c>
      <c r="V21" s="29">
        <v>180</v>
      </c>
      <c r="W21" s="23" t="s">
        <v>906</v>
      </c>
      <c r="X21" s="29" t="s">
        <v>171</v>
      </c>
      <c r="Y21" s="21"/>
      <c r="Z21" s="30"/>
      <c r="AA21" s="30"/>
      <c r="AB21" s="30"/>
      <c r="AC21" s="30"/>
      <c r="AD21" s="30"/>
      <c r="AE21" s="30"/>
      <c r="AF21" s="30"/>
      <c r="AG21" s="30"/>
      <c r="AH21" s="29"/>
      <c r="AI21" s="29"/>
      <c r="AJ21" s="29"/>
      <c r="AK21" s="29"/>
      <c r="AL21" s="29"/>
      <c r="AM21" s="29"/>
      <c r="AN21" s="29"/>
      <c r="AO21" s="29"/>
      <c r="AP21" s="29"/>
      <c r="AQ21" s="29"/>
      <c r="AR21" s="31"/>
      <c r="AS21" s="29"/>
      <c r="AT21" s="26">
        <v>21</v>
      </c>
      <c r="AU21" s="181">
        <v>22</v>
      </c>
      <c r="AV21" s="181">
        <v>23</v>
      </c>
      <c r="AW21" s="181">
        <v>24</v>
      </c>
      <c r="AX21" s="181">
        <v>25</v>
      </c>
      <c r="AY21" s="181">
        <v>25</v>
      </c>
      <c r="AZ21" s="98"/>
      <c r="BA21" s="98"/>
      <c r="BB21" s="98"/>
      <c r="BC21" s="99"/>
      <c r="BD21" s="151"/>
      <c r="BE21" s="100"/>
      <c r="BF21" s="36"/>
      <c r="BG21" s="37">
        <f t="shared" si="4"/>
        <v>0</v>
      </c>
      <c r="BH21" s="38">
        <f t="shared" si="5"/>
        <v>0</v>
      </c>
      <c r="BI21" s="39" t="s">
        <v>174</v>
      </c>
      <c r="BJ21" s="36" t="s">
        <v>175</v>
      </c>
      <c r="BK21" s="183"/>
      <c r="BL21" s="44">
        <f t="shared" si="6"/>
        <v>0</v>
      </c>
      <c r="BM21" s="36"/>
      <c r="BN21" s="37">
        <f t="shared" si="7"/>
        <v>0</v>
      </c>
      <c r="BO21" s="38">
        <f t="shared" si="8"/>
        <v>0</v>
      </c>
      <c r="BP21" s="39" t="s">
        <v>174</v>
      </c>
      <c r="BQ21" s="36" t="s">
        <v>175</v>
      </c>
      <c r="BR21" s="95"/>
      <c r="BS21" s="111">
        <f t="shared" si="36"/>
        <v>0</v>
      </c>
      <c r="BT21" s="36"/>
      <c r="BU21" s="37">
        <f t="shared" si="9"/>
        <v>0</v>
      </c>
      <c r="BV21" s="38">
        <f t="shared" si="10"/>
        <v>0</v>
      </c>
      <c r="BW21" s="39" t="s">
        <v>174</v>
      </c>
      <c r="BX21" s="36" t="s">
        <v>175</v>
      </c>
      <c r="BY21" s="151"/>
      <c r="BZ21" s="44">
        <f t="shared" si="11"/>
        <v>0</v>
      </c>
      <c r="CA21" s="36"/>
      <c r="CB21" s="37">
        <f t="shared" si="12"/>
        <v>0</v>
      </c>
      <c r="CC21" s="38">
        <f t="shared" si="13"/>
        <v>0</v>
      </c>
      <c r="CD21" s="39" t="s">
        <v>174</v>
      </c>
      <c r="CE21" s="36" t="s">
        <v>175</v>
      </c>
      <c r="CF21" s="151"/>
      <c r="CG21" s="44">
        <f t="shared" si="14"/>
        <v>0</v>
      </c>
      <c r="CH21" s="36"/>
      <c r="CI21" s="37">
        <f t="shared" si="15"/>
        <v>0</v>
      </c>
      <c r="CJ21" s="38">
        <f t="shared" si="16"/>
        <v>0</v>
      </c>
      <c r="CK21" s="39" t="s">
        <v>174</v>
      </c>
      <c r="CL21" s="36" t="s">
        <v>175</v>
      </c>
      <c r="CM21" s="151"/>
      <c r="CN21" s="44">
        <f>IF(CK21="SI",CG21,0)</f>
        <v>0</v>
      </c>
      <c r="CO21" s="40"/>
      <c r="CP21" s="37">
        <f t="shared" si="17"/>
        <v>0</v>
      </c>
      <c r="CQ21" s="38">
        <f t="shared" si="18"/>
        <v>0</v>
      </c>
      <c r="CR21" s="39" t="s">
        <v>174</v>
      </c>
      <c r="CS21" s="40" t="s">
        <v>175</v>
      </c>
      <c r="CT21" s="126"/>
      <c r="CU21" s="44">
        <f t="shared" si="19"/>
        <v>0</v>
      </c>
      <c r="CV21" s="40"/>
      <c r="CW21" s="37">
        <f t="shared" si="20"/>
        <v>0</v>
      </c>
      <c r="CX21" s="38">
        <f t="shared" si="21"/>
        <v>0</v>
      </c>
      <c r="CY21" s="39" t="s">
        <v>174</v>
      </c>
      <c r="CZ21" s="40" t="s">
        <v>175</v>
      </c>
      <c r="DA21" s="152"/>
      <c r="DB21" s="44">
        <f t="shared" si="22"/>
        <v>0</v>
      </c>
      <c r="DC21" s="40"/>
      <c r="DD21" s="37">
        <f t="shared" si="23"/>
        <v>0</v>
      </c>
      <c r="DE21" s="38">
        <f t="shared" si="24"/>
        <v>0</v>
      </c>
      <c r="DF21" s="39" t="s">
        <v>174</v>
      </c>
      <c r="DG21" s="40" t="s">
        <v>175</v>
      </c>
      <c r="DH21" s="152"/>
      <c r="DI21" s="44">
        <f t="shared" si="37"/>
        <v>0</v>
      </c>
      <c r="DJ21" s="40"/>
      <c r="DK21" s="37">
        <f t="shared" si="25"/>
        <v>0</v>
      </c>
      <c r="DL21" s="38">
        <f t="shared" si="26"/>
        <v>0</v>
      </c>
      <c r="DM21" s="39" t="s">
        <v>174</v>
      </c>
      <c r="DN21" s="40" t="s">
        <v>175</v>
      </c>
      <c r="DO21" s="152"/>
      <c r="DP21" s="44">
        <f t="shared" si="27"/>
        <v>0</v>
      </c>
      <c r="DQ21" s="40"/>
      <c r="DR21" s="37">
        <f t="shared" si="28"/>
        <v>0</v>
      </c>
      <c r="DS21" s="38">
        <f t="shared" si="29"/>
        <v>0</v>
      </c>
      <c r="DT21" s="39" t="s">
        <v>174</v>
      </c>
      <c r="DU21" s="40" t="s">
        <v>175</v>
      </c>
      <c r="DV21" s="94"/>
      <c r="DW21" s="44">
        <f t="shared" si="30"/>
        <v>0</v>
      </c>
      <c r="DX21" s="40"/>
      <c r="DY21" s="37">
        <f t="shared" si="31"/>
        <v>0</v>
      </c>
      <c r="DZ21" s="38">
        <f t="shared" si="32"/>
        <v>0</v>
      </c>
      <c r="EA21" s="39" t="s">
        <v>174</v>
      </c>
      <c r="EB21" s="40" t="s">
        <v>175</v>
      </c>
      <c r="EC21" s="46">
        <f t="shared" si="33"/>
        <v>23</v>
      </c>
      <c r="ED21" s="40"/>
      <c r="EE21" s="40"/>
      <c r="EF21" s="37">
        <f t="shared" si="34"/>
        <v>1</v>
      </c>
      <c r="EG21" s="38">
        <f t="shared" si="35"/>
        <v>0</v>
      </c>
      <c r="EH21" s="39" t="s">
        <v>174</v>
      </c>
      <c r="EI21" s="40" t="s">
        <v>175</v>
      </c>
      <c r="EJ21" s="50"/>
      <c r="EK21" s="48">
        <v>2024</v>
      </c>
      <c r="EL21" s="49" t="str">
        <f>+VLOOKUP(C21,[8]Listas_desplega!$AI$22:$AJ$44,2,0)</f>
        <v>DF_ES</v>
      </c>
      <c r="EM21" s="49" t="str">
        <f>+VLOOKUP(I21,[8]Listas_desplega!$BY$2:$BZ$7,2,0)</f>
        <v>T_2</v>
      </c>
      <c r="EN21" s="49" t="str">
        <f>+VLOOKUP(J21,[8]Listas_desplega!$BY$10:$BZ$23,2,0)</f>
        <v>T_2_C_2</v>
      </c>
      <c r="EO21" s="49" t="str">
        <f>+VLOOKUP(K21,[8]Listas_desplega!$BY$27:$BZ$54,2,0)</f>
        <v>T_2_C_2_ET_1</v>
      </c>
      <c r="EP21" s="49" t="str">
        <f>+VLOOKUP(L21,[8]Listas_desplega!$BY$57:$BZ$105,2,0)</f>
        <v>T_2_C_2_ET_1_CPT_11</v>
      </c>
      <c r="EQ21" s="50" t="str">
        <f>+VLOOKUP(M21,[8]Listas_desplega!$J$2:$K$11,2,FALSE)</f>
        <v>Eje_E_8</v>
      </c>
      <c r="ER21" s="50"/>
    </row>
    <row r="22" spans="1:148" s="51" customFormat="1" ht="14.25" customHeight="1" x14ac:dyDescent="0.25">
      <c r="A22" s="20" t="s">
        <v>1418</v>
      </c>
      <c r="B22" s="21" t="s">
        <v>1002</v>
      </c>
      <c r="C22" s="22" t="s">
        <v>1003</v>
      </c>
      <c r="D22" s="22" t="s">
        <v>1027</v>
      </c>
      <c r="E22" s="23" t="s">
        <v>765</v>
      </c>
      <c r="F22" s="23" t="s">
        <v>1006</v>
      </c>
      <c r="G22" s="23" t="s">
        <v>1028</v>
      </c>
      <c r="H22" s="22" t="s">
        <v>175</v>
      </c>
      <c r="I22" s="352" t="s">
        <v>158</v>
      </c>
      <c r="J22" s="353" t="s">
        <v>543</v>
      </c>
      <c r="K22" s="353" t="s">
        <v>1029</v>
      </c>
      <c r="L22" s="353" t="s">
        <v>1030</v>
      </c>
      <c r="M22" s="353" t="s">
        <v>1009</v>
      </c>
      <c r="N22" s="25" t="s">
        <v>1031</v>
      </c>
      <c r="O22" s="354">
        <v>53</v>
      </c>
      <c r="P22" s="352" t="s">
        <v>1032</v>
      </c>
      <c r="Q22" s="356" t="s">
        <v>165</v>
      </c>
      <c r="R22" s="355" t="s">
        <v>166</v>
      </c>
      <c r="S22" s="208" t="s">
        <v>1033</v>
      </c>
      <c r="T22" s="207" t="s">
        <v>168</v>
      </c>
      <c r="U22" s="207" t="s">
        <v>1034</v>
      </c>
      <c r="V22" s="207">
        <v>0</v>
      </c>
      <c r="W22" s="208" t="s">
        <v>1035</v>
      </c>
      <c r="X22" s="207" t="s">
        <v>171</v>
      </c>
      <c r="Y22" s="21"/>
      <c r="Z22" s="30"/>
      <c r="AA22" s="30"/>
      <c r="AB22" s="30"/>
      <c r="AC22" s="30"/>
      <c r="AD22" s="30"/>
      <c r="AE22" s="30"/>
      <c r="AF22" s="30"/>
      <c r="AG22" s="30"/>
      <c r="AH22" s="29"/>
      <c r="AI22" s="29"/>
      <c r="AJ22" s="29"/>
      <c r="AK22" s="29"/>
      <c r="AL22" s="29"/>
      <c r="AM22" s="29"/>
      <c r="AN22" s="29"/>
      <c r="AO22" s="29"/>
      <c r="AP22" s="29"/>
      <c r="AQ22" s="29"/>
      <c r="AR22" s="31"/>
      <c r="AS22" s="29"/>
      <c r="AT22" s="164">
        <v>0</v>
      </c>
      <c r="AU22" s="209" t="s">
        <v>175</v>
      </c>
      <c r="AV22" s="209">
        <v>5</v>
      </c>
      <c r="AW22" s="209">
        <v>3</v>
      </c>
      <c r="AX22" s="209">
        <v>3</v>
      </c>
      <c r="AY22" s="209">
        <v>11</v>
      </c>
      <c r="AZ22" s="209"/>
      <c r="BA22" s="209"/>
      <c r="BB22" s="209"/>
      <c r="BC22" s="210"/>
      <c r="BD22" s="94">
        <v>0</v>
      </c>
      <c r="BE22" s="153"/>
      <c r="BF22" s="154"/>
      <c r="BG22" s="37">
        <f t="shared" si="4"/>
        <v>0</v>
      </c>
      <c r="BH22" s="38">
        <f t="shared" si="5"/>
        <v>0</v>
      </c>
      <c r="BI22" s="39" t="s">
        <v>174</v>
      </c>
      <c r="BJ22" s="64" t="s">
        <v>1014</v>
      </c>
      <c r="BK22" s="46">
        <v>0</v>
      </c>
      <c r="BL22" s="40">
        <v>0</v>
      </c>
      <c r="BM22" s="36" t="s">
        <v>1036</v>
      </c>
      <c r="BN22" s="37">
        <f t="shared" si="7"/>
        <v>0</v>
      </c>
      <c r="BO22" s="38">
        <f t="shared" si="8"/>
        <v>0</v>
      </c>
      <c r="BP22" s="39" t="s">
        <v>179</v>
      </c>
      <c r="BQ22" s="64" t="s">
        <v>1037</v>
      </c>
      <c r="BR22" s="46">
        <v>0</v>
      </c>
      <c r="BS22" s="44">
        <f t="shared" si="36"/>
        <v>0</v>
      </c>
      <c r="BT22" s="154"/>
      <c r="BU22" s="37">
        <f t="shared" si="9"/>
        <v>0</v>
      </c>
      <c r="BV22" s="38">
        <f t="shared" si="10"/>
        <v>0</v>
      </c>
      <c r="BW22" s="39" t="s">
        <v>179</v>
      </c>
      <c r="BX22" s="64" t="s">
        <v>1038</v>
      </c>
      <c r="BY22" s="57">
        <v>1</v>
      </c>
      <c r="BZ22" s="40">
        <v>1</v>
      </c>
      <c r="CA22" s="36" t="s">
        <v>1039</v>
      </c>
      <c r="CB22" s="37">
        <f t="shared" si="12"/>
        <v>0.2</v>
      </c>
      <c r="CC22" s="38">
        <f t="shared" si="13"/>
        <v>0.2</v>
      </c>
      <c r="CD22" s="39" t="s">
        <v>179</v>
      </c>
      <c r="CE22" s="36" t="s">
        <v>1040</v>
      </c>
      <c r="CF22" s="57">
        <f>+BY22</f>
        <v>1</v>
      </c>
      <c r="CG22" s="44">
        <f t="shared" ref="CG22:CG27" si="38">IF(CD22="SI",BZ22,0)</f>
        <v>1</v>
      </c>
      <c r="CH22" s="40"/>
      <c r="CI22" s="37">
        <f t="shared" si="15"/>
        <v>0.2</v>
      </c>
      <c r="CJ22" s="38">
        <f t="shared" si="16"/>
        <v>0.2</v>
      </c>
      <c r="CK22" s="39" t="s">
        <v>179</v>
      </c>
      <c r="CL22" s="36" t="s">
        <v>1018</v>
      </c>
      <c r="CM22" s="46">
        <v>2</v>
      </c>
      <c r="CN22" s="40">
        <v>2</v>
      </c>
      <c r="CO22" s="36" t="s">
        <v>1041</v>
      </c>
      <c r="CP22" s="37">
        <f t="shared" si="17"/>
        <v>0.4</v>
      </c>
      <c r="CQ22" s="38">
        <f t="shared" si="18"/>
        <v>0.4</v>
      </c>
      <c r="CR22" s="39" t="s">
        <v>179</v>
      </c>
      <c r="CS22" s="64" t="s">
        <v>1042</v>
      </c>
      <c r="CT22" s="57">
        <f>+CM22</f>
        <v>2</v>
      </c>
      <c r="CU22" s="44">
        <f t="shared" ref="CU22:CU27" si="39">IF(CR22="SI",CN22,0)</f>
        <v>2</v>
      </c>
      <c r="CV22" s="40"/>
      <c r="CW22" s="37">
        <f t="shared" si="20"/>
        <v>0.4</v>
      </c>
      <c r="CX22" s="38">
        <f t="shared" si="21"/>
        <v>0.4</v>
      </c>
      <c r="CY22" s="39" t="s">
        <v>174</v>
      </c>
      <c r="CZ22" s="40" t="s">
        <v>175</v>
      </c>
      <c r="DA22" s="46">
        <v>2</v>
      </c>
      <c r="DB22" s="40"/>
      <c r="DC22" s="40"/>
      <c r="DD22" s="37">
        <f t="shared" si="23"/>
        <v>0.4</v>
      </c>
      <c r="DE22" s="38">
        <f t="shared" si="24"/>
        <v>0.4</v>
      </c>
      <c r="DF22" s="39" t="s">
        <v>174</v>
      </c>
      <c r="DG22" s="40" t="s">
        <v>175</v>
      </c>
      <c r="DH22" s="46">
        <f>+DA22</f>
        <v>2</v>
      </c>
      <c r="DI22" s="44">
        <f t="shared" si="37"/>
        <v>0</v>
      </c>
      <c r="DJ22" s="40"/>
      <c r="DK22" s="37">
        <f t="shared" si="25"/>
        <v>0.4</v>
      </c>
      <c r="DL22" s="38">
        <f t="shared" si="26"/>
        <v>0.4</v>
      </c>
      <c r="DM22" s="39" t="s">
        <v>174</v>
      </c>
      <c r="DN22" s="40" t="s">
        <v>175</v>
      </c>
      <c r="DO22" s="46">
        <v>4</v>
      </c>
      <c r="DP22" s="40"/>
      <c r="DQ22" s="40"/>
      <c r="DR22" s="37">
        <f t="shared" si="28"/>
        <v>0.8</v>
      </c>
      <c r="DS22" s="38">
        <f t="shared" si="29"/>
        <v>0.4</v>
      </c>
      <c r="DT22" s="39" t="s">
        <v>174</v>
      </c>
      <c r="DU22" s="40" t="s">
        <v>175</v>
      </c>
      <c r="DV22" s="46">
        <f>+DO22</f>
        <v>4</v>
      </c>
      <c r="DW22" s="44">
        <f t="shared" ref="DW22:DW27" si="40">IF(DT22="SI",DP22,0)</f>
        <v>0</v>
      </c>
      <c r="DX22" s="40"/>
      <c r="DY22" s="37">
        <f t="shared" si="31"/>
        <v>0.8</v>
      </c>
      <c r="DZ22" s="38">
        <f t="shared" si="32"/>
        <v>0.4</v>
      </c>
      <c r="EA22" s="39" t="s">
        <v>174</v>
      </c>
      <c r="EB22" s="40" t="s">
        <v>175</v>
      </c>
      <c r="EC22" s="46">
        <f t="shared" ref="EC22:EC27" si="41">+AV22</f>
        <v>5</v>
      </c>
      <c r="ED22" s="40"/>
      <c r="EE22" s="40"/>
      <c r="EF22" s="37">
        <f t="shared" si="34"/>
        <v>1</v>
      </c>
      <c r="EG22" s="38">
        <f t="shared" si="35"/>
        <v>0.4</v>
      </c>
      <c r="EH22" s="39" t="s">
        <v>174</v>
      </c>
      <c r="EI22" s="40" t="s">
        <v>175</v>
      </c>
      <c r="EJ22" s="50"/>
      <c r="EK22" s="48">
        <v>2024</v>
      </c>
      <c r="EL22" s="49" t="e">
        <f>+VLOOKUP(C22,[8]Listas_desplega!$AI$22:$AJ$44,2,0)</f>
        <v>#N/A</v>
      </c>
      <c r="EM22" s="49" t="str">
        <f>+VLOOKUP(I22,[8]Listas_desplega!$BY$2:$BZ$7,2,0)</f>
        <v>T_2</v>
      </c>
      <c r="EN22" s="49" t="str">
        <f>+VLOOKUP(J22,[8]Listas_desplega!$BY$10:$BZ$23,2,0)</f>
        <v>T_2_C_1</v>
      </c>
      <c r="EO22" s="49" t="str">
        <f>+VLOOKUP(K22,[8]Listas_desplega!$BY$27:$BZ$54,2,0)</f>
        <v>T_2_C_1_ET_3</v>
      </c>
      <c r="EP22" s="49" t="str">
        <f>+VLOOKUP(L22,[8]Listas_desplega!$BY$57:$BZ$105,2,0)</f>
        <v>T_2_C_1_ET_3_CPT_1</v>
      </c>
      <c r="EQ22" s="50" t="str">
        <f>+VLOOKUP(M22,[8]Listas_desplega!$J$2:$K$11,2,FALSE)</f>
        <v>Eje_E_9</v>
      </c>
      <c r="ER22" s="50"/>
    </row>
    <row r="23" spans="1:148" s="51" customFormat="1" ht="14.25" customHeight="1" x14ac:dyDescent="0.25">
      <c r="A23" s="20" t="s">
        <v>1419</v>
      </c>
      <c r="B23" s="21" t="s">
        <v>1002</v>
      </c>
      <c r="C23" s="22" t="s">
        <v>1003</v>
      </c>
      <c r="D23" s="22" t="s">
        <v>1027</v>
      </c>
      <c r="E23" s="23" t="s">
        <v>765</v>
      </c>
      <c r="F23" s="23" t="s">
        <v>1006</v>
      </c>
      <c r="G23" s="23" t="s">
        <v>1028</v>
      </c>
      <c r="H23" s="22" t="s">
        <v>175</v>
      </c>
      <c r="I23" s="23" t="s">
        <v>158</v>
      </c>
      <c r="J23" s="21" t="s">
        <v>543</v>
      </c>
      <c r="K23" s="353" t="s">
        <v>1029</v>
      </c>
      <c r="L23" s="353" t="s">
        <v>1030</v>
      </c>
      <c r="M23" s="353" t="s">
        <v>1009</v>
      </c>
      <c r="N23" s="25" t="s">
        <v>1043</v>
      </c>
      <c r="O23" s="354">
        <v>54</v>
      </c>
      <c r="P23" s="352" t="s">
        <v>1044</v>
      </c>
      <c r="Q23" s="356" t="s">
        <v>165</v>
      </c>
      <c r="R23" s="355" t="s">
        <v>166</v>
      </c>
      <c r="S23" s="208" t="s">
        <v>1045</v>
      </c>
      <c r="T23" s="207" t="s">
        <v>168</v>
      </c>
      <c r="U23" s="207" t="s">
        <v>1034</v>
      </c>
      <c r="V23" s="207">
        <v>0</v>
      </c>
      <c r="W23" s="208" t="s">
        <v>1046</v>
      </c>
      <c r="X23" s="207" t="s">
        <v>171</v>
      </c>
      <c r="Y23" s="21"/>
      <c r="Z23" s="30"/>
      <c r="AA23" s="30"/>
      <c r="AB23" s="30"/>
      <c r="AC23" s="30"/>
      <c r="AD23" s="30"/>
      <c r="AE23" s="30"/>
      <c r="AF23" s="30"/>
      <c r="AG23" s="30"/>
      <c r="AH23" s="29"/>
      <c r="AI23" s="29"/>
      <c r="AJ23" s="29"/>
      <c r="AK23" s="29"/>
      <c r="AL23" s="29"/>
      <c r="AM23" s="29"/>
      <c r="AN23" s="29"/>
      <c r="AO23" s="29"/>
      <c r="AP23" s="29"/>
      <c r="AQ23" s="29"/>
      <c r="AR23" s="31"/>
      <c r="AS23" s="29"/>
      <c r="AT23" s="164">
        <v>0</v>
      </c>
      <c r="AU23" s="209" t="s">
        <v>175</v>
      </c>
      <c r="AV23" s="209">
        <v>500</v>
      </c>
      <c r="AW23" s="209">
        <v>100</v>
      </c>
      <c r="AX23" s="209">
        <v>100</v>
      </c>
      <c r="AY23" s="209">
        <v>700</v>
      </c>
      <c r="AZ23" s="209"/>
      <c r="BA23" s="209"/>
      <c r="BB23" s="209"/>
      <c r="BC23" s="210"/>
      <c r="BD23" s="94">
        <v>0</v>
      </c>
      <c r="BE23" s="153"/>
      <c r="BF23" s="154"/>
      <c r="BG23" s="37">
        <f t="shared" si="4"/>
        <v>0</v>
      </c>
      <c r="BH23" s="38">
        <f t="shared" si="5"/>
        <v>0</v>
      </c>
      <c r="BI23" s="39" t="s">
        <v>174</v>
      </c>
      <c r="BJ23" s="64" t="s">
        <v>1014</v>
      </c>
      <c r="BK23" s="46">
        <v>80</v>
      </c>
      <c r="BL23" s="40">
        <v>61</v>
      </c>
      <c r="BM23" s="36" t="s">
        <v>1047</v>
      </c>
      <c r="BN23" s="37">
        <f t="shared" si="7"/>
        <v>0.16</v>
      </c>
      <c r="BO23" s="38">
        <f t="shared" si="8"/>
        <v>0.122</v>
      </c>
      <c r="BP23" s="39" t="s">
        <v>179</v>
      </c>
      <c r="BQ23" s="64" t="s">
        <v>1048</v>
      </c>
      <c r="BR23" s="46">
        <f>+BK23</f>
        <v>80</v>
      </c>
      <c r="BS23" s="44">
        <f t="shared" si="36"/>
        <v>61</v>
      </c>
      <c r="BT23" s="154"/>
      <c r="BU23" s="37">
        <f t="shared" si="9"/>
        <v>0.16</v>
      </c>
      <c r="BV23" s="38">
        <f t="shared" si="10"/>
        <v>0.122</v>
      </c>
      <c r="BW23" s="39" t="s">
        <v>179</v>
      </c>
      <c r="BX23" s="64" t="s">
        <v>1038</v>
      </c>
      <c r="BY23" s="57">
        <v>80</v>
      </c>
      <c r="BZ23" s="40">
        <v>218</v>
      </c>
      <c r="CA23" s="36" t="s">
        <v>1049</v>
      </c>
      <c r="CB23" s="37">
        <f t="shared" si="12"/>
        <v>0.16</v>
      </c>
      <c r="CC23" s="38">
        <f t="shared" si="13"/>
        <v>0.436</v>
      </c>
      <c r="CD23" s="39" t="s">
        <v>179</v>
      </c>
      <c r="CE23" s="36" t="s">
        <v>1050</v>
      </c>
      <c r="CF23" s="57">
        <f>+BY23</f>
        <v>80</v>
      </c>
      <c r="CG23" s="44">
        <f t="shared" si="38"/>
        <v>218</v>
      </c>
      <c r="CH23" s="40"/>
      <c r="CI23" s="37">
        <f t="shared" si="15"/>
        <v>0.16</v>
      </c>
      <c r="CJ23" s="38">
        <f t="shared" si="16"/>
        <v>0.436</v>
      </c>
      <c r="CK23" s="39" t="s">
        <v>179</v>
      </c>
      <c r="CL23" s="36" t="s">
        <v>1018</v>
      </c>
      <c r="CM23" s="46">
        <v>90</v>
      </c>
      <c r="CN23" s="40">
        <v>782</v>
      </c>
      <c r="CO23" s="36" t="s">
        <v>1051</v>
      </c>
      <c r="CP23" s="37">
        <f t="shared" si="17"/>
        <v>0.18</v>
      </c>
      <c r="CQ23" s="38">
        <f t="shared" si="18"/>
        <v>1.5640000000000001</v>
      </c>
      <c r="CR23" s="39" t="s">
        <v>179</v>
      </c>
      <c r="CS23" s="64" t="s">
        <v>1052</v>
      </c>
      <c r="CT23" s="57">
        <f>+CM23</f>
        <v>90</v>
      </c>
      <c r="CU23" s="44">
        <f t="shared" si="39"/>
        <v>782</v>
      </c>
      <c r="CV23" s="40"/>
      <c r="CW23" s="37">
        <f t="shared" si="20"/>
        <v>0.18</v>
      </c>
      <c r="CX23" s="38">
        <f t="shared" si="21"/>
        <v>1.5640000000000001</v>
      </c>
      <c r="CY23" s="39" t="s">
        <v>174</v>
      </c>
      <c r="CZ23" s="40" t="s">
        <v>175</v>
      </c>
      <c r="DA23" s="46">
        <v>80</v>
      </c>
      <c r="DB23" s="40"/>
      <c r="DC23" s="40"/>
      <c r="DD23" s="37">
        <f t="shared" si="23"/>
        <v>0.16</v>
      </c>
      <c r="DE23" s="38">
        <f t="shared" si="24"/>
        <v>1.5640000000000001</v>
      </c>
      <c r="DF23" s="39" t="s">
        <v>174</v>
      </c>
      <c r="DG23" s="40" t="s">
        <v>175</v>
      </c>
      <c r="DH23" s="46">
        <f>+DA23</f>
        <v>80</v>
      </c>
      <c r="DI23" s="44">
        <f t="shared" si="37"/>
        <v>0</v>
      </c>
      <c r="DJ23" s="40"/>
      <c r="DK23" s="37">
        <f t="shared" si="25"/>
        <v>0.16</v>
      </c>
      <c r="DL23" s="38">
        <f t="shared" si="26"/>
        <v>1.5640000000000001</v>
      </c>
      <c r="DM23" s="39" t="s">
        <v>174</v>
      </c>
      <c r="DN23" s="40" t="s">
        <v>175</v>
      </c>
      <c r="DO23" s="46">
        <v>90</v>
      </c>
      <c r="DP23" s="40"/>
      <c r="DQ23" s="40"/>
      <c r="DR23" s="37">
        <f t="shared" si="28"/>
        <v>0.18</v>
      </c>
      <c r="DS23" s="38">
        <f t="shared" si="29"/>
        <v>1.5640000000000001</v>
      </c>
      <c r="DT23" s="39" t="s">
        <v>174</v>
      </c>
      <c r="DU23" s="40" t="s">
        <v>175</v>
      </c>
      <c r="DV23" s="46">
        <f>+DO23</f>
        <v>90</v>
      </c>
      <c r="DW23" s="44">
        <f t="shared" si="40"/>
        <v>0</v>
      </c>
      <c r="DX23" s="40"/>
      <c r="DY23" s="37">
        <f t="shared" si="31"/>
        <v>0.18</v>
      </c>
      <c r="DZ23" s="38">
        <f t="shared" si="32"/>
        <v>1.5640000000000001</v>
      </c>
      <c r="EA23" s="39" t="s">
        <v>174</v>
      </c>
      <c r="EB23" s="40" t="s">
        <v>175</v>
      </c>
      <c r="EC23" s="46">
        <f t="shared" si="41"/>
        <v>500</v>
      </c>
      <c r="ED23" s="40"/>
      <c r="EE23" s="40"/>
      <c r="EF23" s="37">
        <f t="shared" si="34"/>
        <v>1</v>
      </c>
      <c r="EG23" s="38">
        <f t="shared" si="35"/>
        <v>1.5640000000000001</v>
      </c>
      <c r="EH23" s="39" t="s">
        <v>174</v>
      </c>
      <c r="EI23" s="40" t="s">
        <v>175</v>
      </c>
      <c r="EJ23" s="50"/>
      <c r="EK23" s="48">
        <v>2024</v>
      </c>
      <c r="EL23" s="49" t="e">
        <f>+VLOOKUP(C23,[8]Listas_desplega!$AI$22:$AJ$44,2,0)</f>
        <v>#N/A</v>
      </c>
      <c r="EM23" s="49" t="str">
        <f>+VLOOKUP(I23,[8]Listas_desplega!$BY$2:$BZ$7,2,0)</f>
        <v>T_2</v>
      </c>
      <c r="EN23" s="49" t="str">
        <f>+VLOOKUP(J23,[8]Listas_desplega!$BY$10:$BZ$23,2,0)</f>
        <v>T_2_C_1</v>
      </c>
      <c r="EO23" s="49" t="str">
        <f>+VLOOKUP(K23,[8]Listas_desplega!$BY$27:$BZ$54,2,0)</f>
        <v>T_2_C_1_ET_3</v>
      </c>
      <c r="EP23" s="49" t="str">
        <f>+VLOOKUP(L23,[8]Listas_desplega!$BY$57:$BZ$105,2,0)</f>
        <v>T_2_C_1_ET_3_CPT_1</v>
      </c>
      <c r="EQ23" s="50" t="str">
        <f>+VLOOKUP(M23,[8]Listas_desplega!$J$2:$K$11,2,FALSE)</f>
        <v>Eje_E_9</v>
      </c>
      <c r="ER23" s="50"/>
    </row>
    <row r="24" spans="1:148" s="51" customFormat="1" ht="14.25" customHeight="1" x14ac:dyDescent="0.25">
      <c r="A24" s="20" t="s">
        <v>1420</v>
      </c>
      <c r="B24" s="21" t="s">
        <v>1002</v>
      </c>
      <c r="C24" s="22" t="s">
        <v>1003</v>
      </c>
      <c r="D24" s="22" t="s">
        <v>1027</v>
      </c>
      <c r="E24" s="23" t="s">
        <v>765</v>
      </c>
      <c r="F24" s="23" t="s">
        <v>1006</v>
      </c>
      <c r="G24" s="23" t="s">
        <v>1028</v>
      </c>
      <c r="H24" s="22" t="s">
        <v>175</v>
      </c>
      <c r="I24" s="23" t="s">
        <v>158</v>
      </c>
      <c r="J24" s="21" t="s">
        <v>543</v>
      </c>
      <c r="K24" s="353" t="s">
        <v>1029</v>
      </c>
      <c r="L24" s="353" t="s">
        <v>1030</v>
      </c>
      <c r="M24" s="353" t="s">
        <v>1009</v>
      </c>
      <c r="N24" s="25" t="s">
        <v>1053</v>
      </c>
      <c r="O24" s="354">
        <v>55</v>
      </c>
      <c r="P24" s="352" t="s">
        <v>1054</v>
      </c>
      <c r="Q24" s="356" t="s">
        <v>165</v>
      </c>
      <c r="R24" s="355" t="s">
        <v>166</v>
      </c>
      <c r="S24" s="208" t="s">
        <v>1055</v>
      </c>
      <c r="T24" s="207" t="s">
        <v>168</v>
      </c>
      <c r="U24" s="207" t="s">
        <v>1034</v>
      </c>
      <c r="V24" s="207">
        <v>0</v>
      </c>
      <c r="W24" s="208" t="s">
        <v>1056</v>
      </c>
      <c r="X24" s="207" t="s">
        <v>171</v>
      </c>
      <c r="Y24" s="21"/>
      <c r="Z24" s="30"/>
      <c r="AA24" s="30"/>
      <c r="AB24" s="30"/>
      <c r="AC24" s="30"/>
      <c r="AD24" s="30"/>
      <c r="AE24" s="30"/>
      <c r="AF24" s="30"/>
      <c r="AG24" s="30"/>
      <c r="AH24" s="29"/>
      <c r="AI24" s="29"/>
      <c r="AJ24" s="29"/>
      <c r="AK24" s="29"/>
      <c r="AL24" s="29"/>
      <c r="AM24" s="29"/>
      <c r="AN24" s="29"/>
      <c r="AO24" s="29"/>
      <c r="AP24" s="29"/>
      <c r="AQ24" s="29"/>
      <c r="AR24" s="31"/>
      <c r="AS24" s="29"/>
      <c r="AT24" s="164">
        <v>1207200000</v>
      </c>
      <c r="AU24" s="209">
        <v>6886979966</v>
      </c>
      <c r="AV24" s="209">
        <v>5880000000</v>
      </c>
      <c r="AW24" s="209">
        <v>6174000000</v>
      </c>
      <c r="AX24" s="209">
        <v>6482700000</v>
      </c>
      <c r="AY24" s="209">
        <v>25423679966</v>
      </c>
      <c r="AZ24" s="209"/>
      <c r="BA24" s="209"/>
      <c r="BB24" s="209"/>
      <c r="BC24" s="210"/>
      <c r="BD24" s="94">
        <v>0</v>
      </c>
      <c r="BE24" s="153"/>
      <c r="BF24" s="154"/>
      <c r="BG24" s="37">
        <f t="shared" si="4"/>
        <v>0</v>
      </c>
      <c r="BH24" s="38">
        <f t="shared" si="5"/>
        <v>0</v>
      </c>
      <c r="BI24" s="39" t="s">
        <v>174</v>
      </c>
      <c r="BJ24" s="64" t="s">
        <v>1014</v>
      </c>
      <c r="BK24" s="46">
        <v>534545454.5</v>
      </c>
      <c r="BL24" s="40">
        <v>85739080.219999999</v>
      </c>
      <c r="BM24" s="36" t="s">
        <v>1057</v>
      </c>
      <c r="BN24" s="37">
        <f t="shared" si="7"/>
        <v>9.090909090136054E-2</v>
      </c>
      <c r="BO24" s="38">
        <f t="shared" si="8"/>
        <v>1.4581476227891157E-2</v>
      </c>
      <c r="BP24" s="39" t="s">
        <v>179</v>
      </c>
      <c r="BQ24" s="64" t="s">
        <v>1058</v>
      </c>
      <c r="BR24" s="46">
        <f>+BK24</f>
        <v>534545454.5</v>
      </c>
      <c r="BS24" s="44">
        <f t="shared" si="36"/>
        <v>85739080.219999999</v>
      </c>
      <c r="BT24" s="154"/>
      <c r="BU24" s="37">
        <f t="shared" si="9"/>
        <v>9.090909090136054E-2</v>
      </c>
      <c r="BV24" s="38">
        <f t="shared" si="10"/>
        <v>1.4581476227891157E-2</v>
      </c>
      <c r="BW24" s="39" t="s">
        <v>179</v>
      </c>
      <c r="BX24" s="64" t="s">
        <v>1038</v>
      </c>
      <c r="BY24" s="57">
        <v>1069090909.1</v>
      </c>
      <c r="BZ24" s="40">
        <v>353613966.04000002</v>
      </c>
      <c r="CA24" s="36" t="s">
        <v>1059</v>
      </c>
      <c r="CB24" s="37">
        <f t="shared" si="12"/>
        <v>0.18181818181972789</v>
      </c>
      <c r="CC24" s="38">
        <f t="shared" si="13"/>
        <v>6.0138429598639458E-2</v>
      </c>
      <c r="CD24" s="39" t="s">
        <v>179</v>
      </c>
      <c r="CE24" s="36" t="s">
        <v>1060</v>
      </c>
      <c r="CF24" s="57">
        <f>+BY24</f>
        <v>1069090909.1</v>
      </c>
      <c r="CG24" s="44">
        <f t="shared" si="38"/>
        <v>353613966.04000002</v>
      </c>
      <c r="CH24" s="40"/>
      <c r="CI24" s="37">
        <f t="shared" si="15"/>
        <v>0.18181818181972789</v>
      </c>
      <c r="CJ24" s="38">
        <f t="shared" si="16"/>
        <v>6.0138429598639458E-2</v>
      </c>
      <c r="CK24" s="39" t="s">
        <v>179</v>
      </c>
      <c r="CL24" s="36" t="s">
        <v>1018</v>
      </c>
      <c r="CM24" s="46">
        <v>1069090909.1</v>
      </c>
      <c r="CN24" s="40">
        <v>964510163.07000005</v>
      </c>
      <c r="CO24" s="36" t="s">
        <v>1061</v>
      </c>
      <c r="CP24" s="37">
        <f t="shared" si="17"/>
        <v>0.18181818181972789</v>
      </c>
      <c r="CQ24" s="38">
        <f t="shared" si="18"/>
        <v>0.16403234065816327</v>
      </c>
      <c r="CR24" s="39" t="s">
        <v>179</v>
      </c>
      <c r="CS24" s="64" t="s">
        <v>1062</v>
      </c>
      <c r="CT24" s="57">
        <f>+CM24</f>
        <v>1069090909.1</v>
      </c>
      <c r="CU24" s="44">
        <f t="shared" si="39"/>
        <v>964510163.07000005</v>
      </c>
      <c r="CV24" s="40"/>
      <c r="CW24" s="37">
        <f t="shared" si="20"/>
        <v>0.18181818181972789</v>
      </c>
      <c r="CX24" s="38">
        <f t="shared" si="21"/>
        <v>0.16403234065816327</v>
      </c>
      <c r="CY24" s="39" t="s">
        <v>174</v>
      </c>
      <c r="CZ24" s="40" t="s">
        <v>175</v>
      </c>
      <c r="DA24" s="46">
        <v>1069090909.1</v>
      </c>
      <c r="DB24" s="40"/>
      <c r="DC24" s="40"/>
      <c r="DD24" s="37">
        <f t="shared" si="23"/>
        <v>0.18181818181972789</v>
      </c>
      <c r="DE24" s="38">
        <f t="shared" si="24"/>
        <v>0.16403234065816327</v>
      </c>
      <c r="DF24" s="39" t="s">
        <v>174</v>
      </c>
      <c r="DG24" s="40" t="s">
        <v>175</v>
      </c>
      <c r="DH24" s="46">
        <f>+DA24</f>
        <v>1069090909.1</v>
      </c>
      <c r="DI24" s="44">
        <f t="shared" si="37"/>
        <v>0</v>
      </c>
      <c r="DJ24" s="40"/>
      <c r="DK24" s="37">
        <f t="shared" si="25"/>
        <v>0.18181818181972789</v>
      </c>
      <c r="DL24" s="38">
        <f t="shared" si="26"/>
        <v>0.16403234065816327</v>
      </c>
      <c r="DM24" s="39" t="s">
        <v>174</v>
      </c>
      <c r="DN24" s="40" t="s">
        <v>175</v>
      </c>
      <c r="DO24" s="46">
        <v>1069090909.1</v>
      </c>
      <c r="DP24" s="40"/>
      <c r="DQ24" s="40"/>
      <c r="DR24" s="37">
        <f t="shared" si="28"/>
        <v>0.18181818181972789</v>
      </c>
      <c r="DS24" s="38">
        <f t="shared" si="29"/>
        <v>0.16403234065816327</v>
      </c>
      <c r="DT24" s="39" t="s">
        <v>174</v>
      </c>
      <c r="DU24" s="40" t="s">
        <v>175</v>
      </c>
      <c r="DV24" s="46">
        <f>+DO24</f>
        <v>1069090909.1</v>
      </c>
      <c r="DW24" s="44">
        <f t="shared" si="40"/>
        <v>0</v>
      </c>
      <c r="DX24" s="40"/>
      <c r="DY24" s="37">
        <f t="shared" si="31"/>
        <v>0.18181818181972789</v>
      </c>
      <c r="DZ24" s="38">
        <f t="shared" si="32"/>
        <v>0.16403234065816327</v>
      </c>
      <c r="EA24" s="39" t="s">
        <v>174</v>
      </c>
      <c r="EB24" s="40" t="s">
        <v>175</v>
      </c>
      <c r="EC24" s="46">
        <f t="shared" si="41"/>
        <v>5880000000</v>
      </c>
      <c r="ED24" s="40"/>
      <c r="EE24" s="40"/>
      <c r="EF24" s="37">
        <f t="shared" si="34"/>
        <v>1</v>
      </c>
      <c r="EG24" s="38">
        <f t="shared" si="35"/>
        <v>0.16403234065816327</v>
      </c>
      <c r="EH24" s="39" t="s">
        <v>174</v>
      </c>
      <c r="EI24" s="40" t="s">
        <v>175</v>
      </c>
      <c r="EJ24" s="50"/>
      <c r="EK24" s="48">
        <v>2024</v>
      </c>
      <c r="EL24" s="49" t="e">
        <f>+VLOOKUP(C24,[8]Listas_desplega!$AI$22:$AJ$44,2,0)</f>
        <v>#N/A</v>
      </c>
      <c r="EM24" s="49" t="str">
        <f>+VLOOKUP(I24,[8]Listas_desplega!$BY$2:$BZ$7,2,0)</f>
        <v>T_2</v>
      </c>
      <c r="EN24" s="49" t="str">
        <f>+VLOOKUP(J24,[8]Listas_desplega!$BY$10:$BZ$23,2,0)</f>
        <v>T_2_C_1</v>
      </c>
      <c r="EO24" s="49" t="str">
        <f>+VLOOKUP(K24,[8]Listas_desplega!$BY$27:$BZ$54,2,0)</f>
        <v>T_2_C_1_ET_3</v>
      </c>
      <c r="EP24" s="49" t="str">
        <f>+VLOOKUP(L24,[8]Listas_desplega!$BY$57:$BZ$105,2,0)</f>
        <v>T_2_C_1_ET_3_CPT_1</v>
      </c>
      <c r="EQ24" s="50" t="str">
        <f>+VLOOKUP(M24,[8]Listas_desplega!$J$2:$K$11,2,FALSE)</f>
        <v>Eje_E_9</v>
      </c>
      <c r="ER24" s="50"/>
    </row>
    <row r="25" spans="1:148" s="51" customFormat="1" ht="14.25" customHeight="1" x14ac:dyDescent="0.25">
      <c r="A25" s="20" t="s">
        <v>1421</v>
      </c>
      <c r="B25" s="21" t="s">
        <v>1002</v>
      </c>
      <c r="C25" s="22" t="s">
        <v>1003</v>
      </c>
      <c r="D25" s="22" t="s">
        <v>1027</v>
      </c>
      <c r="E25" s="23" t="s">
        <v>765</v>
      </c>
      <c r="F25" s="23" t="s">
        <v>1006</v>
      </c>
      <c r="G25" s="23" t="s">
        <v>1028</v>
      </c>
      <c r="H25" s="22" t="s">
        <v>175</v>
      </c>
      <c r="I25" s="23" t="s">
        <v>605</v>
      </c>
      <c r="J25" s="21" t="s">
        <v>606</v>
      </c>
      <c r="K25" s="353" t="s">
        <v>607</v>
      </c>
      <c r="L25" s="353" t="s">
        <v>1063</v>
      </c>
      <c r="M25" s="353" t="s">
        <v>1009</v>
      </c>
      <c r="N25" s="25" t="s">
        <v>1064</v>
      </c>
      <c r="O25" s="354">
        <v>56</v>
      </c>
      <c r="P25" s="357" t="s">
        <v>1065</v>
      </c>
      <c r="Q25" s="356" t="s">
        <v>477</v>
      </c>
      <c r="R25" s="355" t="s">
        <v>478</v>
      </c>
      <c r="S25" s="208" t="s">
        <v>1066</v>
      </c>
      <c r="T25" s="29" t="s">
        <v>186</v>
      </c>
      <c r="U25" s="207" t="s">
        <v>169</v>
      </c>
      <c r="V25" s="207">
        <v>0</v>
      </c>
      <c r="W25" s="208" t="s">
        <v>1067</v>
      </c>
      <c r="X25" s="207" t="s">
        <v>171</v>
      </c>
      <c r="Y25" s="21"/>
      <c r="Z25" s="30"/>
      <c r="AA25" s="30"/>
      <c r="AB25" s="30"/>
      <c r="AC25" s="30"/>
      <c r="AD25" s="30"/>
      <c r="AE25" s="30"/>
      <c r="AF25" s="30"/>
      <c r="AG25" s="30"/>
      <c r="AH25" s="29"/>
      <c r="AI25" s="29"/>
      <c r="AJ25" s="29"/>
      <c r="AK25" s="29"/>
      <c r="AL25" s="29"/>
      <c r="AM25" s="29"/>
      <c r="AN25" s="29"/>
      <c r="AO25" s="29"/>
      <c r="AP25" s="29"/>
      <c r="AQ25" s="29"/>
      <c r="AR25" s="31"/>
      <c r="AS25" s="29"/>
      <c r="AT25" s="164">
        <v>0</v>
      </c>
      <c r="AU25" s="209">
        <v>100</v>
      </c>
      <c r="AV25" s="209">
        <v>100</v>
      </c>
      <c r="AW25" s="209">
        <v>100</v>
      </c>
      <c r="AX25" s="209">
        <v>100</v>
      </c>
      <c r="AY25" s="209">
        <v>100</v>
      </c>
      <c r="AZ25" s="209"/>
      <c r="BA25" s="209"/>
      <c r="BB25" s="209"/>
      <c r="BC25" s="210"/>
      <c r="BD25" s="45">
        <v>0</v>
      </c>
      <c r="BE25" s="195"/>
      <c r="BF25" s="154"/>
      <c r="BG25" s="37">
        <f t="shared" si="4"/>
        <v>0</v>
      </c>
      <c r="BH25" s="38">
        <f t="shared" si="5"/>
        <v>0</v>
      </c>
      <c r="BI25" s="39" t="s">
        <v>174</v>
      </c>
      <c r="BJ25" s="64" t="s">
        <v>1014</v>
      </c>
      <c r="BK25" s="57">
        <v>0</v>
      </c>
      <c r="BL25" s="44">
        <f>IF(BI25="SI",BE25,0)</f>
        <v>0</v>
      </c>
      <c r="BM25" s="36" t="s">
        <v>1016</v>
      </c>
      <c r="BN25" s="37">
        <f t="shared" si="7"/>
        <v>0</v>
      </c>
      <c r="BO25" s="38">
        <f t="shared" si="8"/>
        <v>0</v>
      </c>
      <c r="BP25" s="39" t="s">
        <v>174</v>
      </c>
      <c r="BQ25" s="64" t="s">
        <v>1015</v>
      </c>
      <c r="BR25" s="57">
        <v>0</v>
      </c>
      <c r="BS25" s="44">
        <f t="shared" si="36"/>
        <v>0</v>
      </c>
      <c r="BT25" s="154"/>
      <c r="BU25" s="37">
        <f t="shared" si="9"/>
        <v>0</v>
      </c>
      <c r="BV25" s="38">
        <f t="shared" si="10"/>
        <v>0</v>
      </c>
      <c r="BW25" s="39" t="s">
        <v>179</v>
      </c>
      <c r="BX25" s="64" t="s">
        <v>1038</v>
      </c>
      <c r="BY25" s="57">
        <v>0</v>
      </c>
      <c r="BZ25" s="44">
        <f>IF(BW25="SI",BS25,0)</f>
        <v>0</v>
      </c>
      <c r="CA25" s="36"/>
      <c r="CB25" s="37">
        <f t="shared" si="12"/>
        <v>0</v>
      </c>
      <c r="CC25" s="38">
        <f t="shared" si="13"/>
        <v>0</v>
      </c>
      <c r="CD25" s="39" t="s">
        <v>179</v>
      </c>
      <c r="CE25" s="36" t="s">
        <v>1017</v>
      </c>
      <c r="CF25" s="57">
        <v>0</v>
      </c>
      <c r="CG25" s="44">
        <f t="shared" si="38"/>
        <v>0</v>
      </c>
      <c r="CH25" s="40"/>
      <c r="CI25" s="37">
        <f t="shared" si="15"/>
        <v>0</v>
      </c>
      <c r="CJ25" s="38">
        <f t="shared" si="16"/>
        <v>0</v>
      </c>
      <c r="CK25" s="39" t="s">
        <v>179</v>
      </c>
      <c r="CL25" s="36" t="s">
        <v>1018</v>
      </c>
      <c r="CM25" s="46">
        <v>50</v>
      </c>
      <c r="CN25" s="40">
        <v>50</v>
      </c>
      <c r="CO25" s="36" t="s">
        <v>1068</v>
      </c>
      <c r="CP25" s="37">
        <f t="shared" si="17"/>
        <v>0.5</v>
      </c>
      <c r="CQ25" s="38">
        <f t="shared" si="18"/>
        <v>0.5</v>
      </c>
      <c r="CR25" s="39" t="s">
        <v>179</v>
      </c>
      <c r="CS25" s="64" t="s">
        <v>1069</v>
      </c>
      <c r="CT25" s="126">
        <v>0</v>
      </c>
      <c r="CU25" s="44">
        <f t="shared" si="39"/>
        <v>50</v>
      </c>
      <c r="CV25" s="40"/>
      <c r="CW25" s="37">
        <f t="shared" si="20"/>
        <v>0</v>
      </c>
      <c r="CX25" s="38">
        <f t="shared" si="21"/>
        <v>0.5</v>
      </c>
      <c r="CY25" s="39" t="s">
        <v>174</v>
      </c>
      <c r="CZ25" s="40" t="s">
        <v>175</v>
      </c>
      <c r="DA25" s="94">
        <v>0</v>
      </c>
      <c r="DB25" s="44">
        <f>IF(CY25="SI",CU25,0)</f>
        <v>0</v>
      </c>
      <c r="DC25" s="40"/>
      <c r="DD25" s="37">
        <f t="shared" si="23"/>
        <v>0</v>
      </c>
      <c r="DE25" s="38">
        <f t="shared" si="24"/>
        <v>0.5</v>
      </c>
      <c r="DF25" s="39" t="s">
        <v>174</v>
      </c>
      <c r="DG25" s="40" t="s">
        <v>175</v>
      </c>
      <c r="DH25" s="46">
        <v>0</v>
      </c>
      <c r="DI25" s="44">
        <f t="shared" si="37"/>
        <v>0</v>
      </c>
      <c r="DJ25" s="40"/>
      <c r="DK25" s="37">
        <f t="shared" si="25"/>
        <v>0</v>
      </c>
      <c r="DL25" s="38">
        <f t="shared" si="26"/>
        <v>0.5</v>
      </c>
      <c r="DM25" s="39" t="s">
        <v>174</v>
      </c>
      <c r="DN25" s="40" t="s">
        <v>175</v>
      </c>
      <c r="DO25" s="46">
        <v>0</v>
      </c>
      <c r="DP25" s="44">
        <f>IF(DM25="SI",DI25,0)</f>
        <v>0</v>
      </c>
      <c r="DQ25" s="40"/>
      <c r="DR25" s="37">
        <f t="shared" si="28"/>
        <v>0</v>
      </c>
      <c r="DS25" s="38">
        <f t="shared" si="29"/>
        <v>0.5</v>
      </c>
      <c r="DT25" s="39" t="s">
        <v>174</v>
      </c>
      <c r="DU25" s="40" t="s">
        <v>175</v>
      </c>
      <c r="DV25" s="46">
        <v>0</v>
      </c>
      <c r="DW25" s="44">
        <f t="shared" si="40"/>
        <v>0</v>
      </c>
      <c r="DX25" s="40"/>
      <c r="DY25" s="37">
        <f t="shared" si="31"/>
        <v>0</v>
      </c>
      <c r="DZ25" s="38">
        <f t="shared" si="32"/>
        <v>0.5</v>
      </c>
      <c r="EA25" s="39" t="s">
        <v>174</v>
      </c>
      <c r="EB25" s="40" t="s">
        <v>175</v>
      </c>
      <c r="EC25" s="46">
        <f t="shared" si="41"/>
        <v>100</v>
      </c>
      <c r="ED25" s="40"/>
      <c r="EE25" s="40"/>
      <c r="EF25" s="37">
        <f t="shared" si="34"/>
        <v>1</v>
      </c>
      <c r="EG25" s="38">
        <f t="shared" si="35"/>
        <v>0.5</v>
      </c>
      <c r="EH25" s="39" t="s">
        <v>174</v>
      </c>
      <c r="EI25" s="40" t="s">
        <v>175</v>
      </c>
      <c r="EJ25" s="50"/>
      <c r="EK25" s="48">
        <v>2024</v>
      </c>
      <c r="EL25" s="49" t="e">
        <f>+VLOOKUP(C25,[8]Listas_desplega!$AI$22:$AJ$44,2,0)</f>
        <v>#N/A</v>
      </c>
      <c r="EM25" s="49" t="str">
        <f>+VLOOKUP(I25,[8]Listas_desplega!$BY$2:$BZ$7,2,0)</f>
        <v>T_5</v>
      </c>
      <c r="EN25" s="49" t="str">
        <f>+VLOOKUP(J25,[8]Listas_desplega!$BY$10:$BZ$23,2,0)</f>
        <v>T_5_C_1</v>
      </c>
      <c r="EO25" s="49" t="str">
        <f>+VLOOKUP(K25,[8]Listas_desplega!$BY$27:$BZ$54,2,0)</f>
        <v>T_5_C_1_ET_1</v>
      </c>
      <c r="EP25" s="49" t="str">
        <f>+VLOOKUP(L25,[8]Listas_desplega!$BY$57:$BZ$105,2,0)</f>
        <v>T_5_C_1_ET_1_CPT_3</v>
      </c>
      <c r="EQ25" s="50" t="str">
        <f>+VLOOKUP(M25,[8]Listas_desplega!$J$2:$K$11,2,FALSE)</f>
        <v>Eje_E_9</v>
      </c>
      <c r="ER25" s="50"/>
    </row>
    <row r="26" spans="1:148" s="51" customFormat="1" ht="14.25" customHeight="1" x14ac:dyDescent="0.25">
      <c r="A26" s="20" t="s">
        <v>1422</v>
      </c>
      <c r="B26" s="21" t="s">
        <v>1002</v>
      </c>
      <c r="C26" s="22" t="s">
        <v>1003</v>
      </c>
      <c r="D26" s="22" t="s">
        <v>1027</v>
      </c>
      <c r="E26" s="23" t="s">
        <v>765</v>
      </c>
      <c r="F26" s="23" t="s">
        <v>1006</v>
      </c>
      <c r="G26" s="23" t="s">
        <v>1028</v>
      </c>
      <c r="H26" s="22" t="s">
        <v>175</v>
      </c>
      <c r="I26" s="23" t="s">
        <v>605</v>
      </c>
      <c r="J26" s="21" t="s">
        <v>606</v>
      </c>
      <c r="K26" s="353" t="s">
        <v>607</v>
      </c>
      <c r="L26" s="353" t="s">
        <v>1063</v>
      </c>
      <c r="M26" s="353" t="s">
        <v>1009</v>
      </c>
      <c r="N26" s="25" t="s">
        <v>1070</v>
      </c>
      <c r="O26" s="354">
        <v>58</v>
      </c>
      <c r="P26" s="357" t="s">
        <v>1071</v>
      </c>
      <c r="Q26" s="356" t="s">
        <v>165</v>
      </c>
      <c r="R26" s="355" t="s">
        <v>166</v>
      </c>
      <c r="S26" s="208" t="s">
        <v>1072</v>
      </c>
      <c r="T26" s="207" t="s">
        <v>168</v>
      </c>
      <c r="U26" s="207" t="s">
        <v>1034</v>
      </c>
      <c r="V26" s="207">
        <v>0</v>
      </c>
      <c r="W26" s="208" t="s">
        <v>1073</v>
      </c>
      <c r="X26" s="207" t="s">
        <v>171</v>
      </c>
      <c r="Y26" s="21"/>
      <c r="Z26" s="30"/>
      <c r="AA26" s="30"/>
      <c r="AB26" s="30"/>
      <c r="AC26" s="30"/>
      <c r="AD26" s="30"/>
      <c r="AE26" s="30"/>
      <c r="AF26" s="30"/>
      <c r="AG26" s="30"/>
      <c r="AH26" s="29"/>
      <c r="AI26" s="29"/>
      <c r="AJ26" s="29"/>
      <c r="AK26" s="29"/>
      <c r="AL26" s="29"/>
      <c r="AM26" s="29"/>
      <c r="AN26" s="29"/>
      <c r="AO26" s="29"/>
      <c r="AP26" s="29"/>
      <c r="AQ26" s="29"/>
      <c r="AR26" s="31"/>
      <c r="AS26" s="29"/>
      <c r="AT26" s="164">
        <v>0</v>
      </c>
      <c r="AU26" s="164" t="s">
        <v>175</v>
      </c>
      <c r="AV26" s="164">
        <v>6</v>
      </c>
      <c r="AW26" s="164">
        <v>6</v>
      </c>
      <c r="AX26" s="164">
        <v>6</v>
      </c>
      <c r="AY26" s="164">
        <v>18</v>
      </c>
      <c r="AZ26" s="164"/>
      <c r="BA26" s="164"/>
      <c r="BB26" s="164"/>
      <c r="BC26" s="211"/>
      <c r="BD26" s="94">
        <v>0</v>
      </c>
      <c r="BE26" s="153"/>
      <c r="BF26" s="154"/>
      <c r="BG26" s="37">
        <f t="shared" si="4"/>
        <v>0</v>
      </c>
      <c r="BH26" s="38">
        <f t="shared" si="5"/>
        <v>0</v>
      </c>
      <c r="BI26" s="39" t="s">
        <v>174</v>
      </c>
      <c r="BJ26" s="64" t="s">
        <v>1014</v>
      </c>
      <c r="BK26" s="46">
        <v>1</v>
      </c>
      <c r="BL26" s="40">
        <v>1</v>
      </c>
      <c r="BM26" s="36" t="s">
        <v>1074</v>
      </c>
      <c r="BN26" s="37">
        <f t="shared" si="7"/>
        <v>0.16666666666666666</v>
      </c>
      <c r="BO26" s="38">
        <f t="shared" si="8"/>
        <v>0.16666666666666666</v>
      </c>
      <c r="BP26" s="39" t="s">
        <v>179</v>
      </c>
      <c r="BQ26" s="64" t="s">
        <v>1075</v>
      </c>
      <c r="BR26" s="46">
        <f>+BK26</f>
        <v>1</v>
      </c>
      <c r="BS26" s="44">
        <f t="shared" si="36"/>
        <v>1</v>
      </c>
      <c r="BT26" s="154"/>
      <c r="BU26" s="37">
        <f t="shared" si="9"/>
        <v>0.16666666666666666</v>
      </c>
      <c r="BV26" s="38">
        <f t="shared" si="10"/>
        <v>0.16666666666666666</v>
      </c>
      <c r="BW26" s="39" t="s">
        <v>179</v>
      </c>
      <c r="BX26" s="64" t="s">
        <v>1038</v>
      </c>
      <c r="BY26" s="57">
        <v>1</v>
      </c>
      <c r="BZ26" s="40">
        <v>2</v>
      </c>
      <c r="CA26" s="36" t="s">
        <v>1076</v>
      </c>
      <c r="CB26" s="37">
        <f t="shared" si="12"/>
        <v>0.16666666666666666</v>
      </c>
      <c r="CC26" s="38">
        <f t="shared" si="13"/>
        <v>0.33333333333333331</v>
      </c>
      <c r="CD26" s="39" t="s">
        <v>179</v>
      </c>
      <c r="CE26" s="36" t="s">
        <v>1077</v>
      </c>
      <c r="CF26" s="57">
        <f>+BY26</f>
        <v>1</v>
      </c>
      <c r="CG26" s="44">
        <f t="shared" si="38"/>
        <v>2</v>
      </c>
      <c r="CH26" s="40"/>
      <c r="CI26" s="37">
        <f t="shared" si="15"/>
        <v>0.16666666666666666</v>
      </c>
      <c r="CJ26" s="38">
        <f t="shared" si="16"/>
        <v>0.33333333333333331</v>
      </c>
      <c r="CK26" s="39" t="s">
        <v>179</v>
      </c>
      <c r="CL26" s="36" t="s">
        <v>1018</v>
      </c>
      <c r="CM26" s="46">
        <v>1</v>
      </c>
      <c r="CN26" s="40">
        <v>3</v>
      </c>
      <c r="CO26" s="36" t="s">
        <v>1078</v>
      </c>
      <c r="CP26" s="37">
        <f t="shared" si="17"/>
        <v>0.16666666666666666</v>
      </c>
      <c r="CQ26" s="38">
        <f t="shared" si="18"/>
        <v>0.5</v>
      </c>
      <c r="CR26" s="39" t="s">
        <v>179</v>
      </c>
      <c r="CS26" s="64" t="s">
        <v>1079</v>
      </c>
      <c r="CT26" s="57">
        <f>+CM26</f>
        <v>1</v>
      </c>
      <c r="CU26" s="44">
        <f t="shared" si="39"/>
        <v>3</v>
      </c>
      <c r="CV26" s="40"/>
      <c r="CW26" s="37">
        <f t="shared" si="20"/>
        <v>0.16666666666666666</v>
      </c>
      <c r="CX26" s="38">
        <f t="shared" si="21"/>
        <v>0.5</v>
      </c>
      <c r="CY26" s="39" t="s">
        <v>174</v>
      </c>
      <c r="CZ26" s="40" t="s">
        <v>175</v>
      </c>
      <c r="DA26" s="46">
        <v>1</v>
      </c>
      <c r="DB26" s="40"/>
      <c r="DC26" s="40"/>
      <c r="DD26" s="37">
        <f t="shared" si="23"/>
        <v>0.16666666666666666</v>
      </c>
      <c r="DE26" s="38">
        <f t="shared" si="24"/>
        <v>0.5</v>
      </c>
      <c r="DF26" s="39" t="s">
        <v>174</v>
      </c>
      <c r="DG26" s="40" t="s">
        <v>175</v>
      </c>
      <c r="DH26" s="46">
        <f>+DA26</f>
        <v>1</v>
      </c>
      <c r="DI26" s="44">
        <f t="shared" si="37"/>
        <v>0</v>
      </c>
      <c r="DJ26" s="40"/>
      <c r="DK26" s="37">
        <f t="shared" si="25"/>
        <v>0.16666666666666666</v>
      </c>
      <c r="DL26" s="38">
        <f t="shared" si="26"/>
        <v>0.5</v>
      </c>
      <c r="DM26" s="39" t="s">
        <v>174</v>
      </c>
      <c r="DN26" s="40" t="s">
        <v>175</v>
      </c>
      <c r="DO26" s="46">
        <v>1</v>
      </c>
      <c r="DP26" s="40"/>
      <c r="DQ26" s="40"/>
      <c r="DR26" s="37">
        <f t="shared" si="28"/>
        <v>0.16666666666666666</v>
      </c>
      <c r="DS26" s="38">
        <f t="shared" si="29"/>
        <v>0.5</v>
      </c>
      <c r="DT26" s="39" t="s">
        <v>174</v>
      </c>
      <c r="DU26" s="40" t="s">
        <v>175</v>
      </c>
      <c r="DV26" s="46">
        <f>+DO26</f>
        <v>1</v>
      </c>
      <c r="DW26" s="44">
        <f t="shared" si="40"/>
        <v>0</v>
      </c>
      <c r="DX26" s="40"/>
      <c r="DY26" s="37">
        <f t="shared" si="31"/>
        <v>0.16666666666666666</v>
      </c>
      <c r="DZ26" s="38">
        <f t="shared" si="32"/>
        <v>0.5</v>
      </c>
      <c r="EA26" s="39" t="s">
        <v>174</v>
      </c>
      <c r="EB26" s="40" t="s">
        <v>175</v>
      </c>
      <c r="EC26" s="46">
        <f t="shared" si="41"/>
        <v>6</v>
      </c>
      <c r="ED26" s="40"/>
      <c r="EE26" s="40"/>
      <c r="EF26" s="37">
        <f t="shared" si="34"/>
        <v>1</v>
      </c>
      <c r="EG26" s="38">
        <f t="shared" si="35"/>
        <v>0.5</v>
      </c>
      <c r="EH26" s="39" t="s">
        <v>174</v>
      </c>
      <c r="EI26" s="40" t="s">
        <v>175</v>
      </c>
      <c r="EJ26" s="50"/>
      <c r="EK26" s="48">
        <v>2024</v>
      </c>
      <c r="EL26" s="49" t="e">
        <f>+VLOOKUP(C26,[8]Listas_desplega!$AI$22:$AJ$44,2,0)</f>
        <v>#N/A</v>
      </c>
      <c r="EM26" s="49" t="str">
        <f>+VLOOKUP(I26,[8]Listas_desplega!$BY$2:$BZ$7,2,0)</f>
        <v>T_5</v>
      </c>
      <c r="EN26" s="49" t="str">
        <f>+VLOOKUP(J26,[8]Listas_desplega!$BY$10:$BZ$23,2,0)</f>
        <v>T_5_C_1</v>
      </c>
      <c r="EO26" s="49" t="str">
        <f>+VLOOKUP(K26,[8]Listas_desplega!$BY$27:$BZ$54,2,0)</f>
        <v>T_5_C_1_ET_1</v>
      </c>
      <c r="EP26" s="49" t="str">
        <f>+VLOOKUP(L26,[8]Listas_desplega!$BY$57:$BZ$105,2,0)</f>
        <v>T_5_C_1_ET_1_CPT_3</v>
      </c>
      <c r="EQ26" s="50" t="str">
        <f>+VLOOKUP(M26,[8]Listas_desplega!$J$2:$K$11,2,FALSE)</f>
        <v>Eje_E_9</v>
      </c>
      <c r="ER26" s="50"/>
    </row>
    <row r="27" spans="1:148" s="51" customFormat="1" ht="14.25" customHeight="1" x14ac:dyDescent="0.25">
      <c r="A27" s="20" t="s">
        <v>1425</v>
      </c>
      <c r="B27" s="21" t="s">
        <v>1002</v>
      </c>
      <c r="C27" s="22" t="s">
        <v>1003</v>
      </c>
      <c r="D27" s="22" t="s">
        <v>1080</v>
      </c>
      <c r="E27" s="23" t="s">
        <v>765</v>
      </c>
      <c r="F27" s="23" t="s">
        <v>155</v>
      </c>
      <c r="G27" s="23" t="s">
        <v>1082</v>
      </c>
      <c r="H27" s="63" t="s">
        <v>175</v>
      </c>
      <c r="I27" s="23" t="s">
        <v>605</v>
      </c>
      <c r="J27" s="23" t="s">
        <v>606</v>
      </c>
      <c r="K27" s="352" t="s">
        <v>1095</v>
      </c>
      <c r="L27" s="352" t="s">
        <v>1096</v>
      </c>
      <c r="M27" s="353" t="s">
        <v>1009</v>
      </c>
      <c r="N27" s="25" t="s">
        <v>1097</v>
      </c>
      <c r="O27" s="354">
        <v>61</v>
      </c>
      <c r="P27" s="352" t="s">
        <v>1098</v>
      </c>
      <c r="Q27" s="355" t="s">
        <v>477</v>
      </c>
      <c r="R27" s="355" t="s">
        <v>478</v>
      </c>
      <c r="S27" s="23" t="s">
        <v>1099</v>
      </c>
      <c r="T27" s="29" t="s">
        <v>186</v>
      </c>
      <c r="U27" s="29" t="s">
        <v>187</v>
      </c>
      <c r="V27" s="26">
        <v>0</v>
      </c>
      <c r="W27" s="63" t="s">
        <v>1100</v>
      </c>
      <c r="X27" s="26" t="s">
        <v>171</v>
      </c>
      <c r="Y27" s="21"/>
      <c r="Z27" s="30"/>
      <c r="AA27" s="30"/>
      <c r="AB27" s="30"/>
      <c r="AC27" s="30"/>
      <c r="AD27" s="30"/>
      <c r="AE27" s="30"/>
      <c r="AF27" s="30"/>
      <c r="AG27" s="30"/>
      <c r="AH27" s="29"/>
      <c r="AI27" s="29"/>
      <c r="AJ27" s="29"/>
      <c r="AK27" s="29"/>
      <c r="AL27" s="29"/>
      <c r="AM27" s="29"/>
      <c r="AN27" s="29"/>
      <c r="AO27" s="29"/>
      <c r="AP27" s="29"/>
      <c r="AQ27" s="29"/>
      <c r="AR27" s="31"/>
      <c r="AS27" s="29"/>
      <c r="AT27" s="184"/>
      <c r="AU27" s="185">
        <v>93</v>
      </c>
      <c r="AV27" s="185">
        <v>100</v>
      </c>
      <c r="AW27" s="185">
        <v>100</v>
      </c>
      <c r="AX27" s="185">
        <v>100</v>
      </c>
      <c r="AY27" s="174"/>
      <c r="AZ27" s="212"/>
      <c r="BA27" s="212"/>
      <c r="BB27" s="212"/>
      <c r="BC27" s="213"/>
      <c r="BD27" s="201">
        <v>0</v>
      </c>
      <c r="BE27" s="219"/>
      <c r="BF27" s="220"/>
      <c r="BG27" s="37">
        <f t="shared" si="4"/>
        <v>0</v>
      </c>
      <c r="BH27" s="38">
        <f t="shared" si="5"/>
        <v>0</v>
      </c>
      <c r="BI27" s="39" t="s">
        <v>174</v>
      </c>
      <c r="BJ27" s="64" t="s">
        <v>1087</v>
      </c>
      <c r="BK27" s="215">
        <v>0</v>
      </c>
      <c r="BL27" s="191"/>
      <c r="BM27" s="220"/>
      <c r="BN27" s="37">
        <f t="shared" si="7"/>
        <v>0</v>
      </c>
      <c r="BO27" s="38">
        <f t="shared" si="8"/>
        <v>0</v>
      </c>
      <c r="BP27" s="39" t="s">
        <v>174</v>
      </c>
      <c r="BQ27" s="40" t="s">
        <v>175</v>
      </c>
      <c r="BR27" s="215">
        <v>20</v>
      </c>
      <c r="BS27" s="165">
        <v>20</v>
      </c>
      <c r="BT27" s="221" t="s">
        <v>1101</v>
      </c>
      <c r="BU27" s="37">
        <f t="shared" si="9"/>
        <v>0.2</v>
      </c>
      <c r="BV27" s="38">
        <f t="shared" si="10"/>
        <v>0.2</v>
      </c>
      <c r="BW27" s="39" t="s">
        <v>179</v>
      </c>
      <c r="BX27" s="64" t="s">
        <v>1102</v>
      </c>
      <c r="BY27" s="57">
        <f>+BR27</f>
        <v>20</v>
      </c>
      <c r="BZ27" s="44">
        <f>IF(BW27="SI",BS27,0)</f>
        <v>20</v>
      </c>
      <c r="CA27" s="222"/>
      <c r="CB27" s="37">
        <f t="shared" si="12"/>
        <v>0.2</v>
      </c>
      <c r="CC27" s="38">
        <f t="shared" ref="CC27:CC34" si="42">+IF(CD27="SI",IFERROR((IF(CD27="SI",BZ27,0)/AV27),"REVISAR"),BV27)</f>
        <v>0.2</v>
      </c>
      <c r="CD27" s="39" t="s">
        <v>179</v>
      </c>
      <c r="CE27" s="40" t="s">
        <v>1017</v>
      </c>
      <c r="CF27" s="57">
        <f>+BY27</f>
        <v>20</v>
      </c>
      <c r="CG27" s="44">
        <f t="shared" si="38"/>
        <v>20</v>
      </c>
      <c r="CH27" s="222"/>
      <c r="CI27" s="37">
        <f t="shared" si="15"/>
        <v>0.2</v>
      </c>
      <c r="CJ27" s="38">
        <f t="shared" si="16"/>
        <v>0.2</v>
      </c>
      <c r="CK27" s="39" t="s">
        <v>179</v>
      </c>
      <c r="CL27" s="36" t="s">
        <v>1103</v>
      </c>
      <c r="CM27" s="215">
        <v>46</v>
      </c>
      <c r="CN27" s="223">
        <v>46</v>
      </c>
      <c r="CO27" s="222" t="s">
        <v>1104</v>
      </c>
      <c r="CP27" s="37">
        <f t="shared" si="17"/>
        <v>0.46</v>
      </c>
      <c r="CQ27" s="38">
        <f t="shared" si="18"/>
        <v>0.46</v>
      </c>
      <c r="CR27" s="39" t="s">
        <v>179</v>
      </c>
      <c r="CS27" s="224" t="s">
        <v>1105</v>
      </c>
      <c r="CT27" s="57">
        <f>+CM27</f>
        <v>46</v>
      </c>
      <c r="CU27" s="44">
        <f t="shared" si="39"/>
        <v>46</v>
      </c>
      <c r="CV27" s="222"/>
      <c r="CW27" s="37">
        <f t="shared" si="20"/>
        <v>0.46</v>
      </c>
      <c r="CX27" s="38">
        <f t="shared" si="21"/>
        <v>0.46</v>
      </c>
      <c r="CY27" s="39" t="s">
        <v>174</v>
      </c>
      <c r="CZ27" s="40" t="s">
        <v>175</v>
      </c>
      <c r="DA27" s="46">
        <f>+CT27</f>
        <v>46</v>
      </c>
      <c r="DB27" s="44">
        <f>IF(CY27="SI",CU27,0)</f>
        <v>0</v>
      </c>
      <c r="DC27" s="222"/>
      <c r="DD27" s="37">
        <f t="shared" si="23"/>
        <v>0.46</v>
      </c>
      <c r="DE27" s="38">
        <f t="shared" si="24"/>
        <v>0.46</v>
      </c>
      <c r="DF27" s="39" t="s">
        <v>174</v>
      </c>
      <c r="DG27" s="40" t="s">
        <v>175</v>
      </c>
      <c r="DH27" s="225">
        <v>71.5</v>
      </c>
      <c r="DI27" s="222"/>
      <c r="DJ27" s="222"/>
      <c r="DK27" s="37">
        <f t="shared" si="25"/>
        <v>0.71499999999999997</v>
      </c>
      <c r="DL27" s="38">
        <f t="shared" si="26"/>
        <v>0.46</v>
      </c>
      <c r="DM27" s="39" t="s">
        <v>174</v>
      </c>
      <c r="DN27" s="40" t="s">
        <v>175</v>
      </c>
      <c r="DO27" s="46">
        <f>+DH27</f>
        <v>71.5</v>
      </c>
      <c r="DP27" s="44">
        <f>IF(DM27="SI",DI27,0)</f>
        <v>0</v>
      </c>
      <c r="DQ27" s="222"/>
      <c r="DR27" s="37">
        <f t="shared" si="28"/>
        <v>0.71499999999999997</v>
      </c>
      <c r="DS27" s="38">
        <f t="shared" si="29"/>
        <v>0.46</v>
      </c>
      <c r="DT27" s="39" t="s">
        <v>174</v>
      </c>
      <c r="DU27" s="40" t="s">
        <v>175</v>
      </c>
      <c r="DV27" s="46">
        <f>+DO27</f>
        <v>71.5</v>
      </c>
      <c r="DW27" s="44">
        <f t="shared" si="40"/>
        <v>0</v>
      </c>
      <c r="DX27" s="222"/>
      <c r="DY27" s="37">
        <f t="shared" si="31"/>
        <v>0.71499999999999997</v>
      </c>
      <c r="DZ27" s="38">
        <f t="shared" si="32"/>
        <v>0.46</v>
      </c>
      <c r="EA27" s="39" t="s">
        <v>174</v>
      </c>
      <c r="EB27" s="40" t="s">
        <v>175</v>
      </c>
      <c r="EC27" s="46">
        <f t="shared" si="41"/>
        <v>100</v>
      </c>
      <c r="ED27" s="222"/>
      <c r="EE27" s="222"/>
      <c r="EF27" s="37">
        <f t="shared" si="34"/>
        <v>1</v>
      </c>
      <c r="EG27" s="38">
        <f t="shared" si="35"/>
        <v>0.46</v>
      </c>
      <c r="EH27" s="39" t="s">
        <v>174</v>
      </c>
      <c r="EI27" s="40" t="s">
        <v>175</v>
      </c>
      <c r="EJ27" s="48"/>
      <c r="EK27" s="48">
        <v>2024</v>
      </c>
      <c r="EL27" s="49" t="e">
        <f>+VLOOKUP(C27,[8]Listas_desplega!$AI$22:$AJ$44,2,0)</f>
        <v>#N/A</v>
      </c>
      <c r="EM27" s="49" t="str">
        <f>+VLOOKUP(I27,[8]Listas_desplega!$BY$2:$BZ$7,2,0)</f>
        <v>T_5</v>
      </c>
      <c r="EN27" s="49" t="str">
        <f>+VLOOKUP(J27,[8]Listas_desplega!$BY$10:$BZ$23,2,0)</f>
        <v>T_5_C_1</v>
      </c>
      <c r="EO27" s="49" t="str">
        <f>+VLOOKUP(K27,[8]Listas_desplega!$BY$27:$BZ$54,2,0)</f>
        <v>T_5_C_1_ET_2</v>
      </c>
      <c r="EP27" s="49" t="str">
        <f>+VLOOKUP(L27,[8]Listas_desplega!$BY$57:$BZ$105,2,0)</f>
        <v>T_5_C_1_ET_2_CPT_1</v>
      </c>
      <c r="EQ27" s="50" t="str">
        <f>+VLOOKUP(M27,[8]Listas_desplega!$J$2:$K$11,2,FALSE)</f>
        <v>Eje_E_9</v>
      </c>
      <c r="ER27" s="50"/>
    </row>
    <row r="28" spans="1:148" s="51" customFormat="1" x14ac:dyDescent="0.25">
      <c r="A28" s="20" t="s">
        <v>1432</v>
      </c>
      <c r="B28" s="21" t="s">
        <v>1002</v>
      </c>
      <c r="C28" s="22" t="s">
        <v>1003</v>
      </c>
      <c r="D28" s="22" t="s">
        <v>1157</v>
      </c>
      <c r="E28" s="23" t="s">
        <v>765</v>
      </c>
      <c r="F28" s="23" t="s">
        <v>1006</v>
      </c>
      <c r="G28" s="23" t="s">
        <v>1158</v>
      </c>
      <c r="H28" s="63" t="s">
        <v>175</v>
      </c>
      <c r="I28" s="23" t="s">
        <v>605</v>
      </c>
      <c r="J28" s="23" t="s">
        <v>606</v>
      </c>
      <c r="K28" s="352" t="s">
        <v>607</v>
      </c>
      <c r="L28" s="352" t="s">
        <v>1159</v>
      </c>
      <c r="M28" s="353" t="s">
        <v>1009</v>
      </c>
      <c r="N28" s="25" t="s">
        <v>1160</v>
      </c>
      <c r="O28" s="354">
        <v>69</v>
      </c>
      <c r="P28" s="352" t="s">
        <v>1161</v>
      </c>
      <c r="Q28" s="355" t="s">
        <v>165</v>
      </c>
      <c r="R28" s="355" t="s">
        <v>656</v>
      </c>
      <c r="S28" s="23" t="s">
        <v>1162</v>
      </c>
      <c r="T28" s="29" t="s">
        <v>186</v>
      </c>
      <c r="U28" s="29" t="s">
        <v>187</v>
      </c>
      <c r="V28" s="29">
        <v>0</v>
      </c>
      <c r="W28" s="23" t="s">
        <v>1163</v>
      </c>
      <c r="X28" s="29" t="s">
        <v>171</v>
      </c>
      <c r="Y28" s="21"/>
      <c r="Z28" s="30"/>
      <c r="AA28" s="30"/>
      <c r="AB28" s="30"/>
      <c r="AC28" s="30"/>
      <c r="AD28" s="30"/>
      <c r="AE28" s="30"/>
      <c r="AF28" s="30"/>
      <c r="AG28" s="30"/>
      <c r="AH28" s="29"/>
      <c r="AI28" s="29"/>
      <c r="AJ28" s="29"/>
      <c r="AK28" s="29"/>
      <c r="AL28" s="29"/>
      <c r="AM28" s="29" t="s">
        <v>173</v>
      </c>
      <c r="AN28" s="29"/>
      <c r="AO28" s="29"/>
      <c r="AP28" s="29"/>
      <c r="AQ28" s="29"/>
      <c r="AR28" s="31"/>
      <c r="AS28" s="29"/>
      <c r="AT28" s="157"/>
      <c r="AU28" s="178"/>
      <c r="AV28" s="235">
        <v>90</v>
      </c>
      <c r="AW28" s="235">
        <v>90</v>
      </c>
      <c r="AX28" s="235">
        <v>90</v>
      </c>
      <c r="AY28" s="235">
        <v>90</v>
      </c>
      <c r="AZ28" s="235"/>
      <c r="BA28" s="235"/>
      <c r="BB28" s="235"/>
      <c r="BC28" s="236"/>
      <c r="BD28" s="237">
        <v>0</v>
      </c>
      <c r="BE28" s="238"/>
      <c r="BF28" s="239"/>
      <c r="BG28" s="37">
        <f t="shared" si="4"/>
        <v>0</v>
      </c>
      <c r="BH28" s="38">
        <f t="shared" si="5"/>
        <v>0</v>
      </c>
      <c r="BI28" s="39" t="s">
        <v>179</v>
      </c>
      <c r="BJ28" s="36" t="s">
        <v>1164</v>
      </c>
      <c r="BK28" s="57">
        <v>0</v>
      </c>
      <c r="BL28" s="240">
        <f t="shared" ref="BL28:BL34" si="43">IF(BI28="SI",BE28,0)</f>
        <v>0</v>
      </c>
      <c r="BM28" s="239"/>
      <c r="BN28" s="37">
        <f t="shared" si="7"/>
        <v>0</v>
      </c>
      <c r="BO28" s="38">
        <f t="shared" si="8"/>
        <v>0</v>
      </c>
      <c r="BP28" s="39" t="s">
        <v>179</v>
      </c>
      <c r="BQ28" s="36" t="s">
        <v>1153</v>
      </c>
      <c r="BR28" s="57">
        <v>22.5</v>
      </c>
      <c r="BS28" s="241">
        <v>22.5</v>
      </c>
      <c r="BT28" s="242" t="s">
        <v>1165</v>
      </c>
      <c r="BU28" s="37">
        <f t="shared" si="9"/>
        <v>0.25</v>
      </c>
      <c r="BV28" s="38">
        <f t="shared" si="10"/>
        <v>0.25</v>
      </c>
      <c r="BW28" s="39" t="s">
        <v>179</v>
      </c>
      <c r="BX28" s="36" t="s">
        <v>1025</v>
      </c>
      <c r="BY28" s="57">
        <f t="shared" ref="BY28:BY34" si="44">+BR28</f>
        <v>22.5</v>
      </c>
      <c r="BZ28" s="44">
        <f t="shared" ref="BZ28:BZ34" si="45">IF(BW28="SI",BS28,0)</f>
        <v>22.5</v>
      </c>
      <c r="CA28" s="228"/>
      <c r="CB28" s="37">
        <f t="shared" si="12"/>
        <v>0.25</v>
      </c>
      <c r="CC28" s="38">
        <f t="shared" si="42"/>
        <v>0.25</v>
      </c>
      <c r="CD28" s="39" t="s">
        <v>179</v>
      </c>
      <c r="CE28" s="40" t="s">
        <v>1116</v>
      </c>
      <c r="CF28" s="57">
        <f t="shared" ref="CF28:CF34" si="46">+BY28</f>
        <v>22.5</v>
      </c>
      <c r="CG28" s="44">
        <f t="shared" ref="CG28:CG34" si="47">IF(CD28="SI",BZ28,0)</f>
        <v>22.5</v>
      </c>
      <c r="CH28" s="228"/>
      <c r="CI28" s="37">
        <f t="shared" si="15"/>
        <v>0.25</v>
      </c>
      <c r="CJ28" s="38">
        <f t="shared" si="16"/>
        <v>0.25</v>
      </c>
      <c r="CK28" s="39" t="s">
        <v>179</v>
      </c>
      <c r="CL28" s="40" t="s">
        <v>1117</v>
      </c>
      <c r="CM28" s="57">
        <v>45</v>
      </c>
      <c r="CN28" s="228">
        <v>49.5</v>
      </c>
      <c r="CO28" s="228" t="s">
        <v>1166</v>
      </c>
      <c r="CP28" s="37">
        <f t="shared" si="17"/>
        <v>0.5</v>
      </c>
      <c r="CQ28" s="38">
        <f t="shared" si="18"/>
        <v>0.55000000000000004</v>
      </c>
      <c r="CR28" s="39" t="s">
        <v>179</v>
      </c>
      <c r="CS28" s="40" t="s">
        <v>1020</v>
      </c>
      <c r="CT28" s="57">
        <f t="shared" ref="CT28:CT34" si="48">+CM28</f>
        <v>45</v>
      </c>
      <c r="CU28" s="44">
        <f t="shared" ref="CU28:CU34" si="49">IF(CR28="SI",CN28,0)</f>
        <v>49.5</v>
      </c>
      <c r="CV28" s="228"/>
      <c r="CW28" s="37">
        <f t="shared" si="20"/>
        <v>0.5</v>
      </c>
      <c r="CX28" s="38">
        <f t="shared" si="21"/>
        <v>0.55000000000000004</v>
      </c>
      <c r="CY28" s="39" t="s">
        <v>174</v>
      </c>
      <c r="CZ28" s="40" t="s">
        <v>175</v>
      </c>
      <c r="DA28" s="46">
        <f t="shared" ref="DA28:DA34" si="50">+CT28</f>
        <v>45</v>
      </c>
      <c r="DB28" s="44">
        <f t="shared" ref="DB28:DB34" si="51">IF(CY28="SI",CU28,0)</f>
        <v>0</v>
      </c>
      <c r="DC28" s="228"/>
      <c r="DD28" s="37">
        <f t="shared" si="23"/>
        <v>0.5</v>
      </c>
      <c r="DE28" s="38">
        <f t="shared" si="24"/>
        <v>0.55000000000000004</v>
      </c>
      <c r="DF28" s="39" t="s">
        <v>174</v>
      </c>
      <c r="DG28" s="40" t="s">
        <v>175</v>
      </c>
      <c r="DH28" s="46">
        <v>67.5</v>
      </c>
      <c r="DI28" s="228"/>
      <c r="DJ28" s="228"/>
      <c r="DK28" s="37">
        <f t="shared" si="25"/>
        <v>0.75</v>
      </c>
      <c r="DL28" s="38">
        <f t="shared" si="26"/>
        <v>0.55000000000000004</v>
      </c>
      <c r="DM28" s="39" t="s">
        <v>174</v>
      </c>
      <c r="DN28" s="40" t="s">
        <v>175</v>
      </c>
      <c r="DO28" s="46">
        <f t="shared" ref="DO28:DO34" si="52">+DH28</f>
        <v>67.5</v>
      </c>
      <c r="DP28" s="44">
        <f t="shared" ref="DP28:DP34" si="53">IF(DM28="SI",DI28,0)</f>
        <v>0</v>
      </c>
      <c r="DQ28" s="228"/>
      <c r="DR28" s="37">
        <f t="shared" si="28"/>
        <v>0.75</v>
      </c>
      <c r="DS28" s="38">
        <f t="shared" si="29"/>
        <v>0.55000000000000004</v>
      </c>
      <c r="DT28" s="39" t="s">
        <v>174</v>
      </c>
      <c r="DU28" s="40" t="s">
        <v>175</v>
      </c>
      <c r="DV28" s="46">
        <f t="shared" ref="DV28:DV34" si="54">+DO28</f>
        <v>67.5</v>
      </c>
      <c r="DW28" s="44">
        <f t="shared" ref="DW28:DW34" si="55">IF(DT28="SI",DP28,0)</f>
        <v>0</v>
      </c>
      <c r="DX28" s="228"/>
      <c r="DY28" s="37">
        <f t="shared" si="31"/>
        <v>0.75</v>
      </c>
      <c r="DZ28" s="38">
        <f t="shared" si="32"/>
        <v>0.55000000000000004</v>
      </c>
      <c r="EA28" s="39" t="s">
        <v>174</v>
      </c>
      <c r="EB28" s="40" t="s">
        <v>175</v>
      </c>
      <c r="EC28" s="46">
        <f t="shared" ref="EC28:EC34" si="56">+AV28</f>
        <v>90</v>
      </c>
      <c r="ED28" s="228"/>
      <c r="EE28" s="228"/>
      <c r="EF28" s="37">
        <f t="shared" si="34"/>
        <v>1</v>
      </c>
      <c r="EG28" s="38">
        <f t="shared" si="35"/>
        <v>0.55000000000000004</v>
      </c>
      <c r="EH28" s="39" t="s">
        <v>174</v>
      </c>
      <c r="EI28" s="40" t="s">
        <v>175</v>
      </c>
      <c r="EJ28" s="48"/>
      <c r="EK28" s="48">
        <v>2024</v>
      </c>
      <c r="EL28" s="49" t="e">
        <f>+VLOOKUP(C28,[8]Listas_desplega!$AI$22:$AJ$44,2,0)</f>
        <v>#N/A</v>
      </c>
      <c r="EM28" s="49" t="str">
        <f>+VLOOKUP(I28,[8]Listas_desplega!$BY$2:$BZ$7,2,0)</f>
        <v>T_5</v>
      </c>
      <c r="EN28" s="49" t="str">
        <f>+VLOOKUP(J28,[8]Listas_desplega!$BY$10:$BZ$23,2,0)</f>
        <v>T_5_C_1</v>
      </c>
      <c r="EO28" s="49" t="str">
        <f>+VLOOKUP(K28,[8]Listas_desplega!$BY$27:$BZ$54,2,0)</f>
        <v>T_5_C_1_ET_1</v>
      </c>
      <c r="EP28" s="49" t="str">
        <f>+VLOOKUP(L28,[8]Listas_desplega!$BY$57:$BZ$105,2,0)</f>
        <v>T_5_C_1_ET_1_CPT_4</v>
      </c>
      <c r="EQ28" s="50" t="str">
        <f>+VLOOKUP(M28,[8]Listas_desplega!$J$2:$K$11,2,FALSE)</f>
        <v>Eje_E_9</v>
      </c>
      <c r="ER28" s="50"/>
    </row>
    <row r="29" spans="1:148" s="51" customFormat="1" x14ac:dyDescent="0.25">
      <c r="A29" s="20" t="s">
        <v>1433</v>
      </c>
      <c r="B29" s="21" t="s">
        <v>1002</v>
      </c>
      <c r="C29" s="22" t="s">
        <v>1003</v>
      </c>
      <c r="D29" s="22" t="s">
        <v>1157</v>
      </c>
      <c r="E29" s="23" t="s">
        <v>765</v>
      </c>
      <c r="F29" s="23" t="s">
        <v>1006</v>
      </c>
      <c r="G29" s="23" t="s">
        <v>1158</v>
      </c>
      <c r="H29" s="63" t="s">
        <v>175</v>
      </c>
      <c r="I29" s="23" t="s">
        <v>605</v>
      </c>
      <c r="J29" s="23" t="s">
        <v>606</v>
      </c>
      <c r="K29" s="352" t="s">
        <v>607</v>
      </c>
      <c r="L29" s="352" t="s">
        <v>1159</v>
      </c>
      <c r="M29" s="353" t="s">
        <v>1009</v>
      </c>
      <c r="N29" s="25" t="s">
        <v>1160</v>
      </c>
      <c r="O29" s="354">
        <v>70</v>
      </c>
      <c r="P29" s="352" t="s">
        <v>1167</v>
      </c>
      <c r="Q29" s="355" t="s">
        <v>165</v>
      </c>
      <c r="R29" s="355" t="s">
        <v>656</v>
      </c>
      <c r="S29" s="23" t="s">
        <v>1168</v>
      </c>
      <c r="T29" s="29" t="s">
        <v>186</v>
      </c>
      <c r="U29" s="29" t="s">
        <v>187</v>
      </c>
      <c r="V29" s="29">
        <v>0</v>
      </c>
      <c r="W29" s="23" t="s">
        <v>1169</v>
      </c>
      <c r="X29" s="29" t="s">
        <v>171</v>
      </c>
      <c r="Y29" s="21"/>
      <c r="Z29" s="30"/>
      <c r="AA29" s="30"/>
      <c r="AB29" s="30"/>
      <c r="AC29" s="30"/>
      <c r="AD29" s="30"/>
      <c r="AE29" s="30"/>
      <c r="AF29" s="30"/>
      <c r="AG29" s="30"/>
      <c r="AH29" s="29"/>
      <c r="AI29" s="29"/>
      <c r="AJ29" s="29"/>
      <c r="AK29" s="29"/>
      <c r="AL29" s="29"/>
      <c r="AM29" s="29" t="s">
        <v>173</v>
      </c>
      <c r="AN29" s="29"/>
      <c r="AO29" s="29"/>
      <c r="AP29" s="29"/>
      <c r="AQ29" s="29"/>
      <c r="AR29" s="31"/>
      <c r="AS29" s="29"/>
      <c r="AT29" s="157"/>
      <c r="AU29" s="178"/>
      <c r="AV29" s="235">
        <v>74</v>
      </c>
      <c r="AW29" s="235">
        <v>74</v>
      </c>
      <c r="AX29" s="235">
        <v>74</v>
      </c>
      <c r="AY29" s="235">
        <v>74</v>
      </c>
      <c r="AZ29" s="235"/>
      <c r="BA29" s="235"/>
      <c r="BB29" s="235"/>
      <c r="BC29" s="236"/>
      <c r="BD29" s="237">
        <v>0</v>
      </c>
      <c r="BE29" s="238"/>
      <c r="BF29" s="239"/>
      <c r="BG29" s="37">
        <f t="shared" si="4"/>
        <v>0</v>
      </c>
      <c r="BH29" s="38">
        <f t="shared" si="5"/>
        <v>0</v>
      </c>
      <c r="BI29" s="39" t="s">
        <v>179</v>
      </c>
      <c r="BJ29" s="36" t="s">
        <v>1164</v>
      </c>
      <c r="BK29" s="57">
        <v>0</v>
      </c>
      <c r="BL29" s="240">
        <f t="shared" si="43"/>
        <v>0</v>
      </c>
      <c r="BM29" s="239"/>
      <c r="BN29" s="37">
        <f t="shared" si="7"/>
        <v>0</v>
      </c>
      <c r="BO29" s="38">
        <f t="shared" si="8"/>
        <v>0</v>
      </c>
      <c r="BP29" s="39" t="s">
        <v>179</v>
      </c>
      <c r="BQ29" s="36" t="s">
        <v>1153</v>
      </c>
      <c r="BR29" s="57">
        <v>27</v>
      </c>
      <c r="BS29" s="241">
        <v>20.618556701030926</v>
      </c>
      <c r="BT29" s="242" t="s">
        <v>1170</v>
      </c>
      <c r="BU29" s="37">
        <f t="shared" si="9"/>
        <v>0.36486486486486486</v>
      </c>
      <c r="BV29" s="38">
        <f t="shared" si="10"/>
        <v>0.278629144608526</v>
      </c>
      <c r="BW29" s="39" t="s">
        <v>179</v>
      </c>
      <c r="BX29" s="36" t="s">
        <v>1025</v>
      </c>
      <c r="BY29" s="57">
        <f t="shared" si="44"/>
        <v>27</v>
      </c>
      <c r="BZ29" s="44">
        <f t="shared" si="45"/>
        <v>20.618556701030926</v>
      </c>
      <c r="CA29" s="228"/>
      <c r="CB29" s="37">
        <f t="shared" si="12"/>
        <v>0.36486486486486486</v>
      </c>
      <c r="CC29" s="38">
        <f t="shared" si="42"/>
        <v>0.278629144608526</v>
      </c>
      <c r="CD29" s="39" t="s">
        <v>179</v>
      </c>
      <c r="CE29" s="40" t="s">
        <v>1116</v>
      </c>
      <c r="CF29" s="57">
        <f t="shared" si="46"/>
        <v>27</v>
      </c>
      <c r="CG29" s="44">
        <f t="shared" si="47"/>
        <v>20.618556701030926</v>
      </c>
      <c r="CH29" s="228"/>
      <c r="CI29" s="37">
        <f t="shared" si="15"/>
        <v>0.36486486486486486</v>
      </c>
      <c r="CJ29" s="38">
        <f t="shared" si="16"/>
        <v>0.278629144608526</v>
      </c>
      <c r="CK29" s="39" t="s">
        <v>179</v>
      </c>
      <c r="CL29" s="40" t="s">
        <v>1117</v>
      </c>
      <c r="CM29" s="57">
        <v>52</v>
      </c>
      <c r="CN29" s="228">
        <v>54.639175257731956</v>
      </c>
      <c r="CO29" s="228" t="s">
        <v>1171</v>
      </c>
      <c r="CP29" s="37">
        <f t="shared" si="17"/>
        <v>0.70270270270270274</v>
      </c>
      <c r="CQ29" s="38">
        <f t="shared" si="18"/>
        <v>0.73836723321259401</v>
      </c>
      <c r="CR29" s="39" t="s">
        <v>179</v>
      </c>
      <c r="CS29" s="40" t="s">
        <v>1020</v>
      </c>
      <c r="CT29" s="57">
        <f t="shared" si="48"/>
        <v>52</v>
      </c>
      <c r="CU29" s="44">
        <f t="shared" si="49"/>
        <v>54.639175257731956</v>
      </c>
      <c r="CV29" s="228"/>
      <c r="CW29" s="37">
        <f t="shared" si="20"/>
        <v>0.70270270270270274</v>
      </c>
      <c r="CX29" s="38">
        <f t="shared" si="21"/>
        <v>0.73836723321259401</v>
      </c>
      <c r="CY29" s="39" t="s">
        <v>174</v>
      </c>
      <c r="CZ29" s="40" t="s">
        <v>175</v>
      </c>
      <c r="DA29" s="46">
        <f t="shared" si="50"/>
        <v>52</v>
      </c>
      <c r="DB29" s="44">
        <f t="shared" si="51"/>
        <v>0</v>
      </c>
      <c r="DC29" s="228"/>
      <c r="DD29" s="37">
        <f t="shared" si="23"/>
        <v>0.70270270270270274</v>
      </c>
      <c r="DE29" s="38">
        <f t="shared" si="24"/>
        <v>0.73836723321259401</v>
      </c>
      <c r="DF29" s="39" t="s">
        <v>174</v>
      </c>
      <c r="DG29" s="40" t="s">
        <v>175</v>
      </c>
      <c r="DH29" s="46">
        <v>67</v>
      </c>
      <c r="DI29" s="228"/>
      <c r="DJ29" s="228"/>
      <c r="DK29" s="37">
        <f t="shared" si="25"/>
        <v>0.90540540540540537</v>
      </c>
      <c r="DL29" s="38">
        <f t="shared" si="26"/>
        <v>0.73836723321259401</v>
      </c>
      <c r="DM29" s="39" t="s">
        <v>174</v>
      </c>
      <c r="DN29" s="40" t="s">
        <v>175</v>
      </c>
      <c r="DO29" s="46">
        <f t="shared" si="52"/>
        <v>67</v>
      </c>
      <c r="DP29" s="44">
        <f t="shared" si="53"/>
        <v>0</v>
      </c>
      <c r="DQ29" s="228"/>
      <c r="DR29" s="37">
        <f t="shared" si="28"/>
        <v>0.90540540540540537</v>
      </c>
      <c r="DS29" s="38">
        <f t="shared" si="29"/>
        <v>0.73836723321259401</v>
      </c>
      <c r="DT29" s="39" t="s">
        <v>174</v>
      </c>
      <c r="DU29" s="40" t="s">
        <v>175</v>
      </c>
      <c r="DV29" s="46">
        <f t="shared" si="54"/>
        <v>67</v>
      </c>
      <c r="DW29" s="44">
        <f t="shared" si="55"/>
        <v>0</v>
      </c>
      <c r="DX29" s="228"/>
      <c r="DY29" s="37">
        <f t="shared" si="31"/>
        <v>0.90540540540540537</v>
      </c>
      <c r="DZ29" s="38">
        <f t="shared" si="32"/>
        <v>0.73836723321259401</v>
      </c>
      <c r="EA29" s="39" t="s">
        <v>174</v>
      </c>
      <c r="EB29" s="40" t="s">
        <v>175</v>
      </c>
      <c r="EC29" s="46">
        <f t="shared" si="56"/>
        <v>74</v>
      </c>
      <c r="ED29" s="228"/>
      <c r="EE29" s="228"/>
      <c r="EF29" s="37">
        <f t="shared" si="34"/>
        <v>1</v>
      </c>
      <c r="EG29" s="38">
        <f t="shared" si="35"/>
        <v>0.73836723321259401</v>
      </c>
      <c r="EH29" s="39" t="s">
        <v>174</v>
      </c>
      <c r="EI29" s="40" t="s">
        <v>175</v>
      </c>
      <c r="EJ29" s="48"/>
      <c r="EK29" s="48">
        <v>2024</v>
      </c>
      <c r="EL29" s="49" t="e">
        <f>+VLOOKUP(C29,[8]Listas_desplega!$AI$22:$AJ$44,2,0)</f>
        <v>#N/A</v>
      </c>
      <c r="EM29" s="49" t="str">
        <f>+VLOOKUP(I29,[8]Listas_desplega!$BY$2:$BZ$7,2,0)</f>
        <v>T_5</v>
      </c>
      <c r="EN29" s="49" t="str">
        <f>+VLOOKUP(J29,[8]Listas_desplega!$BY$10:$BZ$23,2,0)</f>
        <v>T_5_C_1</v>
      </c>
      <c r="EO29" s="49" t="str">
        <f>+VLOOKUP(K29,[8]Listas_desplega!$BY$27:$BZ$54,2,0)</f>
        <v>T_5_C_1_ET_1</v>
      </c>
      <c r="EP29" s="49" t="str">
        <f>+VLOOKUP(L29,[8]Listas_desplega!$BY$57:$BZ$105,2,0)</f>
        <v>T_5_C_1_ET_1_CPT_4</v>
      </c>
      <c r="EQ29" s="50" t="str">
        <f>+VLOOKUP(M29,[8]Listas_desplega!$J$2:$K$11,2,FALSE)</f>
        <v>Eje_E_9</v>
      </c>
      <c r="ER29" s="50"/>
    </row>
    <row r="30" spans="1:148" s="51" customFormat="1" x14ac:dyDescent="0.25">
      <c r="A30" s="20" t="s">
        <v>1434</v>
      </c>
      <c r="B30" s="21" t="s">
        <v>1002</v>
      </c>
      <c r="C30" s="22" t="s">
        <v>1003</v>
      </c>
      <c r="D30" s="22" t="s">
        <v>1157</v>
      </c>
      <c r="E30" s="23" t="s">
        <v>765</v>
      </c>
      <c r="F30" s="23" t="s">
        <v>1006</v>
      </c>
      <c r="G30" s="23" t="s">
        <v>1158</v>
      </c>
      <c r="H30" s="63" t="s">
        <v>175</v>
      </c>
      <c r="I30" s="23" t="s">
        <v>605</v>
      </c>
      <c r="J30" s="23" t="s">
        <v>606</v>
      </c>
      <c r="K30" s="352" t="s">
        <v>607</v>
      </c>
      <c r="L30" s="352" t="s">
        <v>1159</v>
      </c>
      <c r="M30" s="353" t="s">
        <v>1009</v>
      </c>
      <c r="N30" s="25" t="s">
        <v>1160</v>
      </c>
      <c r="O30" s="354">
        <v>71</v>
      </c>
      <c r="P30" s="352" t="s">
        <v>1172</v>
      </c>
      <c r="Q30" s="355" t="s">
        <v>221</v>
      </c>
      <c r="R30" s="355" t="s">
        <v>656</v>
      </c>
      <c r="S30" s="23" t="s">
        <v>1173</v>
      </c>
      <c r="T30" s="29" t="s">
        <v>186</v>
      </c>
      <c r="U30" s="29" t="s">
        <v>187</v>
      </c>
      <c r="V30" s="29">
        <v>0</v>
      </c>
      <c r="W30" s="23" t="s">
        <v>1174</v>
      </c>
      <c r="X30" s="29" t="s">
        <v>171</v>
      </c>
      <c r="Y30" s="21"/>
      <c r="Z30" s="30"/>
      <c r="AA30" s="30"/>
      <c r="AB30" s="30"/>
      <c r="AC30" s="30"/>
      <c r="AD30" s="30"/>
      <c r="AE30" s="30"/>
      <c r="AF30" s="30"/>
      <c r="AG30" s="30"/>
      <c r="AH30" s="29"/>
      <c r="AI30" s="29"/>
      <c r="AJ30" s="29"/>
      <c r="AK30" s="29"/>
      <c r="AL30" s="29"/>
      <c r="AM30" s="29" t="s">
        <v>173</v>
      </c>
      <c r="AN30" s="29"/>
      <c r="AO30" s="29"/>
      <c r="AP30" s="29"/>
      <c r="AQ30" s="29"/>
      <c r="AR30" s="31"/>
      <c r="AS30" s="29"/>
      <c r="AT30" s="157"/>
      <c r="AU30" s="178"/>
      <c r="AV30" s="243">
        <v>100</v>
      </c>
      <c r="AW30" s="243">
        <v>100</v>
      </c>
      <c r="AX30" s="243">
        <v>100</v>
      </c>
      <c r="AY30" s="243">
        <v>100</v>
      </c>
      <c r="AZ30" s="243"/>
      <c r="BA30" s="243"/>
      <c r="BB30" s="243"/>
      <c r="BC30" s="244"/>
      <c r="BD30" s="237">
        <v>0</v>
      </c>
      <c r="BE30" s="238"/>
      <c r="BF30" s="239"/>
      <c r="BG30" s="37">
        <f t="shared" si="4"/>
        <v>0</v>
      </c>
      <c r="BH30" s="38">
        <f t="shared" si="5"/>
        <v>0</v>
      </c>
      <c r="BI30" s="39" t="s">
        <v>179</v>
      </c>
      <c r="BJ30" s="36" t="s">
        <v>1164</v>
      </c>
      <c r="BK30" s="57">
        <v>0</v>
      </c>
      <c r="BL30" s="240">
        <f t="shared" si="43"/>
        <v>0</v>
      </c>
      <c r="BM30" s="239"/>
      <c r="BN30" s="37">
        <f t="shared" si="7"/>
        <v>0</v>
      </c>
      <c r="BO30" s="38">
        <f t="shared" si="8"/>
        <v>0</v>
      </c>
      <c r="BP30" s="39" t="s">
        <v>179</v>
      </c>
      <c r="BQ30" s="36" t="s">
        <v>1153</v>
      </c>
      <c r="BR30" s="57">
        <v>25</v>
      </c>
      <c r="BS30" s="241">
        <v>25</v>
      </c>
      <c r="BT30" s="242" t="s">
        <v>1175</v>
      </c>
      <c r="BU30" s="37">
        <f t="shared" si="9"/>
        <v>0.25</v>
      </c>
      <c r="BV30" s="38">
        <f t="shared" si="10"/>
        <v>0.25</v>
      </c>
      <c r="BW30" s="39" t="s">
        <v>179</v>
      </c>
      <c r="BX30" s="36" t="s">
        <v>1025</v>
      </c>
      <c r="BY30" s="57">
        <f t="shared" si="44"/>
        <v>25</v>
      </c>
      <c r="BZ30" s="44">
        <f t="shared" si="45"/>
        <v>25</v>
      </c>
      <c r="CA30" s="228"/>
      <c r="CB30" s="37">
        <f t="shared" si="12"/>
        <v>0.25</v>
      </c>
      <c r="CC30" s="38">
        <f t="shared" si="42"/>
        <v>0.25</v>
      </c>
      <c r="CD30" s="39" t="s">
        <v>179</v>
      </c>
      <c r="CE30" s="40" t="s">
        <v>1116</v>
      </c>
      <c r="CF30" s="57">
        <f t="shared" si="46"/>
        <v>25</v>
      </c>
      <c r="CG30" s="44">
        <f t="shared" si="47"/>
        <v>25</v>
      </c>
      <c r="CH30" s="228"/>
      <c r="CI30" s="37">
        <f t="shared" si="15"/>
        <v>0.25</v>
      </c>
      <c r="CJ30" s="38">
        <f t="shared" si="16"/>
        <v>0.25</v>
      </c>
      <c r="CK30" s="39" t="s">
        <v>179</v>
      </c>
      <c r="CL30" s="40" t="s">
        <v>1117</v>
      </c>
      <c r="CM30" s="57">
        <v>50</v>
      </c>
      <c r="CN30" s="228">
        <v>50</v>
      </c>
      <c r="CO30" s="228" t="s">
        <v>1176</v>
      </c>
      <c r="CP30" s="37">
        <f t="shared" si="17"/>
        <v>0.5</v>
      </c>
      <c r="CQ30" s="38">
        <f t="shared" si="18"/>
        <v>0.5</v>
      </c>
      <c r="CR30" s="39" t="s">
        <v>179</v>
      </c>
      <c r="CS30" s="40" t="s">
        <v>1020</v>
      </c>
      <c r="CT30" s="57">
        <f t="shared" si="48"/>
        <v>50</v>
      </c>
      <c r="CU30" s="44">
        <f t="shared" si="49"/>
        <v>50</v>
      </c>
      <c r="CV30" s="228"/>
      <c r="CW30" s="37">
        <f t="shared" si="20"/>
        <v>0.5</v>
      </c>
      <c r="CX30" s="38">
        <f t="shared" si="21"/>
        <v>0.5</v>
      </c>
      <c r="CY30" s="39" t="s">
        <v>174</v>
      </c>
      <c r="CZ30" s="40" t="s">
        <v>175</v>
      </c>
      <c r="DA30" s="46">
        <f t="shared" si="50"/>
        <v>50</v>
      </c>
      <c r="DB30" s="44">
        <f t="shared" si="51"/>
        <v>0</v>
      </c>
      <c r="DC30" s="228"/>
      <c r="DD30" s="37">
        <f t="shared" si="23"/>
        <v>0.5</v>
      </c>
      <c r="DE30" s="38">
        <f t="shared" si="24"/>
        <v>0.5</v>
      </c>
      <c r="DF30" s="39" t="s">
        <v>174</v>
      </c>
      <c r="DG30" s="40" t="s">
        <v>175</v>
      </c>
      <c r="DH30" s="46">
        <v>75</v>
      </c>
      <c r="DI30" s="228"/>
      <c r="DJ30" s="228"/>
      <c r="DK30" s="37">
        <f t="shared" si="25"/>
        <v>0.75</v>
      </c>
      <c r="DL30" s="38">
        <f t="shared" si="26"/>
        <v>0.5</v>
      </c>
      <c r="DM30" s="39" t="s">
        <v>174</v>
      </c>
      <c r="DN30" s="40" t="s">
        <v>175</v>
      </c>
      <c r="DO30" s="46">
        <f t="shared" si="52"/>
        <v>75</v>
      </c>
      <c r="DP30" s="44">
        <f t="shared" si="53"/>
        <v>0</v>
      </c>
      <c r="DQ30" s="228"/>
      <c r="DR30" s="37">
        <f t="shared" si="28"/>
        <v>0.75</v>
      </c>
      <c r="DS30" s="38">
        <f t="shared" si="29"/>
        <v>0.5</v>
      </c>
      <c r="DT30" s="39" t="s">
        <v>174</v>
      </c>
      <c r="DU30" s="40" t="s">
        <v>175</v>
      </c>
      <c r="DV30" s="46">
        <f t="shared" si="54"/>
        <v>75</v>
      </c>
      <c r="DW30" s="44">
        <f t="shared" si="55"/>
        <v>0</v>
      </c>
      <c r="DX30" s="228"/>
      <c r="DY30" s="37">
        <f t="shared" si="31"/>
        <v>0.75</v>
      </c>
      <c r="DZ30" s="38">
        <f t="shared" si="32"/>
        <v>0.5</v>
      </c>
      <c r="EA30" s="39" t="s">
        <v>174</v>
      </c>
      <c r="EB30" s="40" t="s">
        <v>175</v>
      </c>
      <c r="EC30" s="46">
        <f t="shared" si="56"/>
        <v>100</v>
      </c>
      <c r="ED30" s="228"/>
      <c r="EE30" s="228"/>
      <c r="EF30" s="37">
        <f t="shared" si="34"/>
        <v>1</v>
      </c>
      <c r="EG30" s="38">
        <f t="shared" si="35"/>
        <v>0.5</v>
      </c>
      <c r="EH30" s="39" t="s">
        <v>174</v>
      </c>
      <c r="EI30" s="40" t="s">
        <v>175</v>
      </c>
      <c r="EJ30" s="48"/>
      <c r="EK30" s="48">
        <v>2024</v>
      </c>
      <c r="EL30" s="49" t="e">
        <f>+VLOOKUP(C30,[8]Listas_desplega!$AI$22:$AJ$44,2,0)</f>
        <v>#N/A</v>
      </c>
      <c r="EM30" s="49" t="str">
        <f>+VLOOKUP(I30,[8]Listas_desplega!$BY$2:$BZ$7,2,0)</f>
        <v>T_5</v>
      </c>
      <c r="EN30" s="49" t="str">
        <f>+VLOOKUP(J30,[8]Listas_desplega!$BY$10:$BZ$23,2,0)</f>
        <v>T_5_C_1</v>
      </c>
      <c r="EO30" s="49" t="str">
        <f>+VLOOKUP(K30,[8]Listas_desplega!$BY$27:$BZ$54,2,0)</f>
        <v>T_5_C_1_ET_1</v>
      </c>
      <c r="EP30" s="49" t="str">
        <f>+VLOOKUP(L30,[8]Listas_desplega!$BY$57:$BZ$105,2,0)</f>
        <v>T_5_C_1_ET_1_CPT_4</v>
      </c>
      <c r="EQ30" s="50" t="str">
        <f>+VLOOKUP(M30,[8]Listas_desplega!$J$2:$K$11,2,FALSE)</f>
        <v>Eje_E_9</v>
      </c>
      <c r="ER30" s="50"/>
    </row>
    <row r="31" spans="1:148" s="51" customFormat="1" x14ac:dyDescent="0.25">
      <c r="A31" s="20" t="s">
        <v>1435</v>
      </c>
      <c r="B31" s="21" t="s">
        <v>1002</v>
      </c>
      <c r="C31" s="22" t="s">
        <v>1003</v>
      </c>
      <c r="D31" s="22" t="s">
        <v>1157</v>
      </c>
      <c r="E31" s="23" t="s">
        <v>765</v>
      </c>
      <c r="F31" s="23" t="s">
        <v>1006</v>
      </c>
      <c r="G31" s="23" t="s">
        <v>1158</v>
      </c>
      <c r="H31" s="63" t="s">
        <v>175</v>
      </c>
      <c r="I31" s="23" t="s">
        <v>605</v>
      </c>
      <c r="J31" s="23" t="s">
        <v>606</v>
      </c>
      <c r="K31" s="352" t="s">
        <v>607</v>
      </c>
      <c r="L31" s="352" t="s">
        <v>1159</v>
      </c>
      <c r="M31" s="353" t="s">
        <v>1009</v>
      </c>
      <c r="N31" s="25" t="s">
        <v>1160</v>
      </c>
      <c r="O31" s="354">
        <v>72</v>
      </c>
      <c r="P31" s="352" t="s">
        <v>1177</v>
      </c>
      <c r="Q31" s="355" t="s">
        <v>221</v>
      </c>
      <c r="R31" s="355" t="s">
        <v>222</v>
      </c>
      <c r="S31" s="23" t="s">
        <v>1178</v>
      </c>
      <c r="T31" s="29" t="s">
        <v>186</v>
      </c>
      <c r="U31" s="29" t="s">
        <v>187</v>
      </c>
      <c r="V31" s="29">
        <v>0</v>
      </c>
      <c r="W31" s="23" t="s">
        <v>1179</v>
      </c>
      <c r="X31" s="29" t="s">
        <v>171</v>
      </c>
      <c r="Y31" s="21"/>
      <c r="Z31" s="30"/>
      <c r="AA31" s="30"/>
      <c r="AB31" s="30"/>
      <c r="AC31" s="30"/>
      <c r="AD31" s="30"/>
      <c r="AE31" s="30"/>
      <c r="AF31" s="30"/>
      <c r="AG31" s="30"/>
      <c r="AH31" s="29"/>
      <c r="AI31" s="29"/>
      <c r="AJ31" s="29"/>
      <c r="AK31" s="29"/>
      <c r="AL31" s="29"/>
      <c r="AM31" s="29" t="s">
        <v>173</v>
      </c>
      <c r="AN31" s="29"/>
      <c r="AO31" s="29"/>
      <c r="AP31" s="29"/>
      <c r="AQ31" s="29"/>
      <c r="AR31" s="31"/>
      <c r="AS31" s="29"/>
      <c r="AT31" s="157"/>
      <c r="AU31" s="178"/>
      <c r="AV31" s="243">
        <v>80</v>
      </c>
      <c r="AW31" s="243">
        <v>82</v>
      </c>
      <c r="AX31" s="243">
        <v>85</v>
      </c>
      <c r="AY31" s="243">
        <v>85</v>
      </c>
      <c r="AZ31" s="243"/>
      <c r="BA31" s="243"/>
      <c r="BB31" s="243"/>
      <c r="BC31" s="244"/>
      <c r="BD31" s="237">
        <v>75</v>
      </c>
      <c r="BE31" s="238"/>
      <c r="BF31" s="239"/>
      <c r="BG31" s="37">
        <f t="shared" si="4"/>
        <v>0.9375</v>
      </c>
      <c r="BH31" s="38">
        <f t="shared" si="5"/>
        <v>0</v>
      </c>
      <c r="BI31" s="39" t="s">
        <v>179</v>
      </c>
      <c r="BJ31" s="36" t="s">
        <v>1164</v>
      </c>
      <c r="BK31" s="57">
        <v>75</v>
      </c>
      <c r="BL31" s="240">
        <f t="shared" si="43"/>
        <v>0</v>
      </c>
      <c r="BM31" s="239"/>
      <c r="BN31" s="37">
        <f t="shared" si="7"/>
        <v>0.9375</v>
      </c>
      <c r="BO31" s="38">
        <f t="shared" si="8"/>
        <v>0</v>
      </c>
      <c r="BP31" s="39" t="s">
        <v>179</v>
      </c>
      <c r="BQ31" s="36" t="s">
        <v>1153</v>
      </c>
      <c r="BR31" s="57">
        <v>75</v>
      </c>
      <c r="BS31" s="241">
        <v>88.589398023360289</v>
      </c>
      <c r="BT31" s="242" t="s">
        <v>1180</v>
      </c>
      <c r="BU31" s="37">
        <f t="shared" si="9"/>
        <v>0.9375</v>
      </c>
      <c r="BV31" s="38">
        <f t="shared" si="10"/>
        <v>1.1073674752920035</v>
      </c>
      <c r="BW31" s="39" t="s">
        <v>179</v>
      </c>
      <c r="BX31" s="36" t="s">
        <v>1025</v>
      </c>
      <c r="BY31" s="57">
        <f t="shared" si="44"/>
        <v>75</v>
      </c>
      <c r="BZ31" s="44">
        <f t="shared" si="45"/>
        <v>88.589398023360289</v>
      </c>
      <c r="CA31" s="228"/>
      <c r="CB31" s="37">
        <f t="shared" si="12"/>
        <v>0.9375</v>
      </c>
      <c r="CC31" s="38">
        <f t="shared" si="42"/>
        <v>1.1073674752920035</v>
      </c>
      <c r="CD31" s="39" t="s">
        <v>179</v>
      </c>
      <c r="CE31" s="40" t="s">
        <v>1116</v>
      </c>
      <c r="CF31" s="57">
        <f t="shared" si="46"/>
        <v>75</v>
      </c>
      <c r="CG31" s="44">
        <f t="shared" si="47"/>
        <v>88.589398023360289</v>
      </c>
      <c r="CH31" s="228"/>
      <c r="CI31" s="37">
        <f t="shared" si="15"/>
        <v>0.9375</v>
      </c>
      <c r="CJ31" s="38">
        <f t="shared" si="16"/>
        <v>1.1073674752920035</v>
      </c>
      <c r="CK31" s="39" t="s">
        <v>179</v>
      </c>
      <c r="CL31" s="40" t="s">
        <v>1117</v>
      </c>
      <c r="CM31" s="57">
        <v>77.5</v>
      </c>
      <c r="CN31" s="228">
        <v>93.293885601577912</v>
      </c>
      <c r="CO31" s="228" t="s">
        <v>1181</v>
      </c>
      <c r="CP31" s="37">
        <f t="shared" si="17"/>
        <v>0.96875</v>
      </c>
      <c r="CQ31" s="38">
        <f t="shared" si="18"/>
        <v>1.166173570019724</v>
      </c>
      <c r="CR31" s="39" t="s">
        <v>179</v>
      </c>
      <c r="CS31" s="40" t="s">
        <v>1182</v>
      </c>
      <c r="CT31" s="57">
        <f t="shared" si="48"/>
        <v>77.5</v>
      </c>
      <c r="CU31" s="44">
        <f t="shared" si="49"/>
        <v>93.293885601577912</v>
      </c>
      <c r="CV31" s="228"/>
      <c r="CW31" s="37">
        <f t="shared" si="20"/>
        <v>0.96875</v>
      </c>
      <c r="CX31" s="38">
        <f t="shared" si="21"/>
        <v>1.166173570019724</v>
      </c>
      <c r="CY31" s="39" t="s">
        <v>174</v>
      </c>
      <c r="CZ31" s="40" t="s">
        <v>175</v>
      </c>
      <c r="DA31" s="46">
        <f t="shared" si="50"/>
        <v>77.5</v>
      </c>
      <c r="DB31" s="44">
        <f t="shared" si="51"/>
        <v>0</v>
      </c>
      <c r="DC31" s="228"/>
      <c r="DD31" s="37">
        <f t="shared" si="23"/>
        <v>0.96875</v>
      </c>
      <c r="DE31" s="38">
        <f t="shared" si="24"/>
        <v>1.166173570019724</v>
      </c>
      <c r="DF31" s="39" t="s">
        <v>174</v>
      </c>
      <c r="DG31" s="40" t="s">
        <v>175</v>
      </c>
      <c r="DH31" s="46">
        <v>78.5</v>
      </c>
      <c r="DI31" s="228"/>
      <c r="DJ31" s="228"/>
      <c r="DK31" s="37">
        <f t="shared" si="25"/>
        <v>0.98124999999999996</v>
      </c>
      <c r="DL31" s="38">
        <f t="shared" si="26"/>
        <v>1.166173570019724</v>
      </c>
      <c r="DM31" s="39" t="s">
        <v>174</v>
      </c>
      <c r="DN31" s="40" t="s">
        <v>175</v>
      </c>
      <c r="DO31" s="46">
        <f t="shared" si="52"/>
        <v>78.5</v>
      </c>
      <c r="DP31" s="44">
        <f t="shared" si="53"/>
        <v>0</v>
      </c>
      <c r="DQ31" s="228"/>
      <c r="DR31" s="37">
        <f t="shared" si="28"/>
        <v>0.98124999999999996</v>
      </c>
      <c r="DS31" s="38">
        <f t="shared" si="29"/>
        <v>1.166173570019724</v>
      </c>
      <c r="DT31" s="39" t="s">
        <v>174</v>
      </c>
      <c r="DU31" s="40" t="s">
        <v>175</v>
      </c>
      <c r="DV31" s="46">
        <f t="shared" si="54"/>
        <v>78.5</v>
      </c>
      <c r="DW31" s="44">
        <f t="shared" si="55"/>
        <v>0</v>
      </c>
      <c r="DX31" s="228"/>
      <c r="DY31" s="37">
        <f t="shared" si="31"/>
        <v>0.98124999999999996</v>
      </c>
      <c r="DZ31" s="38">
        <f t="shared" si="32"/>
        <v>1.166173570019724</v>
      </c>
      <c r="EA31" s="39" t="s">
        <v>174</v>
      </c>
      <c r="EB31" s="40" t="s">
        <v>175</v>
      </c>
      <c r="EC31" s="46">
        <f t="shared" si="56"/>
        <v>80</v>
      </c>
      <c r="ED31" s="228"/>
      <c r="EE31" s="228"/>
      <c r="EF31" s="37">
        <f t="shared" si="34"/>
        <v>1</v>
      </c>
      <c r="EG31" s="38">
        <f t="shared" si="35"/>
        <v>1.166173570019724</v>
      </c>
      <c r="EH31" s="39" t="s">
        <v>174</v>
      </c>
      <c r="EI31" s="40" t="s">
        <v>175</v>
      </c>
      <c r="EJ31" s="48"/>
      <c r="EK31" s="48">
        <v>2024</v>
      </c>
      <c r="EL31" s="49" t="e">
        <f>+VLOOKUP(C31,[8]Listas_desplega!$AI$22:$AJ$44,2,0)</f>
        <v>#N/A</v>
      </c>
      <c r="EM31" s="49" t="str">
        <f>+VLOOKUP(I31,[8]Listas_desplega!$BY$2:$BZ$7,2,0)</f>
        <v>T_5</v>
      </c>
      <c r="EN31" s="49" t="str">
        <f>+VLOOKUP(J31,[8]Listas_desplega!$BY$10:$BZ$23,2,0)</f>
        <v>T_5_C_1</v>
      </c>
      <c r="EO31" s="49" t="str">
        <f>+VLOOKUP(K31,[8]Listas_desplega!$BY$27:$BZ$54,2,0)</f>
        <v>T_5_C_1_ET_1</v>
      </c>
      <c r="EP31" s="49" t="str">
        <f>+VLOOKUP(L31,[8]Listas_desplega!$BY$57:$BZ$105,2,0)</f>
        <v>T_5_C_1_ET_1_CPT_4</v>
      </c>
      <c r="EQ31" s="50" t="str">
        <f>+VLOOKUP(M31,[8]Listas_desplega!$J$2:$K$11,2,FALSE)</f>
        <v>Eje_E_9</v>
      </c>
      <c r="ER31" s="50"/>
    </row>
    <row r="32" spans="1:148" s="51" customFormat="1" x14ac:dyDescent="0.25">
      <c r="A32" s="20" t="s">
        <v>1440</v>
      </c>
      <c r="B32" s="21" t="s">
        <v>1183</v>
      </c>
      <c r="C32" s="22" t="s">
        <v>1184</v>
      </c>
      <c r="D32" s="22" t="s">
        <v>1217</v>
      </c>
      <c r="E32" s="23" t="s">
        <v>765</v>
      </c>
      <c r="F32" s="23" t="s">
        <v>1081</v>
      </c>
      <c r="G32" s="23" t="s">
        <v>1218</v>
      </c>
      <c r="H32" s="63" t="s">
        <v>175</v>
      </c>
      <c r="I32" s="23" t="s">
        <v>605</v>
      </c>
      <c r="J32" s="23" t="s">
        <v>606</v>
      </c>
      <c r="K32" s="23" t="s">
        <v>607</v>
      </c>
      <c r="L32" s="23" t="s">
        <v>608</v>
      </c>
      <c r="M32" s="21" t="s">
        <v>1009</v>
      </c>
      <c r="N32" s="25" t="s">
        <v>1219</v>
      </c>
      <c r="O32" s="29">
        <v>77</v>
      </c>
      <c r="P32" s="23" t="s">
        <v>1220</v>
      </c>
      <c r="Q32" s="30" t="s">
        <v>477</v>
      </c>
      <c r="R32" s="30" t="s">
        <v>478</v>
      </c>
      <c r="S32" s="23" t="s">
        <v>1221</v>
      </c>
      <c r="T32" s="29" t="s">
        <v>186</v>
      </c>
      <c r="U32" s="29" t="s">
        <v>187</v>
      </c>
      <c r="V32" s="29">
        <v>15</v>
      </c>
      <c r="W32" s="23" t="s">
        <v>1222</v>
      </c>
      <c r="X32" s="256" t="s">
        <v>171</v>
      </c>
      <c r="Y32" s="21"/>
      <c r="Z32" s="30"/>
      <c r="AA32" s="30"/>
      <c r="AB32" s="30"/>
      <c r="AC32" s="30"/>
      <c r="AD32" s="30"/>
      <c r="AE32" s="30"/>
      <c r="AF32" s="30"/>
      <c r="AG32" s="30"/>
      <c r="AH32" s="29"/>
      <c r="AI32" s="29"/>
      <c r="AJ32" s="29"/>
      <c r="AK32" s="29"/>
      <c r="AL32" s="29"/>
      <c r="AM32" s="29"/>
      <c r="AN32" s="29"/>
      <c r="AO32" s="29"/>
      <c r="AP32" s="29"/>
      <c r="AQ32" s="29"/>
      <c r="AR32" s="31"/>
      <c r="AS32" s="29"/>
      <c r="AT32" s="232">
        <v>0</v>
      </c>
      <c r="AU32" s="233">
        <v>0</v>
      </c>
      <c r="AV32" s="164">
        <v>100</v>
      </c>
      <c r="AW32" s="164">
        <v>100</v>
      </c>
      <c r="AX32" s="164">
        <v>100</v>
      </c>
      <c r="AY32" s="164">
        <v>100</v>
      </c>
      <c r="AZ32" s="178"/>
      <c r="BA32" s="178"/>
      <c r="BB32" s="178"/>
      <c r="BC32" s="257"/>
      <c r="BD32" s="258">
        <v>0</v>
      </c>
      <c r="BE32" s="259"/>
      <c r="BF32" s="262"/>
      <c r="BG32" s="37">
        <f t="shared" si="4"/>
        <v>0</v>
      </c>
      <c r="BH32" s="38">
        <f t="shared" si="5"/>
        <v>0</v>
      </c>
      <c r="BI32" s="39" t="s">
        <v>174</v>
      </c>
      <c r="BJ32" s="40" t="s">
        <v>175</v>
      </c>
      <c r="BK32" s="250">
        <v>0</v>
      </c>
      <c r="BL32" s="44">
        <f t="shared" si="43"/>
        <v>0</v>
      </c>
      <c r="BM32" s="262"/>
      <c r="BN32" s="37">
        <f t="shared" si="7"/>
        <v>0</v>
      </c>
      <c r="BO32" s="38">
        <f t="shared" si="8"/>
        <v>0</v>
      </c>
      <c r="BP32" s="39" t="s">
        <v>174</v>
      </c>
      <c r="BQ32" s="40" t="s">
        <v>175</v>
      </c>
      <c r="BR32" s="250">
        <v>100</v>
      </c>
      <c r="BS32" s="263">
        <v>100</v>
      </c>
      <c r="BT32" s="264" t="s">
        <v>1223</v>
      </c>
      <c r="BU32" s="37">
        <f t="shared" si="9"/>
        <v>1</v>
      </c>
      <c r="BV32" s="38">
        <f t="shared" si="10"/>
        <v>1</v>
      </c>
      <c r="BW32" s="39" t="s">
        <v>179</v>
      </c>
      <c r="BX32" s="64" t="s">
        <v>1224</v>
      </c>
      <c r="BY32" s="57">
        <f t="shared" si="44"/>
        <v>100</v>
      </c>
      <c r="BZ32" s="44">
        <f t="shared" si="45"/>
        <v>100</v>
      </c>
      <c r="CA32" s="178" t="s">
        <v>1088</v>
      </c>
      <c r="CB32" s="37">
        <f t="shared" si="12"/>
        <v>1</v>
      </c>
      <c r="CC32" s="38">
        <f t="shared" si="42"/>
        <v>1</v>
      </c>
      <c r="CD32" s="39" t="s">
        <v>179</v>
      </c>
      <c r="CE32" s="36" t="s">
        <v>1017</v>
      </c>
      <c r="CF32" s="57">
        <f t="shared" si="46"/>
        <v>100</v>
      </c>
      <c r="CG32" s="44">
        <f t="shared" si="47"/>
        <v>100</v>
      </c>
      <c r="CH32" s="178"/>
      <c r="CI32" s="37">
        <f t="shared" si="15"/>
        <v>1</v>
      </c>
      <c r="CJ32" s="38">
        <f t="shared" si="16"/>
        <v>1</v>
      </c>
      <c r="CK32" s="39" t="s">
        <v>179</v>
      </c>
      <c r="CL32" s="36" t="s">
        <v>1103</v>
      </c>
      <c r="CM32" s="250">
        <v>100</v>
      </c>
      <c r="CN32" s="178">
        <v>100</v>
      </c>
      <c r="CO32" s="178" t="s">
        <v>1225</v>
      </c>
      <c r="CP32" s="37">
        <f t="shared" si="17"/>
        <v>1</v>
      </c>
      <c r="CQ32" s="38">
        <f t="shared" si="18"/>
        <v>1</v>
      </c>
      <c r="CR32" s="39" t="s">
        <v>179</v>
      </c>
      <c r="CS32" s="40" t="s">
        <v>1226</v>
      </c>
      <c r="CT32" s="57">
        <f t="shared" si="48"/>
        <v>100</v>
      </c>
      <c r="CU32" s="44">
        <f t="shared" si="49"/>
        <v>100</v>
      </c>
      <c r="CV32" s="178"/>
      <c r="CW32" s="37">
        <f t="shared" si="20"/>
        <v>1</v>
      </c>
      <c r="CX32" s="38">
        <f t="shared" si="21"/>
        <v>1</v>
      </c>
      <c r="CY32" s="39" t="s">
        <v>174</v>
      </c>
      <c r="CZ32" s="40" t="s">
        <v>175</v>
      </c>
      <c r="DA32" s="46">
        <f t="shared" si="50"/>
        <v>100</v>
      </c>
      <c r="DB32" s="44">
        <f t="shared" si="51"/>
        <v>0</v>
      </c>
      <c r="DC32" s="178"/>
      <c r="DD32" s="37">
        <f t="shared" si="23"/>
        <v>1</v>
      </c>
      <c r="DE32" s="38">
        <f t="shared" si="24"/>
        <v>1</v>
      </c>
      <c r="DF32" s="39" t="s">
        <v>174</v>
      </c>
      <c r="DG32" s="40" t="s">
        <v>175</v>
      </c>
      <c r="DH32" s="254">
        <v>100</v>
      </c>
      <c r="DI32" s="178"/>
      <c r="DJ32" s="178"/>
      <c r="DK32" s="37">
        <f t="shared" si="25"/>
        <v>1</v>
      </c>
      <c r="DL32" s="38">
        <f t="shared" si="26"/>
        <v>1</v>
      </c>
      <c r="DM32" s="39" t="s">
        <v>174</v>
      </c>
      <c r="DN32" s="40" t="s">
        <v>175</v>
      </c>
      <c r="DO32" s="46">
        <f t="shared" si="52"/>
        <v>100</v>
      </c>
      <c r="DP32" s="44">
        <f t="shared" si="53"/>
        <v>0</v>
      </c>
      <c r="DQ32" s="178"/>
      <c r="DR32" s="37">
        <f t="shared" si="28"/>
        <v>1</v>
      </c>
      <c r="DS32" s="38">
        <f t="shared" si="29"/>
        <v>1</v>
      </c>
      <c r="DT32" s="39" t="s">
        <v>174</v>
      </c>
      <c r="DU32" s="40" t="s">
        <v>175</v>
      </c>
      <c r="DV32" s="46">
        <f t="shared" si="54"/>
        <v>100</v>
      </c>
      <c r="DW32" s="44">
        <f t="shared" si="55"/>
        <v>0</v>
      </c>
      <c r="DX32" s="178"/>
      <c r="DY32" s="37">
        <f t="shared" si="31"/>
        <v>1</v>
      </c>
      <c r="DZ32" s="38">
        <f t="shared" si="32"/>
        <v>1</v>
      </c>
      <c r="EA32" s="39" t="s">
        <v>174</v>
      </c>
      <c r="EB32" s="40" t="s">
        <v>175</v>
      </c>
      <c r="EC32" s="46">
        <f t="shared" si="56"/>
        <v>100</v>
      </c>
      <c r="ED32" s="178"/>
      <c r="EE32" s="178"/>
      <c r="EF32" s="37">
        <f t="shared" si="34"/>
        <v>1</v>
      </c>
      <c r="EG32" s="38">
        <f t="shared" si="35"/>
        <v>1</v>
      </c>
      <c r="EH32" s="39" t="s">
        <v>174</v>
      </c>
      <c r="EI32" s="40" t="s">
        <v>175</v>
      </c>
      <c r="EJ32" s="48"/>
      <c r="EK32" s="48">
        <v>2024</v>
      </c>
      <c r="EL32" s="49" t="str">
        <f>+VLOOKUP(C32,[8]Listas_desplega!$AI$22:$AJ$44,2,0)</f>
        <v>SG</v>
      </c>
      <c r="EM32" s="49" t="str">
        <f>+VLOOKUP(I32,[8]Listas_desplega!$BY$2:$BZ$7,2,0)</f>
        <v>T_5</v>
      </c>
      <c r="EN32" s="49" t="str">
        <f>+VLOOKUP(J32,[8]Listas_desplega!$BY$10:$BZ$23,2,0)</f>
        <v>T_5_C_1</v>
      </c>
      <c r="EO32" s="49" t="str">
        <f>+VLOOKUP(K32,[8]Listas_desplega!$BY$27:$BZ$54,2,0)</f>
        <v>T_5_C_1_ET_1</v>
      </c>
      <c r="EP32" s="49" t="str">
        <f>+VLOOKUP(L32,[8]Listas_desplega!$BY$57:$BZ$105,2,0)</f>
        <v>T_5_C_1_ET_1_CPT_2</v>
      </c>
      <c r="EQ32" s="50" t="str">
        <f>+VLOOKUP(M32,[8]Listas_desplega!$J$2:$K$11,2,FALSE)</f>
        <v>Eje_E_9</v>
      </c>
      <c r="ER32" s="50"/>
    </row>
    <row r="33" spans="1:148" s="51" customFormat="1" x14ac:dyDescent="0.25">
      <c r="A33" s="20" t="s">
        <v>1441</v>
      </c>
      <c r="B33" s="21" t="s">
        <v>1183</v>
      </c>
      <c r="C33" s="22" t="s">
        <v>1184</v>
      </c>
      <c r="D33" s="22" t="s">
        <v>1217</v>
      </c>
      <c r="E33" s="23" t="s">
        <v>765</v>
      </c>
      <c r="F33" s="23" t="s">
        <v>1081</v>
      </c>
      <c r="G33" s="23" t="s">
        <v>1218</v>
      </c>
      <c r="H33" s="63" t="s">
        <v>175</v>
      </c>
      <c r="I33" s="23" t="s">
        <v>605</v>
      </c>
      <c r="J33" s="23" t="s">
        <v>606</v>
      </c>
      <c r="K33" s="23" t="s">
        <v>607</v>
      </c>
      <c r="L33" s="23" t="s">
        <v>608</v>
      </c>
      <c r="M33" s="21" t="s">
        <v>1009</v>
      </c>
      <c r="N33" s="25" t="s">
        <v>1219</v>
      </c>
      <c r="O33" s="29">
        <v>78</v>
      </c>
      <c r="P33" s="23" t="s">
        <v>1227</v>
      </c>
      <c r="Q33" s="30" t="s">
        <v>477</v>
      </c>
      <c r="R33" s="27" t="s">
        <v>222</v>
      </c>
      <c r="S33" s="23" t="s">
        <v>1228</v>
      </c>
      <c r="T33" s="29" t="s">
        <v>186</v>
      </c>
      <c r="U33" s="29" t="s">
        <v>187</v>
      </c>
      <c r="V33" s="29">
        <v>0</v>
      </c>
      <c r="W33" s="23" t="s">
        <v>1229</v>
      </c>
      <c r="X33" s="256" t="s">
        <v>171</v>
      </c>
      <c r="Y33" s="21"/>
      <c r="Z33" s="30"/>
      <c r="AA33" s="30"/>
      <c r="AB33" s="30"/>
      <c r="AC33" s="30"/>
      <c r="AD33" s="30"/>
      <c r="AE33" s="30"/>
      <c r="AF33" s="30"/>
      <c r="AG33" s="30"/>
      <c r="AH33" s="29"/>
      <c r="AI33" s="29"/>
      <c r="AJ33" s="29"/>
      <c r="AK33" s="29"/>
      <c r="AL33" s="29"/>
      <c r="AM33" s="29"/>
      <c r="AN33" s="29"/>
      <c r="AO33" s="29"/>
      <c r="AP33" s="29"/>
      <c r="AQ33" s="29"/>
      <c r="AR33" s="31"/>
      <c r="AS33" s="29"/>
      <c r="AT33" s="232">
        <v>0</v>
      </c>
      <c r="AU33" s="233">
        <v>0</v>
      </c>
      <c r="AV33" s="234">
        <v>90</v>
      </c>
      <c r="AW33" s="234">
        <v>100</v>
      </c>
      <c r="AX33" s="234">
        <v>100</v>
      </c>
      <c r="AY33" s="234">
        <v>100</v>
      </c>
      <c r="AZ33" s="212"/>
      <c r="BA33" s="212"/>
      <c r="BB33" s="212"/>
      <c r="BC33" s="213"/>
      <c r="BD33" s="265">
        <v>0</v>
      </c>
      <c r="BE33" s="266"/>
      <c r="BF33" s="267"/>
      <c r="BG33" s="37">
        <f t="shared" si="4"/>
        <v>0</v>
      </c>
      <c r="BH33" s="38">
        <f t="shared" si="5"/>
        <v>0</v>
      </c>
      <c r="BI33" s="39" t="s">
        <v>174</v>
      </c>
      <c r="BJ33" s="40" t="s">
        <v>175</v>
      </c>
      <c r="BK33" s="215">
        <v>0</v>
      </c>
      <c r="BL33" s="44">
        <f t="shared" si="43"/>
        <v>0</v>
      </c>
      <c r="BM33" s="267"/>
      <c r="BN33" s="37">
        <f t="shared" si="7"/>
        <v>0</v>
      </c>
      <c r="BO33" s="38">
        <f t="shared" si="8"/>
        <v>0</v>
      </c>
      <c r="BP33" s="39" t="s">
        <v>174</v>
      </c>
      <c r="BQ33" s="40" t="s">
        <v>175</v>
      </c>
      <c r="BR33" s="215">
        <v>18.3</v>
      </c>
      <c r="BS33" s="268">
        <v>18.3</v>
      </c>
      <c r="BT33" s="269" t="s">
        <v>1230</v>
      </c>
      <c r="BU33" s="37">
        <f t="shared" si="9"/>
        <v>0.20333333333333334</v>
      </c>
      <c r="BV33" s="38">
        <f t="shared" si="10"/>
        <v>0.20333333333333334</v>
      </c>
      <c r="BW33" s="39" t="s">
        <v>179</v>
      </c>
      <c r="BX33" s="64" t="s">
        <v>1208</v>
      </c>
      <c r="BY33" s="57">
        <f t="shared" si="44"/>
        <v>18.3</v>
      </c>
      <c r="BZ33" s="44">
        <f t="shared" si="45"/>
        <v>18.3</v>
      </c>
      <c r="CA33" s="212" t="s">
        <v>1088</v>
      </c>
      <c r="CB33" s="37">
        <f t="shared" si="12"/>
        <v>0.20333333333333334</v>
      </c>
      <c r="CC33" s="38">
        <f t="shared" si="42"/>
        <v>0.20333333333333334</v>
      </c>
      <c r="CD33" s="39" t="s">
        <v>179</v>
      </c>
      <c r="CE33" s="36" t="s">
        <v>1017</v>
      </c>
      <c r="CF33" s="57">
        <f t="shared" si="46"/>
        <v>18.3</v>
      </c>
      <c r="CG33" s="44">
        <f t="shared" si="47"/>
        <v>18.3</v>
      </c>
      <c r="CH33" s="212"/>
      <c r="CI33" s="37">
        <f t="shared" si="15"/>
        <v>0.20333333333333334</v>
      </c>
      <c r="CJ33" s="38">
        <f t="shared" si="16"/>
        <v>0.20333333333333334</v>
      </c>
      <c r="CK33" s="39" t="s">
        <v>179</v>
      </c>
      <c r="CL33" s="36" t="s">
        <v>1103</v>
      </c>
      <c r="CM33" s="215">
        <v>59.2</v>
      </c>
      <c r="CN33" s="212">
        <v>59.2</v>
      </c>
      <c r="CO33" s="212" t="s">
        <v>1231</v>
      </c>
      <c r="CP33" s="37">
        <f t="shared" si="17"/>
        <v>0.65777777777777779</v>
      </c>
      <c r="CQ33" s="38">
        <f t="shared" si="18"/>
        <v>0.65777777777777779</v>
      </c>
      <c r="CR33" s="39" t="s">
        <v>179</v>
      </c>
      <c r="CS33" s="40" t="s">
        <v>1232</v>
      </c>
      <c r="CT33" s="57">
        <f t="shared" si="48"/>
        <v>59.2</v>
      </c>
      <c r="CU33" s="44">
        <f t="shared" si="49"/>
        <v>59.2</v>
      </c>
      <c r="CV33" s="212"/>
      <c r="CW33" s="37">
        <f t="shared" si="20"/>
        <v>0.65777777777777779</v>
      </c>
      <c r="CX33" s="38">
        <f t="shared" si="21"/>
        <v>0.65777777777777779</v>
      </c>
      <c r="CY33" s="39" t="s">
        <v>174</v>
      </c>
      <c r="CZ33" s="40" t="s">
        <v>175</v>
      </c>
      <c r="DA33" s="46">
        <f t="shared" si="50"/>
        <v>59.2</v>
      </c>
      <c r="DB33" s="44">
        <f t="shared" si="51"/>
        <v>0</v>
      </c>
      <c r="DC33" s="212"/>
      <c r="DD33" s="37">
        <f t="shared" si="23"/>
        <v>0.65777777777777779</v>
      </c>
      <c r="DE33" s="38">
        <f t="shared" si="24"/>
        <v>0.65777777777777779</v>
      </c>
      <c r="DF33" s="39" t="s">
        <v>174</v>
      </c>
      <c r="DG33" s="40" t="s">
        <v>175</v>
      </c>
      <c r="DH33" s="225">
        <v>69.2</v>
      </c>
      <c r="DI33" s="212"/>
      <c r="DJ33" s="212"/>
      <c r="DK33" s="37">
        <f t="shared" si="25"/>
        <v>0.76888888888888896</v>
      </c>
      <c r="DL33" s="38">
        <f t="shared" si="26"/>
        <v>0.65777777777777779</v>
      </c>
      <c r="DM33" s="39" t="s">
        <v>174</v>
      </c>
      <c r="DN33" s="40" t="s">
        <v>175</v>
      </c>
      <c r="DO33" s="46">
        <f t="shared" si="52"/>
        <v>69.2</v>
      </c>
      <c r="DP33" s="44">
        <f t="shared" si="53"/>
        <v>0</v>
      </c>
      <c r="DQ33" s="212"/>
      <c r="DR33" s="37">
        <f t="shared" si="28"/>
        <v>0.76888888888888896</v>
      </c>
      <c r="DS33" s="38">
        <f t="shared" si="29"/>
        <v>0.65777777777777779</v>
      </c>
      <c r="DT33" s="39" t="s">
        <v>174</v>
      </c>
      <c r="DU33" s="40" t="s">
        <v>175</v>
      </c>
      <c r="DV33" s="46">
        <f t="shared" si="54"/>
        <v>69.2</v>
      </c>
      <c r="DW33" s="44">
        <f t="shared" si="55"/>
        <v>0</v>
      </c>
      <c r="DX33" s="212"/>
      <c r="DY33" s="37">
        <f t="shared" si="31"/>
        <v>0.76888888888888896</v>
      </c>
      <c r="DZ33" s="38">
        <f t="shared" si="32"/>
        <v>0.65777777777777779</v>
      </c>
      <c r="EA33" s="39" t="s">
        <v>174</v>
      </c>
      <c r="EB33" s="40" t="s">
        <v>175</v>
      </c>
      <c r="EC33" s="46">
        <f t="shared" si="56"/>
        <v>90</v>
      </c>
      <c r="ED33" s="212"/>
      <c r="EE33" s="212"/>
      <c r="EF33" s="37">
        <f t="shared" si="34"/>
        <v>1</v>
      </c>
      <c r="EG33" s="38">
        <f t="shared" si="35"/>
        <v>0.65777777777777779</v>
      </c>
      <c r="EH33" s="39" t="s">
        <v>174</v>
      </c>
      <c r="EI33" s="40" t="s">
        <v>175</v>
      </c>
      <c r="EJ33" s="48"/>
      <c r="EK33" s="48">
        <v>2024</v>
      </c>
      <c r="EL33" s="49" t="str">
        <f>+VLOOKUP(C33,[8]Listas_desplega!$AI$22:$AJ$44,2,0)</f>
        <v>SG</v>
      </c>
      <c r="EM33" s="49" t="str">
        <f>+VLOOKUP(I33,[8]Listas_desplega!$BY$2:$BZ$7,2,0)</f>
        <v>T_5</v>
      </c>
      <c r="EN33" s="49" t="str">
        <f>+VLOOKUP(J33,[8]Listas_desplega!$BY$10:$BZ$23,2,0)</f>
        <v>T_5_C_1</v>
      </c>
      <c r="EO33" s="49" t="str">
        <f>+VLOOKUP(K33,[8]Listas_desplega!$BY$27:$BZ$54,2,0)</f>
        <v>T_5_C_1_ET_1</v>
      </c>
      <c r="EP33" s="49" t="str">
        <f>+VLOOKUP(L33,[8]Listas_desplega!$BY$57:$BZ$105,2,0)</f>
        <v>T_5_C_1_ET_1_CPT_2</v>
      </c>
      <c r="EQ33" s="50" t="str">
        <f>+VLOOKUP(M33,[8]Listas_desplega!$J$2:$K$11,2,FALSE)</f>
        <v>Eje_E_9</v>
      </c>
      <c r="ER33" s="50"/>
    </row>
    <row r="34" spans="1:148" s="51" customFormat="1" x14ac:dyDescent="0.25">
      <c r="A34" s="20" t="s">
        <v>1442</v>
      </c>
      <c r="B34" s="21" t="s">
        <v>1183</v>
      </c>
      <c r="C34" s="22" t="s">
        <v>1184</v>
      </c>
      <c r="D34" s="22" t="s">
        <v>1217</v>
      </c>
      <c r="E34" s="23" t="s">
        <v>765</v>
      </c>
      <c r="F34" s="23" t="s">
        <v>1081</v>
      </c>
      <c r="G34" s="23" t="s">
        <v>1218</v>
      </c>
      <c r="H34" s="63" t="s">
        <v>175</v>
      </c>
      <c r="I34" s="23" t="s">
        <v>605</v>
      </c>
      <c r="J34" s="23" t="s">
        <v>606</v>
      </c>
      <c r="K34" s="23" t="s">
        <v>607</v>
      </c>
      <c r="L34" s="23" t="s">
        <v>608</v>
      </c>
      <c r="M34" s="21" t="s">
        <v>1009</v>
      </c>
      <c r="N34" s="25" t="s">
        <v>1219</v>
      </c>
      <c r="O34" s="29">
        <v>79</v>
      </c>
      <c r="P34" s="23" t="s">
        <v>1233</v>
      </c>
      <c r="Q34" s="30" t="s">
        <v>477</v>
      </c>
      <c r="R34" s="30" t="s">
        <v>222</v>
      </c>
      <c r="S34" s="23" t="s">
        <v>1234</v>
      </c>
      <c r="T34" s="29" t="s">
        <v>186</v>
      </c>
      <c r="U34" s="29" t="s">
        <v>187</v>
      </c>
      <c r="V34" s="29">
        <v>15</v>
      </c>
      <c r="W34" s="23" t="s">
        <v>1235</v>
      </c>
      <c r="X34" s="256" t="s">
        <v>171</v>
      </c>
      <c r="Y34" s="21"/>
      <c r="Z34" s="30"/>
      <c r="AA34" s="30"/>
      <c r="AB34" s="30"/>
      <c r="AC34" s="30"/>
      <c r="AD34" s="30"/>
      <c r="AE34" s="30"/>
      <c r="AF34" s="30"/>
      <c r="AG34" s="30"/>
      <c r="AH34" s="29"/>
      <c r="AI34" s="29"/>
      <c r="AJ34" s="29"/>
      <c r="AK34" s="29"/>
      <c r="AL34" s="29"/>
      <c r="AM34" s="29"/>
      <c r="AN34" s="29"/>
      <c r="AO34" s="29"/>
      <c r="AP34" s="29"/>
      <c r="AQ34" s="29"/>
      <c r="AR34" s="31"/>
      <c r="AS34" s="29"/>
      <c r="AT34" s="232">
        <v>0</v>
      </c>
      <c r="AU34" s="233">
        <v>0</v>
      </c>
      <c r="AV34" s="234">
        <v>75</v>
      </c>
      <c r="AW34" s="234">
        <v>100</v>
      </c>
      <c r="AX34" s="234">
        <v>100</v>
      </c>
      <c r="AY34" s="234">
        <v>100</v>
      </c>
      <c r="AZ34" s="212"/>
      <c r="BA34" s="212"/>
      <c r="BB34" s="212"/>
      <c r="BC34" s="213"/>
      <c r="BD34" s="265">
        <v>0</v>
      </c>
      <c r="BE34" s="266"/>
      <c r="BF34" s="267"/>
      <c r="BG34" s="37">
        <f t="shared" si="4"/>
        <v>0</v>
      </c>
      <c r="BH34" s="38">
        <f t="shared" si="5"/>
        <v>0</v>
      </c>
      <c r="BI34" s="39" t="s">
        <v>174</v>
      </c>
      <c r="BJ34" s="40" t="s">
        <v>175</v>
      </c>
      <c r="BK34" s="215">
        <v>0</v>
      </c>
      <c r="BL34" s="44">
        <f t="shared" si="43"/>
        <v>0</v>
      </c>
      <c r="BM34" s="267"/>
      <c r="BN34" s="37">
        <f t="shared" si="7"/>
        <v>0</v>
      </c>
      <c r="BO34" s="38">
        <f t="shared" si="8"/>
        <v>0</v>
      </c>
      <c r="BP34" s="39" t="s">
        <v>174</v>
      </c>
      <c r="BQ34" s="40" t="s">
        <v>175</v>
      </c>
      <c r="BR34" s="215">
        <v>75</v>
      </c>
      <c r="BS34" s="270">
        <v>66.599999999999994</v>
      </c>
      <c r="BT34" s="269" t="s">
        <v>1236</v>
      </c>
      <c r="BU34" s="37">
        <f t="shared" si="9"/>
        <v>1</v>
      </c>
      <c r="BV34" s="38">
        <f t="shared" si="10"/>
        <v>0.8879999999999999</v>
      </c>
      <c r="BW34" s="39" t="s">
        <v>179</v>
      </c>
      <c r="BX34" s="64" t="s">
        <v>1237</v>
      </c>
      <c r="BY34" s="57">
        <f t="shared" si="44"/>
        <v>75</v>
      </c>
      <c r="BZ34" s="44">
        <f t="shared" si="45"/>
        <v>66.599999999999994</v>
      </c>
      <c r="CA34" s="212" t="s">
        <v>1088</v>
      </c>
      <c r="CB34" s="37">
        <f t="shared" si="12"/>
        <v>1</v>
      </c>
      <c r="CC34" s="38">
        <f t="shared" si="42"/>
        <v>0.8879999999999999</v>
      </c>
      <c r="CD34" s="39" t="s">
        <v>179</v>
      </c>
      <c r="CE34" s="36" t="s">
        <v>1017</v>
      </c>
      <c r="CF34" s="57">
        <f t="shared" si="46"/>
        <v>75</v>
      </c>
      <c r="CG34" s="44">
        <f t="shared" si="47"/>
        <v>66.599999999999994</v>
      </c>
      <c r="CH34" s="212"/>
      <c r="CI34" s="37">
        <f t="shared" si="15"/>
        <v>1</v>
      </c>
      <c r="CJ34" s="38">
        <f t="shared" si="16"/>
        <v>0.8879999999999999</v>
      </c>
      <c r="CK34" s="39" t="s">
        <v>179</v>
      </c>
      <c r="CL34" s="36" t="s">
        <v>1103</v>
      </c>
      <c r="CM34" s="215">
        <v>75</v>
      </c>
      <c r="CN34" s="212">
        <v>66.599999999999994</v>
      </c>
      <c r="CO34" s="212" t="s">
        <v>1238</v>
      </c>
      <c r="CP34" s="37">
        <f t="shared" si="17"/>
        <v>1</v>
      </c>
      <c r="CQ34" s="38">
        <f t="shared" si="18"/>
        <v>0.8879999999999999</v>
      </c>
      <c r="CR34" s="39" t="s">
        <v>179</v>
      </c>
      <c r="CS34" s="40" t="s">
        <v>1226</v>
      </c>
      <c r="CT34" s="57">
        <f t="shared" si="48"/>
        <v>75</v>
      </c>
      <c r="CU34" s="44">
        <f t="shared" si="49"/>
        <v>66.599999999999994</v>
      </c>
      <c r="CV34" s="212"/>
      <c r="CW34" s="37">
        <f t="shared" si="20"/>
        <v>1</v>
      </c>
      <c r="CX34" s="38">
        <f t="shared" si="21"/>
        <v>0.8879999999999999</v>
      </c>
      <c r="CY34" s="39" t="s">
        <v>174</v>
      </c>
      <c r="CZ34" s="40" t="s">
        <v>175</v>
      </c>
      <c r="DA34" s="46">
        <f t="shared" si="50"/>
        <v>75</v>
      </c>
      <c r="DB34" s="44">
        <f t="shared" si="51"/>
        <v>0</v>
      </c>
      <c r="DC34" s="212"/>
      <c r="DD34" s="37">
        <f t="shared" si="23"/>
        <v>1</v>
      </c>
      <c r="DE34" s="38">
        <f t="shared" si="24"/>
        <v>0.8879999999999999</v>
      </c>
      <c r="DF34" s="39" t="s">
        <v>174</v>
      </c>
      <c r="DG34" s="40" t="s">
        <v>175</v>
      </c>
      <c r="DH34" s="225">
        <v>75</v>
      </c>
      <c r="DI34" s="212"/>
      <c r="DJ34" s="212"/>
      <c r="DK34" s="37">
        <f t="shared" si="25"/>
        <v>1</v>
      </c>
      <c r="DL34" s="38">
        <f t="shared" si="26"/>
        <v>0.8879999999999999</v>
      </c>
      <c r="DM34" s="39" t="s">
        <v>174</v>
      </c>
      <c r="DN34" s="40" t="s">
        <v>175</v>
      </c>
      <c r="DO34" s="46">
        <f t="shared" si="52"/>
        <v>75</v>
      </c>
      <c r="DP34" s="44">
        <f t="shared" si="53"/>
        <v>0</v>
      </c>
      <c r="DQ34" s="212"/>
      <c r="DR34" s="37">
        <f t="shared" si="28"/>
        <v>1</v>
      </c>
      <c r="DS34" s="38">
        <f t="shared" si="29"/>
        <v>0.8879999999999999</v>
      </c>
      <c r="DT34" s="39" t="s">
        <v>174</v>
      </c>
      <c r="DU34" s="40" t="s">
        <v>175</v>
      </c>
      <c r="DV34" s="46">
        <f t="shared" si="54"/>
        <v>75</v>
      </c>
      <c r="DW34" s="44">
        <f t="shared" si="55"/>
        <v>0</v>
      </c>
      <c r="DX34" s="212"/>
      <c r="DY34" s="37">
        <f t="shared" si="31"/>
        <v>1</v>
      </c>
      <c r="DZ34" s="38">
        <f t="shared" si="32"/>
        <v>0.8879999999999999</v>
      </c>
      <c r="EA34" s="39" t="s">
        <v>174</v>
      </c>
      <c r="EB34" s="40" t="s">
        <v>175</v>
      </c>
      <c r="EC34" s="46">
        <f t="shared" si="56"/>
        <v>75</v>
      </c>
      <c r="ED34" s="212"/>
      <c r="EE34" s="212"/>
      <c r="EF34" s="37">
        <f t="shared" si="34"/>
        <v>1</v>
      </c>
      <c r="EG34" s="38">
        <f t="shared" si="35"/>
        <v>0.8879999999999999</v>
      </c>
      <c r="EH34" s="39" t="s">
        <v>174</v>
      </c>
      <c r="EI34" s="40" t="s">
        <v>175</v>
      </c>
      <c r="EJ34" s="48"/>
      <c r="EK34" s="48">
        <v>2024</v>
      </c>
      <c r="EL34" s="49" t="str">
        <f>+VLOOKUP(C34,[8]Listas_desplega!$AI$22:$AJ$44,2,0)</f>
        <v>SG</v>
      </c>
      <c r="EM34" s="49" t="str">
        <f>+VLOOKUP(I34,[8]Listas_desplega!$BY$2:$BZ$7,2,0)</f>
        <v>T_5</v>
      </c>
      <c r="EN34" s="49" t="str">
        <f>+VLOOKUP(J34,[8]Listas_desplega!$BY$10:$BZ$23,2,0)</f>
        <v>T_5_C_1</v>
      </c>
      <c r="EO34" s="49" t="str">
        <f>+VLOOKUP(K34,[8]Listas_desplega!$BY$27:$BZ$54,2,0)</f>
        <v>T_5_C_1_ET_1</v>
      </c>
      <c r="EP34" s="49" t="str">
        <f>+VLOOKUP(L34,[8]Listas_desplega!$BY$57:$BZ$105,2,0)</f>
        <v>T_5_C_1_ET_1_CPT_2</v>
      </c>
      <c r="EQ34" s="50" t="str">
        <f>+VLOOKUP(M34,[8]Listas_desplega!$J$2:$K$11,2,FALSE)</f>
        <v>Eje_E_9</v>
      </c>
      <c r="ER34" s="50"/>
    </row>
    <row r="35" spans="1:148" s="51" customFormat="1" x14ac:dyDescent="0.25">
      <c r="A35" s="20" t="s">
        <v>1448</v>
      </c>
      <c r="B35" s="21" t="s">
        <v>1183</v>
      </c>
      <c r="C35" s="22" t="s">
        <v>1184</v>
      </c>
      <c r="D35" s="22" t="s">
        <v>1294</v>
      </c>
      <c r="E35" s="23" t="s">
        <v>765</v>
      </c>
      <c r="F35" s="23" t="s">
        <v>1081</v>
      </c>
      <c r="G35" s="23" t="s">
        <v>1295</v>
      </c>
      <c r="H35" s="63" t="s">
        <v>175</v>
      </c>
      <c r="I35" s="23" t="s">
        <v>605</v>
      </c>
      <c r="J35" s="23" t="s">
        <v>606</v>
      </c>
      <c r="K35" s="23" t="s">
        <v>607</v>
      </c>
      <c r="L35" s="23" t="s">
        <v>1063</v>
      </c>
      <c r="M35" s="21" t="s">
        <v>1009</v>
      </c>
      <c r="N35" s="25" t="s">
        <v>1295</v>
      </c>
      <c r="O35" s="29">
        <v>85</v>
      </c>
      <c r="P35" s="23" t="s">
        <v>1296</v>
      </c>
      <c r="Q35" s="30" t="s">
        <v>165</v>
      </c>
      <c r="R35" s="26" t="s">
        <v>656</v>
      </c>
      <c r="S35" s="23" t="s">
        <v>1297</v>
      </c>
      <c r="T35" s="29" t="s">
        <v>186</v>
      </c>
      <c r="U35" s="29" t="s">
        <v>169</v>
      </c>
      <c r="V35" s="29">
        <v>0</v>
      </c>
      <c r="W35" s="23" t="s">
        <v>1298</v>
      </c>
      <c r="X35" s="29" t="s">
        <v>171</v>
      </c>
      <c r="Y35" s="21"/>
      <c r="Z35" s="30"/>
      <c r="AA35" s="30"/>
      <c r="AB35" s="30"/>
      <c r="AC35" s="30"/>
      <c r="AD35" s="30"/>
      <c r="AE35" s="30"/>
      <c r="AF35" s="30"/>
      <c r="AG35" s="30"/>
      <c r="AH35" s="29"/>
      <c r="AI35" s="29"/>
      <c r="AJ35" s="29"/>
      <c r="AK35" s="29"/>
      <c r="AL35" s="29"/>
      <c r="AM35" s="29"/>
      <c r="AN35" s="29"/>
      <c r="AO35" s="29"/>
      <c r="AP35" s="29"/>
      <c r="AQ35" s="29"/>
      <c r="AR35" s="31"/>
      <c r="AS35" s="29"/>
      <c r="AT35" s="178">
        <v>100</v>
      </c>
      <c r="AU35" s="164">
        <v>100</v>
      </c>
      <c r="AV35" s="178">
        <v>100</v>
      </c>
      <c r="AW35" s="178">
        <v>100</v>
      </c>
      <c r="AX35" s="178">
        <v>100</v>
      </c>
      <c r="AY35" s="164">
        <v>100</v>
      </c>
      <c r="AZ35" s="178"/>
      <c r="BA35" s="178"/>
      <c r="BB35" s="178"/>
      <c r="BC35" s="257"/>
      <c r="BD35" s="45">
        <v>0</v>
      </c>
      <c r="BE35" s="147"/>
      <c r="BF35" s="40"/>
      <c r="BG35" s="37">
        <f>IFERROR(BD35/AV35,0)</f>
        <v>0</v>
      </c>
      <c r="BH35" s="38">
        <f>+IF(BI35="SI",IFERROR((IF(BI35="SI",BE35,0)/AV35),"REVISAR"),0)</f>
        <v>0</v>
      </c>
      <c r="BI35" s="39" t="s">
        <v>179</v>
      </c>
      <c r="BJ35" s="64" t="s">
        <v>1087</v>
      </c>
      <c r="BK35" s="57">
        <v>0</v>
      </c>
      <c r="BL35" s="44">
        <f>IF(BI35="SI",BE35,0)</f>
        <v>0</v>
      </c>
      <c r="BM35" s="40"/>
      <c r="BN35" s="37">
        <f>+IFERROR(BK35/AV35,0)</f>
        <v>0</v>
      </c>
      <c r="BO35" s="38">
        <f>+IF(BP35="SI",IFERROR((IF(BP35="SI",BL35,0)/AV35),"REVISAR"),BH35)</f>
        <v>0</v>
      </c>
      <c r="BP35" s="39" t="s">
        <v>179</v>
      </c>
      <c r="BQ35" s="64" t="s">
        <v>1015</v>
      </c>
      <c r="BR35" s="57">
        <v>0</v>
      </c>
      <c r="BS35" s="44">
        <f>IF(BP35="SI",BL35,0)</f>
        <v>0</v>
      </c>
      <c r="BT35" s="40"/>
      <c r="BU35" s="37">
        <f>IFERROR(BR35/AV35,0)</f>
        <v>0</v>
      </c>
      <c r="BV35" s="38">
        <f>+IF(BW35="SI",IFERROR((IF(BW35="SI",BS35,0)/AV35),"REVISAR"),BO35)</f>
        <v>0</v>
      </c>
      <c r="BW35" s="271" t="s">
        <v>179</v>
      </c>
      <c r="BX35" s="64" t="s">
        <v>1299</v>
      </c>
      <c r="BY35" s="57">
        <v>0</v>
      </c>
      <c r="BZ35" s="44">
        <f>IF(BW35="SI",BS35,0)</f>
        <v>0</v>
      </c>
      <c r="CA35" s="40"/>
      <c r="CB35" s="37">
        <f>IFERROR(BY35/$AV35,0)</f>
        <v>0</v>
      </c>
      <c r="CC35" s="38">
        <f>+IF(CD35="SI",IFERROR((IF(CD35="SI",BZ35,0)/AV35),"REVISAR"),BV35)</f>
        <v>0</v>
      </c>
      <c r="CD35" s="39" t="s">
        <v>174</v>
      </c>
      <c r="CE35" s="40" t="s">
        <v>175</v>
      </c>
      <c r="CF35" s="45">
        <v>0</v>
      </c>
      <c r="CG35" s="44">
        <f>IF(CD35="SI",BZ35,0)</f>
        <v>0</v>
      </c>
      <c r="CH35" s="40"/>
      <c r="CI35" s="37">
        <f>IFERROR(CF35/$AV35,0)</f>
        <v>0</v>
      </c>
      <c r="CJ35" s="38">
        <f>+IF(CK35="SI",IFERROR((IF(CK35="SI",CG35,0)/AV35),"REVISAR"),CC35)</f>
        <v>0</v>
      </c>
      <c r="CK35" s="39" t="s">
        <v>174</v>
      </c>
      <c r="CL35" s="40" t="s">
        <v>1018</v>
      </c>
      <c r="CM35" s="46">
        <v>50</v>
      </c>
      <c r="CN35" s="40">
        <v>50</v>
      </c>
      <c r="CO35" s="36" t="s">
        <v>1300</v>
      </c>
      <c r="CP35" s="37">
        <f>IFERROR(CM35/$AV35,0)</f>
        <v>0.5</v>
      </c>
      <c r="CQ35" s="38">
        <f>+IF(CR35="SI",IFERROR((IF(CR35="SI",CN35,0)/AV35),"REVISAR"),CJ35)</f>
        <v>0.5</v>
      </c>
      <c r="CR35" s="39" t="s">
        <v>179</v>
      </c>
      <c r="CS35" s="36" t="s">
        <v>1301</v>
      </c>
      <c r="CT35" s="276">
        <f>+CM35</f>
        <v>50</v>
      </c>
      <c r="CU35" s="44">
        <f>IF(CR35="SI",CN35,0)</f>
        <v>50</v>
      </c>
      <c r="CV35" s="40"/>
      <c r="CW35" s="37">
        <f>IFERROR(CT35/$AV35,0)</f>
        <v>0.5</v>
      </c>
      <c r="CX35" s="38">
        <f>+IF(CY35="SI",IFERROR((IF(CY35="SI",CU35,0)/AV35),"REVISAR"),CQ35)</f>
        <v>0.5</v>
      </c>
      <c r="CY35" s="39" t="s">
        <v>174</v>
      </c>
      <c r="CZ35" s="40" t="s">
        <v>175</v>
      </c>
      <c r="DA35" s="276">
        <f>+CT35</f>
        <v>50</v>
      </c>
      <c r="DB35" s="44">
        <f>IF(CY35="SI",CU35,0)</f>
        <v>0</v>
      </c>
      <c r="DC35" s="40"/>
      <c r="DD35" s="37">
        <f>IFERROR(DA35/$AV35,0)</f>
        <v>0.5</v>
      </c>
      <c r="DE35" s="38">
        <f>+IF(DF35="SI",IFERROR((IF(DF35="SI",DB35,0)/AV35),"REVISAR"),CX35)</f>
        <v>0.5</v>
      </c>
      <c r="DF35" s="39" t="s">
        <v>174</v>
      </c>
      <c r="DG35" s="40" t="s">
        <v>175</v>
      </c>
      <c r="DH35" s="276">
        <f>+DA35</f>
        <v>50</v>
      </c>
      <c r="DI35" s="44">
        <f>IF(DF35="SI",DB35,0)</f>
        <v>0</v>
      </c>
      <c r="DJ35" s="40"/>
      <c r="DK35" s="37">
        <f>IFERROR(DH35/$AV35,0)</f>
        <v>0.5</v>
      </c>
      <c r="DL35" s="38">
        <f>+IF(DM35="SI",IFERROR((IF(DM35="SI",DI35,0)/AV35),"REVISAR"),DE35)</f>
        <v>0.5</v>
      </c>
      <c r="DM35" s="39" t="s">
        <v>174</v>
      </c>
      <c r="DN35" s="40" t="s">
        <v>175</v>
      </c>
      <c r="DO35" s="276">
        <f>+DH35</f>
        <v>50</v>
      </c>
      <c r="DP35" s="44">
        <f>IF(DM35="SI",DI35,0)</f>
        <v>0</v>
      </c>
      <c r="DQ35" s="40"/>
      <c r="DR35" s="37">
        <f>IFERROR(DO35/$AV35,0)</f>
        <v>0.5</v>
      </c>
      <c r="DS35" s="38">
        <f>+IF(DT35="SI",IFERROR((IF(DT35="SI",DP35,0)/AV35),"REVISAR"),DL35)</f>
        <v>0.5</v>
      </c>
      <c r="DT35" s="39" t="s">
        <v>174</v>
      </c>
      <c r="DU35" s="40" t="s">
        <v>175</v>
      </c>
      <c r="DV35" s="276">
        <f>+DO35</f>
        <v>50</v>
      </c>
      <c r="DW35" s="44">
        <f>IF(DT35="SI",DP35,0)</f>
        <v>0</v>
      </c>
      <c r="DX35" s="40"/>
      <c r="DY35" s="37">
        <f>IFERROR(DV35/$AV35,0)</f>
        <v>0.5</v>
      </c>
      <c r="DZ35" s="38">
        <f>+IF(EA35="SI",IFERROR((IF(EA35="SI",DW35,0)/AV35),"REVISAR"),DS35)</f>
        <v>0.5</v>
      </c>
      <c r="EA35" s="39" t="s">
        <v>174</v>
      </c>
      <c r="EB35" s="40" t="s">
        <v>175</v>
      </c>
      <c r="EC35" s="276">
        <f>+AV35</f>
        <v>100</v>
      </c>
      <c r="ED35" s="40"/>
      <c r="EE35" s="40"/>
      <c r="EF35" s="37">
        <f>IFERROR(EC35/$AV35,0)</f>
        <v>1</v>
      </c>
      <c r="EG35" s="38">
        <f>+IF(EH35="SI",IFERROR((IF(EH35="SI",ED35,0)/AV35),"REVISAR"),DZ35)</f>
        <v>0.5</v>
      </c>
      <c r="EH35" s="39" t="s">
        <v>174</v>
      </c>
      <c r="EI35" s="40" t="s">
        <v>175</v>
      </c>
      <c r="EJ35" s="50"/>
      <c r="EK35" s="48">
        <v>2024</v>
      </c>
      <c r="EL35" s="49" t="str">
        <f>+VLOOKUP(C35,[8]Listas_desplega!$AI$22:$AJ$44,2,0)</f>
        <v>SG</v>
      </c>
      <c r="EM35" s="49" t="str">
        <f>+VLOOKUP(I35,[8]Listas_desplega!$BY$2:$BZ$7,2,0)</f>
        <v>T_5</v>
      </c>
      <c r="EN35" s="49" t="str">
        <f>+VLOOKUP(J35,[8]Listas_desplega!$BY$10:$BZ$23,2,0)</f>
        <v>T_5_C_1</v>
      </c>
      <c r="EO35" s="49" t="str">
        <f>+VLOOKUP(K35,[8]Listas_desplega!$BY$27:$BZ$54,2,0)</f>
        <v>T_5_C_1_ET_1</v>
      </c>
      <c r="EP35" s="49" t="str">
        <f>+VLOOKUP(L35,[8]Listas_desplega!$BY$57:$BZ$105,2,0)</f>
        <v>T_5_C_1_ET_1_CPT_3</v>
      </c>
      <c r="EQ35" s="50" t="str">
        <f>+VLOOKUP(M35,[8]Listas_desplega!$J$2:$K$11,2,FALSE)</f>
        <v>Eje_E_9</v>
      </c>
      <c r="ER35" s="50"/>
    </row>
    <row r="36" spans="1:148" s="51" customFormat="1" x14ac:dyDescent="0.25">
      <c r="A36" s="20" t="s">
        <v>1449</v>
      </c>
      <c r="B36" s="21" t="s">
        <v>1183</v>
      </c>
      <c r="C36" s="22" t="s">
        <v>1184</v>
      </c>
      <c r="D36" s="22" t="s">
        <v>1294</v>
      </c>
      <c r="E36" s="23" t="s">
        <v>765</v>
      </c>
      <c r="F36" s="23" t="s">
        <v>1081</v>
      </c>
      <c r="G36" s="23" t="s">
        <v>1295</v>
      </c>
      <c r="H36" s="63" t="s">
        <v>175</v>
      </c>
      <c r="I36" s="23" t="s">
        <v>605</v>
      </c>
      <c r="J36" s="23" t="s">
        <v>606</v>
      </c>
      <c r="K36" s="23" t="s">
        <v>607</v>
      </c>
      <c r="L36" s="23" t="s">
        <v>1063</v>
      </c>
      <c r="M36" s="21" t="s">
        <v>1009</v>
      </c>
      <c r="N36" s="25" t="s">
        <v>1295</v>
      </c>
      <c r="O36" s="29">
        <v>86</v>
      </c>
      <c r="P36" s="277" t="s">
        <v>1302</v>
      </c>
      <c r="Q36" s="30" t="s">
        <v>165</v>
      </c>
      <c r="R36" s="26" t="s">
        <v>656</v>
      </c>
      <c r="S36" s="277" t="s">
        <v>1303</v>
      </c>
      <c r="T36" s="29" t="s">
        <v>186</v>
      </c>
      <c r="U36" s="29" t="s">
        <v>199</v>
      </c>
      <c r="V36" s="278">
        <v>0</v>
      </c>
      <c r="W36" s="277" t="s">
        <v>1304</v>
      </c>
      <c r="X36" s="29" t="s">
        <v>171</v>
      </c>
      <c r="Y36" s="21"/>
      <c r="Z36" s="30"/>
      <c r="AA36" s="30"/>
      <c r="AB36" s="30"/>
      <c r="AC36" s="30"/>
      <c r="AD36" s="30"/>
      <c r="AE36" s="30"/>
      <c r="AF36" s="30"/>
      <c r="AG36" s="30"/>
      <c r="AH36" s="29"/>
      <c r="AI36" s="29"/>
      <c r="AJ36" s="29"/>
      <c r="AK36" s="29"/>
      <c r="AL36" s="29"/>
      <c r="AM36" s="29"/>
      <c r="AN36" s="29"/>
      <c r="AO36" s="29"/>
      <c r="AP36" s="29"/>
      <c r="AQ36" s="29"/>
      <c r="AR36" s="31"/>
      <c r="AS36" s="29"/>
      <c r="AT36" s="157">
        <v>100</v>
      </c>
      <c r="AU36" s="279">
        <v>100</v>
      </c>
      <c r="AV36" s="280">
        <v>100</v>
      </c>
      <c r="AW36" s="280">
        <v>100</v>
      </c>
      <c r="AX36" s="280">
        <v>100</v>
      </c>
      <c r="AY36" s="279">
        <v>100</v>
      </c>
      <c r="AZ36" s="280"/>
      <c r="BA36" s="280"/>
      <c r="BB36" s="280"/>
      <c r="BC36" s="281"/>
      <c r="BD36" s="45">
        <v>0</v>
      </c>
      <c r="BE36" s="147"/>
      <c r="BF36" s="40"/>
      <c r="BG36" s="37">
        <f>IFERROR(BD36/AV36,0)</f>
        <v>0</v>
      </c>
      <c r="BH36" s="38">
        <f>+IF(BI36="SI",IFERROR((IF(BI36="SI",BE36,0)/AV36),"REVISAR"),0)</f>
        <v>0</v>
      </c>
      <c r="BI36" s="39" t="s">
        <v>179</v>
      </c>
      <c r="BJ36" s="64" t="s">
        <v>1087</v>
      </c>
      <c r="BK36" s="57">
        <v>0</v>
      </c>
      <c r="BL36" s="44">
        <f>IF(BI36="SI",BE36,0)</f>
        <v>0</v>
      </c>
      <c r="BM36" s="40"/>
      <c r="BN36" s="37">
        <f>+IFERROR(BK36/AV36,0)</f>
        <v>0</v>
      </c>
      <c r="BO36" s="38">
        <f>+IF(BP36="SI",IFERROR((IF(BP36="SI",BL36,0)/AV36),"REVISAR"),BH36)</f>
        <v>0</v>
      </c>
      <c r="BP36" s="39" t="s">
        <v>179</v>
      </c>
      <c r="BQ36" s="64" t="s">
        <v>1015</v>
      </c>
      <c r="BR36" s="57">
        <v>0</v>
      </c>
      <c r="BS36" s="44">
        <f>IF(BP36="SI",BL36,0)</f>
        <v>0</v>
      </c>
      <c r="BT36" s="40"/>
      <c r="BU36" s="37">
        <f>IFERROR(BR36/AV36,0)</f>
        <v>0</v>
      </c>
      <c r="BV36" s="38">
        <f>+IF(BW36="SI",IFERROR((IF(BW36="SI",BS36,0)/AV36),"REVISAR"),BO36)</f>
        <v>0</v>
      </c>
      <c r="BW36" s="271" t="s">
        <v>179</v>
      </c>
      <c r="BX36" s="64" t="s">
        <v>1299</v>
      </c>
      <c r="BY36" s="57">
        <v>0</v>
      </c>
      <c r="BZ36" s="44">
        <f>IF(BW36="SI",BS36,0)</f>
        <v>0</v>
      </c>
      <c r="CA36" s="40"/>
      <c r="CB36" s="37">
        <f>IFERROR(BY36/$AV36,0)</f>
        <v>0</v>
      </c>
      <c r="CC36" s="38">
        <f>+IF(CD36="SI",IFERROR((IF(CD36="SI",BZ36,0)/AV36),"REVISAR"),BV36)</f>
        <v>0</v>
      </c>
      <c r="CD36" s="39" t="s">
        <v>174</v>
      </c>
      <c r="CE36" s="40" t="s">
        <v>175</v>
      </c>
      <c r="CF36" s="45">
        <v>0</v>
      </c>
      <c r="CG36" s="44">
        <f>IF(CD36="SI",BZ36,0)</f>
        <v>0</v>
      </c>
      <c r="CH36" s="40"/>
      <c r="CI36" s="37">
        <f>IFERROR(CF36/$AV36,0)</f>
        <v>0</v>
      </c>
      <c r="CJ36" s="38">
        <f>+IF(CK36="SI",IFERROR((IF(CK36="SI",CG36,0)/AV36),"REVISAR"),CC36)</f>
        <v>0</v>
      </c>
      <c r="CK36" s="39" t="s">
        <v>174</v>
      </c>
      <c r="CL36" s="40" t="s">
        <v>1018</v>
      </c>
      <c r="CM36" s="46">
        <v>50</v>
      </c>
      <c r="CN36" s="40">
        <v>0</v>
      </c>
      <c r="CO36" s="36" t="s">
        <v>1088</v>
      </c>
      <c r="CP36" s="37">
        <f>IFERROR(CM36/$AV36,0)</f>
        <v>0.5</v>
      </c>
      <c r="CQ36" s="38">
        <f>+IF(CR36="SI",IFERROR((IF(CR36="SI",CN36,0)/AV36),"REVISAR"),CJ36)</f>
        <v>0</v>
      </c>
      <c r="CR36" s="39" t="s">
        <v>179</v>
      </c>
      <c r="CS36" s="36" t="s">
        <v>1305</v>
      </c>
      <c r="CT36" s="276">
        <f>+CM36</f>
        <v>50</v>
      </c>
      <c r="CU36" s="44">
        <f>IF(CR36="SI",CN36,0)</f>
        <v>0</v>
      </c>
      <c r="CV36" s="40"/>
      <c r="CW36" s="37">
        <f>IFERROR(CT36/$AV36,0)</f>
        <v>0.5</v>
      </c>
      <c r="CX36" s="38">
        <f>+IF(CY36="SI",IFERROR((IF(CY36="SI",CU36,0)/AV36),"REVISAR"),CQ36)</f>
        <v>0</v>
      </c>
      <c r="CY36" s="39" t="s">
        <v>174</v>
      </c>
      <c r="CZ36" s="40" t="s">
        <v>175</v>
      </c>
      <c r="DA36" s="276">
        <f>+CT36</f>
        <v>50</v>
      </c>
      <c r="DB36" s="44">
        <f>IF(CY36="SI",CU36,0)</f>
        <v>0</v>
      </c>
      <c r="DC36" s="40"/>
      <c r="DD36" s="37">
        <f>IFERROR(DA36/$AV36,0)</f>
        <v>0.5</v>
      </c>
      <c r="DE36" s="38">
        <f>+IF(DF36="SI",IFERROR((IF(DF36="SI",DB36,0)/AV36),"REVISAR"),CX36)</f>
        <v>0</v>
      </c>
      <c r="DF36" s="39" t="s">
        <v>174</v>
      </c>
      <c r="DG36" s="40" t="s">
        <v>175</v>
      </c>
      <c r="DH36" s="276">
        <f>+DA36</f>
        <v>50</v>
      </c>
      <c r="DI36" s="44">
        <f>IF(DF36="SI",DB36,0)</f>
        <v>0</v>
      </c>
      <c r="DJ36" s="40"/>
      <c r="DK36" s="37">
        <f>IFERROR(DH36/$AV36,0)</f>
        <v>0.5</v>
      </c>
      <c r="DL36" s="38">
        <f>+IF(DM36="SI",IFERROR((IF(DM36="SI",DI36,0)/AV36),"REVISAR"),DE36)</f>
        <v>0</v>
      </c>
      <c r="DM36" s="39" t="s">
        <v>174</v>
      </c>
      <c r="DN36" s="40" t="s">
        <v>175</v>
      </c>
      <c r="DO36" s="276">
        <f>+DH36</f>
        <v>50</v>
      </c>
      <c r="DP36" s="44">
        <f>IF(DM36="SI",DI36,0)</f>
        <v>0</v>
      </c>
      <c r="DQ36" s="40"/>
      <c r="DR36" s="37">
        <f>IFERROR(DO36/$AV36,0)</f>
        <v>0.5</v>
      </c>
      <c r="DS36" s="38">
        <f>+IF(DT36="SI",IFERROR((IF(DT36="SI",DP36,0)/AV36),"REVISAR"),DL36)</f>
        <v>0</v>
      </c>
      <c r="DT36" s="39" t="s">
        <v>174</v>
      </c>
      <c r="DU36" s="40" t="s">
        <v>175</v>
      </c>
      <c r="DV36" s="276">
        <f>+DO36</f>
        <v>50</v>
      </c>
      <c r="DW36" s="44">
        <f>IF(DT36="SI",DP36,0)</f>
        <v>0</v>
      </c>
      <c r="DX36" s="40"/>
      <c r="DY36" s="37">
        <f>IFERROR(DV36/$AV36,0)</f>
        <v>0.5</v>
      </c>
      <c r="DZ36" s="38">
        <f>+IF(EA36="SI",IFERROR((IF(EA36="SI",DW36,0)/AV36),"REVISAR"),DS36)</f>
        <v>0</v>
      </c>
      <c r="EA36" s="39" t="s">
        <v>174</v>
      </c>
      <c r="EB36" s="40" t="s">
        <v>175</v>
      </c>
      <c r="EC36" s="276">
        <f>+AV36</f>
        <v>100</v>
      </c>
      <c r="ED36" s="40"/>
      <c r="EE36" s="40"/>
      <c r="EF36" s="37">
        <f>IFERROR(EC36/$AV36,0)</f>
        <v>1</v>
      </c>
      <c r="EG36" s="38">
        <f>+IF(EH36="SI",IFERROR((IF(EH36="SI",ED36,0)/AV36),"REVISAR"),DZ36)</f>
        <v>0</v>
      </c>
      <c r="EH36" s="39" t="s">
        <v>174</v>
      </c>
      <c r="EI36" s="40" t="s">
        <v>175</v>
      </c>
      <c r="EJ36" s="50"/>
      <c r="EK36" s="48">
        <v>2024</v>
      </c>
      <c r="EL36" s="49" t="str">
        <f>+VLOOKUP(C36,[8]Listas_desplega!$AI$22:$AJ$44,2,0)</f>
        <v>SG</v>
      </c>
      <c r="EM36" s="49" t="str">
        <f>+VLOOKUP(I36,[8]Listas_desplega!$BY$2:$BZ$7,2,0)</f>
        <v>T_5</v>
      </c>
      <c r="EN36" s="49" t="str">
        <f>+VLOOKUP(J36,[8]Listas_desplega!$BY$10:$BZ$23,2,0)</f>
        <v>T_5_C_1</v>
      </c>
      <c r="EO36" s="49" t="str">
        <f>+VLOOKUP(K36,[8]Listas_desplega!$BY$27:$BZ$54,2,0)</f>
        <v>T_5_C_1_ET_1</v>
      </c>
      <c r="EP36" s="49" t="str">
        <f>+VLOOKUP(L36,[8]Listas_desplega!$BY$57:$BZ$105,2,0)</f>
        <v>T_5_C_1_ET_1_CPT_3</v>
      </c>
      <c r="EQ36" s="50" t="str">
        <f>+VLOOKUP(M36,[8]Listas_desplega!$J$2:$K$11,2,FALSE)</f>
        <v>Eje_E_9</v>
      </c>
      <c r="ER36" s="50"/>
    </row>
    <row r="37" spans="1:148" s="51" customFormat="1" x14ac:dyDescent="0.25">
      <c r="A37" s="20" t="s">
        <v>1450</v>
      </c>
      <c r="B37" s="21" t="s">
        <v>1183</v>
      </c>
      <c r="C37" s="282" t="s">
        <v>1184</v>
      </c>
      <c r="D37" s="282" t="s">
        <v>1294</v>
      </c>
      <c r="E37" s="283" t="s">
        <v>765</v>
      </c>
      <c r="F37" s="283" t="s">
        <v>1081</v>
      </c>
      <c r="G37" s="283" t="s">
        <v>1295</v>
      </c>
      <c r="H37" s="284" t="s">
        <v>175</v>
      </c>
      <c r="I37" s="283" t="s">
        <v>605</v>
      </c>
      <c r="J37" s="283" t="s">
        <v>606</v>
      </c>
      <c r="K37" s="283" t="s">
        <v>607</v>
      </c>
      <c r="L37" s="283" t="s">
        <v>1063</v>
      </c>
      <c r="M37" s="285" t="s">
        <v>1009</v>
      </c>
      <c r="N37" s="286" t="s">
        <v>1295</v>
      </c>
      <c r="O37" s="287">
        <v>87</v>
      </c>
      <c r="P37" s="288" t="s">
        <v>1306</v>
      </c>
      <c r="Q37" s="289" t="s">
        <v>165</v>
      </c>
      <c r="R37" s="290" t="s">
        <v>656</v>
      </c>
      <c r="S37" s="288" t="s">
        <v>1307</v>
      </c>
      <c r="T37" s="287" t="s">
        <v>186</v>
      </c>
      <c r="U37" s="287" t="s">
        <v>169</v>
      </c>
      <c r="V37" s="291">
        <v>0</v>
      </c>
      <c r="W37" s="288" t="s">
        <v>1308</v>
      </c>
      <c r="X37" s="287" t="s">
        <v>171</v>
      </c>
      <c r="Y37" s="285"/>
      <c r="Z37" s="289"/>
      <c r="AA37" s="289"/>
      <c r="AB37" s="289"/>
      <c r="AC37" s="289"/>
      <c r="AD37" s="289"/>
      <c r="AE37" s="289"/>
      <c r="AF37" s="289"/>
      <c r="AG37" s="289"/>
      <c r="AH37" s="287"/>
      <c r="AI37" s="287"/>
      <c r="AJ37" s="287"/>
      <c r="AK37" s="287"/>
      <c r="AL37" s="287"/>
      <c r="AM37" s="287"/>
      <c r="AN37" s="287"/>
      <c r="AO37" s="287"/>
      <c r="AP37" s="287"/>
      <c r="AQ37" s="287"/>
      <c r="AR37" s="292"/>
      <c r="AS37" s="287"/>
      <c r="AT37" s="293">
        <v>100</v>
      </c>
      <c r="AU37" s="294">
        <v>100</v>
      </c>
      <c r="AV37" s="295">
        <v>100</v>
      </c>
      <c r="AW37" s="295">
        <v>100</v>
      </c>
      <c r="AX37" s="295">
        <v>100</v>
      </c>
      <c r="AY37" s="294">
        <v>100</v>
      </c>
      <c r="AZ37" s="295"/>
      <c r="BA37" s="295"/>
      <c r="BB37" s="295"/>
      <c r="BC37" s="296"/>
      <c r="BD37" s="297">
        <v>0</v>
      </c>
      <c r="BE37" s="298"/>
      <c r="BF37" s="299"/>
      <c r="BG37" s="37">
        <f>IFERROR(BD37/AV37,0)</f>
        <v>0</v>
      </c>
      <c r="BH37" s="300">
        <f>+IF(BI37="SI",IFERROR((IF(BI37="SI",BE37,0)/AV37),"REVISAR"),0)</f>
        <v>0</v>
      </c>
      <c r="BI37" s="301" t="s">
        <v>179</v>
      </c>
      <c r="BJ37" s="302" t="s">
        <v>1087</v>
      </c>
      <c r="BK37" s="303">
        <v>0</v>
      </c>
      <c r="BL37" s="304">
        <f>IF(BI37="SI",BE37,0)</f>
        <v>0</v>
      </c>
      <c r="BM37" s="299"/>
      <c r="BN37" s="37">
        <f>+IFERROR(BK37/AV37,0)</f>
        <v>0</v>
      </c>
      <c r="BO37" s="38">
        <f>+IF(BP37="SI",IFERROR((IF(BP37="SI",BL37,0)/AV37),"REVISAR"),BH37)</f>
        <v>0</v>
      </c>
      <c r="BP37" s="301" t="s">
        <v>179</v>
      </c>
      <c r="BQ37" s="302" t="s">
        <v>1015</v>
      </c>
      <c r="BR37" s="303">
        <v>0</v>
      </c>
      <c r="BS37" s="304">
        <f>IF(BP37="SI",BL37,0)</f>
        <v>0</v>
      </c>
      <c r="BT37" s="299"/>
      <c r="BU37" s="37">
        <f>IFERROR(BR37/AV37,0)</f>
        <v>0</v>
      </c>
      <c r="BV37" s="38">
        <f>+IF(BW37="SI",IFERROR((IF(BW37="SI",BS37,0)/AV37),"REVISAR"),BO37)</f>
        <v>0</v>
      </c>
      <c r="BW37" s="305" t="s">
        <v>179</v>
      </c>
      <c r="BX37" s="302" t="s">
        <v>1299</v>
      </c>
      <c r="BY37" s="303">
        <v>0</v>
      </c>
      <c r="BZ37" s="304">
        <f>IF(BW37="SI",BS37,0)</f>
        <v>0</v>
      </c>
      <c r="CA37" s="299"/>
      <c r="CB37" s="37">
        <f>IFERROR(BY37/$AV37,0)</f>
        <v>0</v>
      </c>
      <c r="CC37" s="38">
        <f>+IF(CD37="SI",IFERROR((IF(CD37="SI",BZ37,0)/AV37),"REVISAR"),BV37)</f>
        <v>0</v>
      </c>
      <c r="CD37" s="301" t="s">
        <v>174</v>
      </c>
      <c r="CE37" s="299" t="s">
        <v>175</v>
      </c>
      <c r="CF37" s="297">
        <v>0</v>
      </c>
      <c r="CG37" s="304">
        <f>IF(CD37="SI",BZ37,0)</f>
        <v>0</v>
      </c>
      <c r="CH37" s="299"/>
      <c r="CI37" s="37">
        <f>IFERROR(CF37/$AV37,0)</f>
        <v>0</v>
      </c>
      <c r="CJ37" s="38">
        <f>+IF(CK37="SI",IFERROR((IF(CK37="SI",CG37,0)/AV37),"REVISAR"),CC37)</f>
        <v>0</v>
      </c>
      <c r="CK37" s="301" t="s">
        <v>174</v>
      </c>
      <c r="CL37" s="299" t="s">
        <v>1018</v>
      </c>
      <c r="CM37" s="306">
        <v>50</v>
      </c>
      <c r="CN37" s="299">
        <v>50</v>
      </c>
      <c r="CO37" s="307" t="s">
        <v>1309</v>
      </c>
      <c r="CP37" s="37">
        <f>IFERROR(CM37/$AV37,0)</f>
        <v>0.5</v>
      </c>
      <c r="CQ37" s="38">
        <f>+IF(CR37="SI",IFERROR((IF(CR37="SI",CN37,0)/AV37),"REVISAR"),CJ37)</f>
        <v>0.5</v>
      </c>
      <c r="CR37" s="301" t="s">
        <v>179</v>
      </c>
      <c r="CS37" s="307" t="s">
        <v>1301</v>
      </c>
      <c r="CT37" s="276">
        <f>+CM37</f>
        <v>50</v>
      </c>
      <c r="CU37" s="304">
        <f>IF(CR37="SI",CN37,0)</f>
        <v>50</v>
      </c>
      <c r="CV37" s="299"/>
      <c r="CW37" s="37">
        <f>IFERROR(CT37/$AV37,0)</f>
        <v>0.5</v>
      </c>
      <c r="CX37" s="38">
        <f>+IF(CY37="SI",IFERROR((IF(CY37="SI",CU37,0)/AV37),"REVISAR"),CQ37)</f>
        <v>0.5</v>
      </c>
      <c r="CY37" s="301" t="s">
        <v>174</v>
      </c>
      <c r="CZ37" s="299" t="s">
        <v>175</v>
      </c>
      <c r="DA37" s="276">
        <f>+CT37</f>
        <v>50</v>
      </c>
      <c r="DB37" s="304">
        <f>IF(CY37="SI",CU37,0)</f>
        <v>0</v>
      </c>
      <c r="DC37" s="299"/>
      <c r="DD37" s="37">
        <f>IFERROR(DA37/$AV37,0)</f>
        <v>0.5</v>
      </c>
      <c r="DE37" s="38">
        <f>+IF(DF37="SI",IFERROR((IF(DF37="SI",DB37,0)/AV37),"REVISAR"),CX37)</f>
        <v>0.5</v>
      </c>
      <c r="DF37" s="301" t="s">
        <v>174</v>
      </c>
      <c r="DG37" s="299" t="s">
        <v>175</v>
      </c>
      <c r="DH37" s="276">
        <f>+DA37</f>
        <v>50</v>
      </c>
      <c r="DI37" s="304">
        <f>IF(DF37="SI",DB37,0)</f>
        <v>0</v>
      </c>
      <c r="DJ37" s="299"/>
      <c r="DK37" s="37">
        <f>IFERROR(DH37/$AV37,0)</f>
        <v>0.5</v>
      </c>
      <c r="DL37" s="38">
        <f>+IF(DM37="SI",IFERROR((IF(DM37="SI",DI37,0)/AV37),"REVISAR"),DE37)</f>
        <v>0.5</v>
      </c>
      <c r="DM37" s="301" t="s">
        <v>174</v>
      </c>
      <c r="DN37" s="299" t="s">
        <v>175</v>
      </c>
      <c r="DO37" s="276">
        <f>+DH37</f>
        <v>50</v>
      </c>
      <c r="DP37" s="304">
        <f>IF(DM37="SI",DI37,0)</f>
        <v>0</v>
      </c>
      <c r="DQ37" s="299"/>
      <c r="DR37" s="37">
        <f>IFERROR(DO37/$AV37,0)</f>
        <v>0.5</v>
      </c>
      <c r="DS37" s="38">
        <f>+IF(DT37="SI",IFERROR((IF(DT37="SI",DP37,0)/AV37),"REVISAR"),DL37)</f>
        <v>0.5</v>
      </c>
      <c r="DT37" s="301" t="s">
        <v>174</v>
      </c>
      <c r="DU37" s="299" t="s">
        <v>175</v>
      </c>
      <c r="DV37" s="276">
        <f>+DO37</f>
        <v>50</v>
      </c>
      <c r="DW37" s="304">
        <f>IF(DT37="SI",DP37,0)</f>
        <v>0</v>
      </c>
      <c r="DX37" s="299"/>
      <c r="DY37" s="37">
        <f>IFERROR(DV37/$AV37,0)</f>
        <v>0.5</v>
      </c>
      <c r="DZ37" s="38">
        <f>+IF(EA37="SI",IFERROR((IF(EA37="SI",DW37,0)/AV37),"REVISAR"),DS37)</f>
        <v>0.5</v>
      </c>
      <c r="EA37" s="301" t="s">
        <v>174</v>
      </c>
      <c r="EB37" s="299" t="s">
        <v>175</v>
      </c>
      <c r="EC37" s="276">
        <f>+AV37</f>
        <v>100</v>
      </c>
      <c r="ED37" s="299"/>
      <c r="EE37" s="299"/>
      <c r="EF37" s="37">
        <f>IFERROR(EC37/$AV37,0)</f>
        <v>1</v>
      </c>
      <c r="EG37" s="38">
        <f>+IF(EH37="SI",IFERROR((IF(EH37="SI",ED37,0)/AV37),"REVISAR"),DZ37)</f>
        <v>0.5</v>
      </c>
      <c r="EH37" s="301" t="s">
        <v>174</v>
      </c>
      <c r="EI37" s="299" t="s">
        <v>175</v>
      </c>
      <c r="EJ37" s="50"/>
      <c r="EK37" s="48">
        <v>2024</v>
      </c>
      <c r="EL37" s="49" t="str">
        <f>+VLOOKUP(C37,[8]Listas_desplega!$AI$22:$AJ$44,2,0)</f>
        <v>SG</v>
      </c>
      <c r="EM37" s="49" t="str">
        <f>+VLOOKUP(I37,[8]Listas_desplega!$BY$2:$BZ$7,2,0)</f>
        <v>T_5</v>
      </c>
      <c r="EN37" s="49" t="str">
        <f>+VLOOKUP(J37,[8]Listas_desplega!$BY$10:$BZ$23,2,0)</f>
        <v>T_5_C_1</v>
      </c>
      <c r="EO37" s="49" t="str">
        <f>+VLOOKUP(K37,[8]Listas_desplega!$BY$27:$BZ$54,2,0)</f>
        <v>T_5_C_1_ET_1</v>
      </c>
      <c r="EP37" s="49" t="str">
        <f>+VLOOKUP(L37,[8]Listas_desplega!$BY$57:$BZ$105,2,0)</f>
        <v>T_5_C_1_ET_1_CPT_3</v>
      </c>
      <c r="EQ37" s="50" t="str">
        <f>+VLOOKUP(M37,[8]Listas_desplega!$J$2:$K$11,2,FALSE)</f>
        <v>Eje_E_9</v>
      </c>
      <c r="ER37" s="50"/>
    </row>
    <row r="40" spans="1:148" x14ac:dyDescent="0.25">
      <c r="P40" s="309"/>
    </row>
    <row r="49" spans="9:9" x14ac:dyDescent="0.25">
      <c r="I49" t="s">
        <v>175</v>
      </c>
    </row>
  </sheetData>
  <sheetProtection formatCells="0" formatColumns="0" formatRows="0" autoFilter="0" pivotTables="0"/>
  <autoFilter ref="A5:EJ37" xr:uid="{EB877CB4-5956-4335-9CEA-3BB2802A6911}"/>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6:BI37 BP6:BP37 BW6:BW37 CD6:CD37 CK6:CK37 CR6:CR37 CY6:CY37 DF6:DF37 DM6:DM37 DT6:DT37 EA6:EA37 EH6:EH37">
    <cfRule type="cellIs" dxfId="14" priority="4" operator="equal">
      <formula>"Pendiente Validar"</formula>
    </cfRule>
    <cfRule type="cellIs" dxfId="13" priority="5" operator="equal">
      <formula>"NO"</formula>
    </cfRule>
    <cfRule type="cellIs" dxfId="12" priority="6" operator="equal">
      <formula>"SI"</formula>
    </cfRule>
  </conditionalFormatting>
  <dataValidations count="14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B8D0FBD9-A66F-4032-B683-FF4B598E9F88}"/>
    <dataValidation allowBlank="1" showInputMessage="1" showErrorMessage="1" promptTitle="Macrometa" prompt="Si el indicador hace parte del reporte de alguna &quot;Macrometa&quot; de Presidencia, seleccione la que corresponda de la lista desplegable." sqref="Y2" xr:uid="{390660B9-9060-4B80-90BE-E4F44DFA8AFB}"/>
    <dataValidation allowBlank="1" showInputMessage="1" showErrorMessage="1" promptTitle="Medio de verificación" prompt="Documento que soporta el avance cuantitativo del indicador." sqref="W2:W3" xr:uid="{F11254C0-7509-42D7-BF68-845F22F80AD4}"/>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9A7D4A2E-7F23-45A4-970F-3C404E3F2E24}"/>
    <dataValidation allowBlank="1" showInputMessage="1" showErrorMessage="1" promptTitle="ID Indicador" prompt="Campo registrado por la OAPF." sqref="O2:O3" xr:uid="{6CA486F3-7D0A-4D93-A061-2053BBCD7E1D}"/>
    <dataValidation allowBlank="1" showInputMessage="1" showErrorMessage="1" promptTitle="Dimensiónn MIPG" prompt="Seleccione de la lista desplegable la dimensión del Modelo Integrado de Planeación y Gestión (MIPG) a la cual se asocia el indicador." sqref="E2:E3" xr:uid="{DCCD7EFA-8E36-4B52-9F90-3E1DD1E5D3E0}"/>
    <dataValidation allowBlank="1" showInputMessage="1" showErrorMessage="1" promptTitle="CONPES (Número documento)" prompt="Diligencie el número del documento (s) CONPES asociados con el indicador." sqref="AR2:AR3" xr:uid="{B96F7441-5549-4613-A689-284EC5CAF572}"/>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29AAF784-D312-446E-A3A9-A61FDB5B5B8C}"/>
    <dataValidation allowBlank="1" showInputMessage="1" showErrorMessage="1" promptTitle="Derechos Humanos" prompt="Marque con &quot;X&quot; si el indicador se relaciona con algún componente del Plan Nacional de Educación en Derechos Humanos (PLANEDH)" sqref="AP2:AP3" xr:uid="{9D684A0C-AAD0-428C-A5DB-2579FC11BF59}"/>
    <dataValidation allowBlank="1" showInputMessage="1" showErrorMessage="1" promptTitle="Iniciativas PPI" prompt="Marque con &quot;X&quot; si el indicador está asociado al cumplimiento de iniciativas planteadas en el Plan Plurianual de Inversión para 2024." sqref="AO2:AO3" xr:uid="{09DF600B-99A4-4F8B-8D92-C6693958D9C8}"/>
    <dataValidation allowBlank="1" showInputMessage="1" showErrorMessage="1" promptTitle="Discapacidad" prompt="Marque con &quot;X&quot; si el indicador responde a un compromiso del MEN en desarrollo de la Política de Discapacidad." sqref="AL2:AL3" xr:uid="{8844DCE3-4215-4FCA-AD9E-C45FB18DD0DF}"/>
    <dataValidation allowBlank="1" showInputMessage="1" showErrorMessage="1" promptTitle="Víctimas" prompt="Marque con &quot;X&quot; si el indicador responde a un compromiso adquirido por el MEN en desarrollo de la Política de Víctimas." sqref="AJ2:AJ3" xr:uid="{FF5D95A5-6CD4-4246-8325-677D96B03C61}"/>
    <dataValidation allowBlank="1" showInputMessage="1" showErrorMessage="1" promptTitle="Equidad de la Mujer" prompt="Marque con &quot;X&quot; si el indicador responde la política de Equidad de la Mujer." sqref="AH2:AH3" xr:uid="{FC96D078-162E-4086-AC6D-60D0B031CA16}"/>
    <dataValidation allowBlank="1" showInputMessage="1" showErrorMessage="1" promptTitle="Otras mesas" prompt="Diligencie el nombre de otra instancia con Grupos Étnicos - Indígenas con compromisos asociados al indicador." sqref="AE3" xr:uid="{7D113F9A-3CB5-4C9A-B284-F86369F1AD18}"/>
    <dataValidation allowBlank="1" showInputMessage="1" showErrorMessage="1" promptTitle="Periodicidad" prompt="Corresponde a la temporalidad con la cual se reporta el avance cuantitativo del indicador." sqref="U2:U3" xr:uid="{B7F76CBA-0C11-4EEA-A487-CC8315B8FBA4}"/>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291EA1CF-DB28-46F7-9B65-737F7602B5E9}"/>
    <dataValidation allowBlank="1" showInputMessage="1" showErrorMessage="1" promptTitle="Dias de rezago" prompt="Cantidad de días que se requiere para procesar la información y emitir el dato de avance cuantitativo después del cierre del periodo. " sqref="V2:V3" xr:uid="{284F74CE-20CE-4177-AAA1-9742D0E5BC1B}"/>
    <dataValidation allowBlank="1" showInputMessage="1" showErrorMessage="1" promptTitle="Unidad de medida" prompt="Parámetro de referencia para determina la magnitud del indicador (Ej: número, porcentaje,...)" sqref="T2:T3" xr:uid="{3449F62F-DDFD-4D7E-ABA0-17CAC39CE5FF}"/>
    <dataValidation allowBlank="1" showInputMessage="1" showErrorMessage="1" promptTitle="Tipo de acumulación" prompt="Seleccione de la lista desplegable el tipo de acumulación:_x000a__x000a_• Mantenimiento (stock)_x000a_• Flujo _x000a_• Acumulado_x000a_• Capacidad_x000a_• Reducción" sqref="R2:R3" xr:uid="{75415C7D-4B50-4CD3-A969-A70B855BF81C}"/>
    <dataValidation allowBlank="1" showInputMessage="1" showErrorMessage="1" promptTitle="Fórmula de cálculo" prompt="Es la representación matemática del cálculo a realizar para obtener el dato de avance cuantitativo del indicador." sqref="S2:S3" xr:uid="{39D8D48E-5DAE-4DBB-95A1-03D865183491}"/>
    <dataValidation allowBlank="1" showInputMessage="1" showErrorMessage="1" promptTitle="Estrategia" prompt="Registre la estrategia que permitirá alcanzar el eje estratégico. Debe coincidir con la hoja de acciones._x000a_" sqref="N2:N3" xr:uid="{DD83E22D-3634-4634-9FF0-F292C0B577C5}"/>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D44D66CB-644D-4EEA-8D53-EE06C8B72C84}"/>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2586346E-BF1E-439E-A2C4-5F831416D0ED}"/>
    <dataValidation allowBlank="1" showInputMessage="1" showErrorMessage="1" promptTitle="Catalizador PND" prompt="Seleccione de la lista desplegable el catalizador de la transformación PND al cual se asocia el indicador. " sqref="K2:K3" xr:uid="{0A37FA92-DA4D-4F6E-98ED-E333F98F04EB}"/>
    <dataValidation allowBlank="1" showInputMessage="1" showErrorMessage="1" promptTitle="Transformación PND" prompt="Seleccione de la lista desplegable la transformación del Plan Nacional de Desarrollo (PND) a la cual se asocia el indicador." sqref="I2:I3" xr:uid="{6EACFDBE-2900-43DC-8A05-136F49B6A339}"/>
    <dataValidation allowBlank="1" showInputMessage="1" showErrorMessage="1" promptTitle="Meta ODS" prompt="Seleccione de la lista desplegable la meta del Objetivo de Desarrollo Sostenible (ODS) al cual se asocia el indicador." sqref="H2:H3" xr:uid="{309DC15C-6281-4F35-90B5-F7940175440C}"/>
    <dataValidation allowBlank="1" showInputMessage="1" showErrorMessage="1" promptTitle="Objetivo SIG" prompt="Seleccione de la lista desplegable el objetivo del Sistema Integrado de Gestión (SIG) al cual se asocia el indicador." sqref="F2:F3" xr:uid="{4B22DDAC-32D0-4EA3-814C-2F67DD85A7C0}"/>
    <dataValidation allowBlank="1" showInputMessage="1" showErrorMessage="1" promptTitle="Dependencia" prompt="Seleccione de la lista desplegable la dependencia responsable del indicador." sqref="D2:D3" xr:uid="{D698419D-08B4-4120-B8F2-9D6525DC8FE8}"/>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C7D524DF-528F-4600-A69D-980823A30F92}"/>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2735B619-37D2-45B9-AE61-BF4477641A50}"/>
    <dataValidation allowBlank="1" showInputMessage="1" showErrorMessage="1" promptTitle="Otros" prompt="Seleccione de la lista a que otro compromiso responde el indicador formulado._x000a_" sqref="AS2" xr:uid="{696822AA-5A83-4193-956F-FC1BB53A2EFE}"/>
    <dataValidation allowBlank="1" showInputMessage="1" showErrorMessage="1" promptTitle="Primer infancia" prompt="Marque con &quot;X&quot; si el indicador se enmarca en alguna de  las categorias de la política de Primera Infancia, Infancia y Adolescencia " sqref="AI2" xr:uid="{7A1BC4AB-CB99-41DD-9397-A9E1259B19D6}"/>
    <dataValidation allowBlank="1" showInputMessage="1" showErrorMessage="1" promptTitle="Participación Ciudadana" prompt="Marque con &quot;X&quot; si el indicador responde a alguna estrategia o actividad, en el marco de la política de Participación Ciudadana " sqref="AK2" xr:uid="{3F9EAC74-F2C2-4EF9-A2B5-C59E015684AF}"/>
    <dataValidation allowBlank="1" showInputMessage="1" showErrorMessage="1" promptTitle="TIC" prompt="Marque con &quot;X&quot; si el indicador se asocia con la política de Tecnologías de la Información y las Comunicaciones" sqref="AM2" xr:uid="{ED5A1436-D23C-432A-8037-D0353C706B4C}"/>
    <dataValidation allowBlank="1" showInputMessage="1" showErrorMessage="1" promptTitle="CTeI" prompt="Marque con &quot;X&quot; si el indicador se relaciona con algún componente de la política de Ciencia, Tecnología e Innovación " sqref="AN2:AN3" xr:uid="{4E83B43D-55FD-4D24-99BF-2E0A4EEDE7BD}"/>
    <dataValidation allowBlank="1" showInputMessage="1" showErrorMessage="1" promptTitle="Étnicos - Rrom" prompt="Marque con &quot;X&quot; si el indicador responde a un compromiso adquirido por el MEN con una comunidad Rrom" sqref="AG2:AG3" xr:uid="{3080630E-942D-4743-97A2-E3756F6C959E}"/>
    <dataValidation allowBlank="1" showInputMessage="1" showErrorMessage="1" promptTitle="Étnicos - NARP" prompt="Marque con &quot;X&quot; si el indicador responde a un compromiso adquirido por el MEN con una comunidad Negra, Afrocolombiana, Raizal y Palenquera" sqref="AF2:AF3" xr:uid="{6ADB4496-7A30-4752-9647-2BD34F365932}"/>
    <dataValidation allowBlank="1" showInputMessage="1" showErrorMessage="1" promptTitle="Proceso SIG" prompt="Seleccione de la lista desplegable el proceso del SIG al cual se asocia el indicador" sqref="G2" xr:uid="{A05E7BAA-12B9-4CB7-BAFF-2D47BDB2CC3D}"/>
    <dataValidation allowBlank="1" showInputMessage="1" showErrorMessage="1" promptTitle="CRIC" prompt="Registre el número del compromiso adquirido por el MEN con el Consejo Regional Indígena del Cauca que esté asociado al indicador." sqref="AB3" xr:uid="{54ADCCB5-3B80-4894-BC91-5709EFD6CF0D}"/>
    <dataValidation allowBlank="1" showInputMessage="1" showErrorMessage="1" promptTitle="CRIHU" prompt="Registre el número del compromiso adquirido por el MEN con el Consejo Regional Indígena del Huila que esté asociado al indicador." sqref="AD3" xr:uid="{4736FC37-9002-444E-B4FB-3877E3AE31A7}"/>
    <dataValidation allowBlank="1" showInputMessage="1" showErrorMessage="1" promptTitle="CRIDEC" prompt="Registre el número del compromiso adquirido por el MEN con el Consejo Regional Indígena de Caldas que esté asociado al indicador._x000a_" sqref="AC3" xr:uid="{92197C07-B764-4B11-B263-C9A3CF4B0864}"/>
    <dataValidation allowBlank="1" showInputMessage="1" showErrorMessage="1" promptTitle="MRA" prompt="Registre el número del compromiso adquirido por el MEN en la Mesa Regional Amazónica que esté asociado al indicador." sqref="AA3" xr:uid="{2E6A2B94-2F25-4521-A47D-CF425370165E}"/>
    <dataValidation allowBlank="1" showInputMessage="1" showErrorMessage="1" promptTitle="MPC" prompt="Registre el número del compromiso adquirido por el MEN en la Mesa Permanente de Concertación indígena que esté asociado al indicador." sqref="Z3" xr:uid="{14052522-5061-406B-8578-D9F172A079C1}"/>
    <dataValidation allowBlank="1" showInputMessage="1" showErrorMessage="1" promptTitle="Meta diciembre" prompt="Diligenciar el valor de la meta programada para la vigencia _x000a_" sqref="EC2" xr:uid="{57505A0C-8826-40C2-9604-5C5D70859634}"/>
    <dataValidation allowBlank="1" showInputMessage="1" showErrorMessage="1" promptTitle="Meta noviembre" prompt="Diligenciar el valor de la meta programada para el mes. _x000a_Debe ser registrado de manera acumulada de acuerdo con la periodicidad del indicador  " sqref="DV2" xr:uid="{1F60A2E4-EECA-4347-954E-99EAC585BD05}"/>
    <dataValidation allowBlank="1" showInputMessage="1" showErrorMessage="1" promptTitle="Meta septiembre" prompt="Diligenciar el valor de la meta programada para el mes. _x000a_Debe ser registrado de manera acumulada de acuerdo con la periodicidad del indicador  " sqref="DH2" xr:uid="{A76A1BFB-2920-4DCC-8013-91A597D3AD6C}"/>
    <dataValidation allowBlank="1" showInputMessage="1" showErrorMessage="1" promptTitle="Meta agosto" prompt="Diligenciar el valor de la meta programada para el mes. _x000a_Debe ser registrado de manera acumulada de acuerdo con la periodicidad del indicador  " sqref="DA2" xr:uid="{9AA519DA-D9A0-4F63-9E4F-E2782E47F85B}"/>
    <dataValidation allowBlank="1" showInputMessage="1" showErrorMessage="1" promptTitle="Meta junio" prompt="Diligenciar el valor de la meta programada para el mes. _x000a_Debe ser registrado de manera acumulada de acuerdo con la periodicidad del indicador  " sqref="CM2" xr:uid="{61DCBF81-6FB3-46BC-8FD1-661C4B4E0A89}"/>
    <dataValidation allowBlank="1" showInputMessage="1" showErrorMessage="1" promptTitle="Meta mayo" prompt="Diligenciar el valor de la meta programada para el mes. _x000a_Debe ser registrado de manera acumulada de acuerdo con la periodicidad del indicador  " sqref="CF2" xr:uid="{64126133-30DD-44BA-B3F2-1ED28D558DFC}"/>
    <dataValidation allowBlank="1" showInputMessage="1" showErrorMessage="1" promptTitle="Meta abril" prompt="Diligenciar el valor de la meta programada para el mes. _x000a_Debe ser registrado de manera acumulada de acuerdo con la periodicidad del indicador  " sqref="BY2" xr:uid="{75CBA47C-E934-48CD-80AE-630C6B0AA2F9}"/>
    <dataValidation allowBlank="1" showInputMessage="1" showErrorMessage="1" promptTitle="Meta marzo" prompt="Diligenciar el valor de la meta programada para el mes. _x000a_Debe ser registrado de manera acumulada de acuerdo con la periodicidad del indicador  " sqref="BR2" xr:uid="{C0B6F110-2734-4564-A99A-D879A71901C9}"/>
    <dataValidation allowBlank="1" showInputMessage="1" showErrorMessage="1" promptTitle="Meta febrero" prompt="Diligenciar el valor de la meta programada para el mes. _x000a_Debe ser registrado de manera acumulada de acuerdo con la periodicidad del indicador  " sqref="BK2:BK3" xr:uid="{E1A64447-11DB-4449-936E-D5C11446D56C}"/>
    <dataValidation allowBlank="1" showInputMessage="1" showErrorMessage="1" promptTitle="Meta enero" prompt="Diligenciar el valor de la meta programada para el mes. _x000a_Debe ser registrado de manera acumulada de acuerdo con la periodicidad del indicador  " sqref="BD2" xr:uid="{D12E64D0-A14B-45A2-85CD-657BEC706161}"/>
    <dataValidation allowBlank="1" showInputMessage="1" showErrorMessage="1" promptTitle="Avance 2025" prompt="Corresponde a la cantidad o resultado alcanzado del indicador para el año 2025" sqref="BB2:BC2" xr:uid="{15C4FC73-0B0C-429C-9FC4-E6357AF0CDE0}"/>
    <dataValidation allowBlank="1" showInputMessage="1" showErrorMessage="1" promptTitle="Avance 2024" prompt="Corresponde a la cantidad o resultado alcanzado del indicador para el año 2024" sqref="BA2" xr:uid="{1CE9A63F-1685-437E-8B11-AFA51B1F11AD}"/>
    <dataValidation allowBlank="1" showInputMessage="1" showErrorMessage="1" promptTitle="Avance 2023" prompt="Corresponde a la cantidad o resultado alcanzado del indicador para el año 2023" sqref="AZ2" xr:uid="{67E1C676-D59A-4295-9138-CF13B880729E}"/>
    <dataValidation allowBlank="1" showInputMessage="1" showErrorMessage="1" promptTitle="Meta cuatrienio" prompt="Corresponde a la cantidad o resultado esperado del indicador para el cuatrienio" sqref="AY2" xr:uid="{1A3802EE-7B12-4592-85B7-14AAE18D04E1}"/>
    <dataValidation allowBlank="1" showInputMessage="1" showErrorMessage="1" promptTitle="Meta 2026" prompt="Corresponde a la cantidad o resultado esperado del indicador para el año 2026" sqref="AX2" xr:uid="{E03796B9-0E59-4AE0-84D0-B20EDC156E52}"/>
    <dataValidation allowBlank="1" showInputMessage="1" showErrorMessage="1" promptTitle="Meta 2025" prompt="Corresponde a la cantidad o resultado esperado del indicador para el año 2025" sqref="AW2" xr:uid="{E2AED494-FD59-4EB8-9390-1B3882689688}"/>
    <dataValidation allowBlank="1" showInputMessage="1" showErrorMessage="1" promptTitle="Meta 2024" prompt="Corresponde a la cantidad o resultado esperado del indicador para el año 2024" sqref="AV2" xr:uid="{77E08F44-4E4F-4B5D-AFA4-086DB65289F8}"/>
    <dataValidation allowBlank="1" showInputMessage="1" showErrorMessage="1" promptTitle="Meta 2023" prompt="Corresponde a la cantidad o resultado esperado del indicador para el año 2023" sqref="AU2" xr:uid="{F0DFE157-A1FD-46C2-9B41-D4A16F867465}"/>
    <dataValidation allowBlank="1" showInputMessage="1" showErrorMessage="1" promptTitle="Línea base" prompt="Corresponde al punto de partida o punto de referencia desde el cual se inicia la medición." sqref="AT2:AT3" xr:uid="{66C6C6B2-109C-44D2-A541-1797590489B6}"/>
    <dataValidation allowBlank="1" showErrorMessage="1" promptTitle="Mín 300 máx 4000" prompt="Recuerda que debes escribir mínimo 300 caractateres y máximo 4000" sqref="DP26 BY15:BY16 DP22:DP24 BZ22:BZ24 BZ26 DB22:DB24 DB26 DI10:DI12 DI15:DI16 DI27 BY10:BY12 DH28:DJ31 EB35:EE37 DG35:DH37 DJ35:DJ37 CV35:CV37 CL35:CO37 CA35:CA37 DQ35:DQ37 CH35:CH37 DC35:DC37 DX35:DX37 CE28:CF37 EK28:EM37 CS28:CT37 CM22:CO31 CF9:CF27 BY18:BY37 CH9:CH31 DX6:DX31 CA6:CA31 DC6:DC31 DQ6:DQ31 CV6:CV31 DH6:DH27 CM6:CM21 DJ6:DJ27 CO6:CO21 DI6:DI7 CN6:CN17 CF6:CF7 BY6:BY7 DU6:DV37 EM6:EM27 DN6:DO37 CE6:CE27 ED6:EE31 EK3:EL27 CT6:CT27 CZ6:DA37 CL6:CL34 DG6:DG34 EI6:EI37 EB6:EC34 CS6:CS26" xr:uid="{E602E878-52DD-4CD0-839D-03C48674207E}"/>
    <dataValidation type="list" allowBlank="1" showInputMessage="1" showErrorMessage="1" sqref="N6:N37 J6:L37" xr:uid="{A07C506B-6D61-4A9D-A58E-BCA7F71132D2}">
      <formula1>INDIRECT(EM6)</formula1>
    </dataValidation>
    <dataValidation allowBlank="1" showInputMessage="1" showErrorMessage="1" promptTitle="Meta julio" prompt="Diligenciar el valor de la meta programada para el mes. _x000a_Debe ser registrado de manera acumulada de acuerdo con la periodicidad del indicador  " sqref="CT2" xr:uid="{E0F8E626-A4A8-431F-A1A1-E11A89FE0F9A}"/>
    <dataValidation allowBlank="1" showInputMessage="1" showErrorMessage="1" promptTitle="Meta octubre" prompt="Diligenciar el valor de la meta programada para el mes. _x000a_Debe ser registrado de manera acumulada de acuerdo con la periodicidad del indicador  " sqref="DO2" xr:uid="{00401D30-8167-4A4E-858D-DDB485F93E86}"/>
    <dataValidation allowBlank="1" showInputMessage="1" showErrorMessage="1" promptTitle="Avance cuantitativo enero" prompt="Registrar el valor de avance alcanzado al cierre del mes. _x000a_Debe ser registrado de manera acumulada de acuerdo con la periodicidad del indicador  " sqref="BE2:BE3" xr:uid="{36B03059-2665-40C3-B191-D4F70C4B46BF}"/>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45E3085E-DD5D-4633-BFB9-651BE4F63A87}"/>
    <dataValidation allowBlank="1" showInputMessage="1" showErrorMessage="1" promptTitle="% Meta enero" prompt="Corresponde al porcentaje de avance programado de conformidad con la meta resgistrada para el periodo" sqref="BG2:BG3" xr:uid="{300DB90E-E4EB-4A7B-B07B-C7A3A9BEA5ED}"/>
    <dataValidation allowBlank="1" showInputMessage="1" showErrorMessage="1" promptTitle="% Avance enero" prompt="Corresponde al porcentaje de avance alcanzado con el reporte cuantitativo registrado " sqref="BH2:BH3" xr:uid="{D5B3F937-64A3-4A01-8162-1B9AD2690D5F}"/>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BF710341-6E67-480B-94D7-A4A6F3D8A021}"/>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D5582751-272E-4258-8439-B9A13C67FFB9}"/>
    <dataValidation allowBlank="1" showInputMessage="1" showErrorMessage="1" promptTitle="% Meta febrero" prompt="Corresponde al porcentaje de avance programado de conformidad con la meta resgistrada para el periodo" sqref="BN2:BN3" xr:uid="{815219AB-E28C-452B-A334-1DCFAAFAE4DE}"/>
    <dataValidation allowBlank="1" showInputMessage="1" showErrorMessage="1" promptTitle="% Avance febrero" prompt="Corresponde al porcentaje de avance alcanzado con el reporte cuantitativo registrado " sqref="BO2:BO3" xr:uid="{1C6A380F-7D69-4BFE-A815-20ACA8F69D77}"/>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D23FF104-645A-433D-8925-C812A23B0D13}"/>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CA9ABA07-817D-4A6C-A106-466A04C1FF91}"/>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D48AFE56-0600-40AB-A904-F9B57C475864}"/>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73C10F13-7555-47E9-A270-A7C04BB546F9}"/>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3C24099C-6460-4603-91D6-A42671E1893C}"/>
    <dataValidation allowBlank="1" showInputMessage="1" showErrorMessage="1" promptTitle="Avance cuantitativo febrero" prompt="Registrar el valor de avance alcanzado al cierre del mes. _x000a_Debe ser registrado de manera acumulada de acuerdo con la periodicidad del indicador  " sqref="BL2:BL3" xr:uid="{3A2A8F60-A837-480E-B499-567FD9CA469B}"/>
    <dataValidation allowBlank="1" showInputMessage="1" showErrorMessage="1" promptTitle="Avance cuantitativo marzo" prompt="Registrar el valor de avance alcanzado al cierre del mes. _x000a_Debe ser registrado de manera acumulada de acuerdo con la periodicidad del indicador  " sqref="BS2:BS3" xr:uid="{3D15D167-6DDF-488C-AAB0-ED08003720F6}"/>
    <dataValidation allowBlank="1" showInputMessage="1" showErrorMessage="1" promptTitle="% Meta marzo" prompt="Corresponde al porcentaje de avance programado de conformidad con la meta resgistrada para el periodo" sqref="BU2:BU3" xr:uid="{7BA41513-64C5-4DC4-8097-3FF8E6B9C8D6}"/>
    <dataValidation allowBlank="1" showInputMessage="1" showErrorMessage="1" promptTitle="% Avance marzo" prompt="Corresponde al porcentaje de avance alcanzado con el reporte cuantitativo registrado " sqref="BV2:BV3" xr:uid="{35CBD5DC-FF94-462B-9BD1-1B5B1A72C6BC}"/>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2BCA4DE8-5DBB-4145-BF4B-48B76EEFE9CA}"/>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2296F973-B9C5-45EA-9499-4301AA4F9C69}"/>
    <dataValidation allowBlank="1" showInputMessage="1" showErrorMessage="1" promptTitle="Avance cuantitativo abril" prompt="Registrar el valor de avance alcanzado al cierre del mes. _x000a_Debe ser registrado de manera acumulada de acuerdo con la periodicidad del indicador  " sqref="BZ2:BZ3" xr:uid="{E67E8845-DA31-4EE3-ACD7-0082FAB70381}"/>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EE0CB88B-A484-4EE9-985D-1A271012FADB}"/>
    <dataValidation allowBlank="1" showInputMessage="1" showErrorMessage="1" promptTitle="% Meta abril" prompt="Corresponde al porcentaje de avance programado de conformidad con la meta resgistrada para el periodo" sqref="CB2:CB3" xr:uid="{A8F2AF45-BB96-45C6-BC37-3FF0C17FB3EB}"/>
    <dataValidation allowBlank="1" showInputMessage="1" showErrorMessage="1" promptTitle="% Avance abril" prompt="Corresponde al porcentaje de avance alcanzado con el reporte cuantitativo registrado " sqref="CC2:CC3" xr:uid="{3630DE4C-1315-4E04-AF03-62D7624CEC08}"/>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26CC0B21-79FD-46F7-8915-76388DB0E47C}"/>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5EF7763A-7FED-4BD0-B4E9-7D5DB0514B05}"/>
    <dataValidation allowBlank="1" showInputMessage="1" showErrorMessage="1" promptTitle="Avance cuantitativo mayo" prompt="Registrar el valor de avance alcanzado al cierre del mes. _x000a_Debe ser registrado de manera acumulada de acuerdo con la periodicidad del indicador  " sqref="CG2:CG3" xr:uid="{5FB72049-4910-46CC-9307-16A9985778B7}"/>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862E999A-3AD2-4CD1-B618-1227DA3795E4}"/>
    <dataValidation allowBlank="1" showInputMessage="1" showErrorMessage="1" promptTitle="% Meta mayo" prompt="Corresponde al porcentaje de avance programado de conformidad con la meta resgistrada para el periodo" sqref="CI2:CI3" xr:uid="{63380EC9-3C26-4F33-86E8-F1E4680CAE9B}"/>
    <dataValidation allowBlank="1" showInputMessage="1" showErrorMessage="1" promptTitle="% Avance mayo" prompt="Corresponde al porcentaje de avance alcanzado con el reporte cuantitativo registrado " sqref="CJ2:CJ3" xr:uid="{B1E1D6B0-ADA4-43A1-9A3E-A56AFAF8F301}"/>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5F3006BA-9A1B-4EB3-8D69-918BC488506B}"/>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C100F154-8393-4F8E-B30B-2EAA3A6D0C04}"/>
    <dataValidation allowBlank="1" showInputMessage="1" showErrorMessage="1" promptTitle="Avance cuantitativo junio" prompt="Registrar el valor de avance alcanzado al cierre del mes. _x000a_Debe ser registrado de manera acumulada de acuerdo con la periodicidad del indicador  " sqref="CN2:CN3" xr:uid="{159DF73E-A1B2-464F-8D1E-0C694E469478}"/>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11146630-11B1-4050-8B0A-1645B8A0645B}"/>
    <dataValidation allowBlank="1" showInputMessage="1" showErrorMessage="1" promptTitle="% Meta junio" prompt="Corresponde al porcentaje de avance programado de conformidad con la meta resgistrada para el periodo" sqref="CP2:CP3" xr:uid="{BD15E1E5-F563-44F1-8957-1F7783394365}"/>
    <dataValidation allowBlank="1" showInputMessage="1" showErrorMessage="1" promptTitle="% Avance junio" prompt="Corresponde al porcentaje de avance alcanzado con el reporte cuantitativo registrado " sqref="CQ2:CQ3" xr:uid="{5C594EC7-EA8A-441B-8699-3DDBA60467DF}"/>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E1580183-7561-487B-8392-151FDFD7637E}"/>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78E5D93F-296C-447A-86F5-36D18706B472}"/>
    <dataValidation allowBlank="1" showInputMessage="1" showErrorMessage="1" promptTitle="Avance cuantitativo julio" prompt="Registrar el valor de avance alcanzado al cierre del mes. _x000a_Debe ser registrado de manera acumulada de acuerdo con la periodicidad del indicador  " sqref="CU2:CU3" xr:uid="{85584959-F0CC-44CF-BCF4-17F8B43218B1}"/>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AC4E0B9F-CB9A-4EDA-96D3-EABDDD8F7B46}"/>
    <dataValidation allowBlank="1" showInputMessage="1" showErrorMessage="1" promptTitle="% Meta julio" prompt="Corresponde al porcentaje de avance programado de conformidad con la meta resgistrada para el periodo" sqref="CW2:CW3" xr:uid="{E37E9976-C941-4D49-838A-DFBB54BA30CB}"/>
    <dataValidation allowBlank="1" showInputMessage="1" showErrorMessage="1" promptTitle="% Avance julio" prompt="Corresponde al porcentaje de avance alcanzado con el reporte cuantitativo registrado " sqref="CX2:CX3" xr:uid="{47E22649-5203-4955-A4A8-CEDCA6BA3EBC}"/>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B555C7D9-5D71-4C0A-B1E9-6B5ACF8571F5}"/>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F7BB34AD-D7FC-498C-983B-8D0F25D1A7F2}"/>
    <dataValidation allowBlank="1" showInputMessage="1" showErrorMessage="1" promptTitle="Avance cuantitativo agosto" prompt="Registrar el valor de avance alcanzado al cierre del mes. _x000a_Debe ser registrado de manera acumulada de acuerdo con la periodicidad del indicador  " sqref="DB2:DB3" xr:uid="{8A3FD652-5319-4EDC-9E16-EF9B37A34252}"/>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285306B1-61EF-41E2-B37B-4D482D9AB142}"/>
    <dataValidation allowBlank="1" showInputMessage="1" showErrorMessage="1" promptTitle="% Meta agosto" prompt="Corresponde al porcentaje de avance programado de conformidad con la meta resgistrada para el periodo" sqref="DD2:DD3" xr:uid="{E4A318CC-2223-4E6E-B6A8-015FF6D21573}"/>
    <dataValidation allowBlank="1" showInputMessage="1" showErrorMessage="1" promptTitle="% Avance agosto" prompt="Corresponde al porcentaje de avance alcanzado con el reporte cuantitativo registrado " sqref="DE2:DE3" xr:uid="{AF8FA8E7-C6C9-4827-A3E7-F5CF8FB8DBDE}"/>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9A41FE63-7804-4E90-8261-67ECBF3F9D5C}"/>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6BDFD8B0-E886-4FCE-9A95-4A9FE0F6F533}"/>
    <dataValidation allowBlank="1" showInputMessage="1" showErrorMessage="1" promptTitle="Avance cuantitativo septiembre" prompt="Registrar el valor de avance alcanzado al cierre del mes. _x000a_Debe ser registrado de manera acumulada de acuerdo con la periodicidad del indicador  " sqref="DI2:DI3" xr:uid="{B04B59CB-FBEA-4141-A6C0-F6A70F491BA5}"/>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57B8E2CD-4177-45F2-BBC9-497EDAC292E2}"/>
    <dataValidation allowBlank="1" showInputMessage="1" showErrorMessage="1" promptTitle="% Meta septiembre" prompt="Corresponde al porcentaje de avance programado de conformidad con la meta resgistrada para el periodo" sqref="DK2:DK3" xr:uid="{79149E2A-0ECE-419D-83F5-7F9B8612BB21}"/>
    <dataValidation allowBlank="1" showInputMessage="1" showErrorMessage="1" promptTitle="% Avance septiembre" prompt="Corresponde al porcentaje de avance alcanzado con el reporte cuantitativo registrado " sqref="DL2:DL3" xr:uid="{265129C5-484A-496F-A5CC-154732192D53}"/>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66A9F7D6-0380-4521-8472-5C06444AE06A}"/>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39C5E3B0-C6A2-4856-9563-16FC992E3657}"/>
    <dataValidation allowBlank="1" showInputMessage="1" showErrorMessage="1" promptTitle="Avance cuantitativo octubre" prompt="Registrar el valor de avance alcanzado al cierre del mes. _x000a_Debe ser registrado de manera acumulada de acuerdo con la periodicidad del indicador  " sqref="DP2:DP3" xr:uid="{6BC7FF09-D863-49AD-AB3A-3D45BAAC2BB8}"/>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90668D74-2A5F-42E4-A44A-AC28CBBE5A5A}"/>
    <dataValidation allowBlank="1" showInputMessage="1" showErrorMessage="1" promptTitle="% Meta octubre" prompt="Corresponde al porcentaje de avance programado de conformidad con la meta resgistrada para el periodo" sqref="DR2:DR3" xr:uid="{31CD8A11-504E-4565-9A7A-E75E5E4F706A}"/>
    <dataValidation allowBlank="1" showInputMessage="1" showErrorMessage="1" promptTitle="% Avance octubre" prompt="Corresponde al porcentaje de avance alcanzado con el reporte cuantitativo registrado " sqref="DS2:DS3" xr:uid="{A680B26C-AD3E-4405-AEF7-BF51F8706A71}"/>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0F98EC50-47AD-4C45-8F59-ADE151227C44}"/>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30B85270-F8B4-44F4-BF87-47F6AA78BEDC}"/>
    <dataValidation allowBlank="1" showInputMessage="1" showErrorMessage="1" promptTitle="Avance cuantitativo noviembre" prompt="Registrar el valor de avance alcanzado al cierre del mes. _x000a_Debe ser registrado de manera acumulada de acuerdo con la periodicidad del indicador  " sqref="DW2:DW3" xr:uid="{C8A95FE5-1E05-4CA5-BE9D-EB5CA9150052}"/>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BD04A051-312E-445C-B18A-B4BE90E45F9C}"/>
    <dataValidation allowBlank="1" showInputMessage="1" showErrorMessage="1" promptTitle="% Meta noviembre" prompt="Corresponde al porcentaje de avance programado de conformidad con la meta resgistrada para el periodo" sqref="DY2:DY3" xr:uid="{CC806B32-79F1-46C2-9BD0-4A7574829700}"/>
    <dataValidation allowBlank="1" showInputMessage="1" showErrorMessage="1" promptTitle="% Avance noviembre" prompt="Corresponde al porcentaje de avance alcanzado con el reporte cuantitativo registrado " sqref="DZ2:DZ3" xr:uid="{B5E691F9-46A6-43E1-99D3-D501C82FE65B}"/>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430104B9-B52A-46A9-8727-470F70EF6906}"/>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67929049-516B-4864-B57A-CE3FFDF74E1B}"/>
    <dataValidation allowBlank="1" showInputMessage="1" showErrorMessage="1" promptTitle="Avance cuantitativo diciembre" prompt="Registrar el valor de avance alcanzado al cierre del mes. _x000a_Debe ser registrado de manera acumulada de acuerdo con la periodicidad del indicador  " sqref="ED2:ED3" xr:uid="{2A5E124B-B4B6-4A75-9E52-BB7F7BF44517}"/>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5D886D16-9BE3-4E5B-8665-0310566957F2}"/>
    <dataValidation allowBlank="1" showInputMessage="1" showErrorMessage="1" promptTitle="% Meta diciembre" prompt="Corresponde al porcentaje de avance programado de conformidad con la meta resgistrada para el periodo" sqref="EF2:EF3" xr:uid="{A92A87A5-C2BB-4C66-BD7B-A0EC16F68B1F}"/>
    <dataValidation allowBlank="1" showInputMessage="1" showErrorMessage="1" promptTitle="% Avance diciembre" prompt="Corresponde al porcentaje de avance alcanzado con el reporte cuantitativo registrado " sqref="EG2:EG3" xr:uid="{9E2A3475-D392-4D36-A1F5-0BAECF8AD0E5}"/>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2096BC3F-FF86-4CB1-8DB5-7958BE4289B1}"/>
    <dataValidation allowBlank="1" showInputMessage="1" showErrorMessage="1" promptTitle="Pilar PND" prompt="Seleccione de la lista desplegable el pilar al cuál se asocia el indicador." sqref="J2:J3" xr:uid="{CDF0C31B-6CDB-4594-853B-235C2D31514A}"/>
    <dataValidation type="list" allowBlank="1" showInputMessage="1" showErrorMessage="1" sqref="C32:C37 C6:C21" xr:uid="{9D96311E-0DDF-4E75-8F2D-465CB39F0D22}">
      <formula1>INDIRECT(B6)</formula1>
    </dataValidation>
    <dataValidation type="list" allowBlank="1" showInputMessage="1" showErrorMessage="1" sqref="D11:D37 D6:D8" xr:uid="{3E25F4F2-A50A-45F3-BADE-49C3EF923B3B}">
      <formula1>INDIRECT(EL6)</formula1>
    </dataValidation>
    <dataValidation type="list" allowBlank="1" showInputMessage="1" showErrorMessage="1" sqref="BI6:BI37 CR6:CR37 DT6:DT37 DM6:DM37 DF6:DF37 CY6:CY37 CD6:CD37 CK6:CK37 BP6:BP37 EH6:EH37 BW6:BW37 EA6:EA37" xr:uid="{FD264204-AAF7-4413-B428-CA46CFC0364B}">
      <formula1>"SI,NO,Pendiente Validar"</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0435-1BDA-442C-96DC-8F31D21E1EE2}">
  <dimension ref="A1:ER19"/>
  <sheetViews>
    <sheetView showGridLines="0" zoomScale="85" zoomScaleNormal="85" workbookViewId="0">
      <selection activeCell="E17" sqref="E17"/>
    </sheetView>
  </sheetViews>
  <sheetFormatPr baseColWidth="10" defaultColWidth="11.85546875" defaultRowHeight="15" x14ac:dyDescent="0.25"/>
  <cols>
    <col min="1" max="1" width="20.5703125" customWidth="1"/>
    <col min="2" max="2" width="8.5703125" customWidth="1"/>
    <col min="3" max="3" width="28.85546875" customWidth="1"/>
    <col min="4" max="4" width="38.42578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08" customWidth="1"/>
    <col min="16" max="16" width="39.140625" style="311" customWidth="1"/>
    <col min="17" max="17" width="14.28515625" style="310" customWidth="1"/>
    <col min="18" max="18" width="15.7109375" style="311" customWidth="1"/>
    <col min="19" max="19" width="25.42578125" style="311" customWidth="1"/>
    <col min="20" max="20" width="14.28515625" style="311" customWidth="1"/>
    <col min="21" max="21" width="14.28515625" style="308" customWidth="1"/>
    <col min="22" max="22" width="10" style="308" customWidth="1"/>
    <col min="23" max="23" width="27.7109375" style="311" customWidth="1"/>
    <col min="24" max="24" width="17.7109375" style="89" customWidth="1"/>
    <col min="25" max="25" width="21.85546875" customWidth="1"/>
    <col min="26" max="26" width="18.140625" style="89" customWidth="1"/>
    <col min="27" max="30" width="16.85546875" style="89" customWidth="1"/>
    <col min="31" max="31" width="16.28515625" style="89" customWidth="1"/>
    <col min="32" max="32" width="20" style="89" customWidth="1"/>
    <col min="33" max="40" width="14.28515625" style="89" customWidth="1"/>
    <col min="41" max="41" width="16.140625" style="89" customWidth="1"/>
    <col min="42" max="44" width="14.28515625" style="89" customWidth="1"/>
    <col min="45" max="45" width="14.42578125" style="89" customWidth="1"/>
    <col min="46" max="50" width="15" style="89" customWidth="1"/>
    <col min="51" max="51" width="20.28515625" style="89" customWidth="1"/>
    <col min="52" max="54" width="14.28515625" style="89" customWidth="1"/>
    <col min="55" max="55" width="8.42578125" style="89" customWidth="1"/>
    <col min="56" max="57" width="14.28515625" style="89" customWidth="1"/>
    <col min="58" max="58" width="42.85546875" customWidth="1"/>
    <col min="59" max="60" width="11.42578125" customWidth="1"/>
    <col min="61" max="61" width="11.28515625" customWidth="1"/>
    <col min="62" max="62" width="28.5703125" customWidth="1"/>
    <col min="63" max="63" width="18.5703125" style="89" bestFit="1" customWidth="1"/>
    <col min="64" max="64" width="14.140625" style="89" customWidth="1"/>
    <col min="65" max="65" width="42.85546875" customWidth="1"/>
    <col min="66" max="67" width="11.28515625" customWidth="1"/>
    <col min="68" max="68" width="19.140625" bestFit="1" customWidth="1"/>
    <col min="69" max="69" width="28.5703125" customWidth="1"/>
    <col min="70" max="70" width="18.5703125" style="89" bestFit="1" customWidth="1"/>
    <col min="71" max="71" width="14.140625" style="89" customWidth="1"/>
    <col min="72" max="72" width="42.85546875" customWidth="1"/>
    <col min="73" max="74" width="11.28515625" customWidth="1"/>
    <col min="75" max="75" width="17.7109375" customWidth="1"/>
    <col min="76" max="76" width="28.7109375" customWidth="1"/>
    <col min="77" max="77" width="20.5703125" style="89" bestFit="1" customWidth="1"/>
    <col min="78" max="78" width="22.7109375" style="89" customWidth="1"/>
    <col min="79" max="79" width="42.85546875" customWidth="1"/>
    <col min="80" max="82" width="11.42578125" customWidth="1"/>
    <col min="83" max="83" width="28.7109375" customWidth="1"/>
    <col min="84" max="84" width="20.5703125" style="308" bestFit="1" customWidth="1"/>
    <col min="85" max="85" width="19.28515625" style="308" customWidth="1"/>
    <col min="86" max="86" width="42.85546875" customWidth="1"/>
    <col min="87" max="89" width="11.42578125" customWidth="1"/>
    <col min="90" max="90" width="28.5703125" customWidth="1"/>
    <col min="91" max="91" width="22" style="89" bestFit="1" customWidth="1"/>
    <col min="92" max="92" width="15.85546875" style="89"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89" bestFit="1" customWidth="1"/>
    <col min="120" max="120" width="14.140625" style="89" customWidth="1"/>
    <col min="121" max="121" width="42.85546875" customWidth="1"/>
    <col min="122" max="124" width="11.28515625" customWidth="1"/>
    <col min="125" max="125" width="28.5703125" customWidth="1"/>
    <col min="126" max="126" width="22.42578125" style="89" bestFit="1" customWidth="1"/>
    <col min="127" max="127" width="14.28515625" style="89" customWidth="1"/>
    <col min="128" max="128" width="42.85546875" customWidth="1"/>
    <col min="129" max="129" width="12.28515625" customWidth="1"/>
    <col min="130" max="131" width="12" customWidth="1"/>
    <col min="132" max="132" width="28.5703125" customWidth="1"/>
    <col min="133" max="133" width="22.42578125" style="89" bestFit="1" customWidth="1"/>
    <col min="134" max="134" width="14.140625" style="89" customWidth="1"/>
    <col min="135" max="135" width="42.85546875" customWidth="1"/>
    <col min="136" max="138" width="11.42578125" customWidth="1"/>
    <col min="139" max="139" width="28.7109375" customWidth="1"/>
    <col min="140" max="140" width="20" style="89" bestFit="1" customWidth="1"/>
    <col min="141" max="141" width="9.42578125" style="89" bestFit="1" customWidth="1"/>
    <col min="142" max="142" width="21.85546875" style="89"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318" t="s">
        <v>0</v>
      </c>
      <c r="C1" s="318"/>
      <c r="D1" s="318"/>
      <c r="E1" s="319" t="s">
        <v>1</v>
      </c>
      <c r="F1" s="319"/>
      <c r="G1" s="319"/>
      <c r="H1" s="320" t="s">
        <v>2</v>
      </c>
      <c r="I1" s="321"/>
      <c r="J1" s="321"/>
      <c r="K1" s="321"/>
      <c r="L1" s="321"/>
      <c r="M1" s="321"/>
      <c r="N1" s="321"/>
      <c r="O1" s="328" t="s">
        <v>3</v>
      </c>
      <c r="P1" s="329"/>
      <c r="Q1" s="329"/>
      <c r="R1" s="329"/>
      <c r="S1" s="329"/>
      <c r="T1" s="329"/>
      <c r="U1" s="329"/>
      <c r="V1" s="329"/>
      <c r="W1" s="329"/>
      <c r="X1" s="329"/>
      <c r="Y1" s="330"/>
      <c r="Z1" s="331" t="s">
        <v>4</v>
      </c>
      <c r="AA1" s="331"/>
      <c r="AB1" s="331"/>
      <c r="AC1" s="331"/>
      <c r="AD1" s="331"/>
      <c r="AE1" s="331"/>
      <c r="AF1" s="331"/>
      <c r="AG1" s="331"/>
      <c r="AH1" s="331"/>
      <c r="AI1" s="331"/>
      <c r="AJ1" s="331"/>
      <c r="AK1" s="331"/>
      <c r="AL1" s="331"/>
      <c r="AM1" s="331"/>
      <c r="AN1" s="331"/>
      <c r="AO1" s="332" t="s">
        <v>5</v>
      </c>
      <c r="AP1" s="332"/>
      <c r="AQ1" s="332"/>
      <c r="AR1" s="332"/>
      <c r="AS1" s="332"/>
      <c r="AT1" s="323" t="s">
        <v>6</v>
      </c>
      <c r="AU1" s="323"/>
      <c r="AV1" s="323"/>
      <c r="AW1" s="323"/>
      <c r="AX1" s="323"/>
      <c r="AY1" s="323"/>
      <c r="AZ1" s="324" t="s">
        <v>7</v>
      </c>
      <c r="BA1" s="324"/>
      <c r="BB1" s="324"/>
      <c r="BC1" s="324"/>
      <c r="BD1" s="325" t="s">
        <v>8</v>
      </c>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7"/>
      <c r="EJ1" s="2"/>
      <c r="EK1" s="2"/>
      <c r="EL1" s="2"/>
    </row>
    <row r="2" spans="1:148" s="1" customFormat="1" ht="18.75" customHeight="1" x14ac:dyDescent="0.3">
      <c r="B2" s="315" t="s">
        <v>9</v>
      </c>
      <c r="C2" s="315" t="s">
        <v>10</v>
      </c>
      <c r="D2" s="315" t="s">
        <v>11</v>
      </c>
      <c r="E2" s="316" t="s">
        <v>12</v>
      </c>
      <c r="F2" s="316" t="s">
        <v>13</v>
      </c>
      <c r="G2" s="316" t="s">
        <v>14</v>
      </c>
      <c r="H2" s="317" t="s">
        <v>15</v>
      </c>
      <c r="I2" s="322" t="s">
        <v>16</v>
      </c>
      <c r="J2" s="322" t="s">
        <v>17</v>
      </c>
      <c r="K2" s="322" t="s">
        <v>18</v>
      </c>
      <c r="L2" s="322" t="s">
        <v>19</v>
      </c>
      <c r="M2" s="322" t="s">
        <v>20</v>
      </c>
      <c r="N2" s="322" t="s">
        <v>21</v>
      </c>
      <c r="O2" s="333" t="s">
        <v>22</v>
      </c>
      <c r="P2" s="336" t="s">
        <v>23</v>
      </c>
      <c r="Q2" s="333" t="s">
        <v>24</v>
      </c>
      <c r="R2" s="333" t="s">
        <v>25</v>
      </c>
      <c r="S2" s="336" t="s">
        <v>26</v>
      </c>
      <c r="T2" s="333" t="s">
        <v>27</v>
      </c>
      <c r="U2" s="333" t="s">
        <v>28</v>
      </c>
      <c r="V2" s="333" t="s">
        <v>29</v>
      </c>
      <c r="W2" s="333" t="s">
        <v>30</v>
      </c>
      <c r="X2" s="334" t="s">
        <v>31</v>
      </c>
      <c r="Y2" s="334" t="s">
        <v>32</v>
      </c>
      <c r="Z2" s="331" t="s">
        <v>33</v>
      </c>
      <c r="AA2" s="331"/>
      <c r="AB2" s="331"/>
      <c r="AC2" s="331"/>
      <c r="AD2" s="331"/>
      <c r="AE2" s="331"/>
      <c r="AF2" s="337" t="s">
        <v>34</v>
      </c>
      <c r="AG2" s="337" t="s">
        <v>35</v>
      </c>
      <c r="AH2" s="337" t="s">
        <v>36</v>
      </c>
      <c r="AI2" s="337" t="s">
        <v>37</v>
      </c>
      <c r="AJ2" s="337" t="s">
        <v>38</v>
      </c>
      <c r="AK2" s="337" t="s">
        <v>39</v>
      </c>
      <c r="AL2" s="337" t="s">
        <v>40</v>
      </c>
      <c r="AM2" s="337" t="s">
        <v>41</v>
      </c>
      <c r="AN2" s="337" t="s">
        <v>42</v>
      </c>
      <c r="AO2" s="338" t="s">
        <v>43</v>
      </c>
      <c r="AP2" s="338" t="s">
        <v>44</v>
      </c>
      <c r="AQ2" s="338" t="s">
        <v>45</v>
      </c>
      <c r="AR2" s="338" t="s">
        <v>46</v>
      </c>
      <c r="AS2" s="340" t="s">
        <v>47</v>
      </c>
      <c r="AT2" s="333" t="s">
        <v>48</v>
      </c>
      <c r="AU2" s="333" t="s">
        <v>49</v>
      </c>
      <c r="AV2" s="333" t="s">
        <v>50</v>
      </c>
      <c r="AW2" s="333" t="s">
        <v>51</v>
      </c>
      <c r="AX2" s="333" t="s">
        <v>52</v>
      </c>
      <c r="AY2" s="333" t="s">
        <v>53</v>
      </c>
      <c r="AZ2" s="339" t="s">
        <v>54</v>
      </c>
      <c r="BA2" s="339" t="s">
        <v>55</v>
      </c>
      <c r="BB2" s="339" t="s">
        <v>56</v>
      </c>
      <c r="BC2" s="339" t="s">
        <v>57</v>
      </c>
      <c r="BD2" s="343" t="s">
        <v>58</v>
      </c>
      <c r="BE2" s="341" t="s">
        <v>59</v>
      </c>
      <c r="BF2" s="341" t="s">
        <v>60</v>
      </c>
      <c r="BG2" s="341" t="s">
        <v>61</v>
      </c>
      <c r="BH2" s="341" t="s">
        <v>62</v>
      </c>
      <c r="BI2" s="341" t="s">
        <v>63</v>
      </c>
      <c r="BJ2" s="341" t="s">
        <v>64</v>
      </c>
      <c r="BK2" s="343" t="s">
        <v>65</v>
      </c>
      <c r="BL2" s="341" t="s">
        <v>66</v>
      </c>
      <c r="BM2" s="341" t="s">
        <v>67</v>
      </c>
      <c r="BN2" s="341" t="s">
        <v>68</v>
      </c>
      <c r="BO2" s="341" t="s">
        <v>69</v>
      </c>
      <c r="BP2" s="341" t="s">
        <v>70</v>
      </c>
      <c r="BQ2" s="341" t="s">
        <v>71</v>
      </c>
      <c r="BR2" s="344" t="s">
        <v>72</v>
      </c>
      <c r="BS2" s="341" t="s">
        <v>73</v>
      </c>
      <c r="BT2" s="341" t="s">
        <v>74</v>
      </c>
      <c r="BU2" s="341" t="s">
        <v>75</v>
      </c>
      <c r="BV2" s="341" t="s">
        <v>76</v>
      </c>
      <c r="BW2" s="341" t="s">
        <v>77</v>
      </c>
      <c r="BX2" s="341" t="s">
        <v>78</v>
      </c>
      <c r="BY2" s="344" t="s">
        <v>79</v>
      </c>
      <c r="BZ2" s="341" t="s">
        <v>80</v>
      </c>
      <c r="CA2" s="341" t="s">
        <v>81</v>
      </c>
      <c r="CB2" s="341" t="s">
        <v>82</v>
      </c>
      <c r="CC2" s="341" t="s">
        <v>83</v>
      </c>
      <c r="CD2" s="341" t="s">
        <v>84</v>
      </c>
      <c r="CE2" s="341" t="s">
        <v>85</v>
      </c>
      <c r="CF2" s="344" t="s">
        <v>86</v>
      </c>
      <c r="CG2" s="341" t="s">
        <v>87</v>
      </c>
      <c r="CH2" s="341" t="s">
        <v>88</v>
      </c>
      <c r="CI2" s="341" t="s">
        <v>89</v>
      </c>
      <c r="CJ2" s="341" t="s">
        <v>90</v>
      </c>
      <c r="CK2" s="341" t="s">
        <v>91</v>
      </c>
      <c r="CL2" s="341" t="s">
        <v>92</v>
      </c>
      <c r="CM2" s="344" t="s">
        <v>93</v>
      </c>
      <c r="CN2" s="341" t="s">
        <v>94</v>
      </c>
      <c r="CO2" s="341" t="s">
        <v>95</v>
      </c>
      <c r="CP2" s="341" t="s">
        <v>96</v>
      </c>
      <c r="CQ2" s="341" t="s">
        <v>97</v>
      </c>
      <c r="CR2" s="341" t="s">
        <v>98</v>
      </c>
      <c r="CS2" s="341" t="s">
        <v>99</v>
      </c>
      <c r="CT2" s="344" t="s">
        <v>100</v>
      </c>
      <c r="CU2" s="341" t="s">
        <v>101</v>
      </c>
      <c r="CV2" s="341" t="s">
        <v>102</v>
      </c>
      <c r="CW2" s="341" t="s">
        <v>103</v>
      </c>
      <c r="CX2" s="341" t="s">
        <v>104</v>
      </c>
      <c r="CY2" s="341" t="s">
        <v>105</v>
      </c>
      <c r="CZ2" s="341" t="s">
        <v>106</v>
      </c>
      <c r="DA2" s="344" t="s">
        <v>107</v>
      </c>
      <c r="DB2" s="341" t="s">
        <v>108</v>
      </c>
      <c r="DC2" s="341" t="s">
        <v>109</v>
      </c>
      <c r="DD2" s="341" t="s">
        <v>110</v>
      </c>
      <c r="DE2" s="341" t="s">
        <v>111</v>
      </c>
      <c r="DF2" s="341" t="s">
        <v>112</v>
      </c>
      <c r="DG2" s="341" t="s">
        <v>113</v>
      </c>
      <c r="DH2" s="343" t="s">
        <v>114</v>
      </c>
      <c r="DI2" s="341" t="s">
        <v>115</v>
      </c>
      <c r="DJ2" s="341" t="s">
        <v>116</v>
      </c>
      <c r="DK2" s="341" t="s">
        <v>117</v>
      </c>
      <c r="DL2" s="341" t="s">
        <v>118</v>
      </c>
      <c r="DM2" s="341" t="s">
        <v>119</v>
      </c>
      <c r="DN2" s="341" t="s">
        <v>120</v>
      </c>
      <c r="DO2" s="343" t="s">
        <v>121</v>
      </c>
      <c r="DP2" s="341" t="s">
        <v>122</v>
      </c>
      <c r="DQ2" s="341" t="s">
        <v>123</v>
      </c>
      <c r="DR2" s="341" t="s">
        <v>124</v>
      </c>
      <c r="DS2" s="341" t="s">
        <v>125</v>
      </c>
      <c r="DT2" s="341" t="s">
        <v>126</v>
      </c>
      <c r="DU2" s="341" t="s">
        <v>127</v>
      </c>
      <c r="DV2" s="343" t="s">
        <v>128</v>
      </c>
      <c r="DW2" s="341" t="s">
        <v>129</v>
      </c>
      <c r="DX2" s="341" t="s">
        <v>130</v>
      </c>
      <c r="DY2" s="341" t="s">
        <v>131</v>
      </c>
      <c r="DZ2" s="341" t="s">
        <v>132</v>
      </c>
      <c r="EA2" s="341" t="s">
        <v>133</v>
      </c>
      <c r="EB2" s="341" t="s">
        <v>134</v>
      </c>
      <c r="EC2" s="343" t="s">
        <v>135</v>
      </c>
      <c r="ED2" s="341" t="s">
        <v>136</v>
      </c>
      <c r="EE2" s="341" t="s">
        <v>137</v>
      </c>
      <c r="EF2" s="341" t="s">
        <v>138</v>
      </c>
      <c r="EG2" s="341" t="s">
        <v>139</v>
      </c>
      <c r="EH2" s="341" t="s">
        <v>140</v>
      </c>
      <c r="EI2" s="341" t="s">
        <v>141</v>
      </c>
      <c r="EJ2" s="2"/>
      <c r="EK2" s="2"/>
      <c r="EL2" s="2"/>
    </row>
    <row r="3" spans="1:148" s="8" customFormat="1" ht="35.25" customHeight="1" x14ac:dyDescent="0.25">
      <c r="A3" s="4" t="s">
        <v>142</v>
      </c>
      <c r="B3" s="315"/>
      <c r="C3" s="315"/>
      <c r="D3" s="315"/>
      <c r="E3" s="316"/>
      <c r="F3" s="316"/>
      <c r="G3" s="316"/>
      <c r="H3" s="317"/>
      <c r="I3" s="322"/>
      <c r="J3" s="322"/>
      <c r="K3" s="322"/>
      <c r="L3" s="322"/>
      <c r="M3" s="322"/>
      <c r="N3" s="322"/>
      <c r="O3" s="333"/>
      <c r="P3" s="336"/>
      <c r="Q3" s="333"/>
      <c r="R3" s="333"/>
      <c r="S3" s="336"/>
      <c r="T3" s="333"/>
      <c r="U3" s="333"/>
      <c r="V3" s="333"/>
      <c r="W3" s="333"/>
      <c r="X3" s="335"/>
      <c r="Y3" s="335"/>
      <c r="Z3" s="3" t="s">
        <v>143</v>
      </c>
      <c r="AA3" s="3" t="s">
        <v>144</v>
      </c>
      <c r="AB3" s="3" t="s">
        <v>145</v>
      </c>
      <c r="AC3" s="3" t="s">
        <v>146</v>
      </c>
      <c r="AD3" s="3" t="s">
        <v>147</v>
      </c>
      <c r="AE3" s="5" t="s">
        <v>148</v>
      </c>
      <c r="AF3" s="337"/>
      <c r="AG3" s="337"/>
      <c r="AH3" s="337"/>
      <c r="AI3" s="337"/>
      <c r="AJ3" s="337"/>
      <c r="AK3" s="337"/>
      <c r="AL3" s="337"/>
      <c r="AM3" s="337"/>
      <c r="AN3" s="337"/>
      <c r="AO3" s="338"/>
      <c r="AP3" s="338"/>
      <c r="AQ3" s="338"/>
      <c r="AR3" s="338"/>
      <c r="AS3" s="340"/>
      <c r="AT3" s="336"/>
      <c r="AU3" s="336"/>
      <c r="AV3" s="336"/>
      <c r="AW3" s="336"/>
      <c r="AX3" s="336"/>
      <c r="AY3" s="336"/>
      <c r="AZ3" s="339"/>
      <c r="BA3" s="339"/>
      <c r="BB3" s="339"/>
      <c r="BC3" s="339"/>
      <c r="BD3" s="343"/>
      <c r="BE3" s="342"/>
      <c r="BF3" s="342"/>
      <c r="BG3" s="342"/>
      <c r="BH3" s="342"/>
      <c r="BI3" s="342"/>
      <c r="BJ3" s="342"/>
      <c r="BK3" s="343"/>
      <c r="BL3" s="342"/>
      <c r="BM3" s="342"/>
      <c r="BN3" s="342"/>
      <c r="BO3" s="342"/>
      <c r="BP3" s="342"/>
      <c r="BQ3" s="342"/>
      <c r="BR3" s="344"/>
      <c r="BS3" s="342"/>
      <c r="BT3" s="342"/>
      <c r="BU3" s="342"/>
      <c r="BV3" s="342"/>
      <c r="BW3" s="342"/>
      <c r="BX3" s="342"/>
      <c r="BY3" s="344"/>
      <c r="BZ3" s="342"/>
      <c r="CA3" s="342"/>
      <c r="CB3" s="342"/>
      <c r="CC3" s="342"/>
      <c r="CD3" s="342"/>
      <c r="CE3" s="342"/>
      <c r="CF3" s="344"/>
      <c r="CG3" s="342"/>
      <c r="CH3" s="342"/>
      <c r="CI3" s="342"/>
      <c r="CJ3" s="342"/>
      <c r="CK3" s="342"/>
      <c r="CL3" s="342"/>
      <c r="CM3" s="344"/>
      <c r="CN3" s="342"/>
      <c r="CO3" s="342"/>
      <c r="CP3" s="342"/>
      <c r="CQ3" s="342"/>
      <c r="CR3" s="342"/>
      <c r="CS3" s="342"/>
      <c r="CT3" s="344"/>
      <c r="CU3" s="342"/>
      <c r="CV3" s="342"/>
      <c r="CW3" s="342"/>
      <c r="CX3" s="342"/>
      <c r="CY3" s="342"/>
      <c r="CZ3" s="342"/>
      <c r="DA3" s="344"/>
      <c r="DB3" s="342"/>
      <c r="DC3" s="342"/>
      <c r="DD3" s="342"/>
      <c r="DE3" s="342"/>
      <c r="DF3" s="342"/>
      <c r="DG3" s="342"/>
      <c r="DH3" s="343"/>
      <c r="DI3" s="342"/>
      <c r="DJ3" s="342"/>
      <c r="DK3" s="342"/>
      <c r="DL3" s="342"/>
      <c r="DM3" s="342"/>
      <c r="DN3" s="342"/>
      <c r="DO3" s="343"/>
      <c r="DP3" s="342"/>
      <c r="DQ3" s="342"/>
      <c r="DR3" s="342"/>
      <c r="DS3" s="342"/>
      <c r="DT3" s="342"/>
      <c r="DU3" s="342"/>
      <c r="DV3" s="345"/>
      <c r="DW3" s="342"/>
      <c r="DX3" s="342"/>
      <c r="DY3" s="342"/>
      <c r="DZ3" s="342"/>
      <c r="EA3" s="342"/>
      <c r="EB3" s="342"/>
      <c r="EC3" s="345"/>
      <c r="ED3" s="342"/>
      <c r="EE3" s="342"/>
      <c r="EF3" s="342"/>
      <c r="EG3" s="342"/>
      <c r="EH3" s="342"/>
      <c r="EI3" s="342"/>
      <c r="EJ3" s="6" t="s">
        <v>149</v>
      </c>
      <c r="EK3" s="7" t="s">
        <v>150</v>
      </c>
      <c r="EL3" s="7" t="s">
        <v>151</v>
      </c>
      <c r="EM3" s="7" t="s">
        <v>16</v>
      </c>
      <c r="EN3" s="7" t="s">
        <v>17</v>
      </c>
      <c r="EO3" s="7" t="s">
        <v>18</v>
      </c>
      <c r="EP3" s="7" t="s">
        <v>19</v>
      </c>
      <c r="EQ3" s="7" t="s">
        <v>20</v>
      </c>
      <c r="ER3" s="7" t="s">
        <v>21</v>
      </c>
    </row>
    <row r="4" spans="1:148" s="13" customFormat="1" ht="15.75" x14ac:dyDescent="0.25">
      <c r="A4" s="9">
        <v>1</v>
      </c>
      <c r="B4" s="10">
        <v>2</v>
      </c>
      <c r="C4" s="10">
        <v>3</v>
      </c>
      <c r="D4" s="9">
        <v>4</v>
      </c>
      <c r="E4" s="10">
        <v>5</v>
      </c>
      <c r="F4" s="10">
        <v>6</v>
      </c>
      <c r="G4" s="9">
        <v>7</v>
      </c>
      <c r="H4" s="10">
        <v>8</v>
      </c>
      <c r="I4" s="10">
        <v>9</v>
      </c>
      <c r="J4" s="9">
        <v>10</v>
      </c>
      <c r="K4" s="10">
        <v>11</v>
      </c>
      <c r="L4" s="10">
        <v>12</v>
      </c>
      <c r="M4" s="9">
        <v>13</v>
      </c>
      <c r="N4" s="10">
        <v>14</v>
      </c>
      <c r="O4" s="10">
        <v>15</v>
      </c>
      <c r="P4" s="9">
        <v>16</v>
      </c>
      <c r="Q4" s="10">
        <v>17</v>
      </c>
      <c r="R4" s="10">
        <v>18</v>
      </c>
      <c r="S4" s="9">
        <v>19</v>
      </c>
      <c r="T4" s="10">
        <v>20</v>
      </c>
      <c r="U4" s="10">
        <v>21</v>
      </c>
      <c r="V4" s="9">
        <v>22</v>
      </c>
      <c r="W4" s="10">
        <v>23</v>
      </c>
      <c r="X4" s="10">
        <v>24</v>
      </c>
      <c r="Y4" s="9">
        <v>25</v>
      </c>
      <c r="Z4" s="10">
        <v>26</v>
      </c>
      <c r="AA4" s="10">
        <v>27</v>
      </c>
      <c r="AB4" s="9">
        <v>28</v>
      </c>
      <c r="AC4" s="10">
        <v>29</v>
      </c>
      <c r="AD4" s="10">
        <v>30</v>
      </c>
      <c r="AE4" s="9">
        <v>31</v>
      </c>
      <c r="AF4" s="10">
        <v>32</v>
      </c>
      <c r="AG4" s="10">
        <v>33</v>
      </c>
      <c r="AH4" s="9">
        <v>34</v>
      </c>
      <c r="AI4" s="10">
        <v>35</v>
      </c>
      <c r="AJ4" s="10">
        <v>36</v>
      </c>
      <c r="AK4" s="9">
        <v>37</v>
      </c>
      <c r="AL4" s="10">
        <v>38</v>
      </c>
      <c r="AM4" s="10">
        <v>39</v>
      </c>
      <c r="AN4" s="9">
        <v>40</v>
      </c>
      <c r="AO4" s="10">
        <v>41</v>
      </c>
      <c r="AP4" s="10">
        <v>42</v>
      </c>
      <c r="AQ4" s="9">
        <v>43</v>
      </c>
      <c r="AR4" s="10">
        <v>44</v>
      </c>
      <c r="AS4" s="10">
        <v>45</v>
      </c>
      <c r="AT4" s="9">
        <v>46</v>
      </c>
      <c r="AU4" s="10">
        <v>47</v>
      </c>
      <c r="AV4" s="10">
        <v>48</v>
      </c>
      <c r="AW4" s="9">
        <v>49</v>
      </c>
      <c r="AX4" s="10">
        <v>50</v>
      </c>
      <c r="AY4" s="10">
        <v>51</v>
      </c>
      <c r="AZ4" s="9">
        <v>52</v>
      </c>
      <c r="BA4" s="10">
        <v>53</v>
      </c>
      <c r="BB4" s="10">
        <v>54</v>
      </c>
      <c r="BC4" s="9">
        <v>55</v>
      </c>
      <c r="BD4" s="10">
        <v>56</v>
      </c>
      <c r="BE4" s="10">
        <v>57</v>
      </c>
      <c r="BF4" s="9">
        <v>58</v>
      </c>
      <c r="BG4" s="10">
        <v>59</v>
      </c>
      <c r="BH4" s="10">
        <v>60</v>
      </c>
      <c r="BI4" s="9">
        <v>61</v>
      </c>
      <c r="BJ4" s="10">
        <v>62</v>
      </c>
      <c r="BK4" s="10">
        <v>63</v>
      </c>
      <c r="BL4" s="9">
        <v>64</v>
      </c>
      <c r="BM4" s="10">
        <v>65</v>
      </c>
      <c r="BN4" s="10">
        <v>66</v>
      </c>
      <c r="BO4" s="9">
        <v>67</v>
      </c>
      <c r="BP4" s="10">
        <v>68</v>
      </c>
      <c r="BQ4" s="10">
        <v>69</v>
      </c>
      <c r="BR4" s="9">
        <v>70</v>
      </c>
      <c r="BS4" s="10">
        <v>71</v>
      </c>
      <c r="BT4" s="10">
        <v>72</v>
      </c>
      <c r="BU4" s="9">
        <v>73</v>
      </c>
      <c r="BV4" s="10">
        <v>74</v>
      </c>
      <c r="BW4" s="10">
        <v>75</v>
      </c>
      <c r="BX4" s="9">
        <v>76</v>
      </c>
      <c r="BY4" s="10">
        <v>77</v>
      </c>
      <c r="BZ4" s="10">
        <v>78</v>
      </c>
      <c r="CA4" s="9">
        <v>79</v>
      </c>
      <c r="CB4" s="10">
        <v>80</v>
      </c>
      <c r="CC4" s="10">
        <v>81</v>
      </c>
      <c r="CD4" s="9">
        <v>82</v>
      </c>
      <c r="CE4" s="10">
        <v>83</v>
      </c>
      <c r="CF4" s="10">
        <v>84</v>
      </c>
      <c r="CG4" s="9">
        <v>85</v>
      </c>
      <c r="CH4" s="10">
        <v>86</v>
      </c>
      <c r="CI4" s="10">
        <v>87</v>
      </c>
      <c r="CJ4" s="9">
        <v>88</v>
      </c>
      <c r="CK4" s="10">
        <v>89</v>
      </c>
      <c r="CL4" s="10">
        <v>90</v>
      </c>
      <c r="CM4" s="9">
        <v>91</v>
      </c>
      <c r="CN4" s="10">
        <v>92</v>
      </c>
      <c r="CO4" s="10">
        <v>93</v>
      </c>
      <c r="CP4" s="9">
        <v>94</v>
      </c>
      <c r="CQ4" s="10">
        <v>95</v>
      </c>
      <c r="CR4" s="10">
        <v>96</v>
      </c>
      <c r="CS4" s="9">
        <v>97</v>
      </c>
      <c r="CT4" s="10">
        <v>98</v>
      </c>
      <c r="CU4" s="10">
        <v>99</v>
      </c>
      <c r="CV4" s="9">
        <v>100</v>
      </c>
      <c r="CW4" s="10">
        <v>101</v>
      </c>
      <c r="CX4" s="10">
        <v>102</v>
      </c>
      <c r="CY4" s="9">
        <v>103</v>
      </c>
      <c r="CZ4" s="10">
        <v>104</v>
      </c>
      <c r="DA4" s="10">
        <v>105</v>
      </c>
      <c r="DB4" s="9">
        <v>106</v>
      </c>
      <c r="DC4" s="10">
        <v>107</v>
      </c>
      <c r="DD4" s="10">
        <v>108</v>
      </c>
      <c r="DE4" s="9">
        <v>109</v>
      </c>
      <c r="DF4" s="10">
        <v>110</v>
      </c>
      <c r="DG4" s="10">
        <v>111</v>
      </c>
      <c r="DH4" s="9">
        <v>112</v>
      </c>
      <c r="DI4" s="10">
        <v>113</v>
      </c>
      <c r="DJ4" s="10">
        <v>114</v>
      </c>
      <c r="DK4" s="9">
        <v>115</v>
      </c>
      <c r="DL4" s="10">
        <v>116</v>
      </c>
      <c r="DM4" s="10">
        <v>117</v>
      </c>
      <c r="DN4" s="9">
        <v>118</v>
      </c>
      <c r="DO4" s="10">
        <v>119</v>
      </c>
      <c r="DP4" s="10">
        <v>120</v>
      </c>
      <c r="DQ4" s="9">
        <v>121</v>
      </c>
      <c r="DR4" s="10">
        <v>122</v>
      </c>
      <c r="DS4" s="10">
        <v>123</v>
      </c>
      <c r="DT4" s="9">
        <v>124</v>
      </c>
      <c r="DU4" s="10">
        <v>125</v>
      </c>
      <c r="DV4" s="10">
        <v>126</v>
      </c>
      <c r="DW4" s="9">
        <v>127</v>
      </c>
      <c r="DX4" s="10">
        <v>128</v>
      </c>
      <c r="DY4" s="10">
        <v>129</v>
      </c>
      <c r="DZ4" s="9">
        <v>130</v>
      </c>
      <c r="EA4" s="10">
        <v>131</v>
      </c>
      <c r="EB4" s="10">
        <v>132</v>
      </c>
      <c r="EC4" s="9">
        <v>133</v>
      </c>
      <c r="ED4" s="10">
        <v>134</v>
      </c>
      <c r="EE4" s="10">
        <v>135</v>
      </c>
      <c r="EF4" s="9">
        <v>136</v>
      </c>
      <c r="EG4" s="10">
        <v>137</v>
      </c>
      <c r="EH4" s="10">
        <v>138</v>
      </c>
      <c r="EI4" s="9">
        <v>139</v>
      </c>
      <c r="EJ4" s="11"/>
      <c r="EK4" s="12"/>
      <c r="EL4" s="12"/>
      <c r="EM4" s="12"/>
      <c r="EN4" s="12"/>
      <c r="EO4" s="12"/>
      <c r="EP4" s="12"/>
      <c r="EQ4" s="12"/>
      <c r="ER4" s="12"/>
    </row>
    <row r="5" spans="1:148" s="19" customFormat="1" ht="15.75" x14ac:dyDescent="0.25">
      <c r="A5" s="14" t="str">
        <f>+A3</f>
        <v>llave_ID</v>
      </c>
      <c r="B5" s="15" t="str">
        <f t="shared" ref="B5:Y5" si="0">+B2</f>
        <v>Nivel</v>
      </c>
      <c r="C5" s="15" t="str">
        <f t="shared" si="0"/>
        <v>Despacho o dirección</v>
      </c>
      <c r="D5" s="15" t="str">
        <f t="shared" si="0"/>
        <v>Dependencia</v>
      </c>
      <c r="E5" s="15" t="str">
        <f t="shared" si="0"/>
        <v>Dimensión MIPG</v>
      </c>
      <c r="F5" s="15" t="str">
        <f t="shared" si="0"/>
        <v>Objetivo del SIG</v>
      </c>
      <c r="G5" s="15" t="str">
        <f t="shared" si="0"/>
        <v>Proceso del SIG</v>
      </c>
      <c r="H5" s="15" t="str">
        <f t="shared" si="0"/>
        <v>Meta Objetivos de Desarrollo Sostenible (ODS)</v>
      </c>
      <c r="I5" s="15" t="str">
        <f t="shared" si="0"/>
        <v>Transformación</v>
      </c>
      <c r="J5" s="15" t="str">
        <f t="shared" si="0"/>
        <v>Pilar</v>
      </c>
      <c r="K5" s="15" t="str">
        <f t="shared" si="0"/>
        <v>Catalizador</v>
      </c>
      <c r="L5" s="15" t="str">
        <f t="shared" si="0"/>
        <v>Componente</v>
      </c>
      <c r="M5" s="15" t="str">
        <f t="shared" si="0"/>
        <v>Eje estratégico</v>
      </c>
      <c r="N5" s="15" t="str">
        <f t="shared" si="0"/>
        <v>Estrategia</v>
      </c>
      <c r="O5" s="15" t="str">
        <f t="shared" si="0"/>
        <v>ID Indicador</v>
      </c>
      <c r="P5" s="15" t="str">
        <f t="shared" si="0"/>
        <v>Nombre del indicador</v>
      </c>
      <c r="Q5" s="15" t="str">
        <f t="shared" si="0"/>
        <v>Tipo de indicador</v>
      </c>
      <c r="R5" s="15" t="str">
        <f t="shared" si="0"/>
        <v>Tipo de acumulación</v>
      </c>
      <c r="S5" s="15" t="str">
        <f t="shared" si="0"/>
        <v>Fórmula de cálculo</v>
      </c>
      <c r="T5" s="15" t="str">
        <f t="shared" si="0"/>
        <v>Unidad de medida</v>
      </c>
      <c r="U5" s="15" t="str">
        <f t="shared" si="0"/>
        <v>Periodicidad</v>
      </c>
      <c r="V5" s="15" t="str">
        <f t="shared" si="0"/>
        <v>Días de rezago</v>
      </c>
      <c r="W5" s="15" t="str">
        <f t="shared" si="0"/>
        <v>Medio de verificación</v>
      </c>
      <c r="X5" s="15" t="str">
        <f t="shared" si="0"/>
        <v>Origen</v>
      </c>
      <c r="Y5" s="15" t="str">
        <f t="shared" si="0"/>
        <v xml:space="preserve">Macrometa </v>
      </c>
      <c r="Z5" s="15" t="str">
        <f t="shared" ref="Z5:AE5" si="1">+Z3</f>
        <v>MPC
Mesa Permanente de Concertación</v>
      </c>
      <c r="AA5" s="15" t="str">
        <f t="shared" si="1"/>
        <v>MRA
Mesa Regional Amazónica</v>
      </c>
      <c r="AB5" s="15" t="str">
        <f t="shared" si="1"/>
        <v xml:space="preserve"> CRIC
Consejo Regional Indígena del Cauca</v>
      </c>
      <c r="AC5" s="15" t="str">
        <f t="shared" si="1"/>
        <v xml:space="preserve"> CRIDEC
Consejo Regional Indígena de Caldas</v>
      </c>
      <c r="AD5" s="15" t="str">
        <f t="shared" si="1"/>
        <v xml:space="preserve"> CRIHU
Consejo Regional Indígena del Huila</v>
      </c>
      <c r="AE5" s="15" t="str">
        <f t="shared" si="1"/>
        <v>Otras mesas</v>
      </c>
      <c r="AF5" s="16" t="str">
        <f t="shared" ref="AF5:CQ5" si="2">+AF2</f>
        <v>Étnicos - Comunidad Negra, Afrocolombiana, Raizal y Palenquera</v>
      </c>
      <c r="AG5" s="15" t="str">
        <f t="shared" si="2"/>
        <v>Étnicos - Rrom</v>
      </c>
      <c r="AH5" s="15" t="str">
        <f t="shared" si="2"/>
        <v>Equidad de la Mujer</v>
      </c>
      <c r="AI5" s="15" t="str">
        <f t="shared" si="2"/>
        <v>Primera Infancia, Infancia y Adolescencia</v>
      </c>
      <c r="AJ5" s="15" t="str">
        <f t="shared" si="2"/>
        <v>Víctimas</v>
      </c>
      <c r="AK5" s="15" t="str">
        <f t="shared" si="2"/>
        <v>Participación Ciudadana</v>
      </c>
      <c r="AL5" s="15" t="str">
        <f t="shared" si="2"/>
        <v>Discapacidad</v>
      </c>
      <c r="AM5" s="15" t="str">
        <f t="shared" si="2"/>
        <v>TIC</v>
      </c>
      <c r="AN5" s="15" t="str">
        <f t="shared" si="2"/>
        <v>CTeI</v>
      </c>
      <c r="AO5" s="15" t="str">
        <f t="shared" si="2"/>
        <v>Iniciativas PPI</v>
      </c>
      <c r="AP5" s="15" t="str">
        <f t="shared" si="2"/>
        <v>Derechos Humanos</v>
      </c>
      <c r="AQ5" s="15" t="str">
        <f t="shared" si="2"/>
        <v xml:space="preserve">Pactos Territoriales </v>
      </c>
      <c r="AR5" s="15" t="str">
        <f t="shared" si="2"/>
        <v>CONPES 
(Número documento )</v>
      </c>
      <c r="AS5" s="15" t="str">
        <f t="shared" si="2"/>
        <v>Otros</v>
      </c>
      <c r="AT5" s="15" t="str">
        <f t="shared" si="2"/>
        <v>Línea Base 
2022</v>
      </c>
      <c r="AU5" s="15" t="str">
        <f t="shared" si="2"/>
        <v>Meta 
2023</v>
      </c>
      <c r="AV5" s="15" t="str">
        <f t="shared" si="2"/>
        <v>Meta 
2024</v>
      </c>
      <c r="AW5" s="15" t="str">
        <f t="shared" si="2"/>
        <v>Meta 
2025</v>
      </c>
      <c r="AX5" s="15" t="str">
        <f t="shared" si="2"/>
        <v>Meta 
2026</v>
      </c>
      <c r="AY5" s="15" t="str">
        <f t="shared" si="2"/>
        <v>Meta 
cuatrienio</v>
      </c>
      <c r="AZ5" s="15" t="str">
        <f t="shared" si="2"/>
        <v>Avance 2023</v>
      </c>
      <c r="BA5" s="15" t="str">
        <f t="shared" si="2"/>
        <v>Avance 2024</v>
      </c>
      <c r="BB5" s="15" t="str">
        <f t="shared" si="2"/>
        <v>Avance 2025</v>
      </c>
      <c r="BC5" s="15" t="str">
        <f t="shared" si="2"/>
        <v>Avance 2026</v>
      </c>
      <c r="BD5" s="15" t="str">
        <f t="shared" si="2"/>
        <v>Meta enero</v>
      </c>
      <c r="BE5" s="15" t="str">
        <f t="shared" si="2"/>
        <v>Avance cuantitativo enero</v>
      </c>
      <c r="BF5" s="15" t="str">
        <f t="shared" si="2"/>
        <v>Reporte cualitativo enero</v>
      </c>
      <c r="BG5" s="15" t="str">
        <f t="shared" si="2"/>
        <v>% Meta enero</v>
      </c>
      <c r="BH5" s="15" t="str">
        <f t="shared" si="2"/>
        <v>% Avance enero</v>
      </c>
      <c r="BI5" s="15" t="str">
        <f t="shared" si="2"/>
        <v>Validado enero</v>
      </c>
      <c r="BJ5" s="15" t="str">
        <f t="shared" si="2"/>
        <v>Observaciones validación enero</v>
      </c>
      <c r="BK5" s="15" t="str">
        <f t="shared" si="2"/>
        <v>Meta febrero</v>
      </c>
      <c r="BL5" s="15" t="str">
        <f t="shared" si="2"/>
        <v>Avance cuantitativo febrero</v>
      </c>
      <c r="BM5" s="15" t="str">
        <f t="shared" si="2"/>
        <v>Reporte cualitativo febrero</v>
      </c>
      <c r="BN5" s="15" t="str">
        <f t="shared" si="2"/>
        <v>% Meta febrero</v>
      </c>
      <c r="BO5" s="15" t="str">
        <f t="shared" si="2"/>
        <v>% Avance febrero</v>
      </c>
      <c r="BP5" s="15" t="str">
        <f t="shared" si="2"/>
        <v>Validado febrero</v>
      </c>
      <c r="BQ5" s="15" t="str">
        <f t="shared" si="2"/>
        <v>Observaciones validación febrero</v>
      </c>
      <c r="BR5" s="15" t="str">
        <f t="shared" si="2"/>
        <v>Meta marzo</v>
      </c>
      <c r="BS5" s="15" t="str">
        <f t="shared" si="2"/>
        <v>Avance cuantitativo marzo</v>
      </c>
      <c r="BT5" s="15" t="str">
        <f t="shared" si="2"/>
        <v>Reporte cualitativo marzo</v>
      </c>
      <c r="BU5" s="15" t="str">
        <f t="shared" si="2"/>
        <v>% Meta marzo</v>
      </c>
      <c r="BV5" s="15" t="str">
        <f t="shared" si="2"/>
        <v>% Avance marzo</v>
      </c>
      <c r="BW5" s="15" t="str">
        <f t="shared" si="2"/>
        <v>Validado marzo</v>
      </c>
      <c r="BX5" s="15" t="str">
        <f t="shared" si="2"/>
        <v>Observaciones validación marzo</v>
      </c>
      <c r="BY5" s="15" t="str">
        <f t="shared" si="2"/>
        <v>Meta abril</v>
      </c>
      <c r="BZ5" s="15" t="str">
        <f t="shared" si="2"/>
        <v>Avance cuantitativo abril</v>
      </c>
      <c r="CA5" s="15" t="str">
        <f t="shared" si="2"/>
        <v>Reporte cualitativo abril</v>
      </c>
      <c r="CB5" s="15" t="str">
        <f t="shared" si="2"/>
        <v>% Meta abril</v>
      </c>
      <c r="CC5" s="15" t="str">
        <f t="shared" si="2"/>
        <v>% Avance abril</v>
      </c>
      <c r="CD5" s="15" t="str">
        <f t="shared" si="2"/>
        <v>Validado abril</v>
      </c>
      <c r="CE5" s="15" t="str">
        <f t="shared" si="2"/>
        <v>Observaciones validación abril</v>
      </c>
      <c r="CF5" s="15" t="str">
        <f t="shared" si="2"/>
        <v>Meta mayo</v>
      </c>
      <c r="CG5" s="15" t="str">
        <f t="shared" si="2"/>
        <v>Avance cuantitativo mayo</v>
      </c>
      <c r="CH5" s="15" t="str">
        <f t="shared" si="2"/>
        <v>Reporte cualitativo mayo</v>
      </c>
      <c r="CI5" s="15" t="str">
        <f t="shared" si="2"/>
        <v>% Meta mayo</v>
      </c>
      <c r="CJ5" s="15" t="str">
        <f t="shared" si="2"/>
        <v>% Avance mayo</v>
      </c>
      <c r="CK5" s="15" t="str">
        <f t="shared" si="2"/>
        <v>Validado mayo</v>
      </c>
      <c r="CL5" s="15" t="str">
        <f t="shared" si="2"/>
        <v>Observaciones validación mayo</v>
      </c>
      <c r="CM5" s="15" t="str">
        <f t="shared" si="2"/>
        <v>Meta junio</v>
      </c>
      <c r="CN5" s="15" t="str">
        <f t="shared" si="2"/>
        <v>Avance cuantitativo junio</v>
      </c>
      <c r="CO5" s="15" t="str">
        <f t="shared" si="2"/>
        <v>Reporte cualitativo junio</v>
      </c>
      <c r="CP5" s="15" t="str">
        <f t="shared" si="2"/>
        <v>% Meta junio</v>
      </c>
      <c r="CQ5" s="15" t="str">
        <f t="shared" si="2"/>
        <v>% Avance junio</v>
      </c>
      <c r="CR5" s="15" t="str">
        <f t="shared" ref="CR5:EI5" si="3">+CR2</f>
        <v>Validado junio</v>
      </c>
      <c r="CS5" s="15" t="str">
        <f t="shared" si="3"/>
        <v>Observaciones validación junio</v>
      </c>
      <c r="CT5" s="15" t="str">
        <f t="shared" si="3"/>
        <v>Meta julio</v>
      </c>
      <c r="CU5" s="15" t="str">
        <f t="shared" si="3"/>
        <v>Avance cuantitativo julio</v>
      </c>
      <c r="CV5" s="15" t="str">
        <f t="shared" si="3"/>
        <v>Reporte cualitativo julio</v>
      </c>
      <c r="CW5" s="15" t="str">
        <f t="shared" si="3"/>
        <v>% Meta julio</v>
      </c>
      <c r="CX5" s="15" t="str">
        <f t="shared" si="3"/>
        <v>% Avance julio</v>
      </c>
      <c r="CY5" s="15" t="str">
        <f t="shared" si="3"/>
        <v>Validado julio</v>
      </c>
      <c r="CZ5" s="15" t="str">
        <f t="shared" si="3"/>
        <v>Observaciones validación julio</v>
      </c>
      <c r="DA5" s="15" t="str">
        <f t="shared" si="3"/>
        <v>Meta agosto</v>
      </c>
      <c r="DB5" s="15" t="str">
        <f t="shared" si="3"/>
        <v>Avance cuantitativo agosto</v>
      </c>
      <c r="DC5" s="15" t="str">
        <f t="shared" si="3"/>
        <v>Reporte cualitativo agosto</v>
      </c>
      <c r="DD5" s="15" t="str">
        <f t="shared" si="3"/>
        <v>% Meta agosto</v>
      </c>
      <c r="DE5" s="15" t="str">
        <f t="shared" si="3"/>
        <v>% Avance agosto</v>
      </c>
      <c r="DF5" s="15" t="str">
        <f t="shared" si="3"/>
        <v>Validado agosto</v>
      </c>
      <c r="DG5" s="15" t="str">
        <f t="shared" si="3"/>
        <v>Observaciones validación agosto</v>
      </c>
      <c r="DH5" s="15" t="str">
        <f t="shared" si="3"/>
        <v>Meta septiembre</v>
      </c>
      <c r="DI5" s="15" t="str">
        <f t="shared" si="3"/>
        <v>Avance cuantitativo septiembre</v>
      </c>
      <c r="DJ5" s="15" t="str">
        <f t="shared" si="3"/>
        <v>Reporte cualitativo septiembre</v>
      </c>
      <c r="DK5" s="15" t="str">
        <f t="shared" si="3"/>
        <v>% Meta septiembre</v>
      </c>
      <c r="DL5" s="15" t="str">
        <f t="shared" si="3"/>
        <v>% Avance septiembre</v>
      </c>
      <c r="DM5" s="15" t="str">
        <f t="shared" si="3"/>
        <v>Validado septiembre</v>
      </c>
      <c r="DN5" s="15" t="str">
        <f t="shared" si="3"/>
        <v>Observaciones validación septiembre</v>
      </c>
      <c r="DO5" s="15" t="str">
        <f t="shared" si="3"/>
        <v>Meta octubre</v>
      </c>
      <c r="DP5" s="15" t="str">
        <f t="shared" si="3"/>
        <v>Avance cuantitativo octubre</v>
      </c>
      <c r="DQ5" s="15" t="str">
        <f t="shared" si="3"/>
        <v>Reporte cualitativo octubre</v>
      </c>
      <c r="DR5" s="15" t="str">
        <f t="shared" si="3"/>
        <v>% Meta octubre</v>
      </c>
      <c r="DS5" s="15" t="str">
        <f t="shared" si="3"/>
        <v>% Avance octubre</v>
      </c>
      <c r="DT5" s="15" t="str">
        <f t="shared" si="3"/>
        <v>Validado octubre</v>
      </c>
      <c r="DU5" s="15" t="str">
        <f t="shared" si="3"/>
        <v>Observaciones validación octubre</v>
      </c>
      <c r="DV5" s="15" t="str">
        <f t="shared" si="3"/>
        <v>Meta noviembre</v>
      </c>
      <c r="DW5" s="15" t="str">
        <f t="shared" si="3"/>
        <v>Avance cuantitativo noviembre</v>
      </c>
      <c r="DX5" s="15" t="str">
        <f t="shared" si="3"/>
        <v>Reporte cualitativo noviembre</v>
      </c>
      <c r="DY5" s="15" t="str">
        <f t="shared" si="3"/>
        <v>% Meta noviembre</v>
      </c>
      <c r="DZ5" s="15" t="str">
        <f t="shared" si="3"/>
        <v>% Avance noviembre</v>
      </c>
      <c r="EA5" s="15" t="str">
        <f t="shared" si="3"/>
        <v>Validado noviembre</v>
      </c>
      <c r="EB5" s="15" t="str">
        <f t="shared" si="3"/>
        <v>Observaciones validación noviembre</v>
      </c>
      <c r="EC5" s="15" t="str">
        <f t="shared" si="3"/>
        <v>Meta diciembre</v>
      </c>
      <c r="ED5" s="15" t="str">
        <f t="shared" si="3"/>
        <v>Avance cuantitativo diciembre</v>
      </c>
      <c r="EE5" s="15" t="str">
        <f t="shared" si="3"/>
        <v>Reporte cualitativo diciembre</v>
      </c>
      <c r="EF5" s="15" t="str">
        <f t="shared" si="3"/>
        <v>% Meta diciembre</v>
      </c>
      <c r="EG5" s="15" t="str">
        <f t="shared" si="3"/>
        <v>% Avance diciembre</v>
      </c>
      <c r="EH5" s="15" t="str">
        <f t="shared" si="3"/>
        <v>Validado diciembre</v>
      </c>
      <c r="EI5" s="15" t="str">
        <f t="shared" si="3"/>
        <v>Observaciones validación diciembre</v>
      </c>
      <c r="EJ5" s="15" t="str">
        <f>+EJ3</f>
        <v>INCOMPLETO</v>
      </c>
      <c r="EK5" s="17"/>
      <c r="EL5" s="18"/>
      <c r="EM5" s="18"/>
      <c r="EN5" s="18"/>
      <c r="EO5" s="18"/>
      <c r="EP5" s="18"/>
      <c r="EQ5" s="18"/>
      <c r="ER5" s="18"/>
    </row>
    <row r="6" spans="1:148" s="51" customFormat="1" x14ac:dyDescent="0.25">
      <c r="A6" s="20" t="s">
        <v>1430</v>
      </c>
      <c r="B6" s="21" t="s">
        <v>1002</v>
      </c>
      <c r="C6" s="22" t="s">
        <v>1003</v>
      </c>
      <c r="D6" s="22" t="s">
        <v>1145</v>
      </c>
      <c r="E6" s="63" t="s">
        <v>1146</v>
      </c>
      <c r="F6" s="63" t="s">
        <v>1006</v>
      </c>
      <c r="G6" s="63" t="s">
        <v>1147</v>
      </c>
      <c r="H6" s="63" t="s">
        <v>175</v>
      </c>
      <c r="I6" s="23" t="s">
        <v>158</v>
      </c>
      <c r="J6" s="23" t="s">
        <v>159</v>
      </c>
      <c r="K6" s="23" t="s">
        <v>160</v>
      </c>
      <c r="L6" s="23" t="s">
        <v>238</v>
      </c>
      <c r="M6" s="21" t="s">
        <v>162</v>
      </c>
      <c r="N6" s="25" t="s">
        <v>209</v>
      </c>
      <c r="O6" s="29">
        <v>66</v>
      </c>
      <c r="P6" s="231" t="s">
        <v>1148</v>
      </c>
      <c r="Q6" s="27" t="s">
        <v>165</v>
      </c>
      <c r="R6" s="27" t="s">
        <v>1149</v>
      </c>
      <c r="S6" s="23" t="s">
        <v>1150</v>
      </c>
      <c r="T6" s="26" t="s">
        <v>168</v>
      </c>
      <c r="U6" s="26" t="s">
        <v>199</v>
      </c>
      <c r="V6" s="26">
        <v>60</v>
      </c>
      <c r="W6" s="23" t="s">
        <v>1151</v>
      </c>
      <c r="X6" s="29" t="s">
        <v>171</v>
      </c>
      <c r="Y6" s="21"/>
      <c r="Z6" s="30"/>
      <c r="AA6" s="30"/>
      <c r="AB6" s="30"/>
      <c r="AC6" s="30"/>
      <c r="AD6" s="30"/>
      <c r="AE6" s="30"/>
      <c r="AF6" s="30"/>
      <c r="AG6" s="30"/>
      <c r="AH6" s="29"/>
      <c r="AI6" s="29"/>
      <c r="AJ6" s="29"/>
      <c r="AK6" s="29"/>
      <c r="AL6" s="29"/>
      <c r="AM6" s="29"/>
      <c r="AN6" s="29"/>
      <c r="AO6" s="29"/>
      <c r="AP6" s="29"/>
      <c r="AQ6" s="29"/>
      <c r="AR6" s="31"/>
      <c r="AS6" s="29"/>
      <c r="AT6" s="232">
        <v>0</v>
      </c>
      <c r="AU6" s="233">
        <v>0</v>
      </c>
      <c r="AV6" s="234">
        <v>590</v>
      </c>
      <c r="AW6" s="234">
        <v>500</v>
      </c>
      <c r="AX6" s="234">
        <v>50</v>
      </c>
      <c r="AY6" s="234">
        <v>1140</v>
      </c>
      <c r="AZ6" s="212"/>
      <c r="BA6" s="212"/>
      <c r="BB6" s="212"/>
      <c r="BC6" s="213"/>
      <c r="BD6" s="151"/>
      <c r="BE6" s="151"/>
      <c r="BF6" s="40"/>
      <c r="BG6" s="37">
        <f>IFERROR(BD6/AV6,0)</f>
        <v>0</v>
      </c>
      <c r="BH6" s="38">
        <f>+IF(BI6="SI",IFERROR((IF(BI6="SI",BE6,0)/AV6),"REVISAR"),0)</f>
        <v>0</v>
      </c>
      <c r="BI6" s="39" t="s">
        <v>174</v>
      </c>
      <c r="BJ6" s="40" t="s">
        <v>175</v>
      </c>
      <c r="BK6" s="151"/>
      <c r="BL6" s="44">
        <f>IF(BI6="SI",BE6,0)</f>
        <v>0</v>
      </c>
      <c r="BM6" s="40" t="s">
        <v>1152</v>
      </c>
      <c r="BN6" s="37">
        <f>+IFERROR(BK6/AV6,0)</f>
        <v>0</v>
      </c>
      <c r="BO6" s="38">
        <f>+IF(BP6="SI",IFERROR((IF(BP6="SI",BL6,0)/AV6),"REVISAR"),BH6)</f>
        <v>0</v>
      </c>
      <c r="BP6" s="39" t="s">
        <v>179</v>
      </c>
      <c r="BQ6" s="36" t="s">
        <v>1153</v>
      </c>
      <c r="BR6" s="95"/>
      <c r="BS6" s="111">
        <f>IF(BP6="SI",BL6,0)</f>
        <v>0</v>
      </c>
      <c r="BT6" s="40" t="s">
        <v>1152</v>
      </c>
      <c r="BU6" s="37">
        <f>IFERROR(BR6/AV6,0)</f>
        <v>0</v>
      </c>
      <c r="BV6" s="38">
        <f>+IF(BW6="SI",IFERROR((IF(BW6="SI",BS6,0)/AV6),"REVISAR"),BO6)</f>
        <v>0</v>
      </c>
      <c r="BW6" s="39" t="s">
        <v>179</v>
      </c>
      <c r="BX6" s="36" t="s">
        <v>1154</v>
      </c>
      <c r="BY6" s="151"/>
      <c r="BZ6" s="44">
        <f>IF(BW6="SI",BS6,0)</f>
        <v>0</v>
      </c>
      <c r="CA6" s="40" t="s">
        <v>1152</v>
      </c>
      <c r="CB6" s="37">
        <f>IFERROR(BY6/$AV6,0)</f>
        <v>0</v>
      </c>
      <c r="CC6" s="38">
        <f>+IF(CD6="SI",IFERROR((IF(CD6="SI",BZ6,0)/AV6),"REVISAR"),BV6)</f>
        <v>0</v>
      </c>
      <c r="CD6" s="39" t="s">
        <v>179</v>
      </c>
      <c r="CE6" s="36" t="s">
        <v>1116</v>
      </c>
      <c r="CF6" s="151"/>
      <c r="CG6" s="44">
        <f>IF(CD6="SI",BZ6,0)</f>
        <v>0</v>
      </c>
      <c r="CH6" s="40" t="s">
        <v>1152</v>
      </c>
      <c r="CI6" s="37">
        <f>IFERROR(CF6/$AV6,0)</f>
        <v>0</v>
      </c>
      <c r="CJ6" s="38">
        <f>+IF(CK6="SI",IFERROR((IF(CK6="SI",CG6,0)/AV6),"REVISAR"),CC6)</f>
        <v>0</v>
      </c>
      <c r="CK6" s="39" t="s">
        <v>179</v>
      </c>
      <c r="CL6" s="36" t="s">
        <v>1117</v>
      </c>
      <c r="CM6" s="151"/>
      <c r="CN6" s="44">
        <f>IF(CK6="SI",CG6,0)</f>
        <v>0</v>
      </c>
      <c r="CO6" s="40" t="s">
        <v>1152</v>
      </c>
      <c r="CP6" s="37">
        <f>IFERROR(CM6/$AV6,0)</f>
        <v>0</v>
      </c>
      <c r="CQ6" s="38">
        <f>+IF(CR6="SI",IFERROR((IF(CR6="SI",CN6,0)/AV6),"REVISAR"),CJ6)</f>
        <v>0</v>
      </c>
      <c r="CR6" s="39" t="s">
        <v>179</v>
      </c>
      <c r="CS6" s="40" t="s">
        <v>1117</v>
      </c>
      <c r="CT6" s="126"/>
      <c r="CU6" s="44">
        <f>IF(CR6="SI",CN6,0)</f>
        <v>0</v>
      </c>
      <c r="CV6" s="40"/>
      <c r="CW6" s="37">
        <f>IFERROR(CT6/$AV6,0)</f>
        <v>0</v>
      </c>
      <c r="CX6" s="38">
        <f>+IF(CY6="SI",IFERROR((IF(CY6="SI",CU6,0)/AV6),"REVISAR"),CQ6)</f>
        <v>0</v>
      </c>
      <c r="CY6" s="39" t="s">
        <v>174</v>
      </c>
      <c r="CZ6" s="40" t="s">
        <v>175</v>
      </c>
      <c r="DA6" s="152"/>
      <c r="DB6" s="44">
        <f>IF(CY6="SI",CU6,0)</f>
        <v>0</v>
      </c>
      <c r="DC6" s="40"/>
      <c r="DD6" s="37">
        <f>IFERROR(DA6/$AV6,0)</f>
        <v>0</v>
      </c>
      <c r="DE6" s="38">
        <f>+IF(DF6="SI",IFERROR((IF(DF6="SI",DB6,0)/AV6),"REVISAR"),CX6)</f>
        <v>0</v>
      </c>
      <c r="DF6" s="39" t="s">
        <v>174</v>
      </c>
      <c r="DG6" s="40" t="s">
        <v>175</v>
      </c>
      <c r="DH6" s="152"/>
      <c r="DI6" s="44">
        <f>IF(DF6="SI",DB6,0)</f>
        <v>0</v>
      </c>
      <c r="DJ6" s="40"/>
      <c r="DK6" s="37">
        <f>IFERROR(DH6/$AV6,0)</f>
        <v>0</v>
      </c>
      <c r="DL6" s="38">
        <f>+IF(DM6="SI",IFERROR((IF(DM6="SI",DI6,0)/AV6),"REVISAR"),DE6)</f>
        <v>0</v>
      </c>
      <c r="DM6" s="39" t="s">
        <v>174</v>
      </c>
      <c r="DN6" s="40" t="s">
        <v>175</v>
      </c>
      <c r="DO6" s="151"/>
      <c r="DP6" s="44">
        <f>IF(DM6="SI",DI6,0)</f>
        <v>0</v>
      </c>
      <c r="DQ6" s="40"/>
      <c r="DR6" s="37">
        <f>IFERROR(DO6/$AV6,0)</f>
        <v>0</v>
      </c>
      <c r="DS6" s="38">
        <f>+IF(DT6="SI",IFERROR((IF(DT6="SI",DP6,0)/AV6),"REVISAR"),DL6)</f>
        <v>0</v>
      </c>
      <c r="DT6" s="39" t="s">
        <v>174</v>
      </c>
      <c r="DU6" s="40" t="s">
        <v>175</v>
      </c>
      <c r="DV6" s="152"/>
      <c r="DW6" s="44">
        <f>IF(DT6="SI",DP6,0)</f>
        <v>0</v>
      </c>
      <c r="DX6" s="40"/>
      <c r="DY6" s="37">
        <f>IFERROR(DV6/$AV6,0)</f>
        <v>0</v>
      </c>
      <c r="DZ6" s="38">
        <f>+IF(EA6="SI",IFERROR((IF(EA6="SI",DW6,0)/AV6),"REVISAR"),DS6)</f>
        <v>0</v>
      </c>
      <c r="EA6" s="39" t="s">
        <v>174</v>
      </c>
      <c r="EB6" s="40" t="s">
        <v>175</v>
      </c>
      <c r="EC6" s="46">
        <f>+AV6</f>
        <v>590</v>
      </c>
      <c r="ED6" s="60"/>
      <c r="EE6" s="40"/>
      <c r="EF6" s="37">
        <f>IFERROR(EC6/$AV6,0)</f>
        <v>1</v>
      </c>
      <c r="EG6" s="38">
        <f>+IF(EH6="SI",IFERROR((IF(EH6="SI",ED6,0)/AV6),"REVISAR"),DZ6)</f>
        <v>0</v>
      </c>
      <c r="EH6" s="39" t="s">
        <v>174</v>
      </c>
      <c r="EI6" s="40" t="s">
        <v>175</v>
      </c>
      <c r="EJ6" s="50" t="s">
        <v>173</v>
      </c>
      <c r="EK6" s="48">
        <v>2024</v>
      </c>
      <c r="EL6" s="49" t="e">
        <f>+VLOOKUP(C6,[8]Listas_desplega!$AI$22:$AJ$44,2,0)</f>
        <v>#N/A</v>
      </c>
      <c r="EM6" s="49" t="str">
        <f>+VLOOKUP(I6,[8]Listas_desplega!$BY$2:$BZ$7,2,0)</f>
        <v>T_2</v>
      </c>
      <c r="EN6" s="49" t="str">
        <f>+VLOOKUP(J6,[8]Listas_desplega!$BY$10:$BZ$23,2,0)</f>
        <v>T_2_C_2</v>
      </c>
      <c r="EO6" s="49" t="str">
        <f>+VLOOKUP(K6,[8]Listas_desplega!$BY$27:$BZ$54,2,0)</f>
        <v>T_2_C_2_ET_1</v>
      </c>
      <c r="EP6" s="49" t="str">
        <f>+VLOOKUP(L6,[8]Listas_desplega!$BY$57:$BZ$105,2,0)</f>
        <v>T_2_C_2_ET_1_CPT_2</v>
      </c>
      <c r="EQ6" s="50" t="str">
        <f>+VLOOKUP(M6,[8]Listas_desplega!$J$2:$K$11,2,FALSE)</f>
        <v>Eje_E_2</v>
      </c>
      <c r="ER6" s="50"/>
    </row>
    <row r="7" spans="1:148" s="51" customFormat="1" x14ac:dyDescent="0.25">
      <c r="A7" s="20" t="s">
        <v>1431</v>
      </c>
      <c r="B7" s="21" t="s">
        <v>1002</v>
      </c>
      <c r="C7" s="22" t="s">
        <v>1003</v>
      </c>
      <c r="D7" s="22" t="s">
        <v>1145</v>
      </c>
      <c r="E7" s="63" t="s">
        <v>1146</v>
      </c>
      <c r="F7" s="63" t="s">
        <v>1006</v>
      </c>
      <c r="G7" s="63" t="s">
        <v>1147</v>
      </c>
      <c r="H7" s="63" t="s">
        <v>175</v>
      </c>
      <c r="I7" s="23" t="s">
        <v>158</v>
      </c>
      <c r="J7" s="23" t="s">
        <v>159</v>
      </c>
      <c r="K7" s="23" t="s">
        <v>160</v>
      </c>
      <c r="L7" s="23" t="s">
        <v>238</v>
      </c>
      <c r="M7" s="21" t="s">
        <v>162</v>
      </c>
      <c r="N7" s="25" t="s">
        <v>209</v>
      </c>
      <c r="O7" s="29">
        <v>67</v>
      </c>
      <c r="P7" s="231" t="s">
        <v>1155</v>
      </c>
      <c r="Q7" s="27" t="s">
        <v>165</v>
      </c>
      <c r="R7" s="27" t="s">
        <v>1149</v>
      </c>
      <c r="S7" s="23" t="s">
        <v>1156</v>
      </c>
      <c r="T7" s="26" t="s">
        <v>186</v>
      </c>
      <c r="U7" s="26" t="s">
        <v>199</v>
      </c>
      <c r="V7" s="26">
        <v>60</v>
      </c>
      <c r="W7" s="23" t="s">
        <v>1151</v>
      </c>
      <c r="X7" s="29" t="s">
        <v>171</v>
      </c>
      <c r="Y7" s="21"/>
      <c r="Z7" s="30"/>
      <c r="AA7" s="30"/>
      <c r="AB7" s="30"/>
      <c r="AC7" s="30"/>
      <c r="AD7" s="30"/>
      <c r="AE7" s="30"/>
      <c r="AF7" s="30"/>
      <c r="AG7" s="30"/>
      <c r="AH7" s="29"/>
      <c r="AI7" s="29"/>
      <c r="AJ7" s="29"/>
      <c r="AK7" s="29"/>
      <c r="AL7" s="29"/>
      <c r="AM7" s="29"/>
      <c r="AN7" s="29"/>
      <c r="AO7" s="29"/>
      <c r="AP7" s="29"/>
      <c r="AQ7" s="29"/>
      <c r="AR7" s="31"/>
      <c r="AS7" s="29"/>
      <c r="AT7" s="232"/>
      <c r="AU7" s="164">
        <v>0</v>
      </c>
      <c r="AV7" s="234">
        <v>50</v>
      </c>
      <c r="AW7" s="234">
        <v>25</v>
      </c>
      <c r="AX7" s="234">
        <v>25</v>
      </c>
      <c r="AY7" s="234">
        <v>100</v>
      </c>
      <c r="AZ7" s="212"/>
      <c r="BA7" s="212"/>
      <c r="BB7" s="212"/>
      <c r="BC7" s="213"/>
      <c r="BD7" s="151"/>
      <c r="BE7" s="151"/>
      <c r="BF7" s="40"/>
      <c r="BG7" s="37">
        <f>IFERROR(BD7/AV7,0)</f>
        <v>0</v>
      </c>
      <c r="BH7" s="38">
        <f>+IF(BI7="SI",IFERROR((IF(BI7="SI",BE7,0)/AV7),"REVISAR"),0)</f>
        <v>0</v>
      </c>
      <c r="BI7" s="39" t="s">
        <v>174</v>
      </c>
      <c r="BJ7" s="40" t="s">
        <v>175</v>
      </c>
      <c r="BK7" s="151"/>
      <c r="BL7" s="44">
        <f>IF(BI7="SI",BE7,0)</f>
        <v>0</v>
      </c>
      <c r="BM7" s="40" t="s">
        <v>1152</v>
      </c>
      <c r="BN7" s="37">
        <f>+IFERROR(BK7/AV7,0)</f>
        <v>0</v>
      </c>
      <c r="BO7" s="38">
        <f>+IF(BP7="SI",IFERROR((IF(BP7="SI",BL7,0)/AV7),"REVISAR"),BH7)</f>
        <v>0</v>
      </c>
      <c r="BP7" s="39" t="s">
        <v>179</v>
      </c>
      <c r="BQ7" s="36" t="s">
        <v>1153</v>
      </c>
      <c r="BR7" s="95"/>
      <c r="BS7" s="111">
        <f>IF(BP7="SI",BL7,0)</f>
        <v>0</v>
      </c>
      <c r="BT7" s="40" t="s">
        <v>1152</v>
      </c>
      <c r="BU7" s="37">
        <f>IFERROR(BR7/AV7,0)</f>
        <v>0</v>
      </c>
      <c r="BV7" s="38">
        <f>+IF(BW7="SI",IFERROR((IF(BW7="SI",BS7,0)/AV7),"REVISAR"),BO7)</f>
        <v>0</v>
      </c>
      <c r="BW7" s="39" t="s">
        <v>179</v>
      </c>
      <c r="BX7" s="36" t="s">
        <v>1154</v>
      </c>
      <c r="BY7" s="151"/>
      <c r="BZ7" s="44">
        <f>IF(BW7="SI",BS7,0)</f>
        <v>0</v>
      </c>
      <c r="CA7" s="40" t="s">
        <v>1152</v>
      </c>
      <c r="CB7" s="37">
        <f>IFERROR(BY7/$AV7,0)</f>
        <v>0</v>
      </c>
      <c r="CC7" s="38">
        <f>+IF(CD7="SI",IFERROR((IF(CD7="SI",BZ7,0)/AV7),"REVISAR"),BV7)</f>
        <v>0</v>
      </c>
      <c r="CD7" s="39" t="s">
        <v>179</v>
      </c>
      <c r="CE7" s="36" t="s">
        <v>1116</v>
      </c>
      <c r="CF7" s="151"/>
      <c r="CG7" s="44">
        <f>IF(CD7="SI",BZ7,0)</f>
        <v>0</v>
      </c>
      <c r="CH7" s="40" t="s">
        <v>1152</v>
      </c>
      <c r="CI7" s="37">
        <f>IFERROR(CF7/$AV7,0)</f>
        <v>0</v>
      </c>
      <c r="CJ7" s="38">
        <f>+IF(CK7="SI",IFERROR((IF(CK7="SI",CG7,0)/AV7),"REVISAR"),CC7)</f>
        <v>0</v>
      </c>
      <c r="CK7" s="39" t="s">
        <v>179</v>
      </c>
      <c r="CL7" s="36" t="s">
        <v>1117</v>
      </c>
      <c r="CM7" s="151"/>
      <c r="CN7" s="44">
        <f>IF(CK7="SI",CG7,0)</f>
        <v>0</v>
      </c>
      <c r="CO7" s="40" t="s">
        <v>1152</v>
      </c>
      <c r="CP7" s="37">
        <f>IFERROR(CM7/$AV7,0)</f>
        <v>0</v>
      </c>
      <c r="CQ7" s="38">
        <f>+IF(CR7="SI",IFERROR((IF(CR7="SI",CN7,0)/AV7),"REVISAR"),CJ7)</f>
        <v>0</v>
      </c>
      <c r="CR7" s="39" t="s">
        <v>179</v>
      </c>
      <c r="CS7" s="40" t="s">
        <v>1117</v>
      </c>
      <c r="CT7" s="126"/>
      <c r="CU7" s="44">
        <f>IF(CR7="SI",CN7,0)</f>
        <v>0</v>
      </c>
      <c r="CV7" s="40"/>
      <c r="CW7" s="37">
        <f>IFERROR(CT7/$AV7,0)</f>
        <v>0</v>
      </c>
      <c r="CX7" s="38">
        <f>+IF(CY7="SI",IFERROR((IF(CY7="SI",CU7,0)/AV7),"REVISAR"),CQ7)</f>
        <v>0</v>
      </c>
      <c r="CY7" s="39" t="s">
        <v>174</v>
      </c>
      <c r="CZ7" s="40" t="s">
        <v>175</v>
      </c>
      <c r="DA7" s="152"/>
      <c r="DB7" s="44">
        <f>IF(CY7="SI",CU7,0)</f>
        <v>0</v>
      </c>
      <c r="DC7" s="40"/>
      <c r="DD7" s="37">
        <f>IFERROR(DA7/$AV7,0)</f>
        <v>0</v>
      </c>
      <c r="DE7" s="38">
        <f>+IF(DF7="SI",IFERROR((IF(DF7="SI",DB7,0)/AV7),"REVISAR"),CX7)</f>
        <v>0</v>
      </c>
      <c r="DF7" s="39" t="s">
        <v>174</v>
      </c>
      <c r="DG7" s="40" t="s">
        <v>175</v>
      </c>
      <c r="DH7" s="152"/>
      <c r="DI7" s="44">
        <f>IF(DF7="SI",DB7,0)</f>
        <v>0</v>
      </c>
      <c r="DJ7" s="40"/>
      <c r="DK7" s="37">
        <f>IFERROR(DH7/$AV7,0)</f>
        <v>0</v>
      </c>
      <c r="DL7" s="38">
        <f>+IF(DM7="SI",IFERROR((IF(DM7="SI",DI7,0)/AV7),"REVISAR"),DE7)</f>
        <v>0</v>
      </c>
      <c r="DM7" s="39" t="s">
        <v>174</v>
      </c>
      <c r="DN7" s="40" t="s">
        <v>175</v>
      </c>
      <c r="DO7" s="151"/>
      <c r="DP7" s="44">
        <f>IF(DM7="SI",DI7,0)</f>
        <v>0</v>
      </c>
      <c r="DQ7" s="40"/>
      <c r="DR7" s="37">
        <f>IFERROR(DO7/$AV7,0)</f>
        <v>0</v>
      </c>
      <c r="DS7" s="38">
        <f>+IF(DT7="SI",IFERROR((IF(DT7="SI",DP7,0)/AV7),"REVISAR"),DL7)</f>
        <v>0</v>
      </c>
      <c r="DT7" s="39" t="s">
        <v>174</v>
      </c>
      <c r="DU7" s="40" t="s">
        <v>175</v>
      </c>
      <c r="DV7" s="152"/>
      <c r="DW7" s="44">
        <f>IF(DT7="SI",DP7,0)</f>
        <v>0</v>
      </c>
      <c r="DX7" s="40"/>
      <c r="DY7" s="37">
        <f>IFERROR(DV7/$AV7,0)</f>
        <v>0</v>
      </c>
      <c r="DZ7" s="38">
        <f>+IF(EA7="SI",IFERROR((IF(EA7="SI",DW7,0)/AV7),"REVISAR"),DS7)</f>
        <v>0</v>
      </c>
      <c r="EA7" s="39" t="s">
        <v>174</v>
      </c>
      <c r="EB7" s="40" t="s">
        <v>175</v>
      </c>
      <c r="EC7" s="46">
        <f>+AV7</f>
        <v>50</v>
      </c>
      <c r="ED7" s="60"/>
      <c r="EE7" s="40"/>
      <c r="EF7" s="37">
        <f>IFERROR(EC7/$AV7,0)</f>
        <v>1</v>
      </c>
      <c r="EG7" s="38">
        <f>+IF(EH7="SI",IFERROR((IF(EH7="SI",ED7,0)/AV7),"REVISAR"),DZ7)</f>
        <v>0</v>
      </c>
      <c r="EH7" s="39" t="s">
        <v>174</v>
      </c>
      <c r="EI7" s="40" t="s">
        <v>175</v>
      </c>
      <c r="EJ7" s="50" t="s">
        <v>173</v>
      </c>
      <c r="EK7" s="48">
        <v>2024</v>
      </c>
      <c r="EL7" s="49" t="e">
        <f>+VLOOKUP(C7,[8]Listas_desplega!$AI$22:$AJ$44,2,0)</f>
        <v>#N/A</v>
      </c>
      <c r="EM7" s="49" t="str">
        <f>+VLOOKUP(I7,[8]Listas_desplega!$BY$2:$BZ$7,2,0)</f>
        <v>T_2</v>
      </c>
      <c r="EN7" s="49" t="str">
        <f>+VLOOKUP(J7,[8]Listas_desplega!$BY$10:$BZ$23,2,0)</f>
        <v>T_2_C_2</v>
      </c>
      <c r="EO7" s="49" t="str">
        <f>+VLOOKUP(K7,[8]Listas_desplega!$BY$27:$BZ$54,2,0)</f>
        <v>T_2_C_2_ET_1</v>
      </c>
      <c r="EP7" s="49" t="str">
        <f>+VLOOKUP(L7,[8]Listas_desplega!$BY$57:$BZ$105,2,0)</f>
        <v>T_2_C_2_ET_1_CPT_2</v>
      </c>
      <c r="EQ7" s="50" t="str">
        <f>+VLOOKUP(M7,[8]Listas_desplega!$J$2:$K$11,2,FALSE)</f>
        <v>Eje_E_2</v>
      </c>
      <c r="ER7" s="50"/>
    </row>
    <row r="10" spans="1:148" x14ac:dyDescent="0.25">
      <c r="P10" s="309"/>
    </row>
    <row r="19" spans="9:9" x14ac:dyDescent="0.25">
      <c r="I19" t="s">
        <v>175</v>
      </c>
    </row>
  </sheetData>
  <sheetProtection formatCells="0" formatColumns="0" formatRows="0" autoFilter="0" pivotTables="0"/>
  <autoFilter ref="A5:EJ7" xr:uid="{EB877CB4-5956-4335-9CEA-3BB2802A6911}"/>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6:BI7 BP6:BP7 BW6:BW7 CD6:CD7 CK6:CK7 CR6:CR7 CY6:CY7 DF6:DF7 DM6:DM7 DT6:DT7 EA6:EA7 EH6:EH7">
    <cfRule type="cellIs" dxfId="11" priority="4" operator="equal">
      <formula>"Pendiente Validar"</formula>
    </cfRule>
    <cfRule type="cellIs" dxfId="10" priority="5" operator="equal">
      <formula>"NO"</formula>
    </cfRule>
    <cfRule type="cellIs" dxfId="9" priority="6" operator="equal">
      <formula>"SI"</formula>
    </cfRule>
  </conditionalFormatting>
  <dataValidations count="141">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BC802EDC-0F6D-4562-8470-D363AF7B6720}"/>
    <dataValidation allowBlank="1" showInputMessage="1" showErrorMessage="1" promptTitle="Macrometa" prompt="Si el indicador hace parte del reporte de alguna &quot;Macrometa&quot; de Presidencia, seleccione la que corresponda de la lista desplegable." sqref="Y2" xr:uid="{3480AB3C-1134-4DB9-BF06-B385FFB1E261}"/>
    <dataValidation allowBlank="1" showInputMessage="1" showErrorMessage="1" promptTitle="Medio de verificación" prompt="Documento que soporta el avance cuantitativo del indicador." sqref="W2:W3" xr:uid="{BCFFED14-608E-47A6-86FB-2AB8274F5BA7}"/>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2AEF9142-1AF6-4DCF-AA61-399E9F713BEA}"/>
    <dataValidation allowBlank="1" showInputMessage="1" showErrorMessage="1" promptTitle="ID Indicador" prompt="Campo registrado por la OAPF." sqref="O2:O3" xr:uid="{6C7339C1-EC3F-44E8-A9C6-D41E60068C7E}"/>
    <dataValidation allowBlank="1" showInputMessage="1" showErrorMessage="1" promptTitle="Dimensiónn MIPG" prompt="Seleccione de la lista desplegable la dimensión del Modelo Integrado de Planeación y Gestión (MIPG) a la cual se asocia el indicador." sqref="E2:E3" xr:uid="{E2E550FC-4CCB-4633-A9B1-CDB29FCADC06}"/>
    <dataValidation allowBlank="1" showInputMessage="1" showErrorMessage="1" promptTitle="CONPES (Número documento)" prompt="Diligencie el número del documento (s) CONPES asociados con el indicador." sqref="AR2:AR3" xr:uid="{1013782A-B46B-4EBF-B1E8-A42557996172}"/>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08498369-E1CE-4CD1-95B5-9B616ACCE061}"/>
    <dataValidation allowBlank="1" showInputMessage="1" showErrorMessage="1" promptTitle="Derechos Humanos" prompt="Marque con &quot;X&quot; si el indicador se relaciona con algún componente del Plan Nacional de Educación en Derechos Humanos (PLANEDH)" sqref="AP2:AP3" xr:uid="{653F82BD-C782-43B3-8A55-25C5C036E435}"/>
    <dataValidation allowBlank="1" showInputMessage="1" showErrorMessage="1" promptTitle="Iniciativas PPI" prompt="Marque con &quot;X&quot; si el indicador está asociado al cumplimiento de iniciativas planteadas en el Plan Plurianual de Inversión para 2024." sqref="AO2:AO3" xr:uid="{BD6D5024-8130-4FC8-B998-445165CA709B}"/>
    <dataValidation allowBlank="1" showInputMessage="1" showErrorMessage="1" promptTitle="Discapacidad" prompt="Marque con &quot;X&quot; si el indicador responde a un compromiso del MEN en desarrollo de la Política de Discapacidad." sqref="AL2:AL3" xr:uid="{833B46E5-E0AF-42DC-9F86-8C90EE6A4A6F}"/>
    <dataValidation allowBlank="1" showInputMessage="1" showErrorMessage="1" promptTitle="Víctimas" prompt="Marque con &quot;X&quot; si el indicador responde a un compromiso adquirido por el MEN en desarrollo de la Política de Víctimas." sqref="AJ2:AJ3" xr:uid="{0945485A-AF20-4C7F-AB44-379B2E658B5B}"/>
    <dataValidation allowBlank="1" showInputMessage="1" showErrorMessage="1" promptTitle="Equidad de la Mujer" prompt="Marque con &quot;X&quot; si el indicador responde la política de Equidad de la Mujer." sqref="AH2:AH3" xr:uid="{3E38D0CA-0EC8-47E4-9040-6F2C0693CAFA}"/>
    <dataValidation allowBlank="1" showInputMessage="1" showErrorMessage="1" promptTitle="Otras mesas" prompt="Diligencie el nombre de otra instancia con Grupos Étnicos - Indígenas con compromisos asociados al indicador." sqref="AE3" xr:uid="{D295C39F-8786-4F15-AAA4-D3BECDCE1C2C}"/>
    <dataValidation allowBlank="1" showInputMessage="1" showErrorMessage="1" promptTitle="Periodicidad" prompt="Corresponde a la temporalidad con la cual se reporta el avance cuantitativo del indicador." sqref="U2:U3" xr:uid="{9CD2FF01-469A-4E98-9D83-11E4AE40353B}"/>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36B26B48-E440-49ED-A05D-E7321773BA7D}"/>
    <dataValidation allowBlank="1" showInputMessage="1" showErrorMessage="1" promptTitle="Dias de rezago" prompt="Cantidad de días que se requiere para procesar la información y emitir el dato de avance cuantitativo después del cierre del periodo. " sqref="V2:V3" xr:uid="{B1E93ED9-46D3-42E4-A085-18BA5A6BB715}"/>
    <dataValidation allowBlank="1" showInputMessage="1" showErrorMessage="1" promptTitle="Unidad de medida" prompt="Parámetro de referencia para determina la magnitud del indicador (Ej: número, porcentaje,...)" sqref="T2:T3" xr:uid="{AE83950F-F200-474C-92A9-D491B3D40254}"/>
    <dataValidation allowBlank="1" showInputMessage="1" showErrorMessage="1" promptTitle="Tipo de acumulación" prompt="Seleccione de la lista desplegable el tipo de acumulación:_x000a__x000a_• Mantenimiento (stock)_x000a_• Flujo _x000a_• Acumulado_x000a_• Capacidad_x000a_• Reducción" sqref="R2:R3" xr:uid="{C2980042-AB97-4DF5-B7C2-15468553DEAD}"/>
    <dataValidation allowBlank="1" showInputMessage="1" showErrorMessage="1" promptTitle="Fórmula de cálculo" prompt="Es la representación matemática del cálculo a realizar para obtener el dato de avance cuantitativo del indicador." sqref="S2:S3" xr:uid="{17A5698B-9E57-497D-B8FF-7F260A06CD91}"/>
    <dataValidation allowBlank="1" showInputMessage="1" showErrorMessage="1" promptTitle="Estrategia" prompt="Registre la estrategia que permitirá alcanzar el eje estratégico. Debe coincidir con la hoja de acciones._x000a_" sqref="N2:N3" xr:uid="{FC95A7BE-CA7B-43A2-9163-F89E78873E11}"/>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A90DEA73-73E0-45FF-805D-AEA227C66FE2}"/>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3BB1B03B-1659-41CB-AD52-12EF438A23D3}"/>
    <dataValidation allowBlank="1" showInputMessage="1" showErrorMessage="1" promptTitle="Catalizador PND" prompt="Seleccione de la lista desplegable el catalizador de la transformación PND al cual se asocia el indicador. " sqref="K2:K3" xr:uid="{14C33C12-5F91-4239-8D99-EE09DCC82F3E}"/>
    <dataValidation allowBlank="1" showInputMessage="1" showErrorMessage="1" promptTitle="Transformación PND" prompt="Seleccione de la lista desplegable la transformación del Plan Nacional de Desarrollo (PND) a la cual se asocia el indicador." sqref="I2:I3" xr:uid="{6AD4C704-611B-4AE8-BBF1-F11302A20781}"/>
    <dataValidation allowBlank="1" showInputMessage="1" showErrorMessage="1" promptTitle="Meta ODS" prompt="Seleccione de la lista desplegable la meta del Objetivo de Desarrollo Sostenible (ODS) al cual se asocia el indicador." sqref="H2:H3" xr:uid="{9AE73EE5-C553-4F0C-BB66-893CBB772FD8}"/>
    <dataValidation allowBlank="1" showInputMessage="1" showErrorMessage="1" promptTitle="Objetivo SIG" prompt="Seleccione de la lista desplegable el objetivo del Sistema Integrado de Gestión (SIG) al cual se asocia el indicador." sqref="F2:F3" xr:uid="{56C342D5-669B-474B-8C52-340DAC55713A}"/>
    <dataValidation allowBlank="1" showInputMessage="1" showErrorMessage="1" promptTitle="Dependencia" prompt="Seleccione de la lista desplegable la dependencia responsable del indicador." sqref="D2:D3" xr:uid="{9D94C434-DD9E-4F71-A703-3527C42C0A0E}"/>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D16C09CB-3B85-4DC9-ADCD-548D56C61F2A}"/>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03F6ACA9-6DAC-4DED-B7B3-0D3F455CAA2E}"/>
    <dataValidation allowBlank="1" showInputMessage="1" showErrorMessage="1" promptTitle="Otros" prompt="Seleccione de la lista a que otro compromiso responde el indicador formulado._x000a_" sqref="AS2" xr:uid="{D1581719-46DA-4C51-B944-95FE00A6A897}"/>
    <dataValidation allowBlank="1" showInputMessage="1" showErrorMessage="1" promptTitle="Primer infancia" prompt="Marque con &quot;X&quot; si el indicador se enmarca en alguna de  las categorias de la política de Primera Infancia, Infancia y Adolescencia " sqref="AI2" xr:uid="{067AA4B7-0C96-4FDF-8406-19EF6B641444}"/>
    <dataValidation allowBlank="1" showInputMessage="1" showErrorMessage="1" promptTitle="Participación Ciudadana" prompt="Marque con &quot;X&quot; si el indicador responde a alguna estrategia o actividad, en el marco de la política de Participación Ciudadana " sqref="AK2" xr:uid="{78DBADDD-7742-4A60-BD2C-92491394E2CE}"/>
    <dataValidation allowBlank="1" showInputMessage="1" showErrorMessage="1" promptTitle="TIC" prompt="Marque con &quot;X&quot; si el indicador se asocia con la política de Tecnologías de la Información y las Comunicaciones" sqref="AM2" xr:uid="{107DA33C-3216-491F-8BA3-F4C71DE1C285}"/>
    <dataValidation allowBlank="1" showInputMessage="1" showErrorMessage="1" promptTitle="CTeI" prompt="Marque con &quot;X&quot; si el indicador se relaciona con algún componente de la política de Ciencia, Tecnología e Innovación " sqref="AN2:AN3" xr:uid="{71A835D0-3800-4F14-B7FD-3ABFD09F98F1}"/>
    <dataValidation allowBlank="1" showInputMessage="1" showErrorMessage="1" promptTitle="Étnicos - Rrom" prompt="Marque con &quot;X&quot; si el indicador responde a un compromiso adquirido por el MEN con una comunidad Rrom" sqref="AG2:AG3" xr:uid="{9502E679-5071-4281-AF89-E8D04B723210}"/>
    <dataValidation allowBlank="1" showInputMessage="1" showErrorMessage="1" promptTitle="Étnicos - NARP" prompt="Marque con &quot;X&quot; si el indicador responde a un compromiso adquirido por el MEN con una comunidad Negra, Afrocolombiana, Raizal y Palenquera" sqref="AF2:AF3" xr:uid="{1A0AFECF-D985-4F73-B7C6-63C2D0A5B020}"/>
    <dataValidation allowBlank="1" showInputMessage="1" showErrorMessage="1" promptTitle="Proceso SIG" prompt="Seleccione de la lista desplegable el proceso del SIG al cual se asocia el indicador" sqref="G2" xr:uid="{DC5C7B71-5D29-452D-8760-AA6FA513E593}"/>
    <dataValidation allowBlank="1" showInputMessage="1" showErrorMessage="1" promptTitle="CRIC" prompt="Registre el número del compromiso adquirido por el MEN con el Consejo Regional Indígena del Cauca que esté asociado al indicador." sqref="AB3" xr:uid="{D9E7847B-A098-4A23-8470-A9339211F179}"/>
    <dataValidation allowBlank="1" showInputMessage="1" showErrorMessage="1" promptTitle="CRIHU" prompt="Registre el número del compromiso adquirido por el MEN con el Consejo Regional Indígena del Huila que esté asociado al indicador." sqref="AD3" xr:uid="{3878492D-A877-4A33-AB47-0A2A15ED577D}"/>
    <dataValidation allowBlank="1" showInputMessage="1" showErrorMessage="1" promptTitle="CRIDEC" prompt="Registre el número del compromiso adquirido por el MEN con el Consejo Regional Indígena de Caldas que esté asociado al indicador._x000a_" sqref="AC3" xr:uid="{45BCEEB3-EF88-457C-A6C3-6D599483813D}"/>
    <dataValidation allowBlank="1" showInputMessage="1" showErrorMessage="1" promptTitle="MRA" prompt="Registre el número del compromiso adquirido por el MEN en la Mesa Regional Amazónica que esté asociado al indicador." sqref="AA3" xr:uid="{443A0FD3-39CE-439F-ACAA-595B61ECAF23}"/>
    <dataValidation allowBlank="1" showInputMessage="1" showErrorMessage="1" promptTitle="MPC" prompt="Registre el número del compromiso adquirido por el MEN en la Mesa Permanente de Concertación indígena que esté asociado al indicador." sqref="Z3" xr:uid="{2A99292C-C929-4733-BE6F-9133BCC70A3D}"/>
    <dataValidation allowBlank="1" showInputMessage="1" showErrorMessage="1" promptTitle="Meta diciembre" prompt="Diligenciar el valor de la meta programada para la vigencia _x000a_" sqref="EC2" xr:uid="{09E66917-ACAA-479E-8D93-E50FA35D9A50}"/>
    <dataValidation allowBlank="1" showInputMessage="1" showErrorMessage="1" promptTitle="Meta noviembre" prompt="Diligenciar el valor de la meta programada para el mes. _x000a_Debe ser registrado de manera acumulada de acuerdo con la periodicidad del indicador  " sqref="DV2" xr:uid="{B1EDECDD-0960-4D9B-89E3-FE9131674891}"/>
    <dataValidation allowBlank="1" showInputMessage="1" showErrorMessage="1" promptTitle="Meta septiembre" prompt="Diligenciar el valor de la meta programada para el mes. _x000a_Debe ser registrado de manera acumulada de acuerdo con la periodicidad del indicador  " sqref="DH2" xr:uid="{22EBE4E8-A418-4831-BB8E-6418F82D8F74}"/>
    <dataValidation allowBlank="1" showInputMessage="1" showErrorMessage="1" promptTitle="Meta agosto" prompt="Diligenciar el valor de la meta programada para el mes. _x000a_Debe ser registrado de manera acumulada de acuerdo con la periodicidad del indicador  " sqref="DA2" xr:uid="{F71B5E53-F917-4B06-ADFC-89BEEADA9122}"/>
    <dataValidation allowBlank="1" showInputMessage="1" showErrorMessage="1" promptTitle="Meta junio" prompt="Diligenciar el valor de la meta programada para el mes. _x000a_Debe ser registrado de manera acumulada de acuerdo con la periodicidad del indicador  " sqref="CM2" xr:uid="{D00E8810-ADDD-4DB9-B2E8-4E9F4E543CDA}"/>
    <dataValidation allowBlank="1" showInputMessage="1" showErrorMessage="1" promptTitle="Meta mayo" prompt="Diligenciar el valor de la meta programada para el mes. _x000a_Debe ser registrado de manera acumulada de acuerdo con la periodicidad del indicador  " sqref="CF2" xr:uid="{B065710B-7892-4C75-BBF5-44AF7B99FEBE}"/>
    <dataValidation allowBlank="1" showInputMessage="1" showErrorMessage="1" promptTitle="Meta abril" prompt="Diligenciar el valor de la meta programada para el mes. _x000a_Debe ser registrado de manera acumulada de acuerdo con la periodicidad del indicador  " sqref="BY2" xr:uid="{CB2D7ECB-B769-477B-909F-E0B067BFAB22}"/>
    <dataValidation allowBlank="1" showInputMessage="1" showErrorMessage="1" promptTitle="Meta marzo" prompt="Diligenciar el valor de la meta programada para el mes. _x000a_Debe ser registrado de manera acumulada de acuerdo con la periodicidad del indicador  " sqref="BR2" xr:uid="{76636353-C8C4-4C0D-9AF2-D9C4E1E84D48}"/>
    <dataValidation allowBlank="1" showInputMessage="1" showErrorMessage="1" promptTitle="Meta febrero" prompt="Diligenciar el valor de la meta programada para el mes. _x000a_Debe ser registrado de manera acumulada de acuerdo con la periodicidad del indicador  " sqref="BK2:BK3" xr:uid="{4BA9D061-2E5A-412D-89A9-12574C2DB112}"/>
    <dataValidation allowBlank="1" showInputMessage="1" showErrorMessage="1" promptTitle="Meta enero" prompt="Diligenciar el valor de la meta programada para el mes. _x000a_Debe ser registrado de manera acumulada de acuerdo con la periodicidad del indicador  " sqref="BD2" xr:uid="{BE765499-E80D-4245-ABF7-BABBD2AE778E}"/>
    <dataValidation allowBlank="1" showInputMessage="1" showErrorMessage="1" promptTitle="Avance 2025" prompt="Corresponde a la cantidad o resultado alcanzado del indicador para el año 2025" sqref="BB2:BC2" xr:uid="{A7676CBF-72D4-4064-9A02-470679064DF1}"/>
    <dataValidation allowBlank="1" showInputMessage="1" showErrorMessage="1" promptTitle="Avance 2024" prompt="Corresponde a la cantidad o resultado alcanzado del indicador para el año 2024" sqref="BA2" xr:uid="{8A6624CD-9748-4212-ACE9-ABF6AF665E54}"/>
    <dataValidation allowBlank="1" showInputMessage="1" showErrorMessage="1" promptTitle="Avance 2023" prompt="Corresponde a la cantidad o resultado alcanzado del indicador para el año 2023" sqref="AZ2" xr:uid="{3AA3BB12-1623-45B5-BB80-A86F31525DAA}"/>
    <dataValidation allowBlank="1" showInputMessage="1" showErrorMessage="1" promptTitle="Meta cuatrienio" prompt="Corresponde a la cantidad o resultado esperado del indicador para el cuatrienio" sqref="AY2" xr:uid="{F6BCF11D-5D9D-4395-8998-1F0206BACA09}"/>
    <dataValidation allowBlank="1" showInputMessage="1" showErrorMessage="1" promptTitle="Meta 2026" prompt="Corresponde a la cantidad o resultado esperado del indicador para el año 2026" sqref="AX2" xr:uid="{CF4BE6E2-B8D8-4FC1-8BBA-948EDFAD7E30}"/>
    <dataValidation allowBlank="1" showInputMessage="1" showErrorMessage="1" promptTitle="Meta 2025" prompt="Corresponde a la cantidad o resultado esperado del indicador para el año 2025" sqref="AW2" xr:uid="{3C361B13-812E-4E53-8BDA-8454B425008F}"/>
    <dataValidation allowBlank="1" showInputMessage="1" showErrorMessage="1" promptTitle="Meta 2024" prompt="Corresponde a la cantidad o resultado esperado del indicador para el año 2024" sqref="AV2" xr:uid="{EAABEB3B-714F-4878-9B10-FF7CCC169D90}"/>
    <dataValidation allowBlank="1" showInputMessage="1" showErrorMessage="1" promptTitle="Meta 2023" prompt="Corresponde a la cantidad o resultado esperado del indicador para el año 2023" sqref="AU2" xr:uid="{7ED37A3B-8683-4E07-9FFF-6810DC5D4B88}"/>
    <dataValidation allowBlank="1" showInputMessage="1" showErrorMessage="1" promptTitle="Línea base" prompt="Corresponde al punto de partida o punto de referencia desde el cual se inicia la medición." sqref="AT2:AT3" xr:uid="{814ED68C-980E-474A-A20F-9A7A224DAD53}"/>
    <dataValidation allowBlank="1" showErrorMessage="1" promptTitle="Mín 300 máx 4000" prompt="Recuerda que debes escribir mínimo 300 caractateres y máximo 4000" sqref="BM6:BM7 BT6:BT7 CZ6:DA7 EK3:EL5 CO6:CO7 CV6:CV7 DQ6:DQ7 CL6:CM7 CE6:CF7 DC6:DC7 EK6:EM7 CA6:CA7 DJ6:DJ7 BY6:BY7 DN6:DO7 DG6:DH7 CH6:CH7 DU6:DV7 EI6:EI7 EB6:EE7 DX6:DX7 CS6:CT7" xr:uid="{82DADA06-CA83-4E07-9AA1-936388942FE5}"/>
    <dataValidation allowBlank="1" showInputMessage="1" showErrorMessage="1" promptTitle="Meta julio" prompt="Diligenciar el valor de la meta programada para el mes. _x000a_Debe ser registrado de manera acumulada de acuerdo con la periodicidad del indicador  " sqref="CT2" xr:uid="{A1008B4A-33AA-406A-89A8-719C91F0ECB3}"/>
    <dataValidation allowBlank="1" showInputMessage="1" showErrorMessage="1" promptTitle="Meta octubre" prompt="Diligenciar el valor de la meta programada para el mes. _x000a_Debe ser registrado de manera acumulada de acuerdo con la periodicidad del indicador  " sqref="DO2" xr:uid="{B215101B-DAD8-4BF9-8C72-AB4580406D53}"/>
    <dataValidation allowBlank="1" showInputMessage="1" showErrorMessage="1" promptTitle="Avance cuantitativo enero" prompt="Registrar el valor de avance alcanzado al cierre del mes. _x000a_Debe ser registrado de manera acumulada de acuerdo con la periodicidad del indicador  " sqref="BE2:BE3" xr:uid="{F4A16444-A685-4243-B7F0-B416B1F83D7F}"/>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85F80A42-9E2F-4236-86CF-7238C9985CC2}"/>
    <dataValidation allowBlank="1" showInputMessage="1" showErrorMessage="1" promptTitle="% Meta enero" prompt="Corresponde al porcentaje de avance programado de conformidad con la meta resgistrada para el periodo" sqref="BG2:BG3" xr:uid="{032249E2-1572-49C7-99DF-DAA74E1DABC9}"/>
    <dataValidation allowBlank="1" showInputMessage="1" showErrorMessage="1" promptTitle="% Avance enero" prompt="Corresponde al porcentaje de avance alcanzado con el reporte cuantitativo registrado " sqref="BH2:BH3" xr:uid="{302300C8-72F8-4C21-8B4A-C1C3D56C5993}"/>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A929B348-EA96-4BC1-BB00-4902F3CA8C1D}"/>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87F0200F-965A-4795-9CF9-F94C5F801332}"/>
    <dataValidation allowBlank="1" showInputMessage="1" showErrorMessage="1" promptTitle="% Meta febrero" prompt="Corresponde al porcentaje de avance programado de conformidad con la meta resgistrada para el periodo" sqref="BN2:BN3" xr:uid="{422D8DB4-AE3E-4F32-85A8-E89864E84CCE}"/>
    <dataValidation allowBlank="1" showInputMessage="1" showErrorMessage="1" promptTitle="% Avance febrero" prompt="Corresponde al porcentaje de avance alcanzado con el reporte cuantitativo registrado " sqref="BO2:BO3" xr:uid="{4D3153C6-C78C-49D9-8C74-F162CD5F7A68}"/>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D0F48BA4-C0D1-4524-83F3-194FFB3DEFEF}"/>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F9F67B66-8DF9-4438-9F9E-A846B699CDA1}"/>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9DA3AE95-C346-49B9-8266-E0F1418AD669}"/>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7EDA23B3-5557-448E-9F9C-ECB5CA982AD7}"/>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B7F14573-1E29-4C82-B173-BCCB92D0F1D3}"/>
    <dataValidation allowBlank="1" showInputMessage="1" showErrorMessage="1" promptTitle="Avance cuantitativo febrero" prompt="Registrar el valor de avance alcanzado al cierre del mes. _x000a_Debe ser registrado de manera acumulada de acuerdo con la periodicidad del indicador  " sqref="BL2:BL3" xr:uid="{1818B8DB-C5E9-4C6B-850F-74D3A94F12F2}"/>
    <dataValidation allowBlank="1" showInputMessage="1" showErrorMessage="1" promptTitle="Avance cuantitativo marzo" prompt="Registrar el valor de avance alcanzado al cierre del mes. _x000a_Debe ser registrado de manera acumulada de acuerdo con la periodicidad del indicador  " sqref="BS2:BS3" xr:uid="{5DC8445D-873F-4512-8187-FC73038FD4DF}"/>
    <dataValidation allowBlank="1" showInputMessage="1" showErrorMessage="1" promptTitle="% Meta marzo" prompt="Corresponde al porcentaje de avance programado de conformidad con la meta resgistrada para el periodo" sqref="BU2:BU3" xr:uid="{2DE5074D-7282-4C4F-977C-AC381822A921}"/>
    <dataValidation allowBlank="1" showInputMessage="1" showErrorMessage="1" promptTitle="% Avance marzo" prompt="Corresponde al porcentaje de avance alcanzado con el reporte cuantitativo registrado " sqref="BV2:BV3" xr:uid="{153FA266-D08B-4850-A2E7-EFEA78C6CD12}"/>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A5D456A0-8A93-476C-AC37-B735AB7E4976}"/>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37EF071E-F99C-476A-89C1-7D28A46E3187}"/>
    <dataValidation allowBlank="1" showInputMessage="1" showErrorMessage="1" promptTitle="Avance cuantitativo abril" prompt="Registrar el valor de avance alcanzado al cierre del mes. _x000a_Debe ser registrado de manera acumulada de acuerdo con la periodicidad del indicador  " sqref="BZ2:BZ3" xr:uid="{07D59DB6-1A09-4CCE-97DA-9551E72C1965}"/>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F9EACDF4-175A-4E45-AF51-E6AB18740E26}"/>
    <dataValidation allowBlank="1" showInputMessage="1" showErrorMessage="1" promptTitle="% Meta abril" prompt="Corresponde al porcentaje de avance programado de conformidad con la meta resgistrada para el periodo" sqref="CB2:CB3" xr:uid="{016E27AD-0461-4B61-A5B1-5EE20B2AFF89}"/>
    <dataValidation allowBlank="1" showInputMessage="1" showErrorMessage="1" promptTitle="% Avance abril" prompt="Corresponde al porcentaje de avance alcanzado con el reporte cuantitativo registrado " sqref="CC2:CC3" xr:uid="{B5C640CA-73A0-448D-BD00-D698EFB7C977}"/>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7E5F6738-8ED3-4045-BB1F-D365ED595AB0}"/>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2A4E7889-5F0C-4125-9820-612C58A0A2C7}"/>
    <dataValidation allowBlank="1" showInputMessage="1" showErrorMessage="1" promptTitle="Avance cuantitativo mayo" prompt="Registrar el valor de avance alcanzado al cierre del mes. _x000a_Debe ser registrado de manera acumulada de acuerdo con la periodicidad del indicador  " sqref="CG2:CG3" xr:uid="{FEBC4477-279E-4D62-9321-4224376A8EC7}"/>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549F0D74-243E-4A82-BB8E-1FEF019B2C75}"/>
    <dataValidation allowBlank="1" showInputMessage="1" showErrorMessage="1" promptTitle="% Meta mayo" prompt="Corresponde al porcentaje de avance programado de conformidad con la meta resgistrada para el periodo" sqref="CI2:CI3" xr:uid="{C14D5B07-6C77-4F5D-9F43-1CFD9B6826D2}"/>
    <dataValidation allowBlank="1" showInputMessage="1" showErrorMessage="1" promptTitle="% Avance mayo" prompt="Corresponde al porcentaje de avance alcanzado con el reporte cuantitativo registrado " sqref="CJ2:CJ3" xr:uid="{DA2486C5-5E84-4DC4-859E-FC2696929296}"/>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813D02B4-18BD-426E-B4CB-27F7B945A2B9}"/>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80309620-73AD-4817-BA8C-34ECF9962108}"/>
    <dataValidation allowBlank="1" showInputMessage="1" showErrorMessage="1" promptTitle="Avance cuantitativo junio" prompt="Registrar el valor de avance alcanzado al cierre del mes. _x000a_Debe ser registrado de manera acumulada de acuerdo con la periodicidad del indicador  " sqref="CN2:CN3" xr:uid="{2194DC2D-154F-4E22-BF1A-F151FA02F92B}"/>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FD8D28D1-AC15-445C-B116-BED6C6D18E21}"/>
    <dataValidation allowBlank="1" showInputMessage="1" showErrorMessage="1" promptTitle="% Meta junio" prompt="Corresponde al porcentaje de avance programado de conformidad con la meta resgistrada para el periodo" sqref="CP2:CP3" xr:uid="{DCAA95D5-7386-41EF-8743-9FA363E91FE2}"/>
    <dataValidation allowBlank="1" showInputMessage="1" showErrorMessage="1" promptTitle="% Avance junio" prompt="Corresponde al porcentaje de avance alcanzado con el reporte cuantitativo registrado " sqref="CQ2:CQ3" xr:uid="{43DE3D73-50D6-4ACB-A070-381C050D3F87}"/>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A548DACC-C140-4B87-9884-DFA1C93A90AE}"/>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CC32D8B0-3C7D-42ED-8661-E9CA37F4A3F3}"/>
    <dataValidation allowBlank="1" showInputMessage="1" showErrorMessage="1" promptTitle="Avance cuantitativo julio" prompt="Registrar el valor de avance alcanzado al cierre del mes. _x000a_Debe ser registrado de manera acumulada de acuerdo con la periodicidad del indicador  " sqref="CU2:CU3" xr:uid="{8B4A58DF-C02A-42A8-A80D-ADDCBCFB63D9}"/>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A4810EBE-3883-40CC-870F-48B4715B6190}"/>
    <dataValidation allowBlank="1" showInputMessage="1" showErrorMessage="1" promptTitle="% Meta julio" prompt="Corresponde al porcentaje de avance programado de conformidad con la meta resgistrada para el periodo" sqref="CW2:CW3" xr:uid="{0183A1C9-1C73-4EA7-B77F-25A9A2EC80B2}"/>
    <dataValidation allowBlank="1" showInputMessage="1" showErrorMessage="1" promptTitle="% Avance julio" prompt="Corresponde al porcentaje de avance alcanzado con el reporte cuantitativo registrado " sqref="CX2:CX3" xr:uid="{6774A6D2-8DF4-4F2A-9CF9-7B93263E2A55}"/>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2BC041C1-2093-49A4-824C-AE2527217DC7}"/>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0FE769A4-C460-43EA-AA7E-8E8FF29423AA}"/>
    <dataValidation allowBlank="1" showInputMessage="1" showErrorMessage="1" promptTitle="Avance cuantitativo agosto" prompt="Registrar el valor de avance alcanzado al cierre del mes. _x000a_Debe ser registrado de manera acumulada de acuerdo con la periodicidad del indicador  " sqref="DB2:DB3" xr:uid="{A92D8AFE-91A8-41A4-9F9E-07F5C7B9E5F8}"/>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2172F56E-C414-4B33-A0DC-4D7562EF84E9}"/>
    <dataValidation allowBlank="1" showInputMessage="1" showErrorMessage="1" promptTitle="% Meta agosto" prompt="Corresponde al porcentaje de avance programado de conformidad con la meta resgistrada para el periodo" sqref="DD2:DD3" xr:uid="{0C0BABEC-E786-4BA8-B5DE-3EC3ADD100C0}"/>
    <dataValidation allowBlank="1" showInputMessage="1" showErrorMessage="1" promptTitle="% Avance agosto" prompt="Corresponde al porcentaje de avance alcanzado con el reporte cuantitativo registrado " sqref="DE2:DE3" xr:uid="{01F798CD-E1C4-4104-B984-14AAA0AB0870}"/>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BE9962FA-63DB-4A12-80A6-F43F9BA69B42}"/>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750E76AD-3A6D-4831-AB17-3075293F4314}"/>
    <dataValidation allowBlank="1" showInputMessage="1" showErrorMessage="1" promptTitle="Avance cuantitativo septiembre" prompt="Registrar el valor de avance alcanzado al cierre del mes. _x000a_Debe ser registrado de manera acumulada de acuerdo con la periodicidad del indicador  " sqref="DI2:DI3" xr:uid="{A0763F74-83C6-4DC8-8783-4F06295DC67F}"/>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6FFD7422-CF3F-47A4-A5B9-25DE1C9D3F8F}"/>
    <dataValidation allowBlank="1" showInputMessage="1" showErrorMessage="1" promptTitle="% Meta septiembre" prompt="Corresponde al porcentaje de avance programado de conformidad con la meta resgistrada para el periodo" sqref="DK2:DK3" xr:uid="{09554D97-5DE5-431F-B707-7F0ED8319B8A}"/>
    <dataValidation allowBlank="1" showInputMessage="1" showErrorMessage="1" promptTitle="% Avance septiembre" prompt="Corresponde al porcentaje de avance alcanzado con el reporte cuantitativo registrado " sqref="DL2:DL3" xr:uid="{C1D32D7A-9F72-4A52-A24B-32963A38E55E}"/>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CBD7A681-5D0C-4777-AEA6-E0FB0A05C5F3}"/>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E734194B-FB57-443D-ADAC-6763158B12C9}"/>
    <dataValidation allowBlank="1" showInputMessage="1" showErrorMessage="1" promptTitle="Avance cuantitativo octubre" prompt="Registrar el valor de avance alcanzado al cierre del mes. _x000a_Debe ser registrado de manera acumulada de acuerdo con la periodicidad del indicador  " sqref="DP2:DP3" xr:uid="{CE5E7CB0-3BC0-4E90-BAD6-D81BCF9C2A69}"/>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FBEE7CA7-037A-4526-8BF9-7B1728B78D09}"/>
    <dataValidation allowBlank="1" showInputMessage="1" showErrorMessage="1" promptTitle="% Meta octubre" prompt="Corresponde al porcentaje de avance programado de conformidad con la meta resgistrada para el periodo" sqref="DR2:DR3" xr:uid="{417EBB75-2E89-49F1-BE2F-C522C32EE96A}"/>
    <dataValidation allowBlank="1" showInputMessage="1" showErrorMessage="1" promptTitle="% Avance octubre" prompt="Corresponde al porcentaje de avance alcanzado con el reporte cuantitativo registrado " sqref="DS2:DS3" xr:uid="{287BDC28-438C-4839-B6E5-8AF517ED2FA8}"/>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6319CEA7-9C73-40BD-ADEE-A5DB2D7B2C7D}"/>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75D20C46-A3FA-46A7-B262-F156379C78F3}"/>
    <dataValidation allowBlank="1" showInputMessage="1" showErrorMessage="1" promptTitle="Avance cuantitativo noviembre" prompt="Registrar el valor de avance alcanzado al cierre del mes. _x000a_Debe ser registrado de manera acumulada de acuerdo con la periodicidad del indicador  " sqref="DW2:DW3" xr:uid="{AF06BD1D-CE72-4852-9585-B016D66206B8}"/>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E28EB64C-37F4-41AE-B8B8-8E2AFCA9593E}"/>
    <dataValidation allowBlank="1" showInputMessage="1" showErrorMessage="1" promptTitle="% Meta noviembre" prompt="Corresponde al porcentaje de avance programado de conformidad con la meta resgistrada para el periodo" sqref="DY2:DY3" xr:uid="{FF528297-CFF5-4A68-83C0-38765B4C50BD}"/>
    <dataValidation allowBlank="1" showInputMessage="1" showErrorMessage="1" promptTitle="% Avance noviembre" prompt="Corresponde al porcentaje de avance alcanzado con el reporte cuantitativo registrado " sqref="DZ2:DZ3" xr:uid="{6CDC6B41-80A5-48DF-AE7C-07D673CED687}"/>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8EA3739B-70E4-4BA9-8137-3B074F0CD878}"/>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0BCB3D1B-EA58-4FC1-B70C-F912423A3E1D}"/>
    <dataValidation allowBlank="1" showInputMessage="1" showErrorMessage="1" promptTitle="Avance cuantitativo diciembre" prompt="Registrar el valor de avance alcanzado al cierre del mes. _x000a_Debe ser registrado de manera acumulada de acuerdo con la periodicidad del indicador  " sqref="ED2:ED3" xr:uid="{7034FFA9-7E57-4E81-B75D-D597B839D52D}"/>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6B8FD5A6-D5EC-4A67-B73A-7AA121E0E911}"/>
    <dataValidation allowBlank="1" showInputMessage="1" showErrorMessage="1" promptTitle="% Meta diciembre" prompt="Corresponde al porcentaje de avance programado de conformidad con la meta resgistrada para el periodo" sqref="EF2:EF3" xr:uid="{676D8EF3-2FCA-4D2D-BBFE-23E886C8774F}"/>
    <dataValidation allowBlank="1" showInputMessage="1" showErrorMessage="1" promptTitle="% Avance diciembre" prompt="Corresponde al porcentaje de avance alcanzado con el reporte cuantitativo registrado " sqref="EG2:EG3" xr:uid="{37656097-6BF0-4916-9B56-0C9701FCD76A}"/>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80013E50-42A6-45F1-B294-3C3FCB6E22D9}"/>
    <dataValidation allowBlank="1" showInputMessage="1" showErrorMessage="1" promptTitle="Pilar PND" prompt="Seleccione de la lista desplegable el pilar al cuál se asocia el indicador." sqref="J2:J3" xr:uid="{F5B94FA1-12E4-43C2-87BF-6B0ADBEB4AF0}"/>
    <dataValidation type="list" allowBlank="1" showInputMessage="1" showErrorMessage="1" sqref="N6:N7 J6:L7" xr:uid="{F418DEE8-201A-4980-BD81-5925110881C2}">
      <formula1>INDIRECT(EM6)</formula1>
    </dataValidation>
    <dataValidation type="list" allowBlank="1" showInputMessage="1" showErrorMessage="1" sqref="D6:D7" xr:uid="{1B11B289-504D-4103-BCD5-5FD3A17AFB9C}">
      <formula1>INDIRECT(EL6)</formula1>
    </dataValidation>
    <dataValidation type="list" allowBlank="1" showInputMessage="1" showErrorMessage="1" sqref="BI6:BI7 CR6:CR7 DT6:DT7 DM6:DM7 DF6:DF7 CY6:CY7 CD6:CD7 CK6:CK7 BP6:BP7 EH6:EH7 BW6:BW7 EA6:EA7" xr:uid="{E8FB7FB0-0B50-4653-AFAE-C9D73E3AEECE}">
      <formula1>"SI,NO,Pendiente Validar"</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D379-2559-4E81-BDE1-4715C560E49B}">
  <dimension ref="A1:ER19"/>
  <sheetViews>
    <sheetView showGridLines="0" zoomScale="85" zoomScaleNormal="85" workbookViewId="0">
      <selection activeCell="C18" sqref="C18"/>
    </sheetView>
  </sheetViews>
  <sheetFormatPr baseColWidth="10" defaultColWidth="11.85546875" defaultRowHeight="15" x14ac:dyDescent="0.25"/>
  <cols>
    <col min="1" max="1" width="20.5703125" customWidth="1"/>
    <col min="2" max="2" width="8.5703125" customWidth="1"/>
    <col min="3" max="3" width="28.85546875" customWidth="1"/>
    <col min="4" max="4" width="38.42578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08" customWidth="1"/>
    <col min="16" max="16" width="39.140625" style="311" customWidth="1"/>
    <col min="17" max="17" width="14.28515625" style="310" customWidth="1"/>
    <col min="18" max="18" width="15.7109375" style="311" customWidth="1"/>
    <col min="19" max="19" width="25.42578125" style="311" customWidth="1"/>
    <col min="20" max="20" width="14.28515625" style="311" customWidth="1"/>
    <col min="21" max="21" width="14.28515625" style="308" customWidth="1"/>
    <col min="22" max="22" width="10" style="308" customWidth="1"/>
    <col min="23" max="23" width="27.7109375" style="311" customWidth="1"/>
    <col min="24" max="24" width="17.7109375" style="89" customWidth="1"/>
    <col min="25" max="25" width="21.85546875" customWidth="1"/>
    <col min="26" max="26" width="18.140625" style="89" customWidth="1"/>
    <col min="27" max="30" width="16.85546875" style="89" customWidth="1"/>
    <col min="31" max="31" width="16.28515625" style="89" customWidth="1"/>
    <col min="32" max="32" width="20" style="89" customWidth="1"/>
    <col min="33" max="40" width="14.28515625" style="89" customWidth="1"/>
    <col min="41" max="41" width="16.140625" style="89" customWidth="1"/>
    <col min="42" max="44" width="14.28515625" style="89" customWidth="1"/>
    <col min="45" max="45" width="14.42578125" style="89" customWidth="1"/>
    <col min="46" max="50" width="15" style="89" customWidth="1"/>
    <col min="51" max="51" width="20.28515625" style="89" customWidth="1"/>
    <col min="52" max="54" width="14.28515625" style="89" customWidth="1"/>
    <col min="55" max="55" width="8.42578125" style="89" customWidth="1"/>
    <col min="56" max="57" width="14.28515625" style="89" customWidth="1"/>
    <col min="58" max="58" width="42.85546875" customWidth="1"/>
    <col min="59" max="60" width="11.42578125" customWidth="1"/>
    <col min="61" max="61" width="11.28515625" customWidth="1"/>
    <col min="62" max="62" width="28.5703125" customWidth="1"/>
    <col min="63" max="63" width="18.5703125" style="89" bestFit="1" customWidth="1"/>
    <col min="64" max="64" width="14.140625" style="89" customWidth="1"/>
    <col min="65" max="65" width="42.85546875" customWidth="1"/>
    <col min="66" max="67" width="11.28515625" customWidth="1"/>
    <col min="68" max="68" width="19.140625" bestFit="1" customWidth="1"/>
    <col min="69" max="69" width="28.5703125" customWidth="1"/>
    <col min="70" max="70" width="18.5703125" style="89" bestFit="1" customWidth="1"/>
    <col min="71" max="71" width="14.140625" style="89" customWidth="1"/>
    <col min="72" max="72" width="42.85546875" customWidth="1"/>
    <col min="73" max="74" width="11.28515625" customWidth="1"/>
    <col min="75" max="75" width="17.7109375" customWidth="1"/>
    <col min="76" max="76" width="28.7109375" customWidth="1"/>
    <col min="77" max="77" width="20.5703125" style="89" bestFit="1" customWidth="1"/>
    <col min="78" max="78" width="22.7109375" style="89" customWidth="1"/>
    <col min="79" max="79" width="42.85546875" customWidth="1"/>
    <col min="80" max="82" width="11.42578125" customWidth="1"/>
    <col min="83" max="83" width="28.7109375" customWidth="1"/>
    <col min="84" max="84" width="20.5703125" style="308" bestFit="1" customWidth="1"/>
    <col min="85" max="85" width="19.28515625" style="308" customWidth="1"/>
    <col min="86" max="86" width="42.85546875" customWidth="1"/>
    <col min="87" max="89" width="11.42578125" customWidth="1"/>
    <col min="90" max="90" width="28.5703125" customWidth="1"/>
    <col min="91" max="91" width="22" style="89" bestFit="1" customWidth="1"/>
    <col min="92" max="92" width="15.85546875" style="89"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89" bestFit="1" customWidth="1"/>
    <col min="120" max="120" width="14.140625" style="89" customWidth="1"/>
    <col min="121" max="121" width="42.85546875" customWidth="1"/>
    <col min="122" max="124" width="11.28515625" customWidth="1"/>
    <col min="125" max="125" width="28.5703125" customWidth="1"/>
    <col min="126" max="126" width="22.42578125" style="89" bestFit="1" customWidth="1"/>
    <col min="127" max="127" width="14.28515625" style="89" customWidth="1"/>
    <col min="128" max="128" width="42.85546875" customWidth="1"/>
    <col min="129" max="129" width="12.28515625" customWidth="1"/>
    <col min="130" max="131" width="12" customWidth="1"/>
    <col min="132" max="132" width="28.5703125" customWidth="1"/>
    <col min="133" max="133" width="22.42578125" style="89" bestFit="1" customWidth="1"/>
    <col min="134" max="134" width="14.140625" style="89" customWidth="1"/>
    <col min="135" max="135" width="42.85546875" customWidth="1"/>
    <col min="136" max="138" width="11.42578125" customWidth="1"/>
    <col min="139" max="139" width="28.7109375" customWidth="1"/>
    <col min="140" max="140" width="20" style="89" bestFit="1" customWidth="1"/>
    <col min="141" max="141" width="9.42578125" style="89" bestFit="1" customWidth="1"/>
    <col min="142" max="142" width="21.85546875" style="89"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318" t="s">
        <v>0</v>
      </c>
      <c r="C1" s="318"/>
      <c r="D1" s="318"/>
      <c r="E1" s="319" t="s">
        <v>1</v>
      </c>
      <c r="F1" s="319"/>
      <c r="G1" s="319"/>
      <c r="H1" s="320" t="s">
        <v>2</v>
      </c>
      <c r="I1" s="321"/>
      <c r="J1" s="321"/>
      <c r="K1" s="321"/>
      <c r="L1" s="321"/>
      <c r="M1" s="321"/>
      <c r="N1" s="321"/>
      <c r="O1" s="328" t="s">
        <v>3</v>
      </c>
      <c r="P1" s="329"/>
      <c r="Q1" s="329"/>
      <c r="R1" s="329"/>
      <c r="S1" s="329"/>
      <c r="T1" s="329"/>
      <c r="U1" s="329"/>
      <c r="V1" s="329"/>
      <c r="W1" s="329"/>
      <c r="X1" s="329"/>
      <c r="Y1" s="330"/>
      <c r="Z1" s="331" t="s">
        <v>4</v>
      </c>
      <c r="AA1" s="331"/>
      <c r="AB1" s="331"/>
      <c r="AC1" s="331"/>
      <c r="AD1" s="331"/>
      <c r="AE1" s="331"/>
      <c r="AF1" s="331"/>
      <c r="AG1" s="331"/>
      <c r="AH1" s="331"/>
      <c r="AI1" s="331"/>
      <c r="AJ1" s="331"/>
      <c r="AK1" s="331"/>
      <c r="AL1" s="331"/>
      <c r="AM1" s="331"/>
      <c r="AN1" s="331"/>
      <c r="AO1" s="332" t="s">
        <v>5</v>
      </c>
      <c r="AP1" s="332"/>
      <c r="AQ1" s="332"/>
      <c r="AR1" s="332"/>
      <c r="AS1" s="332"/>
      <c r="AT1" s="323" t="s">
        <v>6</v>
      </c>
      <c r="AU1" s="323"/>
      <c r="AV1" s="323"/>
      <c r="AW1" s="323"/>
      <c r="AX1" s="323"/>
      <c r="AY1" s="323"/>
      <c r="AZ1" s="324" t="s">
        <v>7</v>
      </c>
      <c r="BA1" s="324"/>
      <c r="BB1" s="324"/>
      <c r="BC1" s="324"/>
      <c r="BD1" s="325" t="s">
        <v>8</v>
      </c>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7"/>
      <c r="EJ1" s="2"/>
      <c r="EK1" s="2"/>
      <c r="EL1" s="2"/>
    </row>
    <row r="2" spans="1:148" s="1" customFormat="1" ht="18.75" customHeight="1" x14ac:dyDescent="0.3">
      <c r="B2" s="315" t="s">
        <v>9</v>
      </c>
      <c r="C2" s="315" t="s">
        <v>10</v>
      </c>
      <c r="D2" s="315" t="s">
        <v>11</v>
      </c>
      <c r="E2" s="316" t="s">
        <v>12</v>
      </c>
      <c r="F2" s="316" t="s">
        <v>13</v>
      </c>
      <c r="G2" s="316" t="s">
        <v>14</v>
      </c>
      <c r="H2" s="317" t="s">
        <v>15</v>
      </c>
      <c r="I2" s="322" t="s">
        <v>16</v>
      </c>
      <c r="J2" s="322" t="s">
        <v>17</v>
      </c>
      <c r="K2" s="322" t="s">
        <v>18</v>
      </c>
      <c r="L2" s="322" t="s">
        <v>19</v>
      </c>
      <c r="M2" s="322" t="s">
        <v>20</v>
      </c>
      <c r="N2" s="322" t="s">
        <v>21</v>
      </c>
      <c r="O2" s="333" t="s">
        <v>22</v>
      </c>
      <c r="P2" s="336" t="s">
        <v>23</v>
      </c>
      <c r="Q2" s="333" t="s">
        <v>24</v>
      </c>
      <c r="R2" s="333" t="s">
        <v>25</v>
      </c>
      <c r="S2" s="336" t="s">
        <v>26</v>
      </c>
      <c r="T2" s="333" t="s">
        <v>27</v>
      </c>
      <c r="U2" s="333" t="s">
        <v>28</v>
      </c>
      <c r="V2" s="333" t="s">
        <v>29</v>
      </c>
      <c r="W2" s="333" t="s">
        <v>30</v>
      </c>
      <c r="X2" s="334" t="s">
        <v>31</v>
      </c>
      <c r="Y2" s="334" t="s">
        <v>32</v>
      </c>
      <c r="Z2" s="331" t="s">
        <v>33</v>
      </c>
      <c r="AA2" s="331"/>
      <c r="AB2" s="331"/>
      <c r="AC2" s="331"/>
      <c r="AD2" s="331"/>
      <c r="AE2" s="331"/>
      <c r="AF2" s="337" t="s">
        <v>34</v>
      </c>
      <c r="AG2" s="337" t="s">
        <v>35</v>
      </c>
      <c r="AH2" s="337" t="s">
        <v>36</v>
      </c>
      <c r="AI2" s="337" t="s">
        <v>37</v>
      </c>
      <c r="AJ2" s="337" t="s">
        <v>38</v>
      </c>
      <c r="AK2" s="337" t="s">
        <v>39</v>
      </c>
      <c r="AL2" s="337" t="s">
        <v>40</v>
      </c>
      <c r="AM2" s="337" t="s">
        <v>41</v>
      </c>
      <c r="AN2" s="337" t="s">
        <v>42</v>
      </c>
      <c r="AO2" s="338" t="s">
        <v>43</v>
      </c>
      <c r="AP2" s="338" t="s">
        <v>44</v>
      </c>
      <c r="AQ2" s="338" t="s">
        <v>45</v>
      </c>
      <c r="AR2" s="338" t="s">
        <v>46</v>
      </c>
      <c r="AS2" s="340" t="s">
        <v>47</v>
      </c>
      <c r="AT2" s="333" t="s">
        <v>48</v>
      </c>
      <c r="AU2" s="333" t="s">
        <v>49</v>
      </c>
      <c r="AV2" s="333" t="s">
        <v>50</v>
      </c>
      <c r="AW2" s="333" t="s">
        <v>51</v>
      </c>
      <c r="AX2" s="333" t="s">
        <v>52</v>
      </c>
      <c r="AY2" s="333" t="s">
        <v>53</v>
      </c>
      <c r="AZ2" s="339" t="s">
        <v>54</v>
      </c>
      <c r="BA2" s="339" t="s">
        <v>55</v>
      </c>
      <c r="BB2" s="339" t="s">
        <v>56</v>
      </c>
      <c r="BC2" s="339" t="s">
        <v>57</v>
      </c>
      <c r="BD2" s="343" t="s">
        <v>58</v>
      </c>
      <c r="BE2" s="341" t="s">
        <v>59</v>
      </c>
      <c r="BF2" s="341" t="s">
        <v>60</v>
      </c>
      <c r="BG2" s="341" t="s">
        <v>61</v>
      </c>
      <c r="BH2" s="341" t="s">
        <v>62</v>
      </c>
      <c r="BI2" s="341" t="s">
        <v>63</v>
      </c>
      <c r="BJ2" s="341" t="s">
        <v>64</v>
      </c>
      <c r="BK2" s="343" t="s">
        <v>65</v>
      </c>
      <c r="BL2" s="341" t="s">
        <v>66</v>
      </c>
      <c r="BM2" s="341" t="s">
        <v>67</v>
      </c>
      <c r="BN2" s="341" t="s">
        <v>68</v>
      </c>
      <c r="BO2" s="341" t="s">
        <v>69</v>
      </c>
      <c r="BP2" s="341" t="s">
        <v>70</v>
      </c>
      <c r="BQ2" s="341" t="s">
        <v>71</v>
      </c>
      <c r="BR2" s="344" t="s">
        <v>72</v>
      </c>
      <c r="BS2" s="341" t="s">
        <v>73</v>
      </c>
      <c r="BT2" s="341" t="s">
        <v>74</v>
      </c>
      <c r="BU2" s="341" t="s">
        <v>75</v>
      </c>
      <c r="BV2" s="341" t="s">
        <v>76</v>
      </c>
      <c r="BW2" s="341" t="s">
        <v>77</v>
      </c>
      <c r="BX2" s="341" t="s">
        <v>78</v>
      </c>
      <c r="BY2" s="344" t="s">
        <v>79</v>
      </c>
      <c r="BZ2" s="341" t="s">
        <v>80</v>
      </c>
      <c r="CA2" s="341" t="s">
        <v>81</v>
      </c>
      <c r="CB2" s="341" t="s">
        <v>82</v>
      </c>
      <c r="CC2" s="341" t="s">
        <v>83</v>
      </c>
      <c r="CD2" s="341" t="s">
        <v>84</v>
      </c>
      <c r="CE2" s="341" t="s">
        <v>85</v>
      </c>
      <c r="CF2" s="344" t="s">
        <v>86</v>
      </c>
      <c r="CG2" s="341" t="s">
        <v>87</v>
      </c>
      <c r="CH2" s="341" t="s">
        <v>88</v>
      </c>
      <c r="CI2" s="341" t="s">
        <v>89</v>
      </c>
      <c r="CJ2" s="341" t="s">
        <v>90</v>
      </c>
      <c r="CK2" s="341" t="s">
        <v>91</v>
      </c>
      <c r="CL2" s="341" t="s">
        <v>92</v>
      </c>
      <c r="CM2" s="344" t="s">
        <v>93</v>
      </c>
      <c r="CN2" s="341" t="s">
        <v>94</v>
      </c>
      <c r="CO2" s="341" t="s">
        <v>95</v>
      </c>
      <c r="CP2" s="341" t="s">
        <v>96</v>
      </c>
      <c r="CQ2" s="341" t="s">
        <v>97</v>
      </c>
      <c r="CR2" s="341" t="s">
        <v>98</v>
      </c>
      <c r="CS2" s="341" t="s">
        <v>99</v>
      </c>
      <c r="CT2" s="344" t="s">
        <v>100</v>
      </c>
      <c r="CU2" s="341" t="s">
        <v>101</v>
      </c>
      <c r="CV2" s="341" t="s">
        <v>102</v>
      </c>
      <c r="CW2" s="341" t="s">
        <v>103</v>
      </c>
      <c r="CX2" s="341" t="s">
        <v>104</v>
      </c>
      <c r="CY2" s="341" t="s">
        <v>105</v>
      </c>
      <c r="CZ2" s="341" t="s">
        <v>106</v>
      </c>
      <c r="DA2" s="344" t="s">
        <v>107</v>
      </c>
      <c r="DB2" s="341" t="s">
        <v>108</v>
      </c>
      <c r="DC2" s="341" t="s">
        <v>109</v>
      </c>
      <c r="DD2" s="341" t="s">
        <v>110</v>
      </c>
      <c r="DE2" s="341" t="s">
        <v>111</v>
      </c>
      <c r="DF2" s="341" t="s">
        <v>112</v>
      </c>
      <c r="DG2" s="341" t="s">
        <v>113</v>
      </c>
      <c r="DH2" s="343" t="s">
        <v>114</v>
      </c>
      <c r="DI2" s="341" t="s">
        <v>115</v>
      </c>
      <c r="DJ2" s="341" t="s">
        <v>116</v>
      </c>
      <c r="DK2" s="341" t="s">
        <v>117</v>
      </c>
      <c r="DL2" s="341" t="s">
        <v>118</v>
      </c>
      <c r="DM2" s="341" t="s">
        <v>119</v>
      </c>
      <c r="DN2" s="341" t="s">
        <v>120</v>
      </c>
      <c r="DO2" s="343" t="s">
        <v>121</v>
      </c>
      <c r="DP2" s="341" t="s">
        <v>122</v>
      </c>
      <c r="DQ2" s="341" t="s">
        <v>123</v>
      </c>
      <c r="DR2" s="341" t="s">
        <v>124</v>
      </c>
      <c r="DS2" s="341" t="s">
        <v>125</v>
      </c>
      <c r="DT2" s="341" t="s">
        <v>126</v>
      </c>
      <c r="DU2" s="341" t="s">
        <v>127</v>
      </c>
      <c r="DV2" s="343" t="s">
        <v>128</v>
      </c>
      <c r="DW2" s="341" t="s">
        <v>129</v>
      </c>
      <c r="DX2" s="341" t="s">
        <v>130</v>
      </c>
      <c r="DY2" s="341" t="s">
        <v>131</v>
      </c>
      <c r="DZ2" s="341" t="s">
        <v>132</v>
      </c>
      <c r="EA2" s="341" t="s">
        <v>133</v>
      </c>
      <c r="EB2" s="341" t="s">
        <v>134</v>
      </c>
      <c r="EC2" s="343" t="s">
        <v>135</v>
      </c>
      <c r="ED2" s="341" t="s">
        <v>136</v>
      </c>
      <c r="EE2" s="341" t="s">
        <v>137</v>
      </c>
      <c r="EF2" s="341" t="s">
        <v>138</v>
      </c>
      <c r="EG2" s="341" t="s">
        <v>139</v>
      </c>
      <c r="EH2" s="341" t="s">
        <v>140</v>
      </c>
      <c r="EI2" s="341" t="s">
        <v>141</v>
      </c>
      <c r="EJ2" s="2"/>
      <c r="EK2" s="2"/>
      <c r="EL2" s="2"/>
    </row>
    <row r="3" spans="1:148" s="8" customFormat="1" ht="35.25" customHeight="1" x14ac:dyDescent="0.25">
      <c r="A3" s="4" t="s">
        <v>142</v>
      </c>
      <c r="B3" s="315"/>
      <c r="C3" s="315"/>
      <c r="D3" s="315"/>
      <c r="E3" s="316"/>
      <c r="F3" s="316"/>
      <c r="G3" s="316"/>
      <c r="H3" s="317"/>
      <c r="I3" s="322"/>
      <c r="J3" s="322"/>
      <c r="K3" s="322"/>
      <c r="L3" s="322"/>
      <c r="M3" s="322"/>
      <c r="N3" s="322"/>
      <c r="O3" s="333"/>
      <c r="P3" s="336"/>
      <c r="Q3" s="333"/>
      <c r="R3" s="333"/>
      <c r="S3" s="336"/>
      <c r="T3" s="333"/>
      <c r="U3" s="333"/>
      <c r="V3" s="333"/>
      <c r="W3" s="333"/>
      <c r="X3" s="335"/>
      <c r="Y3" s="335"/>
      <c r="Z3" s="3" t="s">
        <v>143</v>
      </c>
      <c r="AA3" s="3" t="s">
        <v>144</v>
      </c>
      <c r="AB3" s="3" t="s">
        <v>145</v>
      </c>
      <c r="AC3" s="3" t="s">
        <v>146</v>
      </c>
      <c r="AD3" s="3" t="s">
        <v>147</v>
      </c>
      <c r="AE3" s="5" t="s">
        <v>148</v>
      </c>
      <c r="AF3" s="337"/>
      <c r="AG3" s="337"/>
      <c r="AH3" s="337"/>
      <c r="AI3" s="337"/>
      <c r="AJ3" s="337"/>
      <c r="AK3" s="337"/>
      <c r="AL3" s="337"/>
      <c r="AM3" s="337"/>
      <c r="AN3" s="337"/>
      <c r="AO3" s="338"/>
      <c r="AP3" s="338"/>
      <c r="AQ3" s="338"/>
      <c r="AR3" s="338"/>
      <c r="AS3" s="340"/>
      <c r="AT3" s="336"/>
      <c r="AU3" s="336"/>
      <c r="AV3" s="336"/>
      <c r="AW3" s="336"/>
      <c r="AX3" s="336"/>
      <c r="AY3" s="336"/>
      <c r="AZ3" s="339"/>
      <c r="BA3" s="339"/>
      <c r="BB3" s="339"/>
      <c r="BC3" s="339"/>
      <c r="BD3" s="343"/>
      <c r="BE3" s="342"/>
      <c r="BF3" s="342"/>
      <c r="BG3" s="342"/>
      <c r="BH3" s="342"/>
      <c r="BI3" s="342"/>
      <c r="BJ3" s="342"/>
      <c r="BK3" s="343"/>
      <c r="BL3" s="342"/>
      <c r="BM3" s="342"/>
      <c r="BN3" s="342"/>
      <c r="BO3" s="342"/>
      <c r="BP3" s="342"/>
      <c r="BQ3" s="342"/>
      <c r="BR3" s="344"/>
      <c r="BS3" s="342"/>
      <c r="BT3" s="342"/>
      <c r="BU3" s="342"/>
      <c r="BV3" s="342"/>
      <c r="BW3" s="342"/>
      <c r="BX3" s="342"/>
      <c r="BY3" s="344"/>
      <c r="BZ3" s="342"/>
      <c r="CA3" s="342"/>
      <c r="CB3" s="342"/>
      <c r="CC3" s="342"/>
      <c r="CD3" s="342"/>
      <c r="CE3" s="342"/>
      <c r="CF3" s="344"/>
      <c r="CG3" s="342"/>
      <c r="CH3" s="342"/>
      <c r="CI3" s="342"/>
      <c r="CJ3" s="342"/>
      <c r="CK3" s="342"/>
      <c r="CL3" s="342"/>
      <c r="CM3" s="344"/>
      <c r="CN3" s="342"/>
      <c r="CO3" s="342"/>
      <c r="CP3" s="342"/>
      <c r="CQ3" s="342"/>
      <c r="CR3" s="342"/>
      <c r="CS3" s="342"/>
      <c r="CT3" s="344"/>
      <c r="CU3" s="342"/>
      <c r="CV3" s="342"/>
      <c r="CW3" s="342"/>
      <c r="CX3" s="342"/>
      <c r="CY3" s="342"/>
      <c r="CZ3" s="342"/>
      <c r="DA3" s="344"/>
      <c r="DB3" s="342"/>
      <c r="DC3" s="342"/>
      <c r="DD3" s="342"/>
      <c r="DE3" s="342"/>
      <c r="DF3" s="342"/>
      <c r="DG3" s="342"/>
      <c r="DH3" s="343"/>
      <c r="DI3" s="342"/>
      <c r="DJ3" s="342"/>
      <c r="DK3" s="342"/>
      <c r="DL3" s="342"/>
      <c r="DM3" s="342"/>
      <c r="DN3" s="342"/>
      <c r="DO3" s="343"/>
      <c r="DP3" s="342"/>
      <c r="DQ3" s="342"/>
      <c r="DR3" s="342"/>
      <c r="DS3" s="342"/>
      <c r="DT3" s="342"/>
      <c r="DU3" s="342"/>
      <c r="DV3" s="345"/>
      <c r="DW3" s="342"/>
      <c r="DX3" s="342"/>
      <c r="DY3" s="342"/>
      <c r="DZ3" s="342"/>
      <c r="EA3" s="342"/>
      <c r="EB3" s="342"/>
      <c r="EC3" s="345"/>
      <c r="ED3" s="342"/>
      <c r="EE3" s="342"/>
      <c r="EF3" s="342"/>
      <c r="EG3" s="342"/>
      <c r="EH3" s="342"/>
      <c r="EI3" s="342"/>
      <c r="EJ3" s="6" t="s">
        <v>149</v>
      </c>
      <c r="EK3" s="7" t="s">
        <v>150</v>
      </c>
      <c r="EL3" s="7" t="s">
        <v>151</v>
      </c>
      <c r="EM3" s="7" t="s">
        <v>16</v>
      </c>
      <c r="EN3" s="7" t="s">
        <v>17</v>
      </c>
      <c r="EO3" s="7" t="s">
        <v>18</v>
      </c>
      <c r="EP3" s="7" t="s">
        <v>19</v>
      </c>
      <c r="EQ3" s="7" t="s">
        <v>20</v>
      </c>
      <c r="ER3" s="7" t="s">
        <v>21</v>
      </c>
    </row>
    <row r="4" spans="1:148" s="13" customFormat="1" ht="15.75" x14ac:dyDescent="0.25">
      <c r="A4" s="9">
        <v>1</v>
      </c>
      <c r="B4" s="10">
        <v>2</v>
      </c>
      <c r="C4" s="10">
        <v>3</v>
      </c>
      <c r="D4" s="9">
        <v>4</v>
      </c>
      <c r="E4" s="10">
        <v>5</v>
      </c>
      <c r="F4" s="10">
        <v>6</v>
      </c>
      <c r="G4" s="9">
        <v>7</v>
      </c>
      <c r="H4" s="10">
        <v>8</v>
      </c>
      <c r="I4" s="10">
        <v>9</v>
      </c>
      <c r="J4" s="9">
        <v>10</v>
      </c>
      <c r="K4" s="10">
        <v>11</v>
      </c>
      <c r="L4" s="10">
        <v>12</v>
      </c>
      <c r="M4" s="9">
        <v>13</v>
      </c>
      <c r="N4" s="10">
        <v>14</v>
      </c>
      <c r="O4" s="10">
        <v>15</v>
      </c>
      <c r="P4" s="9">
        <v>16</v>
      </c>
      <c r="Q4" s="10">
        <v>17</v>
      </c>
      <c r="R4" s="10">
        <v>18</v>
      </c>
      <c r="S4" s="9">
        <v>19</v>
      </c>
      <c r="T4" s="10">
        <v>20</v>
      </c>
      <c r="U4" s="10">
        <v>21</v>
      </c>
      <c r="V4" s="9">
        <v>22</v>
      </c>
      <c r="W4" s="10">
        <v>23</v>
      </c>
      <c r="X4" s="10">
        <v>24</v>
      </c>
      <c r="Y4" s="9">
        <v>25</v>
      </c>
      <c r="Z4" s="10">
        <v>26</v>
      </c>
      <c r="AA4" s="10">
        <v>27</v>
      </c>
      <c r="AB4" s="9">
        <v>28</v>
      </c>
      <c r="AC4" s="10">
        <v>29</v>
      </c>
      <c r="AD4" s="10">
        <v>30</v>
      </c>
      <c r="AE4" s="9">
        <v>31</v>
      </c>
      <c r="AF4" s="10">
        <v>32</v>
      </c>
      <c r="AG4" s="10">
        <v>33</v>
      </c>
      <c r="AH4" s="9">
        <v>34</v>
      </c>
      <c r="AI4" s="10">
        <v>35</v>
      </c>
      <c r="AJ4" s="10">
        <v>36</v>
      </c>
      <c r="AK4" s="9">
        <v>37</v>
      </c>
      <c r="AL4" s="10">
        <v>38</v>
      </c>
      <c r="AM4" s="10">
        <v>39</v>
      </c>
      <c r="AN4" s="9">
        <v>40</v>
      </c>
      <c r="AO4" s="10">
        <v>41</v>
      </c>
      <c r="AP4" s="10">
        <v>42</v>
      </c>
      <c r="AQ4" s="9">
        <v>43</v>
      </c>
      <c r="AR4" s="10">
        <v>44</v>
      </c>
      <c r="AS4" s="10">
        <v>45</v>
      </c>
      <c r="AT4" s="9">
        <v>46</v>
      </c>
      <c r="AU4" s="10">
        <v>47</v>
      </c>
      <c r="AV4" s="10">
        <v>48</v>
      </c>
      <c r="AW4" s="9">
        <v>49</v>
      </c>
      <c r="AX4" s="10">
        <v>50</v>
      </c>
      <c r="AY4" s="10">
        <v>51</v>
      </c>
      <c r="AZ4" s="9">
        <v>52</v>
      </c>
      <c r="BA4" s="10">
        <v>53</v>
      </c>
      <c r="BB4" s="10">
        <v>54</v>
      </c>
      <c r="BC4" s="9">
        <v>55</v>
      </c>
      <c r="BD4" s="10">
        <v>56</v>
      </c>
      <c r="BE4" s="10">
        <v>57</v>
      </c>
      <c r="BF4" s="9">
        <v>58</v>
      </c>
      <c r="BG4" s="10">
        <v>59</v>
      </c>
      <c r="BH4" s="10">
        <v>60</v>
      </c>
      <c r="BI4" s="9">
        <v>61</v>
      </c>
      <c r="BJ4" s="10">
        <v>62</v>
      </c>
      <c r="BK4" s="10">
        <v>63</v>
      </c>
      <c r="BL4" s="9">
        <v>64</v>
      </c>
      <c r="BM4" s="10">
        <v>65</v>
      </c>
      <c r="BN4" s="10">
        <v>66</v>
      </c>
      <c r="BO4" s="9">
        <v>67</v>
      </c>
      <c r="BP4" s="10">
        <v>68</v>
      </c>
      <c r="BQ4" s="10">
        <v>69</v>
      </c>
      <c r="BR4" s="9">
        <v>70</v>
      </c>
      <c r="BS4" s="10">
        <v>71</v>
      </c>
      <c r="BT4" s="10">
        <v>72</v>
      </c>
      <c r="BU4" s="9">
        <v>73</v>
      </c>
      <c r="BV4" s="10">
        <v>74</v>
      </c>
      <c r="BW4" s="10">
        <v>75</v>
      </c>
      <c r="BX4" s="9">
        <v>76</v>
      </c>
      <c r="BY4" s="10">
        <v>77</v>
      </c>
      <c r="BZ4" s="10">
        <v>78</v>
      </c>
      <c r="CA4" s="9">
        <v>79</v>
      </c>
      <c r="CB4" s="10">
        <v>80</v>
      </c>
      <c r="CC4" s="10">
        <v>81</v>
      </c>
      <c r="CD4" s="9">
        <v>82</v>
      </c>
      <c r="CE4" s="10">
        <v>83</v>
      </c>
      <c r="CF4" s="10">
        <v>84</v>
      </c>
      <c r="CG4" s="9">
        <v>85</v>
      </c>
      <c r="CH4" s="10">
        <v>86</v>
      </c>
      <c r="CI4" s="10">
        <v>87</v>
      </c>
      <c r="CJ4" s="9">
        <v>88</v>
      </c>
      <c r="CK4" s="10">
        <v>89</v>
      </c>
      <c r="CL4" s="10">
        <v>90</v>
      </c>
      <c r="CM4" s="9">
        <v>91</v>
      </c>
      <c r="CN4" s="10">
        <v>92</v>
      </c>
      <c r="CO4" s="10">
        <v>93</v>
      </c>
      <c r="CP4" s="9">
        <v>94</v>
      </c>
      <c r="CQ4" s="10">
        <v>95</v>
      </c>
      <c r="CR4" s="10">
        <v>96</v>
      </c>
      <c r="CS4" s="9">
        <v>97</v>
      </c>
      <c r="CT4" s="10">
        <v>98</v>
      </c>
      <c r="CU4" s="10">
        <v>99</v>
      </c>
      <c r="CV4" s="9">
        <v>100</v>
      </c>
      <c r="CW4" s="10">
        <v>101</v>
      </c>
      <c r="CX4" s="10">
        <v>102</v>
      </c>
      <c r="CY4" s="9">
        <v>103</v>
      </c>
      <c r="CZ4" s="10">
        <v>104</v>
      </c>
      <c r="DA4" s="10">
        <v>105</v>
      </c>
      <c r="DB4" s="9">
        <v>106</v>
      </c>
      <c r="DC4" s="10">
        <v>107</v>
      </c>
      <c r="DD4" s="10">
        <v>108</v>
      </c>
      <c r="DE4" s="9">
        <v>109</v>
      </c>
      <c r="DF4" s="10">
        <v>110</v>
      </c>
      <c r="DG4" s="10">
        <v>111</v>
      </c>
      <c r="DH4" s="9">
        <v>112</v>
      </c>
      <c r="DI4" s="10">
        <v>113</v>
      </c>
      <c r="DJ4" s="10">
        <v>114</v>
      </c>
      <c r="DK4" s="9">
        <v>115</v>
      </c>
      <c r="DL4" s="10">
        <v>116</v>
      </c>
      <c r="DM4" s="10">
        <v>117</v>
      </c>
      <c r="DN4" s="9">
        <v>118</v>
      </c>
      <c r="DO4" s="10">
        <v>119</v>
      </c>
      <c r="DP4" s="10">
        <v>120</v>
      </c>
      <c r="DQ4" s="9">
        <v>121</v>
      </c>
      <c r="DR4" s="10">
        <v>122</v>
      </c>
      <c r="DS4" s="10">
        <v>123</v>
      </c>
      <c r="DT4" s="9">
        <v>124</v>
      </c>
      <c r="DU4" s="10">
        <v>125</v>
      </c>
      <c r="DV4" s="10">
        <v>126</v>
      </c>
      <c r="DW4" s="9">
        <v>127</v>
      </c>
      <c r="DX4" s="10">
        <v>128</v>
      </c>
      <c r="DY4" s="10">
        <v>129</v>
      </c>
      <c r="DZ4" s="9">
        <v>130</v>
      </c>
      <c r="EA4" s="10">
        <v>131</v>
      </c>
      <c r="EB4" s="10">
        <v>132</v>
      </c>
      <c r="EC4" s="9">
        <v>133</v>
      </c>
      <c r="ED4" s="10">
        <v>134</v>
      </c>
      <c r="EE4" s="10">
        <v>135</v>
      </c>
      <c r="EF4" s="9">
        <v>136</v>
      </c>
      <c r="EG4" s="10">
        <v>137</v>
      </c>
      <c r="EH4" s="10">
        <v>138</v>
      </c>
      <c r="EI4" s="9">
        <v>139</v>
      </c>
      <c r="EJ4" s="11"/>
      <c r="EK4" s="12"/>
      <c r="EL4" s="12"/>
      <c r="EM4" s="12"/>
      <c r="EN4" s="12"/>
      <c r="EO4" s="12"/>
      <c r="EP4" s="12"/>
      <c r="EQ4" s="12"/>
      <c r="ER4" s="12"/>
    </row>
    <row r="5" spans="1:148" s="19" customFormat="1" ht="15.75" x14ac:dyDescent="0.25">
      <c r="A5" s="14" t="str">
        <f>+A3</f>
        <v>llave_ID</v>
      </c>
      <c r="B5" s="15" t="str">
        <f t="shared" ref="B5:Y5" si="0">+B2</f>
        <v>Nivel</v>
      </c>
      <c r="C5" s="15" t="str">
        <f t="shared" si="0"/>
        <v>Despacho o dirección</v>
      </c>
      <c r="D5" s="15" t="str">
        <f t="shared" si="0"/>
        <v>Dependencia</v>
      </c>
      <c r="E5" s="15" t="str">
        <f t="shared" si="0"/>
        <v>Dimensión MIPG</v>
      </c>
      <c r="F5" s="15" t="str">
        <f t="shared" si="0"/>
        <v>Objetivo del SIG</v>
      </c>
      <c r="G5" s="15" t="str">
        <f t="shared" si="0"/>
        <v>Proceso del SIG</v>
      </c>
      <c r="H5" s="15" t="str">
        <f t="shared" si="0"/>
        <v>Meta Objetivos de Desarrollo Sostenible (ODS)</v>
      </c>
      <c r="I5" s="15" t="str">
        <f t="shared" si="0"/>
        <v>Transformación</v>
      </c>
      <c r="J5" s="15" t="str">
        <f t="shared" si="0"/>
        <v>Pilar</v>
      </c>
      <c r="K5" s="15" t="str">
        <f t="shared" si="0"/>
        <v>Catalizador</v>
      </c>
      <c r="L5" s="15" t="str">
        <f t="shared" si="0"/>
        <v>Componente</v>
      </c>
      <c r="M5" s="15" t="str">
        <f t="shared" si="0"/>
        <v>Eje estratégico</v>
      </c>
      <c r="N5" s="15" t="str">
        <f t="shared" si="0"/>
        <v>Estrategia</v>
      </c>
      <c r="O5" s="15" t="str">
        <f t="shared" si="0"/>
        <v>ID Indicador</v>
      </c>
      <c r="P5" s="15" t="str">
        <f t="shared" si="0"/>
        <v>Nombre del indicador</v>
      </c>
      <c r="Q5" s="15" t="str">
        <f t="shared" si="0"/>
        <v>Tipo de indicador</v>
      </c>
      <c r="R5" s="15" t="str">
        <f t="shared" si="0"/>
        <v>Tipo de acumulación</v>
      </c>
      <c r="S5" s="15" t="str">
        <f t="shared" si="0"/>
        <v>Fórmula de cálculo</v>
      </c>
      <c r="T5" s="15" t="str">
        <f t="shared" si="0"/>
        <v>Unidad de medida</v>
      </c>
      <c r="U5" s="15" t="str">
        <f t="shared" si="0"/>
        <v>Periodicidad</v>
      </c>
      <c r="V5" s="15" t="str">
        <f t="shared" si="0"/>
        <v>Días de rezago</v>
      </c>
      <c r="W5" s="15" t="str">
        <f t="shared" si="0"/>
        <v>Medio de verificación</v>
      </c>
      <c r="X5" s="15" t="str">
        <f t="shared" si="0"/>
        <v>Origen</v>
      </c>
      <c r="Y5" s="15" t="str">
        <f t="shared" si="0"/>
        <v xml:space="preserve">Macrometa </v>
      </c>
      <c r="Z5" s="15" t="str">
        <f t="shared" ref="Z5:AE5" si="1">+Z3</f>
        <v>MPC
Mesa Permanente de Concertación</v>
      </c>
      <c r="AA5" s="15" t="str">
        <f t="shared" si="1"/>
        <v>MRA
Mesa Regional Amazónica</v>
      </c>
      <c r="AB5" s="15" t="str">
        <f t="shared" si="1"/>
        <v xml:space="preserve"> CRIC
Consejo Regional Indígena del Cauca</v>
      </c>
      <c r="AC5" s="15" t="str">
        <f t="shared" si="1"/>
        <v xml:space="preserve"> CRIDEC
Consejo Regional Indígena de Caldas</v>
      </c>
      <c r="AD5" s="15" t="str">
        <f t="shared" si="1"/>
        <v xml:space="preserve"> CRIHU
Consejo Regional Indígena del Huila</v>
      </c>
      <c r="AE5" s="15" t="str">
        <f t="shared" si="1"/>
        <v>Otras mesas</v>
      </c>
      <c r="AF5" s="16" t="str">
        <f t="shared" ref="AF5:CQ5" si="2">+AF2</f>
        <v>Étnicos - Comunidad Negra, Afrocolombiana, Raizal y Palenquera</v>
      </c>
      <c r="AG5" s="15" t="str">
        <f t="shared" si="2"/>
        <v>Étnicos - Rrom</v>
      </c>
      <c r="AH5" s="15" t="str">
        <f t="shared" si="2"/>
        <v>Equidad de la Mujer</v>
      </c>
      <c r="AI5" s="15" t="str">
        <f t="shared" si="2"/>
        <v>Primera Infancia, Infancia y Adolescencia</v>
      </c>
      <c r="AJ5" s="15" t="str">
        <f t="shared" si="2"/>
        <v>Víctimas</v>
      </c>
      <c r="AK5" s="15" t="str">
        <f t="shared" si="2"/>
        <v>Participación Ciudadana</v>
      </c>
      <c r="AL5" s="15" t="str">
        <f t="shared" si="2"/>
        <v>Discapacidad</v>
      </c>
      <c r="AM5" s="15" t="str">
        <f t="shared" si="2"/>
        <v>TIC</v>
      </c>
      <c r="AN5" s="15" t="str">
        <f t="shared" si="2"/>
        <v>CTeI</v>
      </c>
      <c r="AO5" s="15" t="str">
        <f t="shared" si="2"/>
        <v>Iniciativas PPI</v>
      </c>
      <c r="AP5" s="15" t="str">
        <f t="shared" si="2"/>
        <v>Derechos Humanos</v>
      </c>
      <c r="AQ5" s="15" t="str">
        <f t="shared" si="2"/>
        <v xml:space="preserve">Pactos Territoriales </v>
      </c>
      <c r="AR5" s="15" t="str">
        <f t="shared" si="2"/>
        <v>CONPES 
(Número documento )</v>
      </c>
      <c r="AS5" s="15" t="str">
        <f t="shared" si="2"/>
        <v>Otros</v>
      </c>
      <c r="AT5" s="15" t="str">
        <f t="shared" si="2"/>
        <v>Línea Base 
2022</v>
      </c>
      <c r="AU5" s="15" t="str">
        <f t="shared" si="2"/>
        <v>Meta 
2023</v>
      </c>
      <c r="AV5" s="15" t="str">
        <f t="shared" si="2"/>
        <v>Meta 
2024</v>
      </c>
      <c r="AW5" s="15" t="str">
        <f t="shared" si="2"/>
        <v>Meta 
2025</v>
      </c>
      <c r="AX5" s="15" t="str">
        <f t="shared" si="2"/>
        <v>Meta 
2026</v>
      </c>
      <c r="AY5" s="15" t="str">
        <f t="shared" si="2"/>
        <v>Meta 
cuatrienio</v>
      </c>
      <c r="AZ5" s="15" t="str">
        <f t="shared" si="2"/>
        <v>Avance 2023</v>
      </c>
      <c r="BA5" s="15" t="str">
        <f t="shared" si="2"/>
        <v>Avance 2024</v>
      </c>
      <c r="BB5" s="15" t="str">
        <f t="shared" si="2"/>
        <v>Avance 2025</v>
      </c>
      <c r="BC5" s="15" t="str">
        <f t="shared" si="2"/>
        <v>Avance 2026</v>
      </c>
      <c r="BD5" s="15" t="str">
        <f t="shared" si="2"/>
        <v>Meta enero</v>
      </c>
      <c r="BE5" s="15" t="str">
        <f t="shared" si="2"/>
        <v>Avance cuantitativo enero</v>
      </c>
      <c r="BF5" s="15" t="str">
        <f t="shared" si="2"/>
        <v>Reporte cualitativo enero</v>
      </c>
      <c r="BG5" s="15" t="str">
        <f t="shared" si="2"/>
        <v>% Meta enero</v>
      </c>
      <c r="BH5" s="15" t="str">
        <f t="shared" si="2"/>
        <v>% Avance enero</v>
      </c>
      <c r="BI5" s="15" t="str">
        <f t="shared" si="2"/>
        <v>Validado enero</v>
      </c>
      <c r="BJ5" s="15" t="str">
        <f t="shared" si="2"/>
        <v>Observaciones validación enero</v>
      </c>
      <c r="BK5" s="15" t="str">
        <f t="shared" si="2"/>
        <v>Meta febrero</v>
      </c>
      <c r="BL5" s="15" t="str">
        <f t="shared" si="2"/>
        <v>Avance cuantitativo febrero</v>
      </c>
      <c r="BM5" s="15" t="str">
        <f t="shared" si="2"/>
        <v>Reporte cualitativo febrero</v>
      </c>
      <c r="BN5" s="15" t="str">
        <f t="shared" si="2"/>
        <v>% Meta febrero</v>
      </c>
      <c r="BO5" s="15" t="str">
        <f t="shared" si="2"/>
        <v>% Avance febrero</v>
      </c>
      <c r="BP5" s="15" t="str">
        <f t="shared" si="2"/>
        <v>Validado febrero</v>
      </c>
      <c r="BQ5" s="15" t="str">
        <f t="shared" si="2"/>
        <v>Observaciones validación febrero</v>
      </c>
      <c r="BR5" s="15" t="str">
        <f t="shared" si="2"/>
        <v>Meta marzo</v>
      </c>
      <c r="BS5" s="15" t="str">
        <f t="shared" si="2"/>
        <v>Avance cuantitativo marzo</v>
      </c>
      <c r="BT5" s="15" t="str">
        <f t="shared" si="2"/>
        <v>Reporte cualitativo marzo</v>
      </c>
      <c r="BU5" s="15" t="str">
        <f t="shared" si="2"/>
        <v>% Meta marzo</v>
      </c>
      <c r="BV5" s="15" t="str">
        <f t="shared" si="2"/>
        <v>% Avance marzo</v>
      </c>
      <c r="BW5" s="15" t="str">
        <f t="shared" si="2"/>
        <v>Validado marzo</v>
      </c>
      <c r="BX5" s="15" t="str">
        <f t="shared" si="2"/>
        <v>Observaciones validación marzo</v>
      </c>
      <c r="BY5" s="15" t="str">
        <f t="shared" si="2"/>
        <v>Meta abril</v>
      </c>
      <c r="BZ5" s="15" t="str">
        <f t="shared" si="2"/>
        <v>Avance cuantitativo abril</v>
      </c>
      <c r="CA5" s="15" t="str">
        <f t="shared" si="2"/>
        <v>Reporte cualitativo abril</v>
      </c>
      <c r="CB5" s="15" t="str">
        <f t="shared" si="2"/>
        <v>% Meta abril</v>
      </c>
      <c r="CC5" s="15" t="str">
        <f t="shared" si="2"/>
        <v>% Avance abril</v>
      </c>
      <c r="CD5" s="15" t="str">
        <f t="shared" si="2"/>
        <v>Validado abril</v>
      </c>
      <c r="CE5" s="15" t="str">
        <f t="shared" si="2"/>
        <v>Observaciones validación abril</v>
      </c>
      <c r="CF5" s="15" t="str">
        <f t="shared" si="2"/>
        <v>Meta mayo</v>
      </c>
      <c r="CG5" s="15" t="str">
        <f t="shared" si="2"/>
        <v>Avance cuantitativo mayo</v>
      </c>
      <c r="CH5" s="15" t="str">
        <f t="shared" si="2"/>
        <v>Reporte cualitativo mayo</v>
      </c>
      <c r="CI5" s="15" t="str">
        <f t="shared" si="2"/>
        <v>% Meta mayo</v>
      </c>
      <c r="CJ5" s="15" t="str">
        <f t="shared" si="2"/>
        <v>% Avance mayo</v>
      </c>
      <c r="CK5" s="15" t="str">
        <f t="shared" si="2"/>
        <v>Validado mayo</v>
      </c>
      <c r="CL5" s="15" t="str">
        <f t="shared" si="2"/>
        <v>Observaciones validación mayo</v>
      </c>
      <c r="CM5" s="15" t="str">
        <f t="shared" si="2"/>
        <v>Meta junio</v>
      </c>
      <c r="CN5" s="15" t="str">
        <f t="shared" si="2"/>
        <v>Avance cuantitativo junio</v>
      </c>
      <c r="CO5" s="15" t="str">
        <f t="shared" si="2"/>
        <v>Reporte cualitativo junio</v>
      </c>
      <c r="CP5" s="15" t="str">
        <f t="shared" si="2"/>
        <v>% Meta junio</v>
      </c>
      <c r="CQ5" s="15" t="str">
        <f t="shared" si="2"/>
        <v>% Avance junio</v>
      </c>
      <c r="CR5" s="15" t="str">
        <f t="shared" ref="CR5:EI5" si="3">+CR2</f>
        <v>Validado junio</v>
      </c>
      <c r="CS5" s="15" t="str">
        <f t="shared" si="3"/>
        <v>Observaciones validación junio</v>
      </c>
      <c r="CT5" s="15" t="str">
        <f t="shared" si="3"/>
        <v>Meta julio</v>
      </c>
      <c r="CU5" s="15" t="str">
        <f t="shared" si="3"/>
        <v>Avance cuantitativo julio</v>
      </c>
      <c r="CV5" s="15" t="str">
        <f t="shared" si="3"/>
        <v>Reporte cualitativo julio</v>
      </c>
      <c r="CW5" s="15" t="str">
        <f t="shared" si="3"/>
        <v>% Meta julio</v>
      </c>
      <c r="CX5" s="15" t="str">
        <f t="shared" si="3"/>
        <v>% Avance julio</v>
      </c>
      <c r="CY5" s="15" t="str">
        <f t="shared" si="3"/>
        <v>Validado julio</v>
      </c>
      <c r="CZ5" s="15" t="str">
        <f t="shared" si="3"/>
        <v>Observaciones validación julio</v>
      </c>
      <c r="DA5" s="15" t="str">
        <f t="shared" si="3"/>
        <v>Meta agosto</v>
      </c>
      <c r="DB5" s="15" t="str">
        <f t="shared" si="3"/>
        <v>Avance cuantitativo agosto</v>
      </c>
      <c r="DC5" s="15" t="str">
        <f t="shared" si="3"/>
        <v>Reporte cualitativo agosto</v>
      </c>
      <c r="DD5" s="15" t="str">
        <f t="shared" si="3"/>
        <v>% Meta agosto</v>
      </c>
      <c r="DE5" s="15" t="str">
        <f t="shared" si="3"/>
        <v>% Avance agosto</v>
      </c>
      <c r="DF5" s="15" t="str">
        <f t="shared" si="3"/>
        <v>Validado agosto</v>
      </c>
      <c r="DG5" s="15" t="str">
        <f t="shared" si="3"/>
        <v>Observaciones validación agosto</v>
      </c>
      <c r="DH5" s="15" t="str">
        <f t="shared" si="3"/>
        <v>Meta septiembre</v>
      </c>
      <c r="DI5" s="15" t="str">
        <f t="shared" si="3"/>
        <v>Avance cuantitativo septiembre</v>
      </c>
      <c r="DJ5" s="15" t="str">
        <f t="shared" si="3"/>
        <v>Reporte cualitativo septiembre</v>
      </c>
      <c r="DK5" s="15" t="str">
        <f t="shared" si="3"/>
        <v>% Meta septiembre</v>
      </c>
      <c r="DL5" s="15" t="str">
        <f t="shared" si="3"/>
        <v>% Avance septiembre</v>
      </c>
      <c r="DM5" s="15" t="str">
        <f t="shared" si="3"/>
        <v>Validado septiembre</v>
      </c>
      <c r="DN5" s="15" t="str">
        <f t="shared" si="3"/>
        <v>Observaciones validación septiembre</v>
      </c>
      <c r="DO5" s="15" t="str">
        <f t="shared" si="3"/>
        <v>Meta octubre</v>
      </c>
      <c r="DP5" s="15" t="str">
        <f t="shared" si="3"/>
        <v>Avance cuantitativo octubre</v>
      </c>
      <c r="DQ5" s="15" t="str">
        <f t="shared" si="3"/>
        <v>Reporte cualitativo octubre</v>
      </c>
      <c r="DR5" s="15" t="str">
        <f t="shared" si="3"/>
        <v>% Meta octubre</v>
      </c>
      <c r="DS5" s="15" t="str">
        <f t="shared" si="3"/>
        <v>% Avance octubre</v>
      </c>
      <c r="DT5" s="15" t="str">
        <f t="shared" si="3"/>
        <v>Validado octubre</v>
      </c>
      <c r="DU5" s="15" t="str">
        <f t="shared" si="3"/>
        <v>Observaciones validación octubre</v>
      </c>
      <c r="DV5" s="15" t="str">
        <f t="shared" si="3"/>
        <v>Meta noviembre</v>
      </c>
      <c r="DW5" s="15" t="str">
        <f t="shared" si="3"/>
        <v>Avance cuantitativo noviembre</v>
      </c>
      <c r="DX5" s="15" t="str">
        <f t="shared" si="3"/>
        <v>Reporte cualitativo noviembre</v>
      </c>
      <c r="DY5" s="15" t="str">
        <f t="shared" si="3"/>
        <v>% Meta noviembre</v>
      </c>
      <c r="DZ5" s="15" t="str">
        <f t="shared" si="3"/>
        <v>% Avance noviembre</v>
      </c>
      <c r="EA5" s="15" t="str">
        <f t="shared" si="3"/>
        <v>Validado noviembre</v>
      </c>
      <c r="EB5" s="15" t="str">
        <f t="shared" si="3"/>
        <v>Observaciones validación noviembre</v>
      </c>
      <c r="EC5" s="15" t="str">
        <f t="shared" si="3"/>
        <v>Meta diciembre</v>
      </c>
      <c r="ED5" s="15" t="str">
        <f t="shared" si="3"/>
        <v>Avance cuantitativo diciembre</v>
      </c>
      <c r="EE5" s="15" t="str">
        <f t="shared" si="3"/>
        <v>Reporte cualitativo diciembre</v>
      </c>
      <c r="EF5" s="15" t="str">
        <f t="shared" si="3"/>
        <v>% Meta diciembre</v>
      </c>
      <c r="EG5" s="15" t="str">
        <f t="shared" si="3"/>
        <v>% Avance diciembre</v>
      </c>
      <c r="EH5" s="15" t="str">
        <f t="shared" si="3"/>
        <v>Validado diciembre</v>
      </c>
      <c r="EI5" s="15" t="str">
        <f t="shared" si="3"/>
        <v>Observaciones validación diciembre</v>
      </c>
      <c r="EJ5" s="15" t="str">
        <f>+EJ3</f>
        <v>INCOMPLETO</v>
      </c>
      <c r="EK5" s="17"/>
      <c r="EL5" s="18"/>
      <c r="EM5" s="18"/>
      <c r="EN5" s="18"/>
      <c r="EO5" s="18"/>
      <c r="EP5" s="18"/>
      <c r="EQ5" s="18"/>
      <c r="ER5" s="18"/>
    </row>
    <row r="6" spans="1:148" s="51" customFormat="1" x14ac:dyDescent="0.25">
      <c r="A6" s="20" t="s">
        <v>1416</v>
      </c>
      <c r="B6" s="21" t="s">
        <v>1002</v>
      </c>
      <c r="C6" s="22" t="s">
        <v>1003</v>
      </c>
      <c r="D6" s="22" t="s">
        <v>1004</v>
      </c>
      <c r="E6" s="23" t="s">
        <v>1005</v>
      </c>
      <c r="F6" s="23" t="s">
        <v>1006</v>
      </c>
      <c r="G6" s="23" t="s">
        <v>1007</v>
      </c>
      <c r="H6" s="63" t="s">
        <v>175</v>
      </c>
      <c r="I6" s="23" t="s">
        <v>605</v>
      </c>
      <c r="J6" s="63" t="s">
        <v>606</v>
      </c>
      <c r="K6" s="63" t="s">
        <v>607</v>
      </c>
      <c r="L6" s="63" t="s">
        <v>1008</v>
      </c>
      <c r="M6" s="21" t="s">
        <v>1009</v>
      </c>
      <c r="N6" s="25" t="s">
        <v>1010</v>
      </c>
      <c r="O6" s="29">
        <v>51</v>
      </c>
      <c r="P6" s="23" t="s">
        <v>1011</v>
      </c>
      <c r="Q6" s="30" t="s">
        <v>221</v>
      </c>
      <c r="R6" s="27" t="s">
        <v>478</v>
      </c>
      <c r="S6" s="63" t="s">
        <v>1012</v>
      </c>
      <c r="T6" s="29" t="s">
        <v>186</v>
      </c>
      <c r="U6" s="29" t="s">
        <v>169</v>
      </c>
      <c r="V6" s="26">
        <v>0</v>
      </c>
      <c r="W6" s="23" t="s">
        <v>1013</v>
      </c>
      <c r="X6" s="29" t="s">
        <v>171</v>
      </c>
      <c r="Y6" s="21"/>
      <c r="Z6" s="30"/>
      <c r="AA6" s="30"/>
      <c r="AB6" s="30"/>
      <c r="AC6" s="30"/>
      <c r="AD6" s="30"/>
      <c r="AE6" s="30"/>
      <c r="AF6" s="30"/>
      <c r="AG6" s="30"/>
      <c r="AH6" s="30"/>
      <c r="AI6" s="30"/>
      <c r="AJ6" s="30"/>
      <c r="AK6" s="30"/>
      <c r="AL6" s="30"/>
      <c r="AM6" s="30"/>
      <c r="AN6" s="30"/>
      <c r="AO6" s="30"/>
      <c r="AP6" s="30"/>
      <c r="AQ6" s="30"/>
      <c r="AR6" s="143"/>
      <c r="AS6" s="30"/>
      <c r="AT6" s="192"/>
      <c r="AU6" s="30">
        <v>0</v>
      </c>
      <c r="AV6" s="30">
        <v>90</v>
      </c>
      <c r="AW6" s="30">
        <v>90</v>
      </c>
      <c r="AX6" s="30">
        <v>90</v>
      </c>
      <c r="AY6" s="30">
        <v>90</v>
      </c>
      <c r="AZ6" s="193"/>
      <c r="BA6" s="193"/>
      <c r="BB6" s="193"/>
      <c r="BC6" s="194"/>
      <c r="BD6" s="45">
        <v>0</v>
      </c>
      <c r="BE6" s="195"/>
      <c r="BF6" s="196"/>
      <c r="BG6" s="37">
        <f>IFERROR(BD6/AV6,0)</f>
        <v>0</v>
      </c>
      <c r="BH6" s="38">
        <f>+IF(BI6="SI",IFERROR((IF(BI6="SI",BE6,0)/AV6),"REVISAR"),0)</f>
        <v>0</v>
      </c>
      <c r="BI6" s="39" t="s">
        <v>174</v>
      </c>
      <c r="BJ6" s="36" t="s">
        <v>1014</v>
      </c>
      <c r="BK6" s="57">
        <v>0</v>
      </c>
      <c r="BL6" s="191">
        <f>IF(BI6="SI",BE6,0)</f>
        <v>0</v>
      </c>
      <c r="BM6" s="196"/>
      <c r="BN6" s="37">
        <f>+IFERROR(BK6/AV6,0)</f>
        <v>0</v>
      </c>
      <c r="BO6" s="38">
        <f>+IF(BP6="SI",IFERROR((IF(BP6="SI",BL6,0)/AV6),"REVISAR"),BH6)</f>
        <v>0</v>
      </c>
      <c r="BP6" s="39" t="s">
        <v>174</v>
      </c>
      <c r="BQ6" s="36" t="s">
        <v>1015</v>
      </c>
      <c r="BR6" s="57">
        <v>0</v>
      </c>
      <c r="BS6" s="44">
        <v>0</v>
      </c>
      <c r="BT6" s="197" t="s">
        <v>1016</v>
      </c>
      <c r="BU6" s="37">
        <f>IFERROR(BR6/AV6,0)</f>
        <v>0</v>
      </c>
      <c r="BV6" s="38">
        <f>+IF(BW6="SI",IFERROR((IF(BW6="SI",BS6,0)/AV6),"REVISAR"),BO6)</f>
        <v>0</v>
      </c>
      <c r="BW6" s="39" t="s">
        <v>174</v>
      </c>
      <c r="BX6" s="40" t="s">
        <v>175</v>
      </c>
      <c r="BY6" s="57">
        <v>0</v>
      </c>
      <c r="BZ6" s="44">
        <f>IF(BW6="SI",BS6,0)</f>
        <v>0</v>
      </c>
      <c r="CA6" s="197"/>
      <c r="CB6" s="37">
        <f>IFERROR(BY6/$AV6,0)</f>
        <v>0</v>
      </c>
      <c r="CC6" s="38">
        <f>+IF(CD6="SI",IFERROR((IF(CD6="SI",BZ6,0)/AV6),"REVISAR"),BV6)</f>
        <v>0</v>
      </c>
      <c r="CD6" s="39" t="s">
        <v>179</v>
      </c>
      <c r="CE6" s="36" t="s">
        <v>1017</v>
      </c>
      <c r="CF6" s="45">
        <v>0</v>
      </c>
      <c r="CG6" s="44">
        <f>IF(CD6="SI",BZ6,0)</f>
        <v>0</v>
      </c>
      <c r="CH6" s="197"/>
      <c r="CI6" s="37">
        <f>IFERROR(CF6/$AV6,0)</f>
        <v>0</v>
      </c>
      <c r="CJ6" s="38">
        <f>+IF(CK6="SI",IFERROR((IF(CK6="SI",CG6,0)/AV6),"REVISAR"),CC6)</f>
        <v>0</v>
      </c>
      <c r="CK6" s="39" t="s">
        <v>179</v>
      </c>
      <c r="CL6" s="36" t="s">
        <v>1018</v>
      </c>
      <c r="CM6" s="46">
        <v>90</v>
      </c>
      <c r="CN6" s="29">
        <v>93.11</v>
      </c>
      <c r="CO6" s="197" t="s">
        <v>1019</v>
      </c>
      <c r="CP6" s="37">
        <f>IFERROR(CM6/$AV6,0)</f>
        <v>1</v>
      </c>
      <c r="CQ6" s="38">
        <f>+IF(CR6="SI",IFERROR((IF(CR6="SI",CN6,0)/AV6),"REVISAR"),CJ6)</f>
        <v>1.0345555555555555</v>
      </c>
      <c r="CR6" s="39" t="s">
        <v>179</v>
      </c>
      <c r="CS6" s="40" t="s">
        <v>1020</v>
      </c>
      <c r="CT6" s="126">
        <v>0.9</v>
      </c>
      <c r="CU6" s="44">
        <f>IF(CR6="SI",CN6,0)</f>
        <v>93.11</v>
      </c>
      <c r="CV6" s="197"/>
      <c r="CW6" s="37">
        <f>IFERROR(CT6/$AV6,0)</f>
        <v>0.01</v>
      </c>
      <c r="CX6" s="38">
        <f>+IF(CY6="SI",IFERROR((IF(CY6="SI",CU6,0)/AV6),"REVISAR"),CQ6)</f>
        <v>1.0345555555555555</v>
      </c>
      <c r="CY6" s="39" t="s">
        <v>174</v>
      </c>
      <c r="CZ6" s="40" t="s">
        <v>175</v>
      </c>
      <c r="DA6" s="46">
        <v>90</v>
      </c>
      <c r="DB6" s="44">
        <f>IF(CY6="SI",CU6,0)</f>
        <v>0</v>
      </c>
      <c r="DC6" s="197"/>
      <c r="DD6" s="37">
        <f>IFERROR(DA6/$AV6,0)</f>
        <v>1</v>
      </c>
      <c r="DE6" s="38">
        <f>+IF(DF6="SI",IFERROR((IF(DF6="SI",DB6,0)/AV6),"REVISAR"),CX6)</f>
        <v>1.0345555555555555</v>
      </c>
      <c r="DF6" s="39" t="s">
        <v>174</v>
      </c>
      <c r="DG6" s="40" t="s">
        <v>175</v>
      </c>
      <c r="DH6" s="46">
        <v>90</v>
      </c>
      <c r="DI6" s="44">
        <f>IF(DF6="SI",DB6,0)</f>
        <v>0</v>
      </c>
      <c r="DJ6" s="197"/>
      <c r="DK6" s="37">
        <f>IFERROR(DH6/$AV6,0)</f>
        <v>1</v>
      </c>
      <c r="DL6" s="38">
        <f>+IF(DM6="SI",IFERROR((IF(DM6="SI",DI6,0)/AV6),"REVISAR"),DE6)</f>
        <v>1.0345555555555555</v>
      </c>
      <c r="DM6" s="39" t="s">
        <v>174</v>
      </c>
      <c r="DN6" s="40" t="s">
        <v>175</v>
      </c>
      <c r="DO6" s="46">
        <v>90</v>
      </c>
      <c r="DP6" s="44">
        <f>IF(DM6="SI",DI6,0)</f>
        <v>0</v>
      </c>
      <c r="DQ6" s="197"/>
      <c r="DR6" s="37">
        <f>IFERROR(DO6/$AV6,0)</f>
        <v>1</v>
      </c>
      <c r="DS6" s="38">
        <f>+IF(DT6="SI",IFERROR((IF(DT6="SI",DP6,0)/AV6),"REVISAR"),DL6)</f>
        <v>1.0345555555555555</v>
      </c>
      <c r="DT6" s="39" t="s">
        <v>174</v>
      </c>
      <c r="DU6" s="40" t="s">
        <v>175</v>
      </c>
      <c r="DV6" s="46">
        <v>90</v>
      </c>
      <c r="DW6" s="44">
        <f>IF(DT6="SI",DP6,0)</f>
        <v>0</v>
      </c>
      <c r="DX6" s="197"/>
      <c r="DY6" s="37">
        <f>IFERROR(DV6/$AV6,0)</f>
        <v>1</v>
      </c>
      <c r="DZ6" s="38">
        <f>+IF(EA6="SI",IFERROR((IF(EA6="SI",DW6,0)/AV6),"REVISAR"),DS6)</f>
        <v>1.0345555555555555</v>
      </c>
      <c r="EA6" s="39" t="s">
        <v>174</v>
      </c>
      <c r="EB6" s="40" t="s">
        <v>175</v>
      </c>
      <c r="EC6" s="46">
        <v>90</v>
      </c>
      <c r="ED6" s="198"/>
      <c r="EE6" s="197"/>
      <c r="EF6" s="37">
        <f>IFERROR(EC6/$AV6,0)</f>
        <v>1</v>
      </c>
      <c r="EG6" s="38">
        <f>+IF(EH6="SI",IFERROR((IF(EH6="SI",ED6,0)/AV6),"REVISAR"),DZ6)</f>
        <v>1.0345555555555555</v>
      </c>
      <c r="EH6" s="39" t="s">
        <v>174</v>
      </c>
      <c r="EI6" s="40" t="s">
        <v>175</v>
      </c>
      <c r="EJ6" s="50"/>
      <c r="EK6" s="48">
        <v>2024</v>
      </c>
      <c r="EL6" s="49" t="e">
        <f>+VLOOKUP(C6,[8]Listas_desplega!$AI$22:$AJ$44,2,0)</f>
        <v>#N/A</v>
      </c>
      <c r="EM6" s="49" t="str">
        <f>+VLOOKUP(I6,[8]Listas_desplega!$BY$2:$BZ$7,2,0)</f>
        <v>T_5</v>
      </c>
      <c r="EN6" s="49" t="str">
        <f>+VLOOKUP(J6,[8]Listas_desplega!$BY$10:$BZ$23,2,0)</f>
        <v>T_5_C_1</v>
      </c>
      <c r="EO6" s="49" t="str">
        <f>+VLOOKUP(K6,[8]Listas_desplega!$BY$27:$BZ$54,2,0)</f>
        <v>T_5_C_1_ET_1</v>
      </c>
      <c r="EP6" s="49" t="str">
        <f>+VLOOKUP(L6,[8]Listas_desplega!$BY$57:$BZ$105,2,0)</f>
        <v>T_5_C_1_ET_1_CPT_6</v>
      </c>
      <c r="EQ6" s="50" t="str">
        <f>+VLOOKUP(M6,[8]Listas_desplega!$J$2:$K$11,2,FALSE)</f>
        <v>Eje_E_9</v>
      </c>
      <c r="ER6" s="50"/>
    </row>
    <row r="7" spans="1:148" s="51" customFormat="1" x14ac:dyDescent="0.25">
      <c r="A7" s="20" t="s">
        <v>1417</v>
      </c>
      <c r="B7" s="21" t="s">
        <v>1002</v>
      </c>
      <c r="C7" s="22" t="s">
        <v>1003</v>
      </c>
      <c r="D7" s="22" t="s">
        <v>1004</v>
      </c>
      <c r="E7" s="23" t="s">
        <v>1005</v>
      </c>
      <c r="F7" s="23" t="s">
        <v>1006</v>
      </c>
      <c r="G7" s="23" t="s">
        <v>1007</v>
      </c>
      <c r="H7" s="63" t="s">
        <v>175</v>
      </c>
      <c r="I7" s="23" t="s">
        <v>605</v>
      </c>
      <c r="J7" s="63" t="s">
        <v>606</v>
      </c>
      <c r="K7" s="63" t="s">
        <v>607</v>
      </c>
      <c r="L7" s="63" t="s">
        <v>1008</v>
      </c>
      <c r="M7" s="21" t="s">
        <v>1009</v>
      </c>
      <c r="N7" s="25" t="s">
        <v>1010</v>
      </c>
      <c r="O7" s="29">
        <v>52</v>
      </c>
      <c r="P7" s="23" t="s">
        <v>1021</v>
      </c>
      <c r="Q7" s="30" t="s">
        <v>165</v>
      </c>
      <c r="R7" s="27" t="s">
        <v>478</v>
      </c>
      <c r="S7" s="63" t="s">
        <v>1022</v>
      </c>
      <c r="T7" s="29" t="s">
        <v>168</v>
      </c>
      <c r="U7" s="29" t="s">
        <v>187</v>
      </c>
      <c r="V7" s="26">
        <v>0</v>
      </c>
      <c r="W7" s="23" t="s">
        <v>1023</v>
      </c>
      <c r="X7" s="29" t="s">
        <v>171</v>
      </c>
      <c r="Y7" s="21"/>
      <c r="Z7" s="199"/>
      <c r="AA7" s="199"/>
      <c r="AB7" s="199"/>
      <c r="AC7" s="199"/>
      <c r="AD7" s="199"/>
      <c r="AE7" s="199"/>
      <c r="AF7" s="199"/>
      <c r="AG7" s="30"/>
      <c r="AH7" s="29"/>
      <c r="AI7" s="29"/>
      <c r="AJ7" s="29"/>
      <c r="AK7" s="29"/>
      <c r="AL7" s="29"/>
      <c r="AM7" s="29"/>
      <c r="AN7" s="29"/>
      <c r="AO7" s="29"/>
      <c r="AP7" s="29"/>
      <c r="AQ7" s="29"/>
      <c r="AR7" s="143"/>
      <c r="AS7" s="29"/>
      <c r="AT7" s="192"/>
      <c r="AU7" s="192">
        <v>0</v>
      </c>
      <c r="AV7" s="200">
        <v>1550000</v>
      </c>
      <c r="AW7" s="200">
        <v>1550000</v>
      </c>
      <c r="AX7" s="200">
        <v>1550000</v>
      </c>
      <c r="AY7" s="200">
        <v>1550000</v>
      </c>
      <c r="AZ7" s="29"/>
      <c r="BA7" s="29"/>
      <c r="BB7" s="29"/>
      <c r="BC7" s="33"/>
      <c r="BD7" s="201">
        <v>0</v>
      </c>
      <c r="BE7" s="202"/>
      <c r="BF7" s="203"/>
      <c r="BG7" s="37">
        <f>IFERROR(BD7/AV7,0)</f>
        <v>0</v>
      </c>
      <c r="BH7" s="38">
        <f>+IF(BI7="SI",IFERROR((IF(BI7="SI",BE7,0)/AV7),"REVISAR"),0)</f>
        <v>0</v>
      </c>
      <c r="BI7" s="39" t="s">
        <v>174</v>
      </c>
      <c r="BJ7" s="36" t="s">
        <v>1014</v>
      </c>
      <c r="BK7" s="104">
        <v>0</v>
      </c>
      <c r="BL7" s="191">
        <f>IF(BI7="SI",BE7,0)</f>
        <v>0</v>
      </c>
      <c r="BM7" s="203"/>
      <c r="BN7" s="37">
        <f>+IFERROR(BK7/AV7,0)</f>
        <v>0</v>
      </c>
      <c r="BO7" s="38">
        <f>+IF(BP7="SI",IFERROR((IF(BP7="SI",BL7,0)/AV7),"REVISAR"),BH7)</f>
        <v>0</v>
      </c>
      <c r="BP7" s="39" t="s">
        <v>174</v>
      </c>
      <c r="BQ7" s="36" t="s">
        <v>1015</v>
      </c>
      <c r="BR7" s="104">
        <v>350000</v>
      </c>
      <c r="BS7" s="139">
        <v>355636</v>
      </c>
      <c r="BT7" s="204" t="s">
        <v>1024</v>
      </c>
      <c r="BU7" s="37">
        <f>IFERROR(BR7/AV7,0)</f>
        <v>0.22580645161290322</v>
      </c>
      <c r="BV7" s="38">
        <f>+IF(BW7="SI",IFERROR((IF(BW7="SI",BS7,0)/AV7),"REVISAR"),BO7)</f>
        <v>0.22944258064516129</v>
      </c>
      <c r="BW7" s="39" t="s">
        <v>179</v>
      </c>
      <c r="BX7" s="36" t="s">
        <v>1025</v>
      </c>
      <c r="BY7" s="57">
        <f>+BR7</f>
        <v>350000</v>
      </c>
      <c r="BZ7" s="44">
        <f>IF(BW7="SI",BS7,0)</f>
        <v>355636</v>
      </c>
      <c r="CA7" s="204"/>
      <c r="CB7" s="37">
        <f>IFERROR(BY7/$AV7,0)</f>
        <v>0.22580645161290322</v>
      </c>
      <c r="CC7" s="38">
        <f>+IF(CD7="SI",IFERROR((IF(CD7="SI",BZ7,0)/AV7),"REVISAR"),BV7)</f>
        <v>0.22944258064516129</v>
      </c>
      <c r="CD7" s="39" t="s">
        <v>179</v>
      </c>
      <c r="CE7" s="36" t="s">
        <v>1017</v>
      </c>
      <c r="CF7" s="57">
        <f>+BY7</f>
        <v>350000</v>
      </c>
      <c r="CG7" s="44">
        <f>IF(CD7="SI",BZ7,0)</f>
        <v>355636</v>
      </c>
      <c r="CH7" s="204"/>
      <c r="CI7" s="37">
        <f>IFERROR(CF7/$AV7,0)</f>
        <v>0.22580645161290322</v>
      </c>
      <c r="CJ7" s="38">
        <f>+IF(CK7="SI",IFERROR((IF(CK7="SI",CG7,0)/AV7),"REVISAR"),CC7)</f>
        <v>0.22944258064516129</v>
      </c>
      <c r="CK7" s="39" t="s">
        <v>179</v>
      </c>
      <c r="CL7" s="36" t="s">
        <v>1018</v>
      </c>
      <c r="CM7" s="104">
        <v>750000</v>
      </c>
      <c r="CN7" s="105">
        <v>736487</v>
      </c>
      <c r="CO7" s="204" t="s">
        <v>1026</v>
      </c>
      <c r="CP7" s="37">
        <f>IFERROR(CM7/$AV7,0)</f>
        <v>0.4838709677419355</v>
      </c>
      <c r="CQ7" s="38">
        <f>+IF(CR7="SI",IFERROR((IF(CR7="SI",CN7,0)/AV7),"REVISAR"),CJ7)</f>
        <v>0.47515290322580644</v>
      </c>
      <c r="CR7" s="39" t="s">
        <v>179</v>
      </c>
      <c r="CS7" s="40" t="s">
        <v>1020</v>
      </c>
      <c r="CT7" s="57">
        <f>+CM7</f>
        <v>750000</v>
      </c>
      <c r="CU7" s="44">
        <f>IF(CR7="SI",CN7,0)</f>
        <v>736487</v>
      </c>
      <c r="CV7" s="204"/>
      <c r="CW7" s="37">
        <f>IFERROR(CT7/$AV7,0)</f>
        <v>0.4838709677419355</v>
      </c>
      <c r="CX7" s="38">
        <f>+IF(CY7="SI",IFERROR((IF(CY7="SI",CU7,0)/AV7),"REVISAR"),CQ7)</f>
        <v>0.47515290322580644</v>
      </c>
      <c r="CY7" s="39" t="s">
        <v>174</v>
      </c>
      <c r="CZ7" s="40" t="s">
        <v>175</v>
      </c>
      <c r="DA7" s="46">
        <f>+CT7</f>
        <v>750000</v>
      </c>
      <c r="DB7" s="44">
        <f>IF(CY7="SI",CU7,0)</f>
        <v>0</v>
      </c>
      <c r="DC7" s="204"/>
      <c r="DD7" s="37">
        <f>IFERROR(DA7/$AV7,0)</f>
        <v>0.4838709677419355</v>
      </c>
      <c r="DE7" s="38">
        <f>+IF(DF7="SI",IFERROR((IF(DF7="SI",DB7,0)/AV7),"REVISAR"),CX7)</f>
        <v>0.47515290322580644</v>
      </c>
      <c r="DF7" s="39" t="s">
        <v>174</v>
      </c>
      <c r="DG7" s="40" t="s">
        <v>175</v>
      </c>
      <c r="DH7" s="102">
        <v>1150000</v>
      </c>
      <c r="DI7" s="204"/>
      <c r="DJ7" s="204"/>
      <c r="DK7" s="37">
        <f>IFERROR(DH7/$AV7,0)</f>
        <v>0.74193548387096775</v>
      </c>
      <c r="DL7" s="38">
        <f>+IF(DM7="SI",IFERROR((IF(DM7="SI",DI7,0)/AV7),"REVISAR"),DE7)</f>
        <v>0.47515290322580644</v>
      </c>
      <c r="DM7" s="39" t="s">
        <v>174</v>
      </c>
      <c r="DN7" s="40" t="s">
        <v>175</v>
      </c>
      <c r="DO7" s="46">
        <f>+DH7</f>
        <v>1150000</v>
      </c>
      <c r="DP7" s="44">
        <f>IF(DM7="SI",DI7,0)</f>
        <v>0</v>
      </c>
      <c r="DQ7" s="204"/>
      <c r="DR7" s="37">
        <f>IFERROR(DO7/$AV7,0)</f>
        <v>0.74193548387096775</v>
      </c>
      <c r="DS7" s="38">
        <f>+IF(DT7="SI",IFERROR((IF(DT7="SI",DP7,0)/AV7),"REVISAR"),DL7)</f>
        <v>0.47515290322580644</v>
      </c>
      <c r="DT7" s="39" t="s">
        <v>174</v>
      </c>
      <c r="DU7" s="40" t="s">
        <v>175</v>
      </c>
      <c r="DV7" s="46">
        <f>+DO7</f>
        <v>1150000</v>
      </c>
      <c r="DW7" s="44">
        <f>IF(DT7="SI",DP7,0)</f>
        <v>0</v>
      </c>
      <c r="DX7" s="204"/>
      <c r="DY7" s="37">
        <f>IFERROR(DV7/$AV7,0)</f>
        <v>0.74193548387096775</v>
      </c>
      <c r="DZ7" s="38">
        <f>+IF(EA7="SI",IFERROR((IF(EA7="SI",DW7,0)/AV7),"REVISAR"),DS7)</f>
        <v>0.47515290322580644</v>
      </c>
      <c r="EA7" s="39" t="s">
        <v>174</v>
      </c>
      <c r="EB7" s="40" t="s">
        <v>175</v>
      </c>
      <c r="EC7" s="46">
        <f>+AV7</f>
        <v>1550000</v>
      </c>
      <c r="ED7" s="205"/>
      <c r="EE7" s="206"/>
      <c r="EF7" s="37">
        <f>IFERROR(EC7/$AV7,0)</f>
        <v>1</v>
      </c>
      <c r="EG7" s="38">
        <f>+IF(EH7="SI",IFERROR((IF(EH7="SI",ED7,0)/AV7),"REVISAR"),DZ7)</f>
        <v>0.47515290322580644</v>
      </c>
      <c r="EH7" s="39" t="s">
        <v>174</v>
      </c>
      <c r="EI7" s="40" t="s">
        <v>175</v>
      </c>
      <c r="EJ7" s="48"/>
      <c r="EK7" s="48">
        <v>2024</v>
      </c>
      <c r="EL7" s="49" t="e">
        <f>+VLOOKUP(C7,[8]Listas_desplega!$AI$22:$AJ$44,2,0)</f>
        <v>#N/A</v>
      </c>
      <c r="EM7" s="49" t="str">
        <f>+VLOOKUP(I7,[8]Listas_desplega!$BY$2:$BZ$7,2,0)</f>
        <v>T_5</v>
      </c>
      <c r="EN7" s="49" t="str">
        <f>+VLOOKUP(J7,[8]Listas_desplega!$BY$10:$BZ$23,2,0)</f>
        <v>T_5_C_1</v>
      </c>
      <c r="EO7" s="49" t="str">
        <f>+VLOOKUP(K7,[8]Listas_desplega!$BY$27:$BZ$54,2,0)</f>
        <v>T_5_C_1_ET_1</v>
      </c>
      <c r="EP7" s="49" t="str">
        <f>+VLOOKUP(L7,[8]Listas_desplega!$BY$57:$BZ$105,2,0)</f>
        <v>T_5_C_1_ET_1_CPT_6</v>
      </c>
      <c r="EQ7" s="50" t="str">
        <f>+VLOOKUP(M7,[8]Listas_desplega!$J$2:$K$11,2,FALSE)</f>
        <v>Eje_E_9</v>
      </c>
      <c r="ER7" s="50"/>
    </row>
    <row r="10" spans="1:148" x14ac:dyDescent="0.25">
      <c r="P10" s="309"/>
    </row>
    <row r="19" spans="9:9" x14ac:dyDescent="0.25">
      <c r="I19" t="s">
        <v>175</v>
      </c>
    </row>
  </sheetData>
  <sheetProtection formatCells="0" formatColumns="0" formatRows="0" autoFilter="0" pivotTables="0"/>
  <autoFilter ref="A5:EJ7" xr:uid="{EB877CB4-5956-4335-9CEA-3BB2802A6911}"/>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6:BI7 BP6:BP7 BW6:BW7 CD6:CD7 CK6:CK7 CR6:CR7 CY6:CY7 DF6:DF7 DM6:DM7 DT6:DT7 EA6:EA7 EH6:EH7">
    <cfRule type="cellIs" dxfId="8" priority="4" operator="equal">
      <formula>"Pendiente Validar"</formula>
    </cfRule>
    <cfRule type="cellIs" dxfId="7" priority="5" operator="equal">
      <formula>"NO"</formula>
    </cfRule>
    <cfRule type="cellIs" dxfId="6" priority="6" operator="equal">
      <formula>"SI"</formula>
    </cfRule>
  </conditionalFormatting>
  <dataValidations count="141">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F8D2F0F1-5292-4D79-851B-1F286D5410E4}"/>
    <dataValidation allowBlank="1" showInputMessage="1" showErrorMessage="1" promptTitle="Macrometa" prompt="Si el indicador hace parte del reporte de alguna &quot;Macrometa&quot; de Presidencia, seleccione la que corresponda de la lista desplegable." sqref="Y2" xr:uid="{6A9E478B-4E64-49F9-870B-470BEC89E60E}"/>
    <dataValidation allowBlank="1" showInputMessage="1" showErrorMessage="1" promptTitle="Medio de verificación" prompt="Documento que soporta el avance cuantitativo del indicador." sqref="W2:W3" xr:uid="{A05DB1B0-2F4D-418D-82B5-0461E4918BB8}"/>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5C8B80E3-A51B-49EE-809B-29952AB49EB3}"/>
    <dataValidation allowBlank="1" showInputMessage="1" showErrorMessage="1" promptTitle="ID Indicador" prompt="Campo registrado por la OAPF." sqref="O2:O3" xr:uid="{E4FF7EF6-6317-4574-87FF-812DF6CCE91D}"/>
    <dataValidation allowBlank="1" showInputMessage="1" showErrorMessage="1" promptTitle="Dimensiónn MIPG" prompt="Seleccione de la lista desplegable la dimensión del Modelo Integrado de Planeación y Gestión (MIPG) a la cual se asocia el indicador." sqref="E2:E3" xr:uid="{225E2CA8-5AF1-4212-A2F0-97571815C78B}"/>
    <dataValidation allowBlank="1" showInputMessage="1" showErrorMessage="1" promptTitle="CONPES (Número documento)" prompt="Diligencie el número del documento (s) CONPES asociados con el indicador." sqref="AR2:AR3" xr:uid="{660CA2EC-F5D5-4AED-919B-88CEF9121E1A}"/>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4FCF64D0-19A2-44FB-A838-A495313F2821}"/>
    <dataValidation allowBlank="1" showInputMessage="1" showErrorMessage="1" promptTitle="Derechos Humanos" prompt="Marque con &quot;X&quot; si el indicador se relaciona con algún componente del Plan Nacional de Educación en Derechos Humanos (PLANEDH)" sqref="AP2:AP3" xr:uid="{C546F846-D3AD-4C9E-8DAB-B44C14680D5C}"/>
    <dataValidation allowBlank="1" showInputMessage="1" showErrorMessage="1" promptTitle="Iniciativas PPI" prompt="Marque con &quot;X&quot; si el indicador está asociado al cumplimiento de iniciativas planteadas en el Plan Plurianual de Inversión para 2024." sqref="AO2:AO3" xr:uid="{12C6026D-1CFC-44C4-B8BA-0315956C1863}"/>
    <dataValidation allowBlank="1" showInputMessage="1" showErrorMessage="1" promptTitle="Discapacidad" prompt="Marque con &quot;X&quot; si el indicador responde a un compromiso del MEN en desarrollo de la Política de Discapacidad." sqref="AL2:AL3" xr:uid="{B8E7914F-BBD9-4106-86BE-0B98A38E6BDE}"/>
    <dataValidation allowBlank="1" showInputMessage="1" showErrorMessage="1" promptTitle="Víctimas" prompt="Marque con &quot;X&quot; si el indicador responde a un compromiso adquirido por el MEN en desarrollo de la Política de Víctimas." sqref="AJ2:AJ3" xr:uid="{4A6D6F03-4B15-456E-8B5D-F73038EF3AEA}"/>
    <dataValidation allowBlank="1" showInputMessage="1" showErrorMessage="1" promptTitle="Equidad de la Mujer" prompt="Marque con &quot;X&quot; si el indicador responde la política de Equidad de la Mujer." sqref="AH2:AH3" xr:uid="{77F943FC-7DDC-4A75-BCAD-9D6E0459DD1D}"/>
    <dataValidation allowBlank="1" showInputMessage="1" showErrorMessage="1" promptTitle="Otras mesas" prompt="Diligencie el nombre de otra instancia con Grupos Étnicos - Indígenas con compromisos asociados al indicador." sqref="AE3" xr:uid="{8B768D88-26E5-49A2-86D1-60929FD14535}"/>
    <dataValidation allowBlank="1" showInputMessage="1" showErrorMessage="1" promptTitle="Periodicidad" prompt="Corresponde a la temporalidad con la cual se reporta el avance cuantitativo del indicador." sqref="U2:U3" xr:uid="{5CE87676-ED82-4053-BAA3-A7BA7654890A}"/>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95BBF848-5D61-4DFB-8FE7-22365A099200}"/>
    <dataValidation allowBlank="1" showInputMessage="1" showErrorMessage="1" promptTitle="Dias de rezago" prompt="Cantidad de días que se requiere para procesar la información y emitir el dato de avance cuantitativo después del cierre del periodo. " sqref="V2:V3" xr:uid="{61907C44-1AF5-4461-BBFF-06DA9AB29372}"/>
    <dataValidation allowBlank="1" showInputMessage="1" showErrorMessage="1" promptTitle="Unidad de medida" prompt="Parámetro de referencia para determina la magnitud del indicador (Ej: número, porcentaje,...)" sqref="T2:T3" xr:uid="{3D52B734-17EF-4E9A-B159-AD90B28BAD39}"/>
    <dataValidation allowBlank="1" showInputMessage="1" showErrorMessage="1" promptTitle="Tipo de acumulación" prompt="Seleccione de la lista desplegable el tipo de acumulación:_x000a__x000a_• Mantenimiento (stock)_x000a_• Flujo _x000a_• Acumulado_x000a_• Capacidad_x000a_• Reducción" sqref="R2:R3" xr:uid="{A2807B25-EA9D-4C28-9E8C-EAA84350C788}"/>
    <dataValidation allowBlank="1" showInputMessage="1" showErrorMessage="1" promptTitle="Fórmula de cálculo" prompt="Es la representación matemática del cálculo a realizar para obtener el dato de avance cuantitativo del indicador." sqref="S2:S3" xr:uid="{F1245D25-99EB-46C4-9012-52A426C1FDB7}"/>
    <dataValidation allowBlank="1" showInputMessage="1" showErrorMessage="1" promptTitle="Estrategia" prompt="Registre la estrategia que permitirá alcanzar el eje estratégico. Debe coincidir con la hoja de acciones._x000a_" sqref="N2:N3" xr:uid="{2E8A3B93-D2BB-4999-85A7-1A00A5A68C93}"/>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EEEB76E0-EC10-441B-88EC-87FDBC3E031A}"/>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4C942243-4DF1-477A-B33A-B2B96D53CBED}"/>
    <dataValidation allowBlank="1" showInputMessage="1" showErrorMessage="1" promptTitle="Catalizador PND" prompt="Seleccione de la lista desplegable el catalizador de la transformación PND al cual se asocia el indicador. " sqref="K2:K3" xr:uid="{23A37AB1-07FA-4305-ADA1-26F34C321EDF}"/>
    <dataValidation allowBlank="1" showInputMessage="1" showErrorMessage="1" promptTitle="Transformación PND" prompt="Seleccione de la lista desplegable la transformación del Plan Nacional de Desarrollo (PND) a la cual se asocia el indicador." sqref="I2:I3" xr:uid="{CD8DBC6F-4BDB-4925-B0BD-F06B6990359C}"/>
    <dataValidation allowBlank="1" showInputMessage="1" showErrorMessage="1" promptTitle="Meta ODS" prompt="Seleccione de la lista desplegable la meta del Objetivo de Desarrollo Sostenible (ODS) al cual se asocia el indicador." sqref="H2:H3" xr:uid="{29F48AEB-EDA2-4CC6-8415-21B4D0D10AAE}"/>
    <dataValidation allowBlank="1" showInputMessage="1" showErrorMessage="1" promptTitle="Objetivo SIG" prompt="Seleccione de la lista desplegable el objetivo del Sistema Integrado de Gestión (SIG) al cual se asocia el indicador." sqref="F2:F3" xr:uid="{0E7C119F-E0C2-4E18-B45F-B3214529D7C8}"/>
    <dataValidation allowBlank="1" showInputMessage="1" showErrorMessage="1" promptTitle="Dependencia" prompt="Seleccione de la lista desplegable la dependencia responsable del indicador." sqref="D2:D3" xr:uid="{E9BFEE35-5B1F-4934-ABD2-81B5ACEF20F4}"/>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F4C35FEA-5FD4-414C-81CD-7C5425F3C25A}"/>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32A5B5B7-F45A-49A0-9B0A-20259FDB7A47}"/>
    <dataValidation allowBlank="1" showInputMessage="1" showErrorMessage="1" promptTitle="Otros" prompt="Seleccione de la lista a que otro compromiso responde el indicador formulado._x000a_" sqref="AS2" xr:uid="{9FD9D75F-D4AF-4735-A3D6-3795999294A6}"/>
    <dataValidation allowBlank="1" showInputMessage="1" showErrorMessage="1" promptTitle="Primer infancia" prompt="Marque con &quot;X&quot; si el indicador se enmarca en alguna de  las categorias de la política de Primera Infancia, Infancia y Adolescencia " sqref="AI2" xr:uid="{BC088381-808D-477F-9476-150C47082E61}"/>
    <dataValidation allowBlank="1" showInputMessage="1" showErrorMessage="1" promptTitle="Participación Ciudadana" prompt="Marque con &quot;X&quot; si el indicador responde a alguna estrategia o actividad, en el marco de la política de Participación Ciudadana " sqref="AK2" xr:uid="{73B991E9-8A0F-417C-B612-C13D27C1FA78}"/>
    <dataValidation allowBlank="1" showInputMessage="1" showErrorMessage="1" promptTitle="TIC" prompt="Marque con &quot;X&quot; si el indicador se asocia con la política de Tecnologías de la Información y las Comunicaciones" sqref="AM2" xr:uid="{FA9FDA2B-3FDD-4564-87D0-611F1F8240EE}"/>
    <dataValidation allowBlank="1" showInputMessage="1" showErrorMessage="1" promptTitle="CTeI" prompt="Marque con &quot;X&quot; si el indicador se relaciona con algún componente de la política de Ciencia, Tecnología e Innovación " sqref="AN2:AN3" xr:uid="{A3F32EAA-F9F1-498E-B71C-5D7DCB32DCF1}"/>
    <dataValidation allowBlank="1" showInputMessage="1" showErrorMessage="1" promptTitle="Étnicos - Rrom" prompt="Marque con &quot;X&quot; si el indicador responde a un compromiso adquirido por el MEN con una comunidad Rrom" sqref="AG2:AG3" xr:uid="{89061BCD-0A14-4465-B713-C3BA1FC5974D}"/>
    <dataValidation allowBlank="1" showInputMessage="1" showErrorMessage="1" promptTitle="Étnicos - NARP" prompt="Marque con &quot;X&quot; si el indicador responde a un compromiso adquirido por el MEN con una comunidad Negra, Afrocolombiana, Raizal y Palenquera" sqref="AF2:AF3" xr:uid="{85732072-B3F4-4E19-95AF-27457A3552E9}"/>
    <dataValidation allowBlank="1" showInputMessage="1" showErrorMessage="1" promptTitle="Proceso SIG" prompt="Seleccione de la lista desplegable el proceso del SIG al cual se asocia el indicador" sqref="G2" xr:uid="{6EDC41D8-24DD-4E88-8DAA-10ED4B27E2DD}"/>
    <dataValidation allowBlank="1" showInputMessage="1" showErrorMessage="1" promptTitle="CRIC" prompt="Registre el número del compromiso adquirido por el MEN con el Consejo Regional Indígena del Cauca que esté asociado al indicador." sqref="AB3" xr:uid="{D98404F0-D3FA-4D67-8D82-5A05F4F0CD67}"/>
    <dataValidation allowBlank="1" showInputMessage="1" showErrorMessage="1" promptTitle="CRIHU" prompt="Registre el número del compromiso adquirido por el MEN con el Consejo Regional Indígena del Huila que esté asociado al indicador." sqref="AD3" xr:uid="{B8C125E1-0B50-49E2-87BD-D31A0D8EB1C8}"/>
    <dataValidation allowBlank="1" showInputMessage="1" showErrorMessage="1" promptTitle="CRIDEC" prompt="Registre el número del compromiso adquirido por el MEN con el Consejo Regional Indígena de Caldas que esté asociado al indicador._x000a_" sqref="AC3" xr:uid="{A549A186-8D63-47D9-8E27-F71585C8E45C}"/>
    <dataValidation allowBlank="1" showInputMessage="1" showErrorMessage="1" promptTitle="MRA" prompt="Registre el número del compromiso adquirido por el MEN en la Mesa Regional Amazónica que esté asociado al indicador." sqref="AA3" xr:uid="{3FC0DCA3-AACD-4D97-A7B4-7272E55F862B}"/>
    <dataValidation allowBlank="1" showInputMessage="1" showErrorMessage="1" promptTitle="MPC" prompt="Registre el número del compromiso adquirido por el MEN en la Mesa Permanente de Concertación indígena que esté asociado al indicador." sqref="Z3" xr:uid="{EF9FB4DB-FE1A-483E-8231-D071D72DDEC7}"/>
    <dataValidation allowBlank="1" showInputMessage="1" showErrorMessage="1" promptTitle="Meta diciembre" prompt="Diligenciar el valor de la meta programada para la vigencia _x000a_" sqref="EC2" xr:uid="{AF9BBC09-1F7F-412E-95D0-DFDF05DD9CCE}"/>
    <dataValidation allowBlank="1" showInputMessage="1" showErrorMessage="1" promptTitle="Meta noviembre" prompt="Diligenciar el valor de la meta programada para el mes. _x000a_Debe ser registrado de manera acumulada de acuerdo con la periodicidad del indicador  " sqref="DV2" xr:uid="{93DC6B6C-AAF8-4642-9FD2-1F49728A432E}"/>
    <dataValidation allowBlank="1" showInputMessage="1" showErrorMessage="1" promptTitle="Meta septiembre" prompt="Diligenciar el valor de la meta programada para el mes. _x000a_Debe ser registrado de manera acumulada de acuerdo con la periodicidad del indicador  " sqref="DH2" xr:uid="{4CF6BB0D-367A-41A6-9270-069EB78FDE32}"/>
    <dataValidation allowBlank="1" showInputMessage="1" showErrorMessage="1" promptTitle="Meta agosto" prompt="Diligenciar el valor de la meta programada para el mes. _x000a_Debe ser registrado de manera acumulada de acuerdo con la periodicidad del indicador  " sqref="DA2" xr:uid="{4585EE91-CF06-43E4-BCE3-31E2673AFF75}"/>
    <dataValidation allowBlank="1" showInputMessage="1" showErrorMessage="1" promptTitle="Meta junio" prompt="Diligenciar el valor de la meta programada para el mes. _x000a_Debe ser registrado de manera acumulada de acuerdo con la periodicidad del indicador  " sqref="CM2" xr:uid="{26ECB11C-2BBD-43BA-89A1-EDA0526AA4F5}"/>
    <dataValidation allowBlank="1" showInputMessage="1" showErrorMessage="1" promptTitle="Meta mayo" prompt="Diligenciar el valor de la meta programada para el mes. _x000a_Debe ser registrado de manera acumulada de acuerdo con la periodicidad del indicador  " sqref="CF2" xr:uid="{7DCBE4F7-9E05-4C51-A01A-D0453C912B11}"/>
    <dataValidation allowBlank="1" showInputMessage="1" showErrorMessage="1" promptTitle="Meta abril" prompt="Diligenciar el valor de la meta programada para el mes. _x000a_Debe ser registrado de manera acumulada de acuerdo con la periodicidad del indicador  " sqref="BY2" xr:uid="{7470BBFC-C4F2-4C33-81BC-7BD15AB52ABA}"/>
    <dataValidation allowBlank="1" showInputMessage="1" showErrorMessage="1" promptTitle="Meta marzo" prompt="Diligenciar el valor de la meta programada para el mes. _x000a_Debe ser registrado de manera acumulada de acuerdo con la periodicidad del indicador  " sqref="BR2" xr:uid="{832D13F0-4F71-40B9-8273-2662E3A57BF0}"/>
    <dataValidation allowBlank="1" showInputMessage="1" showErrorMessage="1" promptTitle="Meta febrero" prompt="Diligenciar el valor de la meta programada para el mes. _x000a_Debe ser registrado de manera acumulada de acuerdo con la periodicidad del indicador  " sqref="BK2:BK3" xr:uid="{7BA2564A-5319-4FF6-BDA5-71705718A474}"/>
    <dataValidation allowBlank="1" showInputMessage="1" showErrorMessage="1" promptTitle="Meta enero" prompt="Diligenciar el valor de la meta programada para el mes. _x000a_Debe ser registrado de manera acumulada de acuerdo con la periodicidad del indicador  " sqref="BD2" xr:uid="{FB44772D-5377-4D60-933E-A78CDDF5119C}"/>
    <dataValidation allowBlank="1" showInputMessage="1" showErrorMessage="1" promptTitle="Avance 2025" prompt="Corresponde a la cantidad o resultado alcanzado del indicador para el año 2025" sqref="BB2:BC2" xr:uid="{A5F9EF6A-B732-449C-BE12-8C5CA594C4BD}"/>
    <dataValidation allowBlank="1" showInputMessage="1" showErrorMessage="1" promptTitle="Avance 2024" prompt="Corresponde a la cantidad o resultado alcanzado del indicador para el año 2024" sqref="BA2" xr:uid="{51103527-7994-4CD2-BF09-8359CF638180}"/>
    <dataValidation allowBlank="1" showInputMessage="1" showErrorMessage="1" promptTitle="Avance 2023" prompt="Corresponde a la cantidad o resultado alcanzado del indicador para el año 2023" sqref="AZ2" xr:uid="{FA674451-6EE0-415E-9DB3-43C46984AA21}"/>
    <dataValidation allowBlank="1" showInputMessage="1" showErrorMessage="1" promptTitle="Meta cuatrienio" prompt="Corresponde a la cantidad o resultado esperado del indicador para el cuatrienio" sqref="AY2" xr:uid="{167862A7-0381-42A1-A01C-5464C5FD7518}"/>
    <dataValidation allowBlank="1" showInputMessage="1" showErrorMessage="1" promptTitle="Meta 2026" prompt="Corresponde a la cantidad o resultado esperado del indicador para el año 2026" sqref="AX2" xr:uid="{27A49835-8B7F-4DF2-8653-DD5EFC62BC15}"/>
    <dataValidation allowBlank="1" showInputMessage="1" showErrorMessage="1" promptTitle="Meta 2025" prompt="Corresponde a la cantidad o resultado esperado del indicador para el año 2025" sqref="AW2" xr:uid="{7F2391E7-33EF-46D2-8129-22CBCC3EA084}"/>
    <dataValidation allowBlank="1" showInputMessage="1" showErrorMessage="1" promptTitle="Meta 2024" prompt="Corresponde a la cantidad o resultado esperado del indicador para el año 2024" sqref="AV2" xr:uid="{F4A01D7C-154E-40AB-97D8-EA8C3B268933}"/>
    <dataValidation allowBlank="1" showInputMessage="1" showErrorMessage="1" promptTitle="Meta 2023" prompt="Corresponde a la cantidad o resultado esperado del indicador para el año 2023" sqref="AU2" xr:uid="{35D67B85-8956-45E3-B73C-B5A17BACE033}"/>
    <dataValidation allowBlank="1" showInputMessage="1" showErrorMessage="1" promptTitle="Línea base" prompt="Corresponde al punto de partida o punto de referencia desde el cual se inicia la medición." sqref="AT2:AT3" xr:uid="{676F7AA8-D422-4EA7-AB1E-23B66D1E1833}"/>
    <dataValidation allowBlank="1" showErrorMessage="1" promptTitle="Mín 300 máx 4000" prompt="Recuerda que debes escribir mínimo 300 caractateres y máximo 4000" sqref="DI7 CS6:CT7 CZ6:DA7 EK3:EL5 CV6:CV7 DQ6:DQ7 CE6:CF7 DC6:DC7 EK6:EM7 CA6:CA7 DJ6:DJ7 BY6:BY7 DN6:DO7 DG6:DH7 CH6:CH7 DU6:DV7 EI6:EI7 EB6:EE7 CL6:CO7 DX6:DX7" xr:uid="{4C16164B-8A65-492B-B5DF-EBF9505B27AE}"/>
    <dataValidation allowBlank="1" showInputMessage="1" showErrorMessage="1" promptTitle="Meta julio" prompt="Diligenciar el valor de la meta programada para el mes. _x000a_Debe ser registrado de manera acumulada de acuerdo con la periodicidad del indicador  " sqref="CT2" xr:uid="{0C12B8ED-B259-41A8-8AF3-5F5BB3A72B2B}"/>
    <dataValidation allowBlank="1" showInputMessage="1" showErrorMessage="1" promptTitle="Meta octubre" prompt="Diligenciar el valor de la meta programada para el mes. _x000a_Debe ser registrado de manera acumulada de acuerdo con la periodicidad del indicador  " sqref="DO2" xr:uid="{F3BD0561-2BF9-4DCC-B7B8-BA99BCC2EC0B}"/>
    <dataValidation allowBlank="1" showInputMessage="1" showErrorMessage="1" promptTitle="Avance cuantitativo enero" prompt="Registrar el valor de avance alcanzado al cierre del mes. _x000a_Debe ser registrado de manera acumulada de acuerdo con la periodicidad del indicador  " sqref="BE2:BE3" xr:uid="{64CFBA82-C85B-46CE-9FC5-EBC266243284}"/>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25E4C359-08FB-45BB-9110-FB250375BA6B}"/>
    <dataValidation allowBlank="1" showInputMessage="1" showErrorMessage="1" promptTitle="% Meta enero" prompt="Corresponde al porcentaje de avance programado de conformidad con la meta resgistrada para el periodo" sqref="BG2:BG3" xr:uid="{941BBC30-F6F2-4C23-9F65-0DA46BE6DAD3}"/>
    <dataValidation allowBlank="1" showInputMessage="1" showErrorMessage="1" promptTitle="% Avance enero" prompt="Corresponde al porcentaje de avance alcanzado con el reporte cuantitativo registrado " sqref="BH2:BH3" xr:uid="{7438809D-D614-413F-8AED-DCCDD260DAC5}"/>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5253BA92-690E-4220-939F-705E5575665F}"/>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AC0A3F3A-1362-4AD0-8A1A-9048F3FD495F}"/>
    <dataValidation allowBlank="1" showInputMessage="1" showErrorMessage="1" promptTitle="% Meta febrero" prompt="Corresponde al porcentaje de avance programado de conformidad con la meta resgistrada para el periodo" sqref="BN2:BN3" xr:uid="{8077063E-F590-416E-BBD0-A449AB6D0ED6}"/>
    <dataValidation allowBlank="1" showInputMessage="1" showErrorMessage="1" promptTitle="% Avance febrero" prompt="Corresponde al porcentaje de avance alcanzado con el reporte cuantitativo registrado " sqref="BO2:BO3" xr:uid="{F6CC0619-0515-443E-967D-0016815B8F98}"/>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61D021B8-B31A-4757-9858-8CEFB45F151D}"/>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DA149759-22E4-4796-A0F3-DF8F05B87AF0}"/>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75F0EE0A-BCE2-4E7D-A634-F366CE31AF33}"/>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B27E98A1-6054-4FE6-A956-B96C8F6D32BD}"/>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59398CDC-AE25-4BF0-9A7B-E75406EB4A5F}"/>
    <dataValidation allowBlank="1" showInputMessage="1" showErrorMessage="1" promptTitle="Avance cuantitativo febrero" prompt="Registrar el valor de avance alcanzado al cierre del mes. _x000a_Debe ser registrado de manera acumulada de acuerdo con la periodicidad del indicador  " sqref="BL2:BL3" xr:uid="{BE47532E-B456-4B1F-8E33-AFC7083ED64B}"/>
    <dataValidation allowBlank="1" showInputMessage="1" showErrorMessage="1" promptTitle="Avance cuantitativo marzo" prompt="Registrar el valor de avance alcanzado al cierre del mes. _x000a_Debe ser registrado de manera acumulada de acuerdo con la periodicidad del indicador  " sqref="BS2:BS3" xr:uid="{ACEE8D66-1744-414D-A442-307C87B25740}"/>
    <dataValidation allowBlank="1" showInputMessage="1" showErrorMessage="1" promptTitle="% Meta marzo" prompt="Corresponde al porcentaje de avance programado de conformidad con la meta resgistrada para el periodo" sqref="BU2:BU3" xr:uid="{B106A09D-5B85-4787-8112-6C71549893C2}"/>
    <dataValidation allowBlank="1" showInputMessage="1" showErrorMessage="1" promptTitle="% Avance marzo" prompt="Corresponde al porcentaje de avance alcanzado con el reporte cuantitativo registrado " sqref="BV2:BV3" xr:uid="{C1F2F8E6-9161-4FEB-AB36-9871D9780DED}"/>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F0943E71-69D7-4B70-99BB-C304E663517C}"/>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C5BD8E2A-13DA-4200-A577-DC832F1BDE26}"/>
    <dataValidation allowBlank="1" showInputMessage="1" showErrorMessage="1" promptTitle="Avance cuantitativo abril" prompt="Registrar el valor de avance alcanzado al cierre del mes. _x000a_Debe ser registrado de manera acumulada de acuerdo con la periodicidad del indicador  " sqref="BZ2:BZ3" xr:uid="{00152B6F-0EE1-480A-AF31-0078169BD93A}"/>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08DC796B-F252-42AF-BCE3-6E16599C4D60}"/>
    <dataValidation allowBlank="1" showInputMessage="1" showErrorMessage="1" promptTitle="% Meta abril" prompt="Corresponde al porcentaje de avance programado de conformidad con la meta resgistrada para el periodo" sqref="CB2:CB3" xr:uid="{A8DB4EA9-EE74-468B-AFC4-3DCB40223414}"/>
    <dataValidation allowBlank="1" showInputMessage="1" showErrorMessage="1" promptTitle="% Avance abril" prompt="Corresponde al porcentaje de avance alcanzado con el reporte cuantitativo registrado " sqref="CC2:CC3" xr:uid="{42554DC2-DBAC-4DF1-A5B8-AC66DFC7B84C}"/>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46786469-FA7A-4D6F-9C74-D5DBA2569B76}"/>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C07D888D-F7BD-458B-BC6B-442BE1BB6354}"/>
    <dataValidation allowBlank="1" showInputMessage="1" showErrorMessage="1" promptTitle="Avance cuantitativo mayo" prompt="Registrar el valor de avance alcanzado al cierre del mes. _x000a_Debe ser registrado de manera acumulada de acuerdo con la periodicidad del indicador  " sqref="CG2:CG3" xr:uid="{AAC36D1A-44BE-410F-A44C-80BFDE1131B1}"/>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2F3B2971-600B-4BC2-A20D-81630232CA19}"/>
    <dataValidation allowBlank="1" showInputMessage="1" showErrorMessage="1" promptTitle="% Meta mayo" prompt="Corresponde al porcentaje de avance programado de conformidad con la meta resgistrada para el periodo" sqref="CI2:CI3" xr:uid="{C8FC8DA6-1076-48C4-8BAF-B73E8341EA18}"/>
    <dataValidation allowBlank="1" showInputMessage="1" showErrorMessage="1" promptTitle="% Avance mayo" prompt="Corresponde al porcentaje de avance alcanzado con el reporte cuantitativo registrado " sqref="CJ2:CJ3" xr:uid="{9D306B88-BF50-4611-864D-5DECFC9810AB}"/>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5984880B-B166-4C0B-87EA-5E73DDCC3461}"/>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7B81575C-689D-402F-B46D-7102E90E2343}"/>
    <dataValidation allowBlank="1" showInputMessage="1" showErrorMessage="1" promptTitle="Avance cuantitativo junio" prompt="Registrar el valor de avance alcanzado al cierre del mes. _x000a_Debe ser registrado de manera acumulada de acuerdo con la periodicidad del indicador  " sqref="CN2:CN3" xr:uid="{9BB9C304-2C0D-4CE6-8216-782C758A2AEE}"/>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F5936C1C-E96E-4C8F-A53D-7C58475D8871}"/>
    <dataValidation allowBlank="1" showInputMessage="1" showErrorMessage="1" promptTitle="% Meta junio" prompt="Corresponde al porcentaje de avance programado de conformidad con la meta resgistrada para el periodo" sqref="CP2:CP3" xr:uid="{32ACBECF-2C38-4292-87C6-5B0D3F2F41C7}"/>
    <dataValidation allowBlank="1" showInputMessage="1" showErrorMessage="1" promptTitle="% Avance junio" prompt="Corresponde al porcentaje de avance alcanzado con el reporte cuantitativo registrado " sqref="CQ2:CQ3" xr:uid="{0C639A30-201C-41D8-985B-54508C8A42AC}"/>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AA79BFA5-FCF0-4BFD-9D98-702DBF44D586}"/>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BC0A2036-DA19-403C-8EEB-01A860AFBE29}"/>
    <dataValidation allowBlank="1" showInputMessage="1" showErrorMessage="1" promptTitle="Avance cuantitativo julio" prompt="Registrar el valor de avance alcanzado al cierre del mes. _x000a_Debe ser registrado de manera acumulada de acuerdo con la periodicidad del indicador  " sqref="CU2:CU3" xr:uid="{175C16E8-7D80-4BE6-BC59-EEDE8FC72060}"/>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B7197BC7-9661-43D2-AB56-0ED25A99348B}"/>
    <dataValidation allowBlank="1" showInputMessage="1" showErrorMessage="1" promptTitle="% Meta julio" prompt="Corresponde al porcentaje de avance programado de conformidad con la meta resgistrada para el periodo" sqref="CW2:CW3" xr:uid="{6A0F6A80-A524-4A99-8BE6-955831AD78AC}"/>
    <dataValidation allowBlank="1" showInputMessage="1" showErrorMessage="1" promptTitle="% Avance julio" prompt="Corresponde al porcentaje de avance alcanzado con el reporte cuantitativo registrado " sqref="CX2:CX3" xr:uid="{02DFBCC4-8C1E-411C-A2A0-1780E85BF530}"/>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1C579585-F317-426B-8BAB-E22AE339EF3A}"/>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88341CF5-1F3C-4C38-8FED-343F6D74E84A}"/>
    <dataValidation allowBlank="1" showInputMessage="1" showErrorMessage="1" promptTitle="Avance cuantitativo agosto" prompt="Registrar el valor de avance alcanzado al cierre del mes. _x000a_Debe ser registrado de manera acumulada de acuerdo con la periodicidad del indicador  " sqref="DB2:DB3" xr:uid="{6E4FD678-35AA-455E-803E-3F73623E6314}"/>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E10AE039-02A8-41A5-A470-B91D3EF876D4}"/>
    <dataValidation allowBlank="1" showInputMessage="1" showErrorMessage="1" promptTitle="% Meta agosto" prompt="Corresponde al porcentaje de avance programado de conformidad con la meta resgistrada para el periodo" sqref="DD2:DD3" xr:uid="{A9A372DA-8B3D-47BA-AF06-DCA8DA196C97}"/>
    <dataValidation allowBlank="1" showInputMessage="1" showErrorMessage="1" promptTitle="% Avance agosto" prompt="Corresponde al porcentaje de avance alcanzado con el reporte cuantitativo registrado " sqref="DE2:DE3" xr:uid="{4070D25A-998F-4500-9F8E-AB0243B64409}"/>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860ED18C-8701-4025-8A3E-FE614D33F204}"/>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A79C0C25-2525-4E81-9412-EB3C85F47149}"/>
    <dataValidation allowBlank="1" showInputMessage="1" showErrorMessage="1" promptTitle="Avance cuantitativo septiembre" prompt="Registrar el valor de avance alcanzado al cierre del mes. _x000a_Debe ser registrado de manera acumulada de acuerdo con la periodicidad del indicador  " sqref="DI2:DI3" xr:uid="{10A1C112-8B6F-447D-A328-1DB84A37CE22}"/>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784D1B4C-3CCA-42A4-9DA0-D15EC161B2BB}"/>
    <dataValidation allowBlank="1" showInputMessage="1" showErrorMessage="1" promptTitle="% Meta septiembre" prompt="Corresponde al porcentaje de avance programado de conformidad con la meta resgistrada para el periodo" sqref="DK2:DK3" xr:uid="{54BF7421-C3C3-412C-B124-D533437940D7}"/>
    <dataValidation allowBlank="1" showInputMessage="1" showErrorMessage="1" promptTitle="% Avance septiembre" prompt="Corresponde al porcentaje de avance alcanzado con el reporte cuantitativo registrado " sqref="DL2:DL3" xr:uid="{A17E47E3-4572-4533-8423-3B3F3A633D84}"/>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6451C2CD-96F7-48D2-8FB8-DDD6E0202E49}"/>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8A292951-85DA-4F3C-AABE-7D7F9128715F}"/>
    <dataValidation allowBlank="1" showInputMessage="1" showErrorMessage="1" promptTitle="Avance cuantitativo octubre" prompt="Registrar el valor de avance alcanzado al cierre del mes. _x000a_Debe ser registrado de manera acumulada de acuerdo con la periodicidad del indicador  " sqref="DP2:DP3" xr:uid="{BF892463-797A-45D4-B76E-DF95FA1DE744}"/>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31284215-9FFE-4534-9367-96FE1ACBBDAE}"/>
    <dataValidation allowBlank="1" showInputMessage="1" showErrorMessage="1" promptTitle="% Meta octubre" prompt="Corresponde al porcentaje de avance programado de conformidad con la meta resgistrada para el periodo" sqref="DR2:DR3" xr:uid="{2491B848-2D9C-44A7-981F-D73978FDA374}"/>
    <dataValidation allowBlank="1" showInputMessage="1" showErrorMessage="1" promptTitle="% Avance octubre" prompt="Corresponde al porcentaje de avance alcanzado con el reporte cuantitativo registrado " sqref="DS2:DS3" xr:uid="{94FC9806-90E6-4253-95F0-22B520AED0AE}"/>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539FA1DE-0C5E-47CA-8312-92007B634F37}"/>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FD9E5A38-5D90-4A1D-8FC2-9F89A36A943A}"/>
    <dataValidation allowBlank="1" showInputMessage="1" showErrorMessage="1" promptTitle="Avance cuantitativo noviembre" prompt="Registrar el valor de avance alcanzado al cierre del mes. _x000a_Debe ser registrado de manera acumulada de acuerdo con la periodicidad del indicador  " sqref="DW2:DW3" xr:uid="{C04DCC1D-FB22-4D71-84D2-AF5A3EE6EEF6}"/>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B9BAC00B-55ED-4704-968B-B031CAAAA12D}"/>
    <dataValidation allowBlank="1" showInputMessage="1" showErrorMessage="1" promptTitle="% Meta noviembre" prompt="Corresponde al porcentaje de avance programado de conformidad con la meta resgistrada para el periodo" sqref="DY2:DY3" xr:uid="{6AF5A8A0-B0A9-4CDD-B180-D033A675CFB8}"/>
    <dataValidation allowBlank="1" showInputMessage="1" showErrorMessage="1" promptTitle="% Avance noviembre" prompt="Corresponde al porcentaje de avance alcanzado con el reporte cuantitativo registrado " sqref="DZ2:DZ3" xr:uid="{6609ADA9-3A44-45CB-9036-6A090B367B3A}"/>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566A20C6-1FEF-4FAB-83FF-33D92217F1FF}"/>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E853458B-870D-404E-8ADC-5C46590C1911}"/>
    <dataValidation allowBlank="1" showInputMessage="1" showErrorMessage="1" promptTitle="Avance cuantitativo diciembre" prompt="Registrar el valor de avance alcanzado al cierre del mes. _x000a_Debe ser registrado de manera acumulada de acuerdo con la periodicidad del indicador  " sqref="ED2:ED3" xr:uid="{C2E36622-FA00-46CD-BC13-B8ED549F1FD0}"/>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FB473BDE-E8A3-4EE0-8C50-2398821A87E3}"/>
    <dataValidation allowBlank="1" showInputMessage="1" showErrorMessage="1" promptTitle="% Meta diciembre" prompt="Corresponde al porcentaje de avance programado de conformidad con la meta resgistrada para el periodo" sqref="EF2:EF3" xr:uid="{0BD82A08-8F06-442A-A43F-8D29A3B65C67}"/>
    <dataValidation allowBlank="1" showInputMessage="1" showErrorMessage="1" promptTitle="% Avance diciembre" prompt="Corresponde al porcentaje de avance alcanzado con el reporte cuantitativo registrado " sqref="EG2:EG3" xr:uid="{D38ABB18-4B9F-45A5-BCD2-DD749A6A5EE0}"/>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B84AECAE-FBC0-4DAF-B613-42AE598F8C80}"/>
    <dataValidation allowBlank="1" showInputMessage="1" showErrorMessage="1" promptTitle="Pilar PND" prompt="Seleccione de la lista desplegable el pilar al cuál se asocia el indicador." sqref="J2:J3" xr:uid="{3D458AA0-107B-4609-931F-819C72B8521B}"/>
    <dataValidation type="list" allowBlank="1" showInputMessage="1" showErrorMessage="1" sqref="N6:N7 J6:L7" xr:uid="{29AA81BA-EFF1-4B19-AA6C-01D564DC2685}">
      <formula1>INDIRECT(EM6)</formula1>
    </dataValidation>
    <dataValidation type="list" allowBlank="1" showInputMessage="1" showErrorMessage="1" sqref="D6:D7" xr:uid="{DDD605DE-23FF-4800-BC5D-6AE4C15B8D3E}">
      <formula1>INDIRECT(EL6)</formula1>
    </dataValidation>
    <dataValidation type="list" allowBlank="1" showInputMessage="1" showErrorMessage="1" sqref="BI6:BI7 CR6:CR7 DT6:DT7 DM6:DM7 DF6:DF7 CY6:CY7 CD6:CD7 CK6:CK7 BP6:BP7 EH6:EH7 BW6:BW7 EA6:EA7" xr:uid="{5ED48435-96B9-4120-ABF5-7B68027E93F5}">
      <formula1>"SI,NO,Pendiente Validar"</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8C82-5CB5-4A9F-BA81-15F5EDD8ECC2}">
  <dimension ref="A1:ER20"/>
  <sheetViews>
    <sheetView showGridLines="0" topLeftCell="A2" zoomScaleNormal="100" workbookViewId="0">
      <selection activeCell="D13" sqref="D13"/>
    </sheetView>
  </sheetViews>
  <sheetFormatPr baseColWidth="10" defaultColWidth="11.85546875" defaultRowHeight="15" x14ac:dyDescent="0.25"/>
  <cols>
    <col min="1" max="1" width="20.5703125" customWidth="1"/>
    <col min="2" max="2" width="8.5703125" customWidth="1"/>
    <col min="3" max="3" width="28.85546875" customWidth="1"/>
    <col min="4" max="4" width="38.42578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08" customWidth="1"/>
    <col min="16" max="16" width="39.140625" style="311" customWidth="1"/>
    <col min="17" max="17" width="14.28515625" style="310" customWidth="1"/>
    <col min="18" max="18" width="15.7109375" style="311" customWidth="1"/>
    <col min="19" max="19" width="25.42578125" style="311" customWidth="1"/>
    <col min="20" max="20" width="14.28515625" style="311" customWidth="1"/>
    <col min="21" max="21" width="14.28515625" style="308" customWidth="1"/>
    <col min="22" max="22" width="10" style="308" customWidth="1"/>
    <col min="23" max="23" width="27.7109375" style="311" customWidth="1"/>
    <col min="24" max="24" width="17.7109375" style="89" customWidth="1"/>
    <col min="25" max="25" width="21.85546875" customWidth="1"/>
    <col min="26" max="26" width="18.140625" style="89" customWidth="1"/>
    <col min="27" max="30" width="16.85546875" style="89" customWidth="1"/>
    <col min="31" max="31" width="16.28515625" style="89" customWidth="1"/>
    <col min="32" max="32" width="20" style="89" customWidth="1"/>
    <col min="33" max="40" width="14.28515625" style="89" customWidth="1"/>
    <col min="41" max="41" width="16.140625" style="89" customWidth="1"/>
    <col min="42" max="44" width="14.28515625" style="89" customWidth="1"/>
    <col min="45" max="45" width="14.42578125" style="89" customWidth="1"/>
    <col min="46" max="50" width="15" style="89" customWidth="1"/>
    <col min="51" max="51" width="20.28515625" style="89" customWidth="1"/>
    <col min="52" max="54" width="14.28515625" style="89" customWidth="1"/>
    <col min="55" max="55" width="8.42578125" style="89" customWidth="1"/>
    <col min="56" max="57" width="14.28515625" style="89" customWidth="1"/>
    <col min="58" max="58" width="42.85546875" customWidth="1"/>
    <col min="59" max="60" width="11.42578125" customWidth="1"/>
    <col min="61" max="61" width="11.28515625" customWidth="1"/>
    <col min="62" max="62" width="28.5703125" customWidth="1"/>
    <col min="63" max="63" width="18.5703125" style="89" bestFit="1" customWidth="1"/>
    <col min="64" max="64" width="14.140625" style="89" customWidth="1"/>
    <col min="65" max="65" width="42.85546875" customWidth="1"/>
    <col min="66" max="67" width="11.28515625" customWidth="1"/>
    <col min="68" max="68" width="19.140625" bestFit="1" customWidth="1"/>
    <col min="69" max="69" width="28.5703125" customWidth="1"/>
    <col min="70" max="70" width="18.5703125" style="89" bestFit="1" customWidth="1"/>
    <col min="71" max="71" width="14.140625" style="89" customWidth="1"/>
    <col min="72" max="72" width="42.85546875" customWidth="1"/>
    <col min="73" max="74" width="11.28515625" customWidth="1"/>
    <col min="75" max="75" width="17.7109375" customWidth="1"/>
    <col min="76" max="76" width="28.7109375" customWidth="1"/>
    <col min="77" max="77" width="20.5703125" style="89" bestFit="1" customWidth="1"/>
    <col min="78" max="78" width="22.7109375" style="89" customWidth="1"/>
    <col min="79" max="79" width="42.85546875" customWidth="1"/>
    <col min="80" max="82" width="11.42578125" customWidth="1"/>
    <col min="83" max="83" width="28.7109375" customWidth="1"/>
    <col min="84" max="84" width="20.5703125" style="308" bestFit="1" customWidth="1"/>
    <col min="85" max="85" width="19.28515625" style="308" customWidth="1"/>
    <col min="86" max="86" width="42.85546875" customWidth="1"/>
    <col min="87" max="89" width="11.42578125" customWidth="1"/>
    <col min="90" max="90" width="28.5703125" customWidth="1"/>
    <col min="91" max="91" width="22" style="89" bestFit="1" customWidth="1"/>
    <col min="92" max="92" width="15.85546875" style="89"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89" bestFit="1" customWidth="1"/>
    <col min="120" max="120" width="14.140625" style="89" customWidth="1"/>
    <col min="121" max="121" width="42.85546875" customWidth="1"/>
    <col min="122" max="124" width="11.28515625" customWidth="1"/>
    <col min="125" max="125" width="28.5703125" customWidth="1"/>
    <col min="126" max="126" width="22.42578125" style="89" bestFit="1" customWidth="1"/>
    <col min="127" max="127" width="14.28515625" style="89" customWidth="1"/>
    <col min="128" max="128" width="42.85546875" customWidth="1"/>
    <col min="129" max="129" width="12.28515625" customWidth="1"/>
    <col min="130" max="131" width="12" customWidth="1"/>
    <col min="132" max="132" width="28.5703125" customWidth="1"/>
    <col min="133" max="133" width="22.42578125" style="89" bestFit="1" customWidth="1"/>
    <col min="134" max="134" width="14.140625" style="89" customWidth="1"/>
    <col min="135" max="135" width="42.85546875" customWidth="1"/>
    <col min="136" max="138" width="11.42578125" customWidth="1"/>
    <col min="139" max="139" width="28.7109375" customWidth="1"/>
    <col min="140" max="140" width="20" style="89" bestFit="1" customWidth="1"/>
    <col min="141" max="141" width="9.42578125" style="89" bestFit="1" customWidth="1"/>
    <col min="142" max="142" width="21.85546875" style="89"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318" t="s">
        <v>0</v>
      </c>
      <c r="C1" s="318"/>
      <c r="D1" s="318"/>
      <c r="E1" s="319" t="s">
        <v>1</v>
      </c>
      <c r="F1" s="319"/>
      <c r="G1" s="319"/>
      <c r="H1" s="320" t="s">
        <v>2</v>
      </c>
      <c r="I1" s="321"/>
      <c r="J1" s="321"/>
      <c r="K1" s="321"/>
      <c r="L1" s="321"/>
      <c r="M1" s="321"/>
      <c r="N1" s="321"/>
      <c r="O1" s="328" t="s">
        <v>3</v>
      </c>
      <c r="P1" s="329"/>
      <c r="Q1" s="329"/>
      <c r="R1" s="329"/>
      <c r="S1" s="329"/>
      <c r="T1" s="329"/>
      <c r="U1" s="329"/>
      <c r="V1" s="329"/>
      <c r="W1" s="329"/>
      <c r="X1" s="329"/>
      <c r="Y1" s="330"/>
      <c r="Z1" s="331" t="s">
        <v>4</v>
      </c>
      <c r="AA1" s="331"/>
      <c r="AB1" s="331"/>
      <c r="AC1" s="331"/>
      <c r="AD1" s="331"/>
      <c r="AE1" s="331"/>
      <c r="AF1" s="331"/>
      <c r="AG1" s="331"/>
      <c r="AH1" s="331"/>
      <c r="AI1" s="331"/>
      <c r="AJ1" s="331"/>
      <c r="AK1" s="331"/>
      <c r="AL1" s="331"/>
      <c r="AM1" s="331"/>
      <c r="AN1" s="331"/>
      <c r="AO1" s="332" t="s">
        <v>5</v>
      </c>
      <c r="AP1" s="332"/>
      <c r="AQ1" s="332"/>
      <c r="AR1" s="332"/>
      <c r="AS1" s="332"/>
      <c r="AT1" s="323" t="s">
        <v>6</v>
      </c>
      <c r="AU1" s="323"/>
      <c r="AV1" s="323"/>
      <c r="AW1" s="323"/>
      <c r="AX1" s="323"/>
      <c r="AY1" s="323"/>
      <c r="AZ1" s="324" t="s">
        <v>7</v>
      </c>
      <c r="BA1" s="324"/>
      <c r="BB1" s="324"/>
      <c r="BC1" s="324"/>
      <c r="BD1" s="325" t="s">
        <v>8</v>
      </c>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7"/>
      <c r="EJ1" s="2"/>
      <c r="EK1" s="2"/>
      <c r="EL1" s="2"/>
    </row>
    <row r="2" spans="1:148" s="1" customFormat="1" ht="18.75" customHeight="1" x14ac:dyDescent="0.3">
      <c r="B2" s="315" t="s">
        <v>9</v>
      </c>
      <c r="C2" s="315" t="s">
        <v>10</v>
      </c>
      <c r="D2" s="315" t="s">
        <v>11</v>
      </c>
      <c r="E2" s="316" t="s">
        <v>12</v>
      </c>
      <c r="F2" s="316" t="s">
        <v>13</v>
      </c>
      <c r="G2" s="316" t="s">
        <v>14</v>
      </c>
      <c r="H2" s="317" t="s">
        <v>15</v>
      </c>
      <c r="I2" s="322" t="s">
        <v>16</v>
      </c>
      <c r="J2" s="322" t="s">
        <v>17</v>
      </c>
      <c r="K2" s="322" t="s">
        <v>18</v>
      </c>
      <c r="L2" s="322" t="s">
        <v>19</v>
      </c>
      <c r="M2" s="322" t="s">
        <v>20</v>
      </c>
      <c r="N2" s="322" t="s">
        <v>21</v>
      </c>
      <c r="O2" s="333" t="s">
        <v>22</v>
      </c>
      <c r="P2" s="336" t="s">
        <v>23</v>
      </c>
      <c r="Q2" s="333" t="s">
        <v>24</v>
      </c>
      <c r="R2" s="333" t="s">
        <v>25</v>
      </c>
      <c r="S2" s="336" t="s">
        <v>26</v>
      </c>
      <c r="T2" s="333" t="s">
        <v>27</v>
      </c>
      <c r="U2" s="333" t="s">
        <v>28</v>
      </c>
      <c r="V2" s="333" t="s">
        <v>29</v>
      </c>
      <c r="W2" s="333" t="s">
        <v>30</v>
      </c>
      <c r="X2" s="334" t="s">
        <v>31</v>
      </c>
      <c r="Y2" s="334" t="s">
        <v>32</v>
      </c>
      <c r="Z2" s="331" t="s">
        <v>33</v>
      </c>
      <c r="AA2" s="331"/>
      <c r="AB2" s="331"/>
      <c r="AC2" s="331"/>
      <c r="AD2" s="331"/>
      <c r="AE2" s="331"/>
      <c r="AF2" s="337" t="s">
        <v>34</v>
      </c>
      <c r="AG2" s="337" t="s">
        <v>35</v>
      </c>
      <c r="AH2" s="337" t="s">
        <v>36</v>
      </c>
      <c r="AI2" s="337" t="s">
        <v>37</v>
      </c>
      <c r="AJ2" s="337" t="s">
        <v>38</v>
      </c>
      <c r="AK2" s="337" t="s">
        <v>39</v>
      </c>
      <c r="AL2" s="337" t="s">
        <v>40</v>
      </c>
      <c r="AM2" s="337" t="s">
        <v>41</v>
      </c>
      <c r="AN2" s="337" t="s">
        <v>42</v>
      </c>
      <c r="AO2" s="338" t="s">
        <v>43</v>
      </c>
      <c r="AP2" s="338" t="s">
        <v>44</v>
      </c>
      <c r="AQ2" s="338" t="s">
        <v>45</v>
      </c>
      <c r="AR2" s="338" t="s">
        <v>46</v>
      </c>
      <c r="AS2" s="340" t="s">
        <v>47</v>
      </c>
      <c r="AT2" s="333" t="s">
        <v>48</v>
      </c>
      <c r="AU2" s="333" t="s">
        <v>49</v>
      </c>
      <c r="AV2" s="333" t="s">
        <v>50</v>
      </c>
      <c r="AW2" s="333" t="s">
        <v>51</v>
      </c>
      <c r="AX2" s="333" t="s">
        <v>52</v>
      </c>
      <c r="AY2" s="333" t="s">
        <v>53</v>
      </c>
      <c r="AZ2" s="339" t="s">
        <v>54</v>
      </c>
      <c r="BA2" s="339" t="s">
        <v>55</v>
      </c>
      <c r="BB2" s="339" t="s">
        <v>56</v>
      </c>
      <c r="BC2" s="339" t="s">
        <v>57</v>
      </c>
      <c r="BD2" s="343" t="s">
        <v>58</v>
      </c>
      <c r="BE2" s="341" t="s">
        <v>59</v>
      </c>
      <c r="BF2" s="341" t="s">
        <v>60</v>
      </c>
      <c r="BG2" s="341" t="s">
        <v>61</v>
      </c>
      <c r="BH2" s="341" t="s">
        <v>62</v>
      </c>
      <c r="BI2" s="341" t="s">
        <v>63</v>
      </c>
      <c r="BJ2" s="341" t="s">
        <v>64</v>
      </c>
      <c r="BK2" s="343" t="s">
        <v>65</v>
      </c>
      <c r="BL2" s="341" t="s">
        <v>66</v>
      </c>
      <c r="BM2" s="341" t="s">
        <v>67</v>
      </c>
      <c r="BN2" s="341" t="s">
        <v>68</v>
      </c>
      <c r="BO2" s="341" t="s">
        <v>69</v>
      </c>
      <c r="BP2" s="341" t="s">
        <v>70</v>
      </c>
      <c r="BQ2" s="341" t="s">
        <v>71</v>
      </c>
      <c r="BR2" s="344" t="s">
        <v>72</v>
      </c>
      <c r="BS2" s="341" t="s">
        <v>73</v>
      </c>
      <c r="BT2" s="341" t="s">
        <v>74</v>
      </c>
      <c r="BU2" s="341" t="s">
        <v>75</v>
      </c>
      <c r="BV2" s="341" t="s">
        <v>76</v>
      </c>
      <c r="BW2" s="341" t="s">
        <v>77</v>
      </c>
      <c r="BX2" s="341" t="s">
        <v>78</v>
      </c>
      <c r="BY2" s="344" t="s">
        <v>79</v>
      </c>
      <c r="BZ2" s="341" t="s">
        <v>80</v>
      </c>
      <c r="CA2" s="341" t="s">
        <v>81</v>
      </c>
      <c r="CB2" s="341" t="s">
        <v>82</v>
      </c>
      <c r="CC2" s="341" t="s">
        <v>83</v>
      </c>
      <c r="CD2" s="341" t="s">
        <v>84</v>
      </c>
      <c r="CE2" s="341" t="s">
        <v>85</v>
      </c>
      <c r="CF2" s="344" t="s">
        <v>86</v>
      </c>
      <c r="CG2" s="341" t="s">
        <v>87</v>
      </c>
      <c r="CH2" s="341" t="s">
        <v>88</v>
      </c>
      <c r="CI2" s="341" t="s">
        <v>89</v>
      </c>
      <c r="CJ2" s="341" t="s">
        <v>90</v>
      </c>
      <c r="CK2" s="341" t="s">
        <v>91</v>
      </c>
      <c r="CL2" s="341" t="s">
        <v>92</v>
      </c>
      <c r="CM2" s="344" t="s">
        <v>93</v>
      </c>
      <c r="CN2" s="341" t="s">
        <v>94</v>
      </c>
      <c r="CO2" s="341" t="s">
        <v>95</v>
      </c>
      <c r="CP2" s="341" t="s">
        <v>96</v>
      </c>
      <c r="CQ2" s="341" t="s">
        <v>97</v>
      </c>
      <c r="CR2" s="341" t="s">
        <v>98</v>
      </c>
      <c r="CS2" s="341" t="s">
        <v>99</v>
      </c>
      <c r="CT2" s="344" t="s">
        <v>100</v>
      </c>
      <c r="CU2" s="341" t="s">
        <v>101</v>
      </c>
      <c r="CV2" s="341" t="s">
        <v>102</v>
      </c>
      <c r="CW2" s="341" t="s">
        <v>103</v>
      </c>
      <c r="CX2" s="341" t="s">
        <v>104</v>
      </c>
      <c r="CY2" s="341" t="s">
        <v>105</v>
      </c>
      <c r="CZ2" s="341" t="s">
        <v>106</v>
      </c>
      <c r="DA2" s="344" t="s">
        <v>107</v>
      </c>
      <c r="DB2" s="341" t="s">
        <v>108</v>
      </c>
      <c r="DC2" s="341" t="s">
        <v>109</v>
      </c>
      <c r="DD2" s="341" t="s">
        <v>110</v>
      </c>
      <c r="DE2" s="341" t="s">
        <v>111</v>
      </c>
      <c r="DF2" s="341" t="s">
        <v>112</v>
      </c>
      <c r="DG2" s="341" t="s">
        <v>113</v>
      </c>
      <c r="DH2" s="343" t="s">
        <v>114</v>
      </c>
      <c r="DI2" s="341" t="s">
        <v>115</v>
      </c>
      <c r="DJ2" s="341" t="s">
        <v>116</v>
      </c>
      <c r="DK2" s="341" t="s">
        <v>117</v>
      </c>
      <c r="DL2" s="341" t="s">
        <v>118</v>
      </c>
      <c r="DM2" s="341" t="s">
        <v>119</v>
      </c>
      <c r="DN2" s="341" t="s">
        <v>120</v>
      </c>
      <c r="DO2" s="343" t="s">
        <v>121</v>
      </c>
      <c r="DP2" s="341" t="s">
        <v>122</v>
      </c>
      <c r="DQ2" s="341" t="s">
        <v>123</v>
      </c>
      <c r="DR2" s="341" t="s">
        <v>124</v>
      </c>
      <c r="DS2" s="341" t="s">
        <v>125</v>
      </c>
      <c r="DT2" s="341" t="s">
        <v>126</v>
      </c>
      <c r="DU2" s="341" t="s">
        <v>127</v>
      </c>
      <c r="DV2" s="343" t="s">
        <v>128</v>
      </c>
      <c r="DW2" s="341" t="s">
        <v>129</v>
      </c>
      <c r="DX2" s="341" t="s">
        <v>130</v>
      </c>
      <c r="DY2" s="341" t="s">
        <v>131</v>
      </c>
      <c r="DZ2" s="341" t="s">
        <v>132</v>
      </c>
      <c r="EA2" s="341" t="s">
        <v>133</v>
      </c>
      <c r="EB2" s="341" t="s">
        <v>134</v>
      </c>
      <c r="EC2" s="343" t="s">
        <v>135</v>
      </c>
      <c r="ED2" s="341" t="s">
        <v>136</v>
      </c>
      <c r="EE2" s="341" t="s">
        <v>137</v>
      </c>
      <c r="EF2" s="341" t="s">
        <v>138</v>
      </c>
      <c r="EG2" s="341" t="s">
        <v>139</v>
      </c>
      <c r="EH2" s="341" t="s">
        <v>140</v>
      </c>
      <c r="EI2" s="341" t="s">
        <v>141</v>
      </c>
      <c r="EJ2" s="2"/>
      <c r="EK2" s="2"/>
      <c r="EL2" s="2"/>
    </row>
    <row r="3" spans="1:148" s="8" customFormat="1" ht="35.25" customHeight="1" x14ac:dyDescent="0.25">
      <c r="A3" s="4" t="s">
        <v>142</v>
      </c>
      <c r="B3" s="315"/>
      <c r="C3" s="315"/>
      <c r="D3" s="315"/>
      <c r="E3" s="316"/>
      <c r="F3" s="316"/>
      <c r="G3" s="316"/>
      <c r="H3" s="317"/>
      <c r="I3" s="322"/>
      <c r="J3" s="322"/>
      <c r="K3" s="322"/>
      <c r="L3" s="322"/>
      <c r="M3" s="322"/>
      <c r="N3" s="322"/>
      <c r="O3" s="333"/>
      <c r="P3" s="336"/>
      <c r="Q3" s="333"/>
      <c r="R3" s="333"/>
      <c r="S3" s="336"/>
      <c r="T3" s="333"/>
      <c r="U3" s="333"/>
      <c r="V3" s="333"/>
      <c r="W3" s="333"/>
      <c r="X3" s="335"/>
      <c r="Y3" s="335"/>
      <c r="Z3" s="3" t="s">
        <v>143</v>
      </c>
      <c r="AA3" s="3" t="s">
        <v>144</v>
      </c>
      <c r="AB3" s="3" t="s">
        <v>145</v>
      </c>
      <c r="AC3" s="3" t="s">
        <v>146</v>
      </c>
      <c r="AD3" s="3" t="s">
        <v>147</v>
      </c>
      <c r="AE3" s="5" t="s">
        <v>148</v>
      </c>
      <c r="AF3" s="337"/>
      <c r="AG3" s="337"/>
      <c r="AH3" s="337"/>
      <c r="AI3" s="337"/>
      <c r="AJ3" s="337"/>
      <c r="AK3" s="337"/>
      <c r="AL3" s="337"/>
      <c r="AM3" s="337"/>
      <c r="AN3" s="337"/>
      <c r="AO3" s="338"/>
      <c r="AP3" s="338"/>
      <c r="AQ3" s="338"/>
      <c r="AR3" s="338"/>
      <c r="AS3" s="340"/>
      <c r="AT3" s="336"/>
      <c r="AU3" s="336"/>
      <c r="AV3" s="336"/>
      <c r="AW3" s="336"/>
      <c r="AX3" s="336"/>
      <c r="AY3" s="336"/>
      <c r="AZ3" s="339"/>
      <c r="BA3" s="339"/>
      <c r="BB3" s="339"/>
      <c r="BC3" s="339"/>
      <c r="BD3" s="343"/>
      <c r="BE3" s="342"/>
      <c r="BF3" s="342"/>
      <c r="BG3" s="342"/>
      <c r="BH3" s="342"/>
      <c r="BI3" s="342"/>
      <c r="BJ3" s="342"/>
      <c r="BK3" s="343"/>
      <c r="BL3" s="342"/>
      <c r="BM3" s="342"/>
      <c r="BN3" s="342"/>
      <c r="BO3" s="342"/>
      <c r="BP3" s="342"/>
      <c r="BQ3" s="342"/>
      <c r="BR3" s="344"/>
      <c r="BS3" s="342"/>
      <c r="BT3" s="342"/>
      <c r="BU3" s="342"/>
      <c r="BV3" s="342"/>
      <c r="BW3" s="342"/>
      <c r="BX3" s="342"/>
      <c r="BY3" s="344"/>
      <c r="BZ3" s="342"/>
      <c r="CA3" s="342"/>
      <c r="CB3" s="342"/>
      <c r="CC3" s="342"/>
      <c r="CD3" s="342"/>
      <c r="CE3" s="342"/>
      <c r="CF3" s="344"/>
      <c r="CG3" s="342"/>
      <c r="CH3" s="342"/>
      <c r="CI3" s="342"/>
      <c r="CJ3" s="342"/>
      <c r="CK3" s="342"/>
      <c r="CL3" s="342"/>
      <c r="CM3" s="344"/>
      <c r="CN3" s="342"/>
      <c r="CO3" s="342"/>
      <c r="CP3" s="342"/>
      <c r="CQ3" s="342"/>
      <c r="CR3" s="342"/>
      <c r="CS3" s="342"/>
      <c r="CT3" s="344"/>
      <c r="CU3" s="342"/>
      <c r="CV3" s="342"/>
      <c r="CW3" s="342"/>
      <c r="CX3" s="342"/>
      <c r="CY3" s="342"/>
      <c r="CZ3" s="342"/>
      <c r="DA3" s="344"/>
      <c r="DB3" s="342"/>
      <c r="DC3" s="342"/>
      <c r="DD3" s="342"/>
      <c r="DE3" s="342"/>
      <c r="DF3" s="342"/>
      <c r="DG3" s="342"/>
      <c r="DH3" s="343"/>
      <c r="DI3" s="342"/>
      <c r="DJ3" s="342"/>
      <c r="DK3" s="342"/>
      <c r="DL3" s="342"/>
      <c r="DM3" s="342"/>
      <c r="DN3" s="342"/>
      <c r="DO3" s="343"/>
      <c r="DP3" s="342"/>
      <c r="DQ3" s="342"/>
      <c r="DR3" s="342"/>
      <c r="DS3" s="342"/>
      <c r="DT3" s="342"/>
      <c r="DU3" s="342"/>
      <c r="DV3" s="345"/>
      <c r="DW3" s="342"/>
      <c r="DX3" s="342"/>
      <c r="DY3" s="342"/>
      <c r="DZ3" s="342"/>
      <c r="EA3" s="342"/>
      <c r="EB3" s="342"/>
      <c r="EC3" s="345"/>
      <c r="ED3" s="342"/>
      <c r="EE3" s="342"/>
      <c r="EF3" s="342"/>
      <c r="EG3" s="342"/>
      <c r="EH3" s="342"/>
      <c r="EI3" s="342"/>
      <c r="EJ3" s="6" t="s">
        <v>149</v>
      </c>
      <c r="EK3" s="7" t="s">
        <v>150</v>
      </c>
      <c r="EL3" s="7" t="s">
        <v>151</v>
      </c>
      <c r="EM3" s="7" t="s">
        <v>16</v>
      </c>
      <c r="EN3" s="7" t="s">
        <v>17</v>
      </c>
      <c r="EO3" s="7" t="s">
        <v>18</v>
      </c>
      <c r="EP3" s="7" t="s">
        <v>19</v>
      </c>
      <c r="EQ3" s="7" t="s">
        <v>20</v>
      </c>
      <c r="ER3" s="7" t="s">
        <v>21</v>
      </c>
    </row>
    <row r="4" spans="1:148" s="13" customFormat="1" ht="15.75" x14ac:dyDescent="0.25">
      <c r="A4" s="9">
        <v>1</v>
      </c>
      <c r="B4" s="10">
        <v>2</v>
      </c>
      <c r="C4" s="10">
        <v>3</v>
      </c>
      <c r="D4" s="9">
        <v>4</v>
      </c>
      <c r="E4" s="10">
        <v>5</v>
      </c>
      <c r="F4" s="10">
        <v>6</v>
      </c>
      <c r="G4" s="9">
        <v>7</v>
      </c>
      <c r="H4" s="10">
        <v>8</v>
      </c>
      <c r="I4" s="10">
        <v>9</v>
      </c>
      <c r="J4" s="9">
        <v>10</v>
      </c>
      <c r="K4" s="10">
        <v>11</v>
      </c>
      <c r="L4" s="10">
        <v>12</v>
      </c>
      <c r="M4" s="9">
        <v>13</v>
      </c>
      <c r="N4" s="10">
        <v>14</v>
      </c>
      <c r="O4" s="10">
        <v>15</v>
      </c>
      <c r="P4" s="9">
        <v>16</v>
      </c>
      <c r="Q4" s="10">
        <v>17</v>
      </c>
      <c r="R4" s="10">
        <v>18</v>
      </c>
      <c r="S4" s="9">
        <v>19</v>
      </c>
      <c r="T4" s="10">
        <v>20</v>
      </c>
      <c r="U4" s="10">
        <v>21</v>
      </c>
      <c r="V4" s="9">
        <v>22</v>
      </c>
      <c r="W4" s="10">
        <v>23</v>
      </c>
      <c r="X4" s="10">
        <v>24</v>
      </c>
      <c r="Y4" s="9">
        <v>25</v>
      </c>
      <c r="Z4" s="10">
        <v>26</v>
      </c>
      <c r="AA4" s="10">
        <v>27</v>
      </c>
      <c r="AB4" s="9">
        <v>28</v>
      </c>
      <c r="AC4" s="10">
        <v>29</v>
      </c>
      <c r="AD4" s="10">
        <v>30</v>
      </c>
      <c r="AE4" s="9">
        <v>31</v>
      </c>
      <c r="AF4" s="10">
        <v>32</v>
      </c>
      <c r="AG4" s="10">
        <v>33</v>
      </c>
      <c r="AH4" s="9">
        <v>34</v>
      </c>
      <c r="AI4" s="10">
        <v>35</v>
      </c>
      <c r="AJ4" s="10">
        <v>36</v>
      </c>
      <c r="AK4" s="9">
        <v>37</v>
      </c>
      <c r="AL4" s="10">
        <v>38</v>
      </c>
      <c r="AM4" s="10">
        <v>39</v>
      </c>
      <c r="AN4" s="9">
        <v>40</v>
      </c>
      <c r="AO4" s="10">
        <v>41</v>
      </c>
      <c r="AP4" s="10">
        <v>42</v>
      </c>
      <c r="AQ4" s="9">
        <v>43</v>
      </c>
      <c r="AR4" s="10">
        <v>44</v>
      </c>
      <c r="AS4" s="10">
        <v>45</v>
      </c>
      <c r="AT4" s="9">
        <v>46</v>
      </c>
      <c r="AU4" s="10">
        <v>47</v>
      </c>
      <c r="AV4" s="10">
        <v>48</v>
      </c>
      <c r="AW4" s="9">
        <v>49</v>
      </c>
      <c r="AX4" s="10">
        <v>50</v>
      </c>
      <c r="AY4" s="10">
        <v>51</v>
      </c>
      <c r="AZ4" s="9">
        <v>52</v>
      </c>
      <c r="BA4" s="10">
        <v>53</v>
      </c>
      <c r="BB4" s="10">
        <v>54</v>
      </c>
      <c r="BC4" s="9">
        <v>55</v>
      </c>
      <c r="BD4" s="10">
        <v>56</v>
      </c>
      <c r="BE4" s="10">
        <v>57</v>
      </c>
      <c r="BF4" s="9">
        <v>58</v>
      </c>
      <c r="BG4" s="10">
        <v>59</v>
      </c>
      <c r="BH4" s="10">
        <v>60</v>
      </c>
      <c r="BI4" s="9">
        <v>61</v>
      </c>
      <c r="BJ4" s="10">
        <v>62</v>
      </c>
      <c r="BK4" s="10">
        <v>63</v>
      </c>
      <c r="BL4" s="9">
        <v>64</v>
      </c>
      <c r="BM4" s="10">
        <v>65</v>
      </c>
      <c r="BN4" s="10">
        <v>66</v>
      </c>
      <c r="BO4" s="9">
        <v>67</v>
      </c>
      <c r="BP4" s="10">
        <v>68</v>
      </c>
      <c r="BQ4" s="10">
        <v>69</v>
      </c>
      <c r="BR4" s="9">
        <v>70</v>
      </c>
      <c r="BS4" s="10">
        <v>71</v>
      </c>
      <c r="BT4" s="10">
        <v>72</v>
      </c>
      <c r="BU4" s="9">
        <v>73</v>
      </c>
      <c r="BV4" s="10">
        <v>74</v>
      </c>
      <c r="BW4" s="10">
        <v>75</v>
      </c>
      <c r="BX4" s="9">
        <v>76</v>
      </c>
      <c r="BY4" s="10">
        <v>77</v>
      </c>
      <c r="BZ4" s="10">
        <v>78</v>
      </c>
      <c r="CA4" s="9">
        <v>79</v>
      </c>
      <c r="CB4" s="10">
        <v>80</v>
      </c>
      <c r="CC4" s="10">
        <v>81</v>
      </c>
      <c r="CD4" s="9">
        <v>82</v>
      </c>
      <c r="CE4" s="10">
        <v>83</v>
      </c>
      <c r="CF4" s="10">
        <v>84</v>
      </c>
      <c r="CG4" s="9">
        <v>85</v>
      </c>
      <c r="CH4" s="10">
        <v>86</v>
      </c>
      <c r="CI4" s="10">
        <v>87</v>
      </c>
      <c r="CJ4" s="9">
        <v>88</v>
      </c>
      <c r="CK4" s="10">
        <v>89</v>
      </c>
      <c r="CL4" s="10">
        <v>90</v>
      </c>
      <c r="CM4" s="9">
        <v>91</v>
      </c>
      <c r="CN4" s="10">
        <v>92</v>
      </c>
      <c r="CO4" s="10">
        <v>93</v>
      </c>
      <c r="CP4" s="9">
        <v>94</v>
      </c>
      <c r="CQ4" s="10">
        <v>95</v>
      </c>
      <c r="CR4" s="10">
        <v>96</v>
      </c>
      <c r="CS4" s="9">
        <v>97</v>
      </c>
      <c r="CT4" s="10">
        <v>98</v>
      </c>
      <c r="CU4" s="10">
        <v>99</v>
      </c>
      <c r="CV4" s="9">
        <v>100</v>
      </c>
      <c r="CW4" s="10">
        <v>101</v>
      </c>
      <c r="CX4" s="10">
        <v>102</v>
      </c>
      <c r="CY4" s="9">
        <v>103</v>
      </c>
      <c r="CZ4" s="10">
        <v>104</v>
      </c>
      <c r="DA4" s="10">
        <v>105</v>
      </c>
      <c r="DB4" s="9">
        <v>106</v>
      </c>
      <c r="DC4" s="10">
        <v>107</v>
      </c>
      <c r="DD4" s="10">
        <v>108</v>
      </c>
      <c r="DE4" s="9">
        <v>109</v>
      </c>
      <c r="DF4" s="10">
        <v>110</v>
      </c>
      <c r="DG4" s="10">
        <v>111</v>
      </c>
      <c r="DH4" s="9">
        <v>112</v>
      </c>
      <c r="DI4" s="10">
        <v>113</v>
      </c>
      <c r="DJ4" s="10">
        <v>114</v>
      </c>
      <c r="DK4" s="9">
        <v>115</v>
      </c>
      <c r="DL4" s="10">
        <v>116</v>
      </c>
      <c r="DM4" s="10">
        <v>117</v>
      </c>
      <c r="DN4" s="9">
        <v>118</v>
      </c>
      <c r="DO4" s="10">
        <v>119</v>
      </c>
      <c r="DP4" s="10">
        <v>120</v>
      </c>
      <c r="DQ4" s="9">
        <v>121</v>
      </c>
      <c r="DR4" s="10">
        <v>122</v>
      </c>
      <c r="DS4" s="10">
        <v>123</v>
      </c>
      <c r="DT4" s="9">
        <v>124</v>
      </c>
      <c r="DU4" s="10">
        <v>125</v>
      </c>
      <c r="DV4" s="10">
        <v>126</v>
      </c>
      <c r="DW4" s="9">
        <v>127</v>
      </c>
      <c r="DX4" s="10">
        <v>128</v>
      </c>
      <c r="DY4" s="10">
        <v>129</v>
      </c>
      <c r="DZ4" s="9">
        <v>130</v>
      </c>
      <c r="EA4" s="10">
        <v>131</v>
      </c>
      <c r="EB4" s="10">
        <v>132</v>
      </c>
      <c r="EC4" s="9">
        <v>133</v>
      </c>
      <c r="ED4" s="10">
        <v>134</v>
      </c>
      <c r="EE4" s="10">
        <v>135</v>
      </c>
      <c r="EF4" s="9">
        <v>136</v>
      </c>
      <c r="EG4" s="10">
        <v>137</v>
      </c>
      <c r="EH4" s="10">
        <v>138</v>
      </c>
      <c r="EI4" s="9">
        <v>139</v>
      </c>
      <c r="EJ4" s="11"/>
      <c r="EK4" s="12"/>
      <c r="EL4" s="12"/>
      <c r="EM4" s="12"/>
      <c r="EN4" s="12"/>
      <c r="EO4" s="12"/>
      <c r="EP4" s="12"/>
      <c r="EQ4" s="12"/>
      <c r="ER4" s="12"/>
    </row>
    <row r="5" spans="1:148" s="19" customFormat="1" ht="15.75" x14ac:dyDescent="0.25">
      <c r="A5" s="14" t="str">
        <f>+A3</f>
        <v>llave_ID</v>
      </c>
      <c r="B5" s="15" t="str">
        <f t="shared" ref="B5:Y5" si="0">+B2</f>
        <v>Nivel</v>
      </c>
      <c r="C5" s="15" t="str">
        <f t="shared" si="0"/>
        <v>Despacho o dirección</v>
      </c>
      <c r="D5" s="15" t="str">
        <f t="shared" si="0"/>
        <v>Dependencia</v>
      </c>
      <c r="E5" s="15" t="str">
        <f t="shared" si="0"/>
        <v>Dimensión MIPG</v>
      </c>
      <c r="F5" s="15" t="str">
        <f t="shared" si="0"/>
        <v>Objetivo del SIG</v>
      </c>
      <c r="G5" s="15" t="str">
        <f t="shared" si="0"/>
        <v>Proceso del SIG</v>
      </c>
      <c r="H5" s="15" t="str">
        <f t="shared" si="0"/>
        <v>Meta Objetivos de Desarrollo Sostenible (ODS)</v>
      </c>
      <c r="I5" s="15" t="str">
        <f t="shared" si="0"/>
        <v>Transformación</v>
      </c>
      <c r="J5" s="15" t="str">
        <f t="shared" si="0"/>
        <v>Pilar</v>
      </c>
      <c r="K5" s="15" t="str">
        <f t="shared" si="0"/>
        <v>Catalizador</v>
      </c>
      <c r="L5" s="15" t="str">
        <f t="shared" si="0"/>
        <v>Componente</v>
      </c>
      <c r="M5" s="15" t="str">
        <f t="shared" si="0"/>
        <v>Eje estratégico</v>
      </c>
      <c r="N5" s="15" t="str">
        <f t="shared" si="0"/>
        <v>Estrategia</v>
      </c>
      <c r="O5" s="15" t="str">
        <f t="shared" si="0"/>
        <v>ID Indicador</v>
      </c>
      <c r="P5" s="15" t="str">
        <f t="shared" si="0"/>
        <v>Nombre del indicador</v>
      </c>
      <c r="Q5" s="15" t="str">
        <f t="shared" si="0"/>
        <v>Tipo de indicador</v>
      </c>
      <c r="R5" s="15" t="str">
        <f t="shared" si="0"/>
        <v>Tipo de acumulación</v>
      </c>
      <c r="S5" s="15" t="str">
        <f t="shared" si="0"/>
        <v>Fórmula de cálculo</v>
      </c>
      <c r="T5" s="15" t="str">
        <f t="shared" si="0"/>
        <v>Unidad de medida</v>
      </c>
      <c r="U5" s="15" t="str">
        <f t="shared" si="0"/>
        <v>Periodicidad</v>
      </c>
      <c r="V5" s="15" t="str">
        <f t="shared" si="0"/>
        <v>Días de rezago</v>
      </c>
      <c r="W5" s="15" t="str">
        <f t="shared" si="0"/>
        <v>Medio de verificación</v>
      </c>
      <c r="X5" s="15" t="str">
        <f t="shared" si="0"/>
        <v>Origen</v>
      </c>
      <c r="Y5" s="15" t="str">
        <f t="shared" si="0"/>
        <v xml:space="preserve">Macrometa </v>
      </c>
      <c r="Z5" s="15" t="str">
        <f t="shared" ref="Z5:AE5" si="1">+Z3</f>
        <v>MPC
Mesa Permanente de Concertación</v>
      </c>
      <c r="AA5" s="15" t="str">
        <f t="shared" si="1"/>
        <v>MRA
Mesa Regional Amazónica</v>
      </c>
      <c r="AB5" s="15" t="str">
        <f t="shared" si="1"/>
        <v xml:space="preserve"> CRIC
Consejo Regional Indígena del Cauca</v>
      </c>
      <c r="AC5" s="15" t="str">
        <f t="shared" si="1"/>
        <v xml:space="preserve"> CRIDEC
Consejo Regional Indígena de Caldas</v>
      </c>
      <c r="AD5" s="15" t="str">
        <f t="shared" si="1"/>
        <v xml:space="preserve"> CRIHU
Consejo Regional Indígena del Huila</v>
      </c>
      <c r="AE5" s="15" t="str">
        <f t="shared" si="1"/>
        <v>Otras mesas</v>
      </c>
      <c r="AF5" s="16" t="str">
        <f t="shared" ref="AF5:CQ5" si="2">+AF2</f>
        <v>Étnicos - Comunidad Negra, Afrocolombiana, Raizal y Palenquera</v>
      </c>
      <c r="AG5" s="15" t="str">
        <f t="shared" si="2"/>
        <v>Étnicos - Rrom</v>
      </c>
      <c r="AH5" s="15" t="str">
        <f t="shared" si="2"/>
        <v>Equidad de la Mujer</v>
      </c>
      <c r="AI5" s="15" t="str">
        <f t="shared" si="2"/>
        <v>Primera Infancia, Infancia y Adolescencia</v>
      </c>
      <c r="AJ5" s="15" t="str">
        <f t="shared" si="2"/>
        <v>Víctimas</v>
      </c>
      <c r="AK5" s="15" t="str">
        <f t="shared" si="2"/>
        <v>Participación Ciudadana</v>
      </c>
      <c r="AL5" s="15" t="str">
        <f t="shared" si="2"/>
        <v>Discapacidad</v>
      </c>
      <c r="AM5" s="15" t="str">
        <f t="shared" si="2"/>
        <v>TIC</v>
      </c>
      <c r="AN5" s="15" t="str">
        <f t="shared" si="2"/>
        <v>CTeI</v>
      </c>
      <c r="AO5" s="15" t="str">
        <f t="shared" si="2"/>
        <v>Iniciativas PPI</v>
      </c>
      <c r="AP5" s="15" t="str">
        <f t="shared" si="2"/>
        <v>Derechos Humanos</v>
      </c>
      <c r="AQ5" s="15" t="str">
        <f t="shared" si="2"/>
        <v xml:space="preserve">Pactos Territoriales </v>
      </c>
      <c r="AR5" s="15" t="str">
        <f t="shared" si="2"/>
        <v>CONPES 
(Número documento )</v>
      </c>
      <c r="AS5" s="15" t="str">
        <f t="shared" si="2"/>
        <v>Otros</v>
      </c>
      <c r="AT5" s="15" t="str">
        <f t="shared" si="2"/>
        <v>Línea Base 
2022</v>
      </c>
      <c r="AU5" s="15" t="str">
        <f t="shared" si="2"/>
        <v>Meta 
2023</v>
      </c>
      <c r="AV5" s="15" t="str">
        <f t="shared" si="2"/>
        <v>Meta 
2024</v>
      </c>
      <c r="AW5" s="15" t="str">
        <f t="shared" si="2"/>
        <v>Meta 
2025</v>
      </c>
      <c r="AX5" s="15" t="str">
        <f t="shared" si="2"/>
        <v>Meta 
2026</v>
      </c>
      <c r="AY5" s="15" t="str">
        <f t="shared" si="2"/>
        <v>Meta 
cuatrienio</v>
      </c>
      <c r="AZ5" s="15" t="str">
        <f t="shared" si="2"/>
        <v>Avance 2023</v>
      </c>
      <c r="BA5" s="15" t="str">
        <f t="shared" si="2"/>
        <v>Avance 2024</v>
      </c>
      <c r="BB5" s="15" t="str">
        <f t="shared" si="2"/>
        <v>Avance 2025</v>
      </c>
      <c r="BC5" s="15" t="str">
        <f t="shared" si="2"/>
        <v>Avance 2026</v>
      </c>
      <c r="BD5" s="15" t="str">
        <f t="shared" si="2"/>
        <v>Meta enero</v>
      </c>
      <c r="BE5" s="15" t="str">
        <f t="shared" si="2"/>
        <v>Avance cuantitativo enero</v>
      </c>
      <c r="BF5" s="15" t="str">
        <f t="shared" si="2"/>
        <v>Reporte cualitativo enero</v>
      </c>
      <c r="BG5" s="15" t="str">
        <f t="shared" si="2"/>
        <v>% Meta enero</v>
      </c>
      <c r="BH5" s="15" t="str">
        <f t="shared" si="2"/>
        <v>% Avance enero</v>
      </c>
      <c r="BI5" s="15" t="str">
        <f t="shared" si="2"/>
        <v>Validado enero</v>
      </c>
      <c r="BJ5" s="15" t="str">
        <f t="shared" si="2"/>
        <v>Observaciones validación enero</v>
      </c>
      <c r="BK5" s="15" t="str">
        <f t="shared" si="2"/>
        <v>Meta febrero</v>
      </c>
      <c r="BL5" s="15" t="str">
        <f t="shared" si="2"/>
        <v>Avance cuantitativo febrero</v>
      </c>
      <c r="BM5" s="15" t="str">
        <f t="shared" si="2"/>
        <v>Reporte cualitativo febrero</v>
      </c>
      <c r="BN5" s="15" t="str">
        <f t="shared" si="2"/>
        <v>% Meta febrero</v>
      </c>
      <c r="BO5" s="15" t="str">
        <f t="shared" si="2"/>
        <v>% Avance febrero</v>
      </c>
      <c r="BP5" s="15" t="str">
        <f t="shared" si="2"/>
        <v>Validado febrero</v>
      </c>
      <c r="BQ5" s="15" t="str">
        <f t="shared" si="2"/>
        <v>Observaciones validación febrero</v>
      </c>
      <c r="BR5" s="15" t="str">
        <f t="shared" si="2"/>
        <v>Meta marzo</v>
      </c>
      <c r="BS5" s="15" t="str">
        <f t="shared" si="2"/>
        <v>Avance cuantitativo marzo</v>
      </c>
      <c r="BT5" s="15" t="str">
        <f t="shared" si="2"/>
        <v>Reporte cualitativo marzo</v>
      </c>
      <c r="BU5" s="15" t="str">
        <f t="shared" si="2"/>
        <v>% Meta marzo</v>
      </c>
      <c r="BV5" s="15" t="str">
        <f t="shared" si="2"/>
        <v>% Avance marzo</v>
      </c>
      <c r="BW5" s="15" t="str">
        <f t="shared" si="2"/>
        <v>Validado marzo</v>
      </c>
      <c r="BX5" s="15" t="str">
        <f t="shared" si="2"/>
        <v>Observaciones validación marzo</v>
      </c>
      <c r="BY5" s="15" t="str">
        <f t="shared" si="2"/>
        <v>Meta abril</v>
      </c>
      <c r="BZ5" s="15" t="str">
        <f t="shared" si="2"/>
        <v>Avance cuantitativo abril</v>
      </c>
      <c r="CA5" s="15" t="str">
        <f t="shared" si="2"/>
        <v>Reporte cualitativo abril</v>
      </c>
      <c r="CB5" s="15" t="str">
        <f t="shared" si="2"/>
        <v>% Meta abril</v>
      </c>
      <c r="CC5" s="15" t="str">
        <f t="shared" si="2"/>
        <v>% Avance abril</v>
      </c>
      <c r="CD5" s="15" t="str">
        <f t="shared" si="2"/>
        <v>Validado abril</v>
      </c>
      <c r="CE5" s="15" t="str">
        <f t="shared" si="2"/>
        <v>Observaciones validación abril</v>
      </c>
      <c r="CF5" s="15" t="str">
        <f t="shared" si="2"/>
        <v>Meta mayo</v>
      </c>
      <c r="CG5" s="15" t="str">
        <f t="shared" si="2"/>
        <v>Avance cuantitativo mayo</v>
      </c>
      <c r="CH5" s="15" t="str">
        <f t="shared" si="2"/>
        <v>Reporte cualitativo mayo</v>
      </c>
      <c r="CI5" s="15" t="str">
        <f t="shared" si="2"/>
        <v>% Meta mayo</v>
      </c>
      <c r="CJ5" s="15" t="str">
        <f t="shared" si="2"/>
        <v>% Avance mayo</v>
      </c>
      <c r="CK5" s="15" t="str">
        <f t="shared" si="2"/>
        <v>Validado mayo</v>
      </c>
      <c r="CL5" s="15" t="str">
        <f t="shared" si="2"/>
        <v>Observaciones validación mayo</v>
      </c>
      <c r="CM5" s="15" t="str">
        <f t="shared" si="2"/>
        <v>Meta junio</v>
      </c>
      <c r="CN5" s="15" t="str">
        <f t="shared" si="2"/>
        <v>Avance cuantitativo junio</v>
      </c>
      <c r="CO5" s="15" t="str">
        <f t="shared" si="2"/>
        <v>Reporte cualitativo junio</v>
      </c>
      <c r="CP5" s="15" t="str">
        <f t="shared" si="2"/>
        <v>% Meta junio</v>
      </c>
      <c r="CQ5" s="15" t="str">
        <f t="shared" si="2"/>
        <v>% Avance junio</v>
      </c>
      <c r="CR5" s="15" t="str">
        <f t="shared" ref="CR5:EI5" si="3">+CR2</f>
        <v>Validado junio</v>
      </c>
      <c r="CS5" s="15" t="str">
        <f t="shared" si="3"/>
        <v>Observaciones validación junio</v>
      </c>
      <c r="CT5" s="15" t="str">
        <f t="shared" si="3"/>
        <v>Meta julio</v>
      </c>
      <c r="CU5" s="15" t="str">
        <f t="shared" si="3"/>
        <v>Avance cuantitativo julio</v>
      </c>
      <c r="CV5" s="15" t="str">
        <f t="shared" si="3"/>
        <v>Reporte cualitativo julio</v>
      </c>
      <c r="CW5" s="15" t="str">
        <f t="shared" si="3"/>
        <v>% Meta julio</v>
      </c>
      <c r="CX5" s="15" t="str">
        <f t="shared" si="3"/>
        <v>% Avance julio</v>
      </c>
      <c r="CY5" s="15" t="str">
        <f t="shared" si="3"/>
        <v>Validado julio</v>
      </c>
      <c r="CZ5" s="15" t="str">
        <f t="shared" si="3"/>
        <v>Observaciones validación julio</v>
      </c>
      <c r="DA5" s="15" t="str">
        <f t="shared" si="3"/>
        <v>Meta agosto</v>
      </c>
      <c r="DB5" s="15" t="str">
        <f t="shared" si="3"/>
        <v>Avance cuantitativo agosto</v>
      </c>
      <c r="DC5" s="15" t="str">
        <f t="shared" si="3"/>
        <v>Reporte cualitativo agosto</v>
      </c>
      <c r="DD5" s="15" t="str">
        <f t="shared" si="3"/>
        <v>% Meta agosto</v>
      </c>
      <c r="DE5" s="15" t="str">
        <f t="shared" si="3"/>
        <v>% Avance agosto</v>
      </c>
      <c r="DF5" s="15" t="str">
        <f t="shared" si="3"/>
        <v>Validado agosto</v>
      </c>
      <c r="DG5" s="15" t="str">
        <f t="shared" si="3"/>
        <v>Observaciones validación agosto</v>
      </c>
      <c r="DH5" s="15" t="str">
        <f t="shared" si="3"/>
        <v>Meta septiembre</v>
      </c>
      <c r="DI5" s="15" t="str">
        <f t="shared" si="3"/>
        <v>Avance cuantitativo septiembre</v>
      </c>
      <c r="DJ5" s="15" t="str">
        <f t="shared" si="3"/>
        <v>Reporte cualitativo septiembre</v>
      </c>
      <c r="DK5" s="15" t="str">
        <f t="shared" si="3"/>
        <v>% Meta septiembre</v>
      </c>
      <c r="DL5" s="15" t="str">
        <f t="shared" si="3"/>
        <v>% Avance septiembre</v>
      </c>
      <c r="DM5" s="15" t="str">
        <f t="shared" si="3"/>
        <v>Validado septiembre</v>
      </c>
      <c r="DN5" s="15" t="str">
        <f t="shared" si="3"/>
        <v>Observaciones validación septiembre</v>
      </c>
      <c r="DO5" s="15" t="str">
        <f t="shared" si="3"/>
        <v>Meta octubre</v>
      </c>
      <c r="DP5" s="15" t="str">
        <f t="shared" si="3"/>
        <v>Avance cuantitativo octubre</v>
      </c>
      <c r="DQ5" s="15" t="str">
        <f t="shared" si="3"/>
        <v>Reporte cualitativo octubre</v>
      </c>
      <c r="DR5" s="15" t="str">
        <f t="shared" si="3"/>
        <v>% Meta octubre</v>
      </c>
      <c r="DS5" s="15" t="str">
        <f t="shared" si="3"/>
        <v>% Avance octubre</v>
      </c>
      <c r="DT5" s="15" t="str">
        <f t="shared" si="3"/>
        <v>Validado octubre</v>
      </c>
      <c r="DU5" s="15" t="str">
        <f t="shared" si="3"/>
        <v>Observaciones validación octubre</v>
      </c>
      <c r="DV5" s="15" t="str">
        <f t="shared" si="3"/>
        <v>Meta noviembre</v>
      </c>
      <c r="DW5" s="15" t="str">
        <f t="shared" si="3"/>
        <v>Avance cuantitativo noviembre</v>
      </c>
      <c r="DX5" s="15" t="str">
        <f t="shared" si="3"/>
        <v>Reporte cualitativo noviembre</v>
      </c>
      <c r="DY5" s="15" t="str">
        <f t="shared" si="3"/>
        <v>% Meta noviembre</v>
      </c>
      <c r="DZ5" s="15" t="str">
        <f t="shared" si="3"/>
        <v>% Avance noviembre</v>
      </c>
      <c r="EA5" s="15" t="str">
        <f t="shared" si="3"/>
        <v>Validado noviembre</v>
      </c>
      <c r="EB5" s="15" t="str">
        <f t="shared" si="3"/>
        <v>Observaciones validación noviembre</v>
      </c>
      <c r="EC5" s="15" t="str">
        <f t="shared" si="3"/>
        <v>Meta diciembre</v>
      </c>
      <c r="ED5" s="15" t="str">
        <f t="shared" si="3"/>
        <v>Avance cuantitativo diciembre</v>
      </c>
      <c r="EE5" s="15" t="str">
        <f t="shared" si="3"/>
        <v>Reporte cualitativo diciembre</v>
      </c>
      <c r="EF5" s="15" t="str">
        <f t="shared" si="3"/>
        <v>% Meta diciembre</v>
      </c>
      <c r="EG5" s="15" t="str">
        <f t="shared" si="3"/>
        <v>% Avance diciembre</v>
      </c>
      <c r="EH5" s="15" t="str">
        <f t="shared" si="3"/>
        <v>Validado diciembre</v>
      </c>
      <c r="EI5" s="15" t="str">
        <f t="shared" si="3"/>
        <v>Observaciones validación diciembre</v>
      </c>
      <c r="EJ5" s="15" t="str">
        <f>+EJ3</f>
        <v>INCOMPLETO</v>
      </c>
      <c r="EK5" s="17"/>
      <c r="EL5" s="18"/>
      <c r="EM5" s="18"/>
      <c r="EN5" s="18"/>
      <c r="EO5" s="18"/>
      <c r="EP5" s="18"/>
      <c r="EQ5" s="18"/>
      <c r="ER5" s="18"/>
    </row>
    <row r="6" spans="1:148" s="51" customFormat="1" x14ac:dyDescent="0.25">
      <c r="A6" s="20" t="s">
        <v>1445</v>
      </c>
      <c r="B6" s="21" t="s">
        <v>1183</v>
      </c>
      <c r="C6" s="22" t="s">
        <v>1184</v>
      </c>
      <c r="D6" s="22" t="s">
        <v>1260</v>
      </c>
      <c r="E6" s="23" t="s">
        <v>1261</v>
      </c>
      <c r="F6" s="23" t="s">
        <v>155</v>
      </c>
      <c r="G6" s="23" t="s">
        <v>1262</v>
      </c>
      <c r="H6" s="63" t="s">
        <v>175</v>
      </c>
      <c r="I6" s="23" t="s">
        <v>605</v>
      </c>
      <c r="J6" s="23" t="s">
        <v>606</v>
      </c>
      <c r="K6" s="23" t="s">
        <v>607</v>
      </c>
      <c r="L6" s="23" t="s">
        <v>1008</v>
      </c>
      <c r="M6" s="21" t="s">
        <v>1009</v>
      </c>
      <c r="N6" s="272" t="s">
        <v>1263</v>
      </c>
      <c r="O6" s="29">
        <v>82</v>
      </c>
      <c r="P6" s="23" t="s">
        <v>1264</v>
      </c>
      <c r="Q6" s="30" t="s">
        <v>165</v>
      </c>
      <c r="R6" s="30" t="s">
        <v>166</v>
      </c>
      <c r="S6" s="23" t="s">
        <v>1265</v>
      </c>
      <c r="T6" s="29" t="s">
        <v>186</v>
      </c>
      <c r="U6" s="29" t="s">
        <v>187</v>
      </c>
      <c r="V6" s="29">
        <v>0</v>
      </c>
      <c r="W6" s="23" t="s">
        <v>1266</v>
      </c>
      <c r="X6" s="29" t="s">
        <v>171</v>
      </c>
      <c r="Y6" s="21"/>
      <c r="Z6" s="30" t="s">
        <v>421</v>
      </c>
      <c r="AA6" s="30" t="s">
        <v>421</v>
      </c>
      <c r="AB6" s="30" t="s">
        <v>421</v>
      </c>
      <c r="AC6" s="30" t="s">
        <v>421</v>
      </c>
      <c r="AD6" s="30" t="s">
        <v>421</v>
      </c>
      <c r="AE6" s="30" t="s">
        <v>421</v>
      </c>
      <c r="AF6" s="30"/>
      <c r="AG6" s="30" t="s">
        <v>421</v>
      </c>
      <c r="AH6" s="29"/>
      <c r="AI6" s="29" t="s">
        <v>421</v>
      </c>
      <c r="AJ6" s="29"/>
      <c r="AK6" s="29" t="s">
        <v>421</v>
      </c>
      <c r="AL6" s="29"/>
      <c r="AM6" s="29" t="s">
        <v>421</v>
      </c>
      <c r="AN6" s="29" t="s">
        <v>421</v>
      </c>
      <c r="AO6" s="29" t="s">
        <v>421</v>
      </c>
      <c r="AP6" s="29" t="s">
        <v>421</v>
      </c>
      <c r="AQ6" s="29" t="s">
        <v>421</v>
      </c>
      <c r="AR6" s="31" t="s">
        <v>421</v>
      </c>
      <c r="AS6" s="29" t="s">
        <v>421</v>
      </c>
      <c r="AT6" s="157" t="s">
        <v>421</v>
      </c>
      <c r="AU6" s="178">
        <v>0</v>
      </c>
      <c r="AV6" s="157">
        <v>15</v>
      </c>
      <c r="AW6" s="157">
        <v>15</v>
      </c>
      <c r="AX6" s="157">
        <v>20</v>
      </c>
      <c r="AY6" s="157">
        <v>50</v>
      </c>
      <c r="AZ6" s="157">
        <v>0</v>
      </c>
      <c r="BA6" s="157">
        <v>0</v>
      </c>
      <c r="BB6" s="157">
        <v>0.05</v>
      </c>
      <c r="BC6" s="160">
        <v>0.05</v>
      </c>
      <c r="BD6" s="158">
        <v>0</v>
      </c>
      <c r="BE6" s="94"/>
      <c r="BF6" s="155" t="s">
        <v>1267</v>
      </c>
      <c r="BG6" s="37">
        <f>IFERROR(BD6/AV6,0)</f>
        <v>0</v>
      </c>
      <c r="BH6" s="38">
        <f>+IF(BI6="SI",IFERROR((IF(BI6="SI",BE6,0)/AV6),"REVISAR"),0)</f>
        <v>0</v>
      </c>
      <c r="BI6" s="230" t="s">
        <v>179</v>
      </c>
      <c r="BJ6" s="40" t="s">
        <v>1087</v>
      </c>
      <c r="BK6" s="57">
        <v>0</v>
      </c>
      <c r="BL6" s="44">
        <f>IF(BI6="SI",BE6,0)</f>
        <v>0</v>
      </c>
      <c r="BM6" s="40"/>
      <c r="BN6" s="37">
        <f>+IFERROR(BK6/AV6,0)</f>
        <v>0</v>
      </c>
      <c r="BO6" s="38">
        <f>+IF(BP6="SI",IFERROR((IF(BP6="SI",BL6,0)/AV6),"REVISAR"),BH6)</f>
        <v>0</v>
      </c>
      <c r="BP6" s="39" t="s">
        <v>174</v>
      </c>
      <c r="BQ6" s="40" t="s">
        <v>175</v>
      </c>
      <c r="BR6" s="57">
        <v>5</v>
      </c>
      <c r="BS6" s="60">
        <v>0.7</v>
      </c>
      <c r="BT6" s="273" t="s">
        <v>1268</v>
      </c>
      <c r="BU6" s="37">
        <f>IFERROR(BR6/AV6,0)</f>
        <v>0.33333333333333331</v>
      </c>
      <c r="BV6" s="38">
        <f>+IF(BW6="SI",IFERROR((IF(BW6="SI",BS6,0)/AV6),"REVISAR"),BO6)</f>
        <v>4.6666666666666662E-2</v>
      </c>
      <c r="BW6" s="39" t="s">
        <v>179</v>
      </c>
      <c r="BX6" s="36" t="s">
        <v>1269</v>
      </c>
      <c r="BY6" s="57">
        <f>+BR6</f>
        <v>5</v>
      </c>
      <c r="BZ6" s="44">
        <f>IF(BW6="SI",BS6,0)</f>
        <v>0.7</v>
      </c>
      <c r="CA6" s="36" t="s">
        <v>1270</v>
      </c>
      <c r="CB6" s="37">
        <f>IFERROR(BY6/$AV6,0)</f>
        <v>0.33333333333333331</v>
      </c>
      <c r="CC6" s="38">
        <f>+IF(CD6="SI",IFERROR((IF(CD6="SI",BZ6,0)/AV6),"REVISAR"),BV6)</f>
        <v>4.6666666666666662E-2</v>
      </c>
      <c r="CD6" s="39" t="s">
        <v>179</v>
      </c>
      <c r="CE6" s="36" t="s">
        <v>1017</v>
      </c>
      <c r="CF6" s="57">
        <f>+BY6</f>
        <v>5</v>
      </c>
      <c r="CG6" s="44">
        <f>IF(CD6="SI",BZ6,0)</f>
        <v>0.7</v>
      </c>
      <c r="CH6" s="40"/>
      <c r="CI6" s="37">
        <f>IFERROR(CF6/$AV6,0)</f>
        <v>0.33333333333333331</v>
      </c>
      <c r="CJ6" s="38">
        <f>+IF(CK6="SI",IFERROR((IF(CK6="SI",CG6,0)/AV6),"REVISAR"),CC6)</f>
        <v>4.6666666666666662E-2</v>
      </c>
      <c r="CK6" s="39" t="s">
        <v>179</v>
      </c>
      <c r="CL6" s="40" t="s">
        <v>175</v>
      </c>
      <c r="CM6" s="57">
        <v>10</v>
      </c>
      <c r="CN6" s="40">
        <v>4</v>
      </c>
      <c r="CO6" s="36" t="s">
        <v>1271</v>
      </c>
      <c r="CP6" s="37">
        <f>IFERROR(CM6/$AV6,0)</f>
        <v>0.66666666666666663</v>
      </c>
      <c r="CQ6" s="38">
        <f>+IF(CR6="SI",IFERROR((IF(CR6="SI",CN6,0)/AV6),"REVISAR"),CJ6)</f>
        <v>0.26666666666666666</v>
      </c>
      <c r="CR6" s="39" t="s">
        <v>179</v>
      </c>
      <c r="CS6" s="36" t="s">
        <v>1272</v>
      </c>
      <c r="CT6" s="57">
        <f>+CM6</f>
        <v>10</v>
      </c>
      <c r="CU6" s="44">
        <f>IF(CR6="SI",CN6,0)</f>
        <v>4</v>
      </c>
      <c r="CV6" s="40"/>
      <c r="CW6" s="37">
        <f>IFERROR(CT6/$AV6,0)</f>
        <v>0.66666666666666663</v>
      </c>
      <c r="CX6" s="38">
        <f>+IF(CY6="SI",IFERROR((IF(CY6="SI",CU6,0)/AV6),"REVISAR"),CQ6)</f>
        <v>0.26666666666666666</v>
      </c>
      <c r="CY6" s="39" t="s">
        <v>174</v>
      </c>
      <c r="CZ6" s="40" t="s">
        <v>175</v>
      </c>
      <c r="DA6" s="46">
        <f>+CT6</f>
        <v>10</v>
      </c>
      <c r="DB6" s="44">
        <f>IF(CY6="SI",CU6,0)</f>
        <v>0</v>
      </c>
      <c r="DC6" s="40"/>
      <c r="DD6" s="37">
        <f>IFERROR(DA6/$AV6,0)</f>
        <v>0.66666666666666663</v>
      </c>
      <c r="DE6" s="38">
        <f>+IF(DF6="SI",IFERROR((IF(DF6="SI",DB6,0)/AV6),"REVISAR"),CX6)</f>
        <v>0.26666666666666666</v>
      </c>
      <c r="DF6" s="39" t="s">
        <v>174</v>
      </c>
      <c r="DG6" s="40" t="s">
        <v>175</v>
      </c>
      <c r="DH6" s="46">
        <v>12</v>
      </c>
      <c r="DI6" s="40"/>
      <c r="DJ6" s="40"/>
      <c r="DK6" s="37">
        <f>IFERROR(DH6/$AV6,0)</f>
        <v>0.8</v>
      </c>
      <c r="DL6" s="38">
        <f>+IF(DM6="SI",IFERROR((IF(DM6="SI",DI6,0)/AV6),"REVISAR"),DE6)</f>
        <v>0.26666666666666666</v>
      </c>
      <c r="DM6" s="39" t="s">
        <v>174</v>
      </c>
      <c r="DN6" s="40" t="s">
        <v>175</v>
      </c>
      <c r="DO6" s="46">
        <f>+DH6</f>
        <v>12</v>
      </c>
      <c r="DP6" s="44">
        <f>IF(DM6="SI",DI6,0)</f>
        <v>0</v>
      </c>
      <c r="DQ6" s="40"/>
      <c r="DR6" s="37">
        <f>IFERROR(DO6/$AV6,0)</f>
        <v>0.8</v>
      </c>
      <c r="DS6" s="38">
        <f>+IF(DT6="SI",IFERROR((IF(DT6="SI",DP6,0)/AV6),"REVISAR"),DL6)</f>
        <v>0.26666666666666666</v>
      </c>
      <c r="DT6" s="39" t="s">
        <v>174</v>
      </c>
      <c r="DU6" s="40" t="s">
        <v>175</v>
      </c>
      <c r="DV6" s="46">
        <f>+DO6</f>
        <v>12</v>
      </c>
      <c r="DW6" s="44">
        <f>IF(DT6="SI",DP6,0)</f>
        <v>0</v>
      </c>
      <c r="DX6" s="40"/>
      <c r="DY6" s="37">
        <f>IFERROR(DV6/$AV6,0)</f>
        <v>0.8</v>
      </c>
      <c r="DZ6" s="38">
        <f>+IF(EA6="SI",IFERROR((IF(EA6="SI",DW6,0)/AV6),"REVISAR"),DS6)</f>
        <v>0.26666666666666666</v>
      </c>
      <c r="EA6" s="39" t="s">
        <v>174</v>
      </c>
      <c r="EB6" s="40" t="s">
        <v>175</v>
      </c>
      <c r="EC6" s="46">
        <f>+AV6</f>
        <v>15</v>
      </c>
      <c r="ED6" s="40"/>
      <c r="EE6" s="40"/>
      <c r="EF6" s="37">
        <f>IFERROR(EC6/$AV6,0)</f>
        <v>1</v>
      </c>
      <c r="EG6" s="38">
        <f>+IF(EH6="SI",IFERROR((IF(EH6="SI",ED6,0)/AV6),"REVISAR"),DZ6)</f>
        <v>0.26666666666666666</v>
      </c>
      <c r="EH6" s="39" t="s">
        <v>174</v>
      </c>
      <c r="EI6" s="40" t="s">
        <v>175</v>
      </c>
      <c r="EJ6" s="48"/>
      <c r="EK6" s="48">
        <v>2024</v>
      </c>
      <c r="EL6" s="49" t="str">
        <f>+VLOOKUP(C6,[8]Listas_desplega!$AI$22:$AJ$44,2,0)</f>
        <v>SG</v>
      </c>
      <c r="EM6" s="49" t="str">
        <f>+VLOOKUP(I6,[8]Listas_desplega!$BY$2:$BZ$7,2,0)</f>
        <v>T_5</v>
      </c>
      <c r="EN6" s="49" t="str">
        <f>+VLOOKUP(J6,[8]Listas_desplega!$BY$10:$BZ$23,2,0)</f>
        <v>T_5_C_1</v>
      </c>
      <c r="EO6" s="49" t="str">
        <f>+VLOOKUP(K6,[8]Listas_desplega!$BY$27:$BZ$54,2,0)</f>
        <v>T_5_C_1_ET_1</v>
      </c>
      <c r="EP6" s="49" t="str">
        <f>+VLOOKUP(L6,[8]Listas_desplega!$BY$57:$BZ$105,2,0)</f>
        <v>T_5_C_1_ET_1_CPT_6</v>
      </c>
      <c r="EQ6" s="50" t="str">
        <f>+VLOOKUP(M6,[8]Listas_desplega!$J$2:$K$11,2,FALSE)</f>
        <v>Eje_E_9</v>
      </c>
      <c r="ER6" s="50"/>
    </row>
    <row r="7" spans="1:148" s="51" customFormat="1" x14ac:dyDescent="0.25">
      <c r="A7" s="20" t="s">
        <v>1446</v>
      </c>
      <c r="B7" s="21" t="s">
        <v>1183</v>
      </c>
      <c r="C7" s="22" t="s">
        <v>1184</v>
      </c>
      <c r="D7" s="22" t="s">
        <v>1260</v>
      </c>
      <c r="E7" s="23" t="s">
        <v>1261</v>
      </c>
      <c r="F7" s="23" t="s">
        <v>155</v>
      </c>
      <c r="G7" s="23" t="s">
        <v>1262</v>
      </c>
      <c r="H7" s="63" t="s">
        <v>175</v>
      </c>
      <c r="I7" s="23" t="s">
        <v>605</v>
      </c>
      <c r="J7" s="23" t="s">
        <v>606</v>
      </c>
      <c r="K7" s="23" t="s">
        <v>607</v>
      </c>
      <c r="L7" s="23" t="s">
        <v>1008</v>
      </c>
      <c r="M7" s="21" t="s">
        <v>1009</v>
      </c>
      <c r="N7" s="272" t="s">
        <v>1263</v>
      </c>
      <c r="O7" s="29">
        <v>83</v>
      </c>
      <c r="P7" s="23" t="s">
        <v>1273</v>
      </c>
      <c r="Q7" s="30" t="s">
        <v>165</v>
      </c>
      <c r="R7" s="29" t="s">
        <v>222</v>
      </c>
      <c r="S7" s="23" t="s">
        <v>1274</v>
      </c>
      <c r="T7" s="29" t="s">
        <v>186</v>
      </c>
      <c r="U7" s="29" t="s">
        <v>187</v>
      </c>
      <c r="V7" s="29">
        <v>0</v>
      </c>
      <c r="W7" s="23" t="s">
        <v>1275</v>
      </c>
      <c r="X7" s="29" t="s">
        <v>171</v>
      </c>
      <c r="Y7" s="21"/>
      <c r="Z7" s="30" t="s">
        <v>421</v>
      </c>
      <c r="AA7" s="30" t="s">
        <v>421</v>
      </c>
      <c r="AB7" s="30" t="s">
        <v>421</v>
      </c>
      <c r="AC7" s="30" t="s">
        <v>421</v>
      </c>
      <c r="AD7" s="30" t="s">
        <v>421</v>
      </c>
      <c r="AE7" s="30" t="s">
        <v>421</v>
      </c>
      <c r="AF7" s="30" t="s">
        <v>421</v>
      </c>
      <c r="AG7" s="30" t="s">
        <v>421</v>
      </c>
      <c r="AH7" s="29" t="s">
        <v>421</v>
      </c>
      <c r="AI7" s="29" t="s">
        <v>421</v>
      </c>
      <c r="AJ7" s="29" t="s">
        <v>421</v>
      </c>
      <c r="AK7" s="29" t="s">
        <v>421</v>
      </c>
      <c r="AL7" s="29" t="s">
        <v>421</v>
      </c>
      <c r="AM7" s="29" t="s">
        <v>421</v>
      </c>
      <c r="AN7" s="29" t="s">
        <v>421</v>
      </c>
      <c r="AO7" s="29" t="s">
        <v>421</v>
      </c>
      <c r="AP7" s="29" t="s">
        <v>421</v>
      </c>
      <c r="AQ7" s="29" t="s">
        <v>421</v>
      </c>
      <c r="AR7" s="31" t="s">
        <v>421</v>
      </c>
      <c r="AS7" s="29" t="s">
        <v>421</v>
      </c>
      <c r="AT7" s="157" t="s">
        <v>421</v>
      </c>
      <c r="AU7" s="178">
        <v>0</v>
      </c>
      <c r="AV7" s="212">
        <v>70</v>
      </c>
      <c r="AW7" s="212">
        <v>85</v>
      </c>
      <c r="AX7" s="212">
        <v>100</v>
      </c>
      <c r="AY7" s="212">
        <v>100</v>
      </c>
      <c r="AZ7" s="212">
        <v>0</v>
      </c>
      <c r="BA7" s="212">
        <v>0</v>
      </c>
      <c r="BB7" s="212">
        <v>15</v>
      </c>
      <c r="BC7" s="213">
        <v>15</v>
      </c>
      <c r="BD7" s="158">
        <v>0</v>
      </c>
      <c r="BE7" s="94"/>
      <c r="BF7" s="155" t="s">
        <v>1276</v>
      </c>
      <c r="BG7" s="37">
        <f>IFERROR(BD7/AV7,0)</f>
        <v>0</v>
      </c>
      <c r="BH7" s="38">
        <f>+IF(BI7="SI",IFERROR((IF(BI7="SI",BE7,0)/AV7),"REVISAR"),0)</f>
        <v>0</v>
      </c>
      <c r="BI7" s="230" t="s">
        <v>179</v>
      </c>
      <c r="BJ7" s="40" t="s">
        <v>1087</v>
      </c>
      <c r="BK7" s="57">
        <v>0</v>
      </c>
      <c r="BL7" s="44">
        <f>IF(BI7="SI",BE7,0)</f>
        <v>0</v>
      </c>
      <c r="BM7" s="40"/>
      <c r="BN7" s="37">
        <f>+IFERROR(BK7/AV7,0)</f>
        <v>0</v>
      </c>
      <c r="BO7" s="38">
        <f>+IF(BP7="SI",IFERROR((IF(BP7="SI",BL7,0)/AV7),"REVISAR"),BH7)</f>
        <v>0</v>
      </c>
      <c r="BP7" s="39" t="s">
        <v>174</v>
      </c>
      <c r="BQ7" s="40" t="s">
        <v>175</v>
      </c>
      <c r="BR7" s="57">
        <v>15</v>
      </c>
      <c r="BS7" s="60">
        <v>0</v>
      </c>
      <c r="BT7" s="273" t="s">
        <v>1277</v>
      </c>
      <c r="BU7" s="37">
        <f>IFERROR(BR7/AV7,0)</f>
        <v>0.21428571428571427</v>
      </c>
      <c r="BV7" s="38">
        <f>+IF(BW7="SI",IFERROR((IF(BW7="SI",BS7,0)/AV7),"REVISAR"),BO7)</f>
        <v>0</v>
      </c>
      <c r="BW7" s="39" t="s">
        <v>179</v>
      </c>
      <c r="BX7" s="36" t="s">
        <v>1269</v>
      </c>
      <c r="BY7" s="57">
        <f>+BR7</f>
        <v>15</v>
      </c>
      <c r="BZ7" s="44">
        <f>IF(BW7="SI",BS7,0)</f>
        <v>0</v>
      </c>
      <c r="CA7" s="36" t="s">
        <v>1278</v>
      </c>
      <c r="CB7" s="37">
        <f>IFERROR(BY7/$AV7,0)</f>
        <v>0.21428571428571427</v>
      </c>
      <c r="CC7" s="38">
        <f>+IF(CD7="SI",IFERROR((IF(CD7="SI",BZ7,0)/AV7),"REVISAR"),BV7)</f>
        <v>0</v>
      </c>
      <c r="CD7" s="39" t="s">
        <v>179</v>
      </c>
      <c r="CE7" s="36" t="s">
        <v>1017</v>
      </c>
      <c r="CF7" s="57">
        <f>+BY7</f>
        <v>15</v>
      </c>
      <c r="CG7" s="44">
        <f>IF(CD7="SI",BZ7,0)</f>
        <v>0</v>
      </c>
      <c r="CH7" s="40"/>
      <c r="CI7" s="37">
        <f>IFERROR(CF7/$AV7,0)</f>
        <v>0.21428571428571427</v>
      </c>
      <c r="CJ7" s="38">
        <f>+IF(CK7="SI",IFERROR((IF(CK7="SI",CG7,0)/AV7),"REVISAR"),CC7)</f>
        <v>0</v>
      </c>
      <c r="CK7" s="39" t="s">
        <v>179</v>
      </c>
      <c r="CL7" s="40" t="s">
        <v>175</v>
      </c>
      <c r="CM7" s="57">
        <v>35</v>
      </c>
      <c r="CN7" s="40">
        <v>48</v>
      </c>
      <c r="CO7" s="36" t="s">
        <v>1279</v>
      </c>
      <c r="CP7" s="37">
        <f>IFERROR(CM7/$AV7,0)</f>
        <v>0.5</v>
      </c>
      <c r="CQ7" s="38">
        <f>+IF(CR7="SI",IFERROR((IF(CR7="SI",CN7,0)/AV7),"REVISAR"),CJ7)</f>
        <v>0.68571428571428572</v>
      </c>
      <c r="CR7" s="39" t="s">
        <v>179</v>
      </c>
      <c r="CS7" s="36" t="s">
        <v>1280</v>
      </c>
      <c r="CT7" s="57">
        <f>+CM7</f>
        <v>35</v>
      </c>
      <c r="CU7" s="44">
        <f>IF(CR7="SI",CN7,0)</f>
        <v>48</v>
      </c>
      <c r="CV7" s="40"/>
      <c r="CW7" s="37">
        <f>IFERROR(CT7/$AV7,0)</f>
        <v>0.5</v>
      </c>
      <c r="CX7" s="38">
        <f>+IF(CY7="SI",IFERROR((IF(CY7="SI",CU7,0)/AV7),"REVISAR"),CQ7)</f>
        <v>0.68571428571428572</v>
      </c>
      <c r="CY7" s="39" t="s">
        <v>174</v>
      </c>
      <c r="CZ7" s="40" t="s">
        <v>175</v>
      </c>
      <c r="DA7" s="46">
        <f>+CT7</f>
        <v>35</v>
      </c>
      <c r="DB7" s="44">
        <f>IF(CY7="SI",CU7,0)</f>
        <v>0</v>
      </c>
      <c r="DC7" s="40"/>
      <c r="DD7" s="37">
        <f>IFERROR(DA7/$AV7,0)</f>
        <v>0.5</v>
      </c>
      <c r="DE7" s="38">
        <f>+IF(DF7="SI",IFERROR((IF(DF7="SI",DB7,0)/AV7),"REVISAR"),CX7)</f>
        <v>0.68571428571428572</v>
      </c>
      <c r="DF7" s="39" t="s">
        <v>174</v>
      </c>
      <c r="DG7" s="40" t="s">
        <v>175</v>
      </c>
      <c r="DH7" s="46">
        <v>55</v>
      </c>
      <c r="DI7" s="40"/>
      <c r="DJ7" s="40"/>
      <c r="DK7" s="37">
        <f>IFERROR(DH7/$AV7,0)</f>
        <v>0.7857142857142857</v>
      </c>
      <c r="DL7" s="38">
        <f>+IF(DM7="SI",IFERROR((IF(DM7="SI",DI7,0)/AV7),"REVISAR"),DE7)</f>
        <v>0.68571428571428572</v>
      </c>
      <c r="DM7" s="39" t="s">
        <v>174</v>
      </c>
      <c r="DN7" s="40" t="s">
        <v>175</v>
      </c>
      <c r="DO7" s="46">
        <f>+DH7</f>
        <v>55</v>
      </c>
      <c r="DP7" s="44">
        <f>IF(DM7="SI",DI7,0)</f>
        <v>0</v>
      </c>
      <c r="DQ7" s="40"/>
      <c r="DR7" s="37">
        <f>IFERROR(DO7/$AV7,0)</f>
        <v>0.7857142857142857</v>
      </c>
      <c r="DS7" s="38">
        <f>+IF(DT7="SI",IFERROR((IF(DT7="SI",DP7,0)/AV7),"REVISAR"),DL7)</f>
        <v>0.68571428571428572</v>
      </c>
      <c r="DT7" s="39" t="s">
        <v>174</v>
      </c>
      <c r="DU7" s="40" t="s">
        <v>175</v>
      </c>
      <c r="DV7" s="46">
        <f>+DO7</f>
        <v>55</v>
      </c>
      <c r="DW7" s="44">
        <f>IF(DT7="SI",DP7,0)</f>
        <v>0</v>
      </c>
      <c r="DX7" s="40"/>
      <c r="DY7" s="37">
        <f>IFERROR(DV7/$AV7,0)</f>
        <v>0.7857142857142857</v>
      </c>
      <c r="DZ7" s="38">
        <f>+IF(EA7="SI",IFERROR((IF(EA7="SI",DW7,0)/AV7),"REVISAR"),DS7)</f>
        <v>0.68571428571428572</v>
      </c>
      <c r="EA7" s="39" t="s">
        <v>174</v>
      </c>
      <c r="EB7" s="40" t="s">
        <v>175</v>
      </c>
      <c r="EC7" s="46">
        <f>+AV7</f>
        <v>70</v>
      </c>
      <c r="ED7" s="40"/>
      <c r="EE7" s="40"/>
      <c r="EF7" s="37">
        <f>IFERROR(EC7/$AV7,0)</f>
        <v>1</v>
      </c>
      <c r="EG7" s="38">
        <f>+IF(EH7="SI",IFERROR((IF(EH7="SI",ED7,0)/AV7),"REVISAR"),DZ7)</f>
        <v>0.68571428571428572</v>
      </c>
      <c r="EH7" s="39" t="s">
        <v>174</v>
      </c>
      <c r="EI7" s="40" t="s">
        <v>175</v>
      </c>
      <c r="EJ7" s="48"/>
      <c r="EK7" s="48">
        <v>2024</v>
      </c>
      <c r="EL7" s="49" t="str">
        <f>+VLOOKUP(C7,[8]Listas_desplega!$AI$22:$AJ$44,2,0)</f>
        <v>SG</v>
      </c>
      <c r="EM7" s="49" t="str">
        <f>+VLOOKUP(I7,[8]Listas_desplega!$BY$2:$BZ$7,2,0)</f>
        <v>T_5</v>
      </c>
      <c r="EN7" s="49" t="str">
        <f>+VLOOKUP(J7,[8]Listas_desplega!$BY$10:$BZ$23,2,0)</f>
        <v>T_5_C_1</v>
      </c>
      <c r="EO7" s="49" t="str">
        <f>+VLOOKUP(K7,[8]Listas_desplega!$BY$27:$BZ$54,2,0)</f>
        <v>T_5_C_1_ET_1</v>
      </c>
      <c r="EP7" s="49" t="str">
        <f>+VLOOKUP(L7,[8]Listas_desplega!$BY$57:$BZ$105,2,0)</f>
        <v>T_5_C_1_ET_1_CPT_6</v>
      </c>
      <c r="EQ7" s="50" t="str">
        <f>+VLOOKUP(M7,[8]Listas_desplega!$J$2:$K$11,2,FALSE)</f>
        <v>Eje_E_9</v>
      </c>
      <c r="ER7" s="50"/>
    </row>
    <row r="8" spans="1:148" s="51" customFormat="1" x14ac:dyDescent="0.25">
      <c r="A8" s="20" t="s">
        <v>1447</v>
      </c>
      <c r="B8" s="21" t="s">
        <v>1183</v>
      </c>
      <c r="C8" s="22" t="s">
        <v>1184</v>
      </c>
      <c r="D8" s="22" t="s">
        <v>1260</v>
      </c>
      <c r="E8" s="23" t="s">
        <v>1261</v>
      </c>
      <c r="F8" s="23" t="s">
        <v>155</v>
      </c>
      <c r="G8" s="23" t="s">
        <v>1262</v>
      </c>
      <c r="H8" s="63" t="s">
        <v>175</v>
      </c>
      <c r="I8" s="23" t="s">
        <v>605</v>
      </c>
      <c r="J8" s="23" t="s">
        <v>606</v>
      </c>
      <c r="K8" s="23" t="s">
        <v>607</v>
      </c>
      <c r="L8" s="23" t="s">
        <v>1008</v>
      </c>
      <c r="M8" s="21" t="s">
        <v>1009</v>
      </c>
      <c r="N8" s="272" t="s">
        <v>1263</v>
      </c>
      <c r="O8" s="29">
        <v>84</v>
      </c>
      <c r="P8" s="23" t="s">
        <v>1281</v>
      </c>
      <c r="Q8" s="30" t="s">
        <v>221</v>
      </c>
      <c r="R8" s="29" t="s">
        <v>448</v>
      </c>
      <c r="S8" s="23" t="s">
        <v>1282</v>
      </c>
      <c r="T8" s="29" t="s">
        <v>186</v>
      </c>
      <c r="U8" s="29" t="s">
        <v>566</v>
      </c>
      <c r="V8" s="29">
        <v>0</v>
      </c>
      <c r="W8" s="23" t="s">
        <v>1283</v>
      </c>
      <c r="X8" s="29" t="s">
        <v>171</v>
      </c>
      <c r="Y8" s="21"/>
      <c r="Z8" s="30" t="s">
        <v>421</v>
      </c>
      <c r="AA8" s="30" t="s">
        <v>421</v>
      </c>
      <c r="AB8" s="30" t="s">
        <v>421</v>
      </c>
      <c r="AC8" s="30" t="s">
        <v>421</v>
      </c>
      <c r="AD8" s="30" t="s">
        <v>421</v>
      </c>
      <c r="AE8" s="30" t="s">
        <v>421</v>
      </c>
      <c r="AF8" s="30" t="s">
        <v>421</v>
      </c>
      <c r="AG8" s="30" t="s">
        <v>421</v>
      </c>
      <c r="AH8" s="29" t="s">
        <v>421</v>
      </c>
      <c r="AI8" s="29" t="s">
        <v>421</v>
      </c>
      <c r="AJ8" s="29" t="s">
        <v>421</v>
      </c>
      <c r="AK8" s="29" t="s">
        <v>421</v>
      </c>
      <c r="AL8" s="29" t="s">
        <v>421</v>
      </c>
      <c r="AM8" s="29" t="s">
        <v>421</v>
      </c>
      <c r="AN8" s="29" t="s">
        <v>421</v>
      </c>
      <c r="AO8" s="29" t="s">
        <v>421</v>
      </c>
      <c r="AP8" s="29" t="s">
        <v>421</v>
      </c>
      <c r="AQ8" s="29" t="s">
        <v>421</v>
      </c>
      <c r="AR8" s="31" t="s">
        <v>421</v>
      </c>
      <c r="AS8" s="29" t="s">
        <v>421</v>
      </c>
      <c r="AT8" s="274">
        <v>0</v>
      </c>
      <c r="AU8" s="178">
        <v>0</v>
      </c>
      <c r="AV8" s="212">
        <v>9</v>
      </c>
      <c r="AW8" s="212">
        <v>8</v>
      </c>
      <c r="AX8" s="212">
        <v>7</v>
      </c>
      <c r="AY8" s="212">
        <v>7</v>
      </c>
      <c r="AZ8" s="212">
        <v>10</v>
      </c>
      <c r="BA8" s="212">
        <v>10</v>
      </c>
      <c r="BB8" s="212">
        <v>10</v>
      </c>
      <c r="BC8" s="213">
        <v>10</v>
      </c>
      <c r="BD8" s="46">
        <v>9</v>
      </c>
      <c r="BE8" s="47">
        <v>8</v>
      </c>
      <c r="BF8" s="273" t="s">
        <v>1284</v>
      </c>
      <c r="BG8" s="37">
        <f>IFERROR((-BD8+$AT8)/(-$AV8+$AT8),0)</f>
        <v>1</v>
      </c>
      <c r="BH8" s="38">
        <f>+IF(BI8="SI",IFERROR((((IF(BI8="SI",(-BE8+AT8),0)))/(-AV8+ATS8)),0),0)</f>
        <v>0.88888888888888884</v>
      </c>
      <c r="BI8" s="230" t="s">
        <v>179</v>
      </c>
      <c r="BJ8" s="275" t="s">
        <v>1285</v>
      </c>
      <c r="BK8" s="57">
        <v>9</v>
      </c>
      <c r="BL8" s="40">
        <v>10</v>
      </c>
      <c r="BM8" s="64" t="s">
        <v>1286</v>
      </c>
      <c r="BN8" s="37">
        <f>IFERROR((-BK8+$AT8)/(-$AV8+$AT8),0)</f>
        <v>1</v>
      </c>
      <c r="BO8" s="38">
        <f>+IF(BP8="SI",IFERROR((((IF(BP8="SI",(-BL8+AT8),0)))/(-AV8+ATS8)),"REVISAR"),BH8)</f>
        <v>1.1111111111111112</v>
      </c>
      <c r="BP8" s="230" t="s">
        <v>179</v>
      </c>
      <c r="BQ8" s="275" t="s">
        <v>1287</v>
      </c>
      <c r="BR8" s="126">
        <v>9</v>
      </c>
      <c r="BS8" s="40">
        <v>8</v>
      </c>
      <c r="BT8" s="64" t="s">
        <v>1288</v>
      </c>
      <c r="BU8" s="37">
        <f>IFERROR((-BR8+$AT8)/(-$AV8+$AT8),0)</f>
        <v>1</v>
      </c>
      <c r="BV8" s="38">
        <f>+IF(BW8="SI",IFERROR((((IF(BW8="SI",(-BS8+AT8),0)))/(-AV8+ATS8)),"REVISAR"),BO8)</f>
        <v>0.88888888888888884</v>
      </c>
      <c r="BW8" s="39" t="s">
        <v>179</v>
      </c>
      <c r="BX8" s="36" t="s">
        <v>1269</v>
      </c>
      <c r="BY8" s="57">
        <v>9</v>
      </c>
      <c r="BZ8" s="40">
        <v>8</v>
      </c>
      <c r="CA8" s="36" t="s">
        <v>1289</v>
      </c>
      <c r="CB8" s="37">
        <f>IFERROR((-BY8+$AT8)/(-$AV8+$AT8),0)</f>
        <v>1</v>
      </c>
      <c r="CC8" s="38">
        <f>+IF(CD8="SI",IFERROR((((IF(CD8="SI",(-BZ8+AT8),0)))/(-AV8+ATS8)),"REVISAR"),BV8)</f>
        <v>0.88888888888888884</v>
      </c>
      <c r="CD8" s="39" t="s">
        <v>179</v>
      </c>
      <c r="CE8" s="36" t="s">
        <v>1290</v>
      </c>
      <c r="CF8" s="57">
        <v>9</v>
      </c>
      <c r="CG8" s="40">
        <v>4</v>
      </c>
      <c r="CH8" s="64" t="s">
        <v>1291</v>
      </c>
      <c r="CI8" s="37">
        <f>IFERROR((-CF8+$AT8)/(-$AV8+$AT8),0)</f>
        <v>1</v>
      </c>
      <c r="CJ8" s="38">
        <f>+IF(CK8="SI",IFERROR((((IF(CK8="SI",(-CG8+AT8),0)))/(-AV8+ATS8)),"REVISAR"),CC8)</f>
        <v>0.44444444444444442</v>
      </c>
      <c r="CK8" s="39" t="s">
        <v>179</v>
      </c>
      <c r="CL8" s="64" t="s">
        <v>1292</v>
      </c>
      <c r="CM8" s="57">
        <v>9</v>
      </c>
      <c r="CN8" s="40">
        <v>10</v>
      </c>
      <c r="CO8" s="36" t="s">
        <v>1293</v>
      </c>
      <c r="CP8" s="37">
        <f>IFERROR((-CM8+$AT8)/(-$AV8+$AT8),0)</f>
        <v>1</v>
      </c>
      <c r="CQ8" s="38">
        <f>+IF(CR8="SI",IFERROR((((IF(CR8="SI",(-CN8+AT8),0)))/(-AV8+ATS8)),"REVISAR"),CJ8)</f>
        <v>1.1111111111111112</v>
      </c>
      <c r="CR8" s="39" t="s">
        <v>179</v>
      </c>
      <c r="CS8" s="36" t="s">
        <v>1280</v>
      </c>
      <c r="CT8" s="94">
        <v>9</v>
      </c>
      <c r="CU8" s="40"/>
      <c r="CV8" s="40"/>
      <c r="CW8" s="37">
        <f>IFERROR((-CT8+$AT8)/(-$AV8+$AT8),0)</f>
        <v>1</v>
      </c>
      <c r="CX8" s="38">
        <f>+IF(CY8="SI",IFERROR((((IF(CY8="SI",(-CU8+AT8),0)))/(-AV8+ATS8)),"REVISAR"),CQ8)</f>
        <v>1.1111111111111112</v>
      </c>
      <c r="CY8" s="39" t="s">
        <v>174</v>
      </c>
      <c r="CZ8" s="40" t="s">
        <v>175</v>
      </c>
      <c r="DA8" s="94">
        <v>9</v>
      </c>
      <c r="DB8" s="40"/>
      <c r="DC8" s="40"/>
      <c r="DD8" s="37">
        <f>IFERROR((-DA8+$AT8)/(-$AV8+$AT8),0)</f>
        <v>1</v>
      </c>
      <c r="DE8" s="38">
        <f>+IF(DF8="SI",IFERROR((((IF(DF8="SI",(-DB8+AT8),0)))/(-AV8+ATS8)),"REVISAR"),CX8)</f>
        <v>1.1111111111111112</v>
      </c>
      <c r="DF8" s="39" t="s">
        <v>174</v>
      </c>
      <c r="DG8" s="40" t="s">
        <v>175</v>
      </c>
      <c r="DH8" s="46">
        <v>9</v>
      </c>
      <c r="DI8" s="40"/>
      <c r="DJ8" s="40"/>
      <c r="DK8" s="37">
        <f>IFERROR((-DH8+$AT8)/(-$AV8+$AT8),0)</f>
        <v>1</v>
      </c>
      <c r="DL8" s="38">
        <f>+IF(DM8="SI",IFERROR((((IF(DM8="SI",(-DI8+AT8),0)))/(-AV8+ATS8)),"REVISAR"),DE8)</f>
        <v>1.1111111111111112</v>
      </c>
      <c r="DM8" s="39" t="s">
        <v>174</v>
      </c>
      <c r="DN8" s="40" t="s">
        <v>175</v>
      </c>
      <c r="DO8" s="46">
        <v>9</v>
      </c>
      <c r="DP8" s="40"/>
      <c r="DQ8" s="40"/>
      <c r="DR8" s="37">
        <f>IFERROR((-DO8+$AT8)/(-$AV8+$AT8),0)</f>
        <v>1</v>
      </c>
      <c r="DS8" s="38">
        <f>+IF(DT8="SI",IFERROR((((IF(DT8="SI",(-DP8+AT8),0)))/(-AV8+ATS8)),"REVISAR"),DL8)</f>
        <v>1.1111111111111112</v>
      </c>
      <c r="DT8" s="39" t="s">
        <v>174</v>
      </c>
      <c r="DU8" s="40" t="s">
        <v>175</v>
      </c>
      <c r="DV8" s="46">
        <v>9</v>
      </c>
      <c r="DW8" s="40"/>
      <c r="DX8" s="40"/>
      <c r="DY8" s="37">
        <f>IFERROR((-DV8+$AT8)/(-$AV8+$AT8),0)</f>
        <v>1</v>
      </c>
      <c r="DZ8" s="38">
        <f>+IF(EA8="SI",IFERROR((((IF(EA8="SI",(-DW8+AT8),0)))/(-AV8+ATS8)),"REVISAR"),DS8)</f>
        <v>1.1111111111111112</v>
      </c>
      <c r="EA8" s="39" t="s">
        <v>174</v>
      </c>
      <c r="EB8" s="40" t="s">
        <v>175</v>
      </c>
      <c r="EC8" s="46">
        <v>9</v>
      </c>
      <c r="ED8" s="40"/>
      <c r="EE8" s="40"/>
      <c r="EF8" s="37">
        <f>IFERROR((-EC8+$AT8)/(-$AV8+$AT8),0)</f>
        <v>1</v>
      </c>
      <c r="EG8" s="38">
        <f>+IF(EH8="SI",IFERROR((((IF(EH8="SI",(-ED8+AT8),0)))/(-AV8+ATS8)),"REVISAR"),DZ8)</f>
        <v>1.1111111111111112</v>
      </c>
      <c r="EH8" s="39" t="s">
        <v>174</v>
      </c>
      <c r="EI8" s="40" t="s">
        <v>175</v>
      </c>
      <c r="EJ8" s="50"/>
      <c r="EK8" s="48">
        <v>2024</v>
      </c>
      <c r="EL8" s="49" t="str">
        <f>+VLOOKUP(C8,[8]Listas_desplega!$AI$22:$AJ$44,2,0)</f>
        <v>SG</v>
      </c>
      <c r="EM8" s="49" t="str">
        <f>+VLOOKUP(I8,[8]Listas_desplega!$BY$2:$BZ$7,2,0)</f>
        <v>T_5</v>
      </c>
      <c r="EN8" s="49" t="str">
        <f>+VLOOKUP(J8,[8]Listas_desplega!$BY$10:$BZ$23,2,0)</f>
        <v>T_5_C_1</v>
      </c>
      <c r="EO8" s="49" t="str">
        <f>+VLOOKUP(K8,[8]Listas_desplega!$BY$27:$BZ$54,2,0)</f>
        <v>T_5_C_1_ET_1</v>
      </c>
      <c r="EP8" s="49" t="str">
        <f>+VLOOKUP(L8,[8]Listas_desplega!$BY$57:$BZ$105,2,0)</f>
        <v>T_5_C_1_ET_1_CPT_6</v>
      </c>
      <c r="EQ8" s="50" t="str">
        <f>+VLOOKUP(M8,[8]Listas_desplega!$J$2:$K$11,2,FALSE)</f>
        <v>Eje_E_9</v>
      </c>
      <c r="ER8" s="50"/>
    </row>
    <row r="11" spans="1:148" x14ac:dyDescent="0.25">
      <c r="P11" s="309"/>
    </row>
    <row r="20" spans="9:9" x14ac:dyDescent="0.25">
      <c r="I20" t="s">
        <v>175</v>
      </c>
    </row>
  </sheetData>
  <sheetProtection formatCells="0" formatColumns="0" formatRows="0" autoFilter="0" pivotTables="0"/>
  <autoFilter ref="A5:EJ8" xr:uid="{EB877CB4-5956-4335-9CEA-3BB2802A6911}"/>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6:BI8 BP6:BP8 BW6:BW8 CD6:CD8 CK6:CK8 CR6:CR8 CY6:CY8 DF6:DF8 DM6:DM8 DT6:DT8 EA6:EA8 EH6:EH8">
    <cfRule type="cellIs" dxfId="5" priority="4" operator="equal">
      <formula>"Pendiente Validar"</formula>
    </cfRule>
    <cfRule type="cellIs" dxfId="4" priority="5" operator="equal">
      <formula>"NO"</formula>
    </cfRule>
    <cfRule type="cellIs" dxfId="3" priority="6" operator="equal">
      <formula>"SI"</formula>
    </cfRule>
  </conditionalFormatting>
  <dataValidations count="14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52AF5CF6-CE6F-4707-B6B6-03E4576BFCCD}"/>
    <dataValidation allowBlank="1" showInputMessage="1" showErrorMessage="1" promptTitle="Macrometa" prompt="Si el indicador hace parte del reporte de alguna &quot;Macrometa&quot; de Presidencia, seleccione la que corresponda de la lista desplegable." sqref="Y2" xr:uid="{5F694460-B1F6-4F82-9119-705422E878A3}"/>
    <dataValidation allowBlank="1" showInputMessage="1" showErrorMessage="1" promptTitle="Medio de verificación" prompt="Documento que soporta el avance cuantitativo del indicador." sqref="W2:W3" xr:uid="{153E6224-93FD-4F95-92B0-E5962BA260E4}"/>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5D91061B-A16E-4FBB-B28D-650E962F2590}"/>
    <dataValidation allowBlank="1" showInputMessage="1" showErrorMessage="1" promptTitle="ID Indicador" prompt="Campo registrado por la OAPF." sqref="O2:O3" xr:uid="{D183FF6B-FA9E-4C4F-A650-3F4120356981}"/>
    <dataValidation allowBlank="1" showInputMessage="1" showErrorMessage="1" promptTitle="Dimensiónn MIPG" prompt="Seleccione de la lista desplegable la dimensión del Modelo Integrado de Planeación y Gestión (MIPG) a la cual se asocia el indicador." sqref="E2:E3" xr:uid="{E903CF6B-0C0F-4E28-A7DD-76FC78DDF43A}"/>
    <dataValidation allowBlank="1" showInputMessage="1" showErrorMessage="1" promptTitle="CONPES (Número documento)" prompt="Diligencie el número del documento (s) CONPES asociados con el indicador." sqref="AR2:AR3" xr:uid="{34D76D7C-F36B-46B7-BA0D-E4DE97992DCA}"/>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B6B4C3E5-2DB2-4525-865F-BD3DE0E156BD}"/>
    <dataValidation allowBlank="1" showInputMessage="1" showErrorMessage="1" promptTitle="Derechos Humanos" prompt="Marque con &quot;X&quot; si el indicador se relaciona con algún componente del Plan Nacional de Educación en Derechos Humanos (PLANEDH)" sqref="AP2:AP3" xr:uid="{FBE6B4E7-018D-4D03-BAD2-84D765DB1819}"/>
    <dataValidation allowBlank="1" showInputMessage="1" showErrorMessage="1" promptTitle="Iniciativas PPI" prompt="Marque con &quot;X&quot; si el indicador está asociado al cumplimiento de iniciativas planteadas en el Plan Plurianual de Inversión para 2024." sqref="AO2:AO3" xr:uid="{F8A6E294-72EC-4B3F-9015-5395856816DF}"/>
    <dataValidation allowBlank="1" showInputMessage="1" showErrorMessage="1" promptTitle="Discapacidad" prompt="Marque con &quot;X&quot; si el indicador responde a un compromiso del MEN en desarrollo de la Política de Discapacidad." sqref="AL2:AL3" xr:uid="{B8C6D5BB-5E1B-4EC8-BBC1-2F1A0C06FFF3}"/>
    <dataValidation allowBlank="1" showInputMessage="1" showErrorMessage="1" promptTitle="Víctimas" prompt="Marque con &quot;X&quot; si el indicador responde a un compromiso adquirido por el MEN en desarrollo de la Política de Víctimas." sqref="AJ2:AJ3" xr:uid="{9D28212E-D630-490C-9F0F-BD4AB3D03A9F}"/>
    <dataValidation allowBlank="1" showInputMessage="1" showErrorMessage="1" promptTitle="Equidad de la Mujer" prompt="Marque con &quot;X&quot; si el indicador responde la política de Equidad de la Mujer." sqref="AH2:AH3" xr:uid="{5F759F4D-04FC-4B38-923D-CF8AE7621060}"/>
    <dataValidation allowBlank="1" showInputMessage="1" showErrorMessage="1" promptTitle="Otras mesas" prompt="Diligencie el nombre de otra instancia con Grupos Étnicos - Indígenas con compromisos asociados al indicador." sqref="AE3" xr:uid="{B59B6394-F6E1-4F1A-B77F-1C0CBBB7F2A8}"/>
    <dataValidation allowBlank="1" showInputMessage="1" showErrorMessage="1" promptTitle="Periodicidad" prompt="Corresponde a la temporalidad con la cual se reporta el avance cuantitativo del indicador." sqref="U2:U3" xr:uid="{F7058C82-67C2-477C-B083-DA30F734EA22}"/>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50085ADF-889B-47E2-AC3A-AF2F22DC9559}"/>
    <dataValidation allowBlank="1" showInputMessage="1" showErrorMessage="1" promptTitle="Dias de rezago" prompt="Cantidad de días que se requiere para procesar la información y emitir el dato de avance cuantitativo después del cierre del periodo. " sqref="V2:V3" xr:uid="{E01AE202-64C1-4812-AF0B-C982D295501C}"/>
    <dataValidation allowBlank="1" showInputMessage="1" showErrorMessage="1" promptTitle="Unidad de medida" prompt="Parámetro de referencia para determina la magnitud del indicador (Ej: número, porcentaje,...)" sqref="T2:T3" xr:uid="{6D5489C2-1DF1-41D6-B0AC-7D1032186F5C}"/>
    <dataValidation allowBlank="1" showInputMessage="1" showErrorMessage="1" promptTitle="Tipo de acumulación" prompt="Seleccione de la lista desplegable el tipo de acumulación:_x000a__x000a_• Mantenimiento (stock)_x000a_• Flujo _x000a_• Acumulado_x000a_• Capacidad_x000a_• Reducción" sqref="R2:R3" xr:uid="{1D09D12E-2000-4E54-BB37-0E40094766E8}"/>
    <dataValidation allowBlank="1" showInputMessage="1" showErrorMessage="1" promptTitle="Fórmula de cálculo" prompt="Es la representación matemática del cálculo a realizar para obtener el dato de avance cuantitativo del indicador." sqref="S2:S3" xr:uid="{83DEBE57-2D21-430D-8860-971F5DAB7A66}"/>
    <dataValidation allowBlank="1" showInputMessage="1" showErrorMessage="1" promptTitle="Estrategia" prompt="Registre la estrategia que permitirá alcanzar el eje estratégico. Debe coincidir con la hoja de acciones._x000a_" sqref="N2:N3" xr:uid="{EAD04EFC-8E08-426E-AB14-097B2AB21169}"/>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FC3ABDB8-3D4D-4195-8709-A6E76E331D3B}"/>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879A0852-8A81-4A8E-AE47-785C5C121695}"/>
    <dataValidation allowBlank="1" showInputMessage="1" showErrorMessage="1" promptTitle="Catalizador PND" prompt="Seleccione de la lista desplegable el catalizador de la transformación PND al cual se asocia el indicador. " sqref="K2:K3" xr:uid="{BD928947-FE05-4CD6-945A-992E4BEA73F6}"/>
    <dataValidation allowBlank="1" showInputMessage="1" showErrorMessage="1" promptTitle="Transformación PND" prompt="Seleccione de la lista desplegable la transformación del Plan Nacional de Desarrollo (PND) a la cual se asocia el indicador." sqref="I2:I3" xr:uid="{49CEE63F-F786-448E-B5E7-1882D62C361B}"/>
    <dataValidation allowBlank="1" showInputMessage="1" showErrorMessage="1" promptTitle="Meta ODS" prompt="Seleccione de la lista desplegable la meta del Objetivo de Desarrollo Sostenible (ODS) al cual se asocia el indicador." sqref="H2:H3" xr:uid="{C55CE996-EB96-4910-8ABB-3679F51E430F}"/>
    <dataValidation allowBlank="1" showInputMessage="1" showErrorMessage="1" promptTitle="Objetivo SIG" prompt="Seleccione de la lista desplegable el objetivo del Sistema Integrado de Gestión (SIG) al cual se asocia el indicador." sqref="F2:F3" xr:uid="{9F41CF12-A617-44B6-BFF1-CF8278D984DD}"/>
    <dataValidation allowBlank="1" showInputMessage="1" showErrorMessage="1" promptTitle="Dependencia" prompt="Seleccione de la lista desplegable la dependencia responsable del indicador." sqref="D2:D3" xr:uid="{FC9D5B32-AE62-4EB7-BC5C-4909B5C3D052}"/>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63A329CA-C7F3-4321-B82D-8C6C6DC5EF6C}"/>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2F19A1B9-0852-436E-A3AA-86220CF1B8D9}"/>
    <dataValidation allowBlank="1" showInputMessage="1" showErrorMessage="1" promptTitle="Otros" prompt="Seleccione de la lista a que otro compromiso responde el indicador formulado._x000a_" sqref="AS2" xr:uid="{D8656FB4-5CC0-4C78-A5A4-4726ED5554E4}"/>
    <dataValidation allowBlank="1" showInputMessage="1" showErrorMessage="1" promptTitle="Primer infancia" prompt="Marque con &quot;X&quot; si el indicador se enmarca en alguna de  las categorias de la política de Primera Infancia, Infancia y Adolescencia " sqref="AI2" xr:uid="{42774F67-B533-4D91-9C95-BF911CB82B72}"/>
    <dataValidation allowBlank="1" showInputMessage="1" showErrorMessage="1" promptTitle="Participación Ciudadana" prompt="Marque con &quot;X&quot; si el indicador responde a alguna estrategia o actividad, en el marco de la política de Participación Ciudadana " sqref="AK2" xr:uid="{72D65AC8-AF4A-474A-8184-0752DA796B23}"/>
    <dataValidation allowBlank="1" showInputMessage="1" showErrorMessage="1" promptTitle="TIC" prompt="Marque con &quot;X&quot; si el indicador se asocia con la política de Tecnologías de la Información y las Comunicaciones" sqref="AM2" xr:uid="{D1157E98-7209-4011-B552-B5446DA9DE9E}"/>
    <dataValidation allowBlank="1" showInputMessage="1" showErrorMessage="1" promptTitle="CTeI" prompt="Marque con &quot;X&quot; si el indicador se relaciona con algún componente de la política de Ciencia, Tecnología e Innovación " sqref="AN2:AN3" xr:uid="{EBFF6B6C-9C9A-45E2-9DC3-387827AAC7A4}"/>
    <dataValidation allowBlank="1" showInputMessage="1" showErrorMessage="1" promptTitle="Étnicos - Rrom" prompt="Marque con &quot;X&quot; si el indicador responde a un compromiso adquirido por el MEN con una comunidad Rrom" sqref="AG2:AG3" xr:uid="{1C9A0EF4-1A94-418B-A2B0-B9001BAB2AE9}"/>
    <dataValidation allowBlank="1" showInputMessage="1" showErrorMessage="1" promptTitle="Étnicos - NARP" prompt="Marque con &quot;X&quot; si el indicador responde a un compromiso adquirido por el MEN con una comunidad Negra, Afrocolombiana, Raizal y Palenquera" sqref="AF2:AF3" xr:uid="{FF38D642-8674-4844-9DD3-9043F0817629}"/>
    <dataValidation allowBlank="1" showInputMessage="1" showErrorMessage="1" promptTitle="Proceso SIG" prompt="Seleccione de la lista desplegable el proceso del SIG al cual se asocia el indicador" sqref="G2" xr:uid="{27B64889-157D-40A8-982E-27CC6230E5BB}"/>
    <dataValidation allowBlank="1" showInputMessage="1" showErrorMessage="1" promptTitle="CRIC" prompt="Registre el número del compromiso adquirido por el MEN con el Consejo Regional Indígena del Cauca que esté asociado al indicador." sqref="AB3" xr:uid="{ECF5884D-EFED-4B7A-A7CD-677A92152E3B}"/>
    <dataValidation allowBlank="1" showInputMessage="1" showErrorMessage="1" promptTitle="CRIHU" prompt="Registre el número del compromiso adquirido por el MEN con el Consejo Regional Indígena del Huila que esté asociado al indicador." sqref="AD3" xr:uid="{7D588648-ECE4-4C66-9C7C-F1FE0961C9BD}"/>
    <dataValidation allowBlank="1" showInputMessage="1" showErrorMessage="1" promptTitle="CRIDEC" prompt="Registre el número del compromiso adquirido por el MEN con el Consejo Regional Indígena de Caldas que esté asociado al indicador._x000a_" sqref="AC3" xr:uid="{BB8BA038-4BF6-4259-9026-130AC6DC2060}"/>
    <dataValidation allowBlank="1" showInputMessage="1" showErrorMessage="1" promptTitle="MRA" prompt="Registre el número del compromiso adquirido por el MEN en la Mesa Regional Amazónica que esté asociado al indicador." sqref="AA3" xr:uid="{3D10B75A-18B5-4003-93F4-39014F760918}"/>
    <dataValidation allowBlank="1" showInputMessage="1" showErrorMessage="1" promptTitle="MPC" prompt="Registre el número del compromiso adquirido por el MEN en la Mesa Permanente de Concertación indígena que esté asociado al indicador." sqref="Z3" xr:uid="{D1D7A0FC-DC05-4ED8-AD9B-DC5FDA11AEAD}"/>
    <dataValidation allowBlank="1" showInputMessage="1" showErrorMessage="1" promptTitle="Meta diciembre" prompt="Diligenciar el valor de la meta programada para la vigencia _x000a_" sqref="EC2" xr:uid="{C417591C-2B75-4BD7-A2E8-C68E2F977BBD}"/>
    <dataValidation allowBlank="1" showInputMessage="1" showErrorMessage="1" promptTitle="Meta noviembre" prompt="Diligenciar el valor de la meta programada para el mes. _x000a_Debe ser registrado de manera acumulada de acuerdo con la periodicidad del indicador  " sqref="DV2" xr:uid="{391AE067-ED7B-472C-9165-426BD1876030}"/>
    <dataValidation allowBlank="1" showInputMessage="1" showErrorMessage="1" promptTitle="Meta septiembre" prompt="Diligenciar el valor de la meta programada para el mes. _x000a_Debe ser registrado de manera acumulada de acuerdo con la periodicidad del indicador  " sqref="DH2" xr:uid="{4CFC5744-6006-41D5-A585-BB5B382B53A1}"/>
    <dataValidation allowBlank="1" showInputMessage="1" showErrorMessage="1" promptTitle="Meta agosto" prompt="Diligenciar el valor de la meta programada para el mes. _x000a_Debe ser registrado de manera acumulada de acuerdo con la periodicidad del indicador  " sqref="DA2" xr:uid="{F491E300-3CFE-4375-8FE6-EF420222EB65}"/>
    <dataValidation allowBlank="1" showInputMessage="1" showErrorMessage="1" promptTitle="Meta junio" prompt="Diligenciar el valor de la meta programada para el mes. _x000a_Debe ser registrado de manera acumulada de acuerdo con la periodicidad del indicador  " sqref="CM2" xr:uid="{16B2A768-01A5-4E80-A151-D881E4DC995A}"/>
    <dataValidation allowBlank="1" showInputMessage="1" showErrorMessage="1" promptTitle="Meta mayo" prompt="Diligenciar el valor de la meta programada para el mes. _x000a_Debe ser registrado de manera acumulada de acuerdo con la periodicidad del indicador  " sqref="CF2" xr:uid="{A9EC528A-BD51-4427-BA66-AA7F3D4D3DC2}"/>
    <dataValidation allowBlank="1" showInputMessage="1" showErrorMessage="1" promptTitle="Meta abril" prompt="Diligenciar el valor de la meta programada para el mes. _x000a_Debe ser registrado de manera acumulada de acuerdo con la periodicidad del indicador  " sqref="BY2" xr:uid="{24DF5261-494D-43E7-9830-EF22AB133D18}"/>
    <dataValidation allowBlank="1" showInputMessage="1" showErrorMessage="1" promptTitle="Meta marzo" prompt="Diligenciar el valor de la meta programada para el mes. _x000a_Debe ser registrado de manera acumulada de acuerdo con la periodicidad del indicador  " sqref="BR2" xr:uid="{E9B942BD-5370-4094-A7A8-17B3A137BF14}"/>
    <dataValidation allowBlank="1" showInputMessage="1" showErrorMessage="1" promptTitle="Meta febrero" prompt="Diligenciar el valor de la meta programada para el mes. _x000a_Debe ser registrado de manera acumulada de acuerdo con la periodicidad del indicador  " sqref="BK2:BK3" xr:uid="{D77C55E5-9766-4D6A-BC33-4DFA98781F4F}"/>
    <dataValidation allowBlank="1" showInputMessage="1" showErrorMessage="1" promptTitle="Meta enero" prompt="Diligenciar el valor de la meta programada para el mes. _x000a_Debe ser registrado de manera acumulada de acuerdo con la periodicidad del indicador  " sqref="BD2" xr:uid="{A9AB02CE-0C8D-4913-9AE0-BB2BBF997C8F}"/>
    <dataValidation allowBlank="1" showInputMessage="1" showErrorMessage="1" promptTitle="Avance 2025" prompt="Corresponde a la cantidad o resultado alcanzado del indicador para el año 2025" sqref="BB2:BC2" xr:uid="{4409E11D-9956-49E3-BA7A-0CB0CE66BAD8}"/>
    <dataValidation allowBlank="1" showInputMessage="1" showErrorMessage="1" promptTitle="Avance 2024" prompt="Corresponde a la cantidad o resultado alcanzado del indicador para el año 2024" sqref="BA2" xr:uid="{2C822B5A-0BC2-4DBF-A6C2-0A3750FF5657}"/>
    <dataValidation allowBlank="1" showInputMessage="1" showErrorMessage="1" promptTitle="Avance 2023" prompt="Corresponde a la cantidad o resultado alcanzado del indicador para el año 2023" sqref="AZ2" xr:uid="{A168CFC4-7446-42EB-9810-23D3E7F13719}"/>
    <dataValidation allowBlank="1" showInputMessage="1" showErrorMessage="1" promptTitle="Meta cuatrienio" prompt="Corresponde a la cantidad o resultado esperado del indicador para el cuatrienio" sqref="AY2" xr:uid="{62C399C1-4460-48DB-90CE-D23D6172A3AC}"/>
    <dataValidation allowBlank="1" showInputMessage="1" showErrorMessage="1" promptTitle="Meta 2026" prompt="Corresponde a la cantidad o resultado esperado del indicador para el año 2026" sqref="AX2" xr:uid="{8D735E13-AECE-436B-B29E-1C7C12982829}"/>
    <dataValidation allowBlank="1" showInputMessage="1" showErrorMessage="1" promptTitle="Meta 2025" prompt="Corresponde a la cantidad o resultado esperado del indicador para el año 2025" sqref="AW2" xr:uid="{AE982916-4AD3-412A-9DC4-1F0C61A3EB4C}"/>
    <dataValidation allowBlank="1" showInputMessage="1" showErrorMessage="1" promptTitle="Meta 2024" prompt="Corresponde a la cantidad o resultado esperado del indicador para el año 2024" sqref="AV2" xr:uid="{2CDB88A5-53A1-4B1A-8D79-E2F64FE28905}"/>
    <dataValidation allowBlank="1" showInputMessage="1" showErrorMessage="1" promptTitle="Meta 2023" prompt="Corresponde a la cantidad o resultado esperado del indicador para el año 2023" sqref="AU2" xr:uid="{06E7CA4D-72D9-4139-9ED3-2F9D024B6BE2}"/>
    <dataValidation allowBlank="1" showInputMessage="1" showErrorMessage="1" promptTitle="Línea base" prompt="Corresponde al punto de partida o punto de referencia desde el cual se inicia la medición." sqref="AT2:AT3" xr:uid="{0A742EC8-5DE2-4CB5-B87C-4199DD5C9C0F}"/>
    <dataValidation allowBlank="1" showErrorMessage="1" promptTitle="Mín 300 máx 4000" prompt="Recuerda que debes escribir mínimo 300 caractateres y máximo 4000" sqref="DW8 CU8 CG8 DP8 BZ8 DB8 EK3:EL5 CZ6:DA8 EK6:EM8 CE6:CF8 DN6:DO8 DU6:DV8 BY6:BY8 EI6:EI8 EB6:EE8 DG6:DJ8 CV6:CV8 CL6:CO8 CA6:CA8 DQ6:DQ8 CH6:CH8 CS6:CT8 DC6:DC8 DX6:DX8" xr:uid="{51CCFDA8-D2DF-4797-B68D-1849457D88CF}"/>
    <dataValidation allowBlank="1" showInputMessage="1" showErrorMessage="1" promptTitle="Meta julio" prompt="Diligenciar el valor de la meta programada para el mes. _x000a_Debe ser registrado de manera acumulada de acuerdo con la periodicidad del indicador  " sqref="CT2" xr:uid="{04B20D26-7DDD-4234-85DA-998781886FFA}"/>
    <dataValidation allowBlank="1" showInputMessage="1" showErrorMessage="1" promptTitle="Meta octubre" prompt="Diligenciar el valor de la meta programada para el mes. _x000a_Debe ser registrado de manera acumulada de acuerdo con la periodicidad del indicador  " sqref="DO2" xr:uid="{1678B13D-4A71-4CF9-BCD4-6BB0CC02B17F}"/>
    <dataValidation allowBlank="1" showInputMessage="1" showErrorMessage="1" promptTitle="Avance cuantitativo enero" prompt="Registrar el valor de avance alcanzado al cierre del mes. _x000a_Debe ser registrado de manera acumulada de acuerdo con la periodicidad del indicador  " sqref="BE2:BE3" xr:uid="{C1391E86-F28B-4147-87AC-15D3A10F3956}"/>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04FAE35F-1FCC-4278-8679-1BC8B6E9E460}"/>
    <dataValidation allowBlank="1" showInputMessage="1" showErrorMessage="1" promptTitle="% Meta enero" prompt="Corresponde al porcentaje de avance programado de conformidad con la meta resgistrada para el periodo" sqref="BG2:BG3" xr:uid="{359EACED-2C94-4A74-952D-BE269F70D69D}"/>
    <dataValidation allowBlank="1" showInputMessage="1" showErrorMessage="1" promptTitle="% Avance enero" prompt="Corresponde al porcentaje de avance alcanzado con el reporte cuantitativo registrado " sqref="BH2:BH3" xr:uid="{5E3E9FCF-53AF-45CD-9530-6F942F94CAAE}"/>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3460ACD4-28D5-4897-84DE-A579DE4A4346}"/>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BE2BFA90-0A6D-4C7D-96A2-15D0B6067DE3}"/>
    <dataValidation allowBlank="1" showInputMessage="1" showErrorMessage="1" promptTitle="% Meta febrero" prompt="Corresponde al porcentaje de avance programado de conformidad con la meta resgistrada para el periodo" sqref="BN2:BN3" xr:uid="{D5106030-3D97-4C46-AF5A-386AADA97476}"/>
    <dataValidation allowBlank="1" showInputMessage="1" showErrorMessage="1" promptTitle="% Avance febrero" prompt="Corresponde al porcentaje de avance alcanzado con el reporte cuantitativo registrado " sqref="BO2:BO3" xr:uid="{07CD44E0-AD74-42A1-AD55-012F67775287}"/>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A04248E8-B3E1-4F6D-BC93-08DA959B7481}"/>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A579DAFD-D687-4F8C-B5B0-13DC8856E9A1}"/>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4EA7D69E-8F8B-4E30-A3FE-323904942641}"/>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A9BC689D-913D-4A5E-8AB2-A0969BD9DF65}"/>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2CF041E0-611F-40B6-8BDE-D98FB388D34E}"/>
    <dataValidation allowBlank="1" showInputMessage="1" showErrorMessage="1" promptTitle="Avance cuantitativo febrero" prompt="Registrar el valor de avance alcanzado al cierre del mes. _x000a_Debe ser registrado de manera acumulada de acuerdo con la periodicidad del indicador  " sqref="BL2:BL3" xr:uid="{AB30B961-AC65-4375-AD8C-4F086BC3F696}"/>
    <dataValidation allowBlank="1" showInputMessage="1" showErrorMessage="1" promptTitle="Avance cuantitativo marzo" prompt="Registrar el valor de avance alcanzado al cierre del mes. _x000a_Debe ser registrado de manera acumulada de acuerdo con la periodicidad del indicador  " sqref="BS2:BS3" xr:uid="{B9F92436-F12F-4FDF-808D-ECC477D29AE7}"/>
    <dataValidation allowBlank="1" showInputMessage="1" showErrorMessage="1" promptTitle="% Meta marzo" prompt="Corresponde al porcentaje de avance programado de conformidad con la meta resgistrada para el periodo" sqref="BU2:BU3" xr:uid="{4BB8A929-35A7-4725-80EE-8E7270530634}"/>
    <dataValidation allowBlank="1" showInputMessage="1" showErrorMessage="1" promptTitle="% Avance marzo" prompt="Corresponde al porcentaje de avance alcanzado con el reporte cuantitativo registrado " sqref="BV2:BV3" xr:uid="{D74C4319-E209-4742-9271-80A8A6613442}"/>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E5639D3F-06AC-44BD-86BC-44F5951FA61E}"/>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99BE0788-F698-4FCA-97F7-822DE00B2ED8}"/>
    <dataValidation allowBlank="1" showInputMessage="1" showErrorMessage="1" promptTitle="Avance cuantitativo abril" prompt="Registrar el valor de avance alcanzado al cierre del mes. _x000a_Debe ser registrado de manera acumulada de acuerdo con la periodicidad del indicador  " sqref="BZ2:BZ3" xr:uid="{EF93B4E2-D085-419B-9B5C-B75E2BD626E5}"/>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E18BC749-C2B2-4981-B316-D0DD7BB51D97}"/>
    <dataValidation allowBlank="1" showInputMessage="1" showErrorMessage="1" promptTitle="% Meta abril" prompt="Corresponde al porcentaje de avance programado de conformidad con la meta resgistrada para el periodo" sqref="CB2:CB3" xr:uid="{8A71F92C-B3DA-4135-8505-14D8C937E8E1}"/>
    <dataValidation allowBlank="1" showInputMessage="1" showErrorMessage="1" promptTitle="% Avance abril" prompt="Corresponde al porcentaje de avance alcanzado con el reporte cuantitativo registrado " sqref="CC2:CC3" xr:uid="{702EC498-EB9E-49AF-B164-CA89AD90492A}"/>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20D0ADAA-F4E8-4E21-98EE-07BD741915A6}"/>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302DC73E-C56B-48D0-B4EC-9880F5795E0D}"/>
    <dataValidation allowBlank="1" showInputMessage="1" showErrorMessage="1" promptTitle="Avance cuantitativo mayo" prompt="Registrar el valor de avance alcanzado al cierre del mes. _x000a_Debe ser registrado de manera acumulada de acuerdo con la periodicidad del indicador  " sqref="CG2:CG3" xr:uid="{B8C266BA-184B-42A1-B31A-8ED91594AC71}"/>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0E540232-1B16-447F-9159-66F3B9E3DAED}"/>
    <dataValidation allowBlank="1" showInputMessage="1" showErrorMessage="1" promptTitle="% Meta mayo" prompt="Corresponde al porcentaje de avance programado de conformidad con la meta resgistrada para el periodo" sqref="CI2:CI3" xr:uid="{674B2259-2110-48F0-9702-5D7742018FBF}"/>
    <dataValidation allowBlank="1" showInputMessage="1" showErrorMessage="1" promptTitle="% Avance mayo" prompt="Corresponde al porcentaje de avance alcanzado con el reporte cuantitativo registrado " sqref="CJ2:CJ3" xr:uid="{D7F32098-CBF2-4E6F-9191-46A795274D18}"/>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179C8099-4011-418E-BA15-30EE86826D73}"/>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39220E2B-D76D-4F6D-8CBF-A1F4D2E40B39}"/>
    <dataValidation allowBlank="1" showInputMessage="1" showErrorMessage="1" promptTitle="Avance cuantitativo junio" prompt="Registrar el valor de avance alcanzado al cierre del mes. _x000a_Debe ser registrado de manera acumulada de acuerdo con la periodicidad del indicador  " sqref="CN2:CN3" xr:uid="{240135E5-8E82-49CD-93D0-AC7E76F0A2F5}"/>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D676B960-DDE1-4DEE-95ED-26E477C6737A}"/>
    <dataValidation allowBlank="1" showInputMessage="1" showErrorMessage="1" promptTitle="% Meta junio" prompt="Corresponde al porcentaje de avance programado de conformidad con la meta resgistrada para el periodo" sqref="CP2:CP3" xr:uid="{C8DBA9B2-448D-4F71-9736-F07865BE42B6}"/>
    <dataValidation allowBlank="1" showInputMessage="1" showErrorMessage="1" promptTitle="% Avance junio" prompt="Corresponde al porcentaje de avance alcanzado con el reporte cuantitativo registrado " sqref="CQ2:CQ3" xr:uid="{0F23D9CB-4614-4A8E-94AE-753A9166D73E}"/>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8D56E9EA-C86F-4696-82F6-69CE3375458E}"/>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2F449773-D334-45B7-9528-00395590A73E}"/>
    <dataValidation allowBlank="1" showInputMessage="1" showErrorMessage="1" promptTitle="Avance cuantitativo julio" prompt="Registrar el valor de avance alcanzado al cierre del mes. _x000a_Debe ser registrado de manera acumulada de acuerdo con la periodicidad del indicador  " sqref="CU2:CU3" xr:uid="{89D170B4-B4B4-4392-B168-A29CCF0C2322}"/>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A8D70106-ED93-4308-BBBE-DF761C9933A1}"/>
    <dataValidation allowBlank="1" showInputMessage="1" showErrorMessage="1" promptTitle="% Meta julio" prompt="Corresponde al porcentaje de avance programado de conformidad con la meta resgistrada para el periodo" sqref="CW2:CW3" xr:uid="{35DB1261-8C8A-4602-AB9C-40172B14BCB2}"/>
    <dataValidation allowBlank="1" showInputMessage="1" showErrorMessage="1" promptTitle="% Avance julio" prompt="Corresponde al porcentaje de avance alcanzado con el reporte cuantitativo registrado " sqref="CX2:CX3" xr:uid="{80C0E897-F25D-4E76-AA0B-8D7D1C5B1219}"/>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738CC6F3-752E-4EF5-9B18-2B0678C18DCC}"/>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4380345D-33C8-4433-92BD-C41DFC933497}"/>
    <dataValidation allowBlank="1" showInputMessage="1" showErrorMessage="1" promptTitle="Avance cuantitativo agosto" prompt="Registrar el valor de avance alcanzado al cierre del mes. _x000a_Debe ser registrado de manera acumulada de acuerdo con la periodicidad del indicador  " sqref="DB2:DB3" xr:uid="{F185B3F9-0564-4ED7-8884-EDD908839275}"/>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E451A2BD-BBEA-4270-A8FA-565EEA688A7C}"/>
    <dataValidation allowBlank="1" showInputMessage="1" showErrorMessage="1" promptTitle="% Meta agosto" prompt="Corresponde al porcentaje de avance programado de conformidad con la meta resgistrada para el periodo" sqref="DD2:DD3" xr:uid="{CAE5B601-935C-4F5A-828A-F58B9B2E1536}"/>
    <dataValidation allowBlank="1" showInputMessage="1" showErrorMessage="1" promptTitle="% Avance agosto" prompt="Corresponde al porcentaje de avance alcanzado con el reporte cuantitativo registrado " sqref="DE2:DE3" xr:uid="{9CD787B3-540E-42D9-A8C7-0526507AAB9D}"/>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F0B5A87A-A396-4DDF-BE61-4E72A6604F4D}"/>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C3DD121A-4596-462B-A9BE-3DA18CA28E87}"/>
    <dataValidation allowBlank="1" showInputMessage="1" showErrorMessage="1" promptTitle="Avance cuantitativo septiembre" prompt="Registrar el valor de avance alcanzado al cierre del mes. _x000a_Debe ser registrado de manera acumulada de acuerdo con la periodicidad del indicador  " sqref="DI2:DI3" xr:uid="{0586E7A9-2677-458A-8F6B-B9D68B59518F}"/>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39764BAB-0EF1-409B-9448-450F34680F24}"/>
    <dataValidation allowBlank="1" showInputMessage="1" showErrorMessage="1" promptTitle="% Meta septiembre" prompt="Corresponde al porcentaje de avance programado de conformidad con la meta resgistrada para el periodo" sqref="DK2:DK3" xr:uid="{B3D82300-A1ED-4BF9-ABAD-595F7B16951F}"/>
    <dataValidation allowBlank="1" showInputMessage="1" showErrorMessage="1" promptTitle="% Avance septiembre" prompt="Corresponde al porcentaje de avance alcanzado con el reporte cuantitativo registrado " sqref="DL2:DL3" xr:uid="{909C44F2-FABA-43B5-A8D8-1C41EF5D5EDD}"/>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074F38B6-3AE6-4562-934D-3FFDC78CED97}"/>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62685D61-C442-458F-9EF0-34546D49ECB3}"/>
    <dataValidation allowBlank="1" showInputMessage="1" showErrorMessage="1" promptTitle="Avance cuantitativo octubre" prompt="Registrar el valor de avance alcanzado al cierre del mes. _x000a_Debe ser registrado de manera acumulada de acuerdo con la periodicidad del indicador  " sqref="DP2:DP3" xr:uid="{EA54F4C3-0C56-47F1-B88D-36338D67E206}"/>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F22FBFFF-460B-4F07-9FDF-B4E71E28D603}"/>
    <dataValidation allowBlank="1" showInputMessage="1" showErrorMessage="1" promptTitle="% Meta octubre" prompt="Corresponde al porcentaje de avance programado de conformidad con la meta resgistrada para el periodo" sqref="DR2:DR3" xr:uid="{A97C4003-B1FF-4E31-95C5-4D980F8731EB}"/>
    <dataValidation allowBlank="1" showInputMessage="1" showErrorMessage="1" promptTitle="% Avance octubre" prompt="Corresponde al porcentaje de avance alcanzado con el reporte cuantitativo registrado " sqref="DS2:DS3" xr:uid="{C54FC4E2-C2EC-4495-B6EB-F7A8073CAC49}"/>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85C5789C-2380-4526-8D96-F93DC31280B5}"/>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D7F51E09-1744-4FF1-A343-C0DED7CAED5B}"/>
    <dataValidation allowBlank="1" showInputMessage="1" showErrorMessage="1" promptTitle="Avance cuantitativo noviembre" prompt="Registrar el valor de avance alcanzado al cierre del mes. _x000a_Debe ser registrado de manera acumulada de acuerdo con la periodicidad del indicador  " sqref="DW2:DW3" xr:uid="{4BC994B7-1972-4D49-B641-E49E966B4E7D}"/>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653A87C7-11F8-46A0-9814-8A35B38B4B28}"/>
    <dataValidation allowBlank="1" showInputMessage="1" showErrorMessage="1" promptTitle="% Meta noviembre" prompt="Corresponde al porcentaje de avance programado de conformidad con la meta resgistrada para el periodo" sqref="DY2:DY3" xr:uid="{683E6164-2ED4-4EAF-897E-D840AA884CAB}"/>
    <dataValidation allowBlank="1" showInputMessage="1" showErrorMessage="1" promptTitle="% Avance noviembre" prompt="Corresponde al porcentaje de avance alcanzado con el reporte cuantitativo registrado " sqref="DZ2:DZ3" xr:uid="{FDCFA821-CA4F-47F7-95B0-3232A02351BD}"/>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EC7FD139-3810-40DF-BD6E-AE281ED51EEC}"/>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A681D5E9-2423-40EB-9FFE-420C4E23CF93}"/>
    <dataValidation allowBlank="1" showInputMessage="1" showErrorMessage="1" promptTitle="Avance cuantitativo diciembre" prompt="Registrar el valor de avance alcanzado al cierre del mes. _x000a_Debe ser registrado de manera acumulada de acuerdo con la periodicidad del indicador  " sqref="ED2:ED3" xr:uid="{CEE6F7C2-FD84-46C4-B27A-D7D38C1BECB5}"/>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F837A253-FCD7-42FC-8330-EE9C67516C2A}"/>
    <dataValidation allowBlank="1" showInputMessage="1" showErrorMessage="1" promptTitle="% Meta diciembre" prompt="Corresponde al porcentaje de avance programado de conformidad con la meta resgistrada para el periodo" sqref="EF2:EF3" xr:uid="{09A188A1-E662-404A-87E3-D5FBCA592A3C}"/>
    <dataValidation allowBlank="1" showInputMessage="1" showErrorMessage="1" promptTitle="% Avance diciembre" prompt="Corresponde al porcentaje de avance alcanzado con el reporte cuantitativo registrado " sqref="EG2:EG3" xr:uid="{DB63107F-4742-47EC-A728-9CAC9D6F0508}"/>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55C4855B-DA09-4FDE-91D9-E2B53DFB3AF8}"/>
    <dataValidation allowBlank="1" showInputMessage="1" showErrorMessage="1" promptTitle="Pilar PND" prompt="Seleccione de la lista desplegable el pilar al cuál se asocia el indicador." sqref="J2:J3" xr:uid="{60484CAD-FF3F-4B1B-A959-255DF16E1C47}"/>
    <dataValidation type="list" allowBlank="1" showInputMessage="1" showErrorMessage="1" sqref="J6:L8" xr:uid="{F3F2DD5B-5E31-4124-824E-D279752E7079}">
      <formula1>INDIRECT(EM6)</formula1>
    </dataValidation>
    <dataValidation type="list" allowBlank="1" showInputMessage="1" showErrorMessage="1" sqref="C6:C8" xr:uid="{47C592B5-E868-4BF6-B822-B1AD0297EEDD}">
      <formula1>INDIRECT(B6)</formula1>
    </dataValidation>
    <dataValidation type="list" allowBlank="1" showInputMessage="1" showErrorMessage="1" sqref="D6:D8" xr:uid="{5B1FBD2C-A5BA-4D0B-9B53-53DB4B24AEB3}">
      <formula1>INDIRECT(EL6)</formula1>
    </dataValidation>
    <dataValidation type="list" allowBlank="1" showInputMessage="1" showErrorMessage="1" sqref="BI6:BI8 CR6:CR8 DT6:DT8 DM6:DM8 DF6:DF8 CY6:CY8 CD6:CD8 CK6:CK8 BP6:BP8 EH6:EH8 BW6:BW8 EA6:EA8" xr:uid="{D4841ED6-C84C-4467-A23D-948295F3935D}">
      <formula1>"SI,NO,Pendiente Validar"</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BA1B-0352-401E-B870-B927D235A448}">
  <dimension ref="A1:ER19"/>
  <sheetViews>
    <sheetView showGridLines="0" zoomScale="85" zoomScaleNormal="85" workbookViewId="0">
      <selection activeCell="D20" sqref="D20"/>
    </sheetView>
  </sheetViews>
  <sheetFormatPr baseColWidth="10" defaultColWidth="11.85546875" defaultRowHeight="15" x14ac:dyDescent="0.25"/>
  <cols>
    <col min="1" max="1" width="20.5703125" customWidth="1"/>
    <col min="2" max="2" width="8.5703125" customWidth="1"/>
    <col min="3" max="3" width="28.85546875" customWidth="1"/>
    <col min="4" max="4" width="38.42578125" customWidth="1"/>
    <col min="5" max="7" width="28.42578125" customWidth="1"/>
    <col min="8" max="8" width="22.140625" customWidth="1"/>
    <col min="9" max="9" width="28.42578125" customWidth="1"/>
    <col min="10" max="10" width="39" customWidth="1"/>
    <col min="11" max="11" width="37.140625" customWidth="1"/>
    <col min="12" max="12" width="31.7109375" customWidth="1"/>
    <col min="13" max="13" width="39.85546875" customWidth="1"/>
    <col min="14" max="14" width="39.140625" customWidth="1"/>
    <col min="15" max="15" width="10.42578125" style="308" customWidth="1"/>
    <col min="16" max="16" width="39.140625" style="311" customWidth="1"/>
    <col min="17" max="17" width="14.28515625" style="310" customWidth="1"/>
    <col min="18" max="18" width="15.7109375" style="311" customWidth="1"/>
    <col min="19" max="19" width="25.42578125" style="311" customWidth="1"/>
    <col min="20" max="20" width="14.28515625" style="311" customWidth="1"/>
    <col min="21" max="21" width="14.28515625" style="308" customWidth="1"/>
    <col min="22" max="22" width="10" style="308" customWidth="1"/>
    <col min="23" max="23" width="27.7109375" style="311" customWidth="1"/>
    <col min="24" max="24" width="17.7109375" style="89" customWidth="1"/>
    <col min="25" max="25" width="21.85546875" customWidth="1"/>
    <col min="26" max="26" width="18.140625" style="89" customWidth="1"/>
    <col min="27" max="30" width="16.85546875" style="89" customWidth="1"/>
    <col min="31" max="31" width="16.28515625" style="89" customWidth="1"/>
    <col min="32" max="32" width="20" style="89" customWidth="1"/>
    <col min="33" max="40" width="14.28515625" style="89" customWidth="1"/>
    <col min="41" max="41" width="16.140625" style="89" customWidth="1"/>
    <col min="42" max="44" width="14.28515625" style="89" customWidth="1"/>
    <col min="45" max="45" width="14.42578125" style="89" customWidth="1"/>
    <col min="46" max="50" width="15" style="89" customWidth="1"/>
    <col min="51" max="51" width="20.28515625" style="89" customWidth="1"/>
    <col min="52" max="54" width="14.28515625" style="89" customWidth="1"/>
    <col min="55" max="55" width="8.42578125" style="89" customWidth="1"/>
    <col min="56" max="57" width="14.28515625" style="89" customWidth="1"/>
    <col min="58" max="58" width="42.85546875" customWidth="1"/>
    <col min="59" max="60" width="11.42578125" customWidth="1"/>
    <col min="61" max="61" width="11.28515625" customWidth="1"/>
    <col min="62" max="62" width="28.5703125" customWidth="1"/>
    <col min="63" max="63" width="18.5703125" style="89" bestFit="1" customWidth="1"/>
    <col min="64" max="64" width="14.140625" style="89" customWidth="1"/>
    <col min="65" max="65" width="42.85546875" customWidth="1"/>
    <col min="66" max="67" width="11.28515625" customWidth="1"/>
    <col min="68" max="68" width="19.140625" bestFit="1" customWidth="1"/>
    <col min="69" max="69" width="28.5703125" customWidth="1"/>
    <col min="70" max="70" width="18.5703125" style="89" bestFit="1" customWidth="1"/>
    <col min="71" max="71" width="14.140625" style="89" customWidth="1"/>
    <col min="72" max="72" width="42.85546875" customWidth="1"/>
    <col min="73" max="74" width="11.28515625" customWidth="1"/>
    <col min="75" max="75" width="17.7109375" customWidth="1"/>
    <col min="76" max="76" width="28.7109375" customWidth="1"/>
    <col min="77" max="77" width="20.5703125" style="89" bestFit="1" customWidth="1"/>
    <col min="78" max="78" width="22.7109375" style="89" customWidth="1"/>
    <col min="79" max="79" width="42.85546875" customWidth="1"/>
    <col min="80" max="82" width="11.42578125" customWidth="1"/>
    <col min="83" max="83" width="28.7109375" customWidth="1"/>
    <col min="84" max="84" width="20.5703125" style="308" bestFit="1" customWidth="1"/>
    <col min="85" max="85" width="19.28515625" style="308" customWidth="1"/>
    <col min="86" max="86" width="42.85546875" customWidth="1"/>
    <col min="87" max="89" width="11.42578125" customWidth="1"/>
    <col min="90" max="90" width="28.5703125" customWidth="1"/>
    <col min="91" max="91" width="22" style="89" bestFit="1" customWidth="1"/>
    <col min="92" max="92" width="15.85546875" style="89" customWidth="1"/>
    <col min="93" max="93" width="42.85546875" customWidth="1"/>
    <col min="94" max="96" width="11.28515625" customWidth="1"/>
    <col min="97" max="97" width="28.5703125" customWidth="1"/>
    <col min="98" max="98" width="22" bestFit="1" customWidth="1"/>
    <col min="99" max="99" width="14.28515625" customWidth="1"/>
    <col min="100" max="100" width="42.85546875" customWidth="1"/>
    <col min="101" max="103" width="11.28515625" customWidth="1"/>
    <col min="104" max="104" width="28.7109375" customWidth="1"/>
    <col min="105" max="105" width="17.85546875" bestFit="1" customWidth="1"/>
    <col min="106" max="106" width="14.28515625" customWidth="1"/>
    <col min="107" max="107" width="42.85546875" customWidth="1"/>
    <col min="108" max="110" width="11.42578125" customWidth="1"/>
    <col min="111" max="111" width="28.5703125" customWidth="1"/>
    <col min="112" max="112" width="15.7109375" customWidth="1"/>
    <col min="113" max="113" width="14.140625" customWidth="1"/>
    <col min="114" max="114" width="43" customWidth="1"/>
    <col min="115" max="115" width="12.7109375" customWidth="1"/>
    <col min="116" max="116" width="12.28515625" customWidth="1"/>
    <col min="117" max="117" width="13.140625" customWidth="1"/>
    <col min="118" max="118" width="28.7109375" customWidth="1"/>
    <col min="119" max="119" width="16.28515625" style="89" bestFit="1" customWidth="1"/>
    <col min="120" max="120" width="14.140625" style="89" customWidth="1"/>
    <col min="121" max="121" width="42.85546875" customWidth="1"/>
    <col min="122" max="124" width="11.28515625" customWidth="1"/>
    <col min="125" max="125" width="28.5703125" customWidth="1"/>
    <col min="126" max="126" width="22.42578125" style="89" bestFit="1" customWidth="1"/>
    <col min="127" max="127" width="14.28515625" style="89" customWidth="1"/>
    <col min="128" max="128" width="42.85546875" customWidth="1"/>
    <col min="129" max="129" width="12.28515625" customWidth="1"/>
    <col min="130" max="131" width="12" customWidth="1"/>
    <col min="132" max="132" width="28.5703125" customWidth="1"/>
    <col min="133" max="133" width="22.42578125" style="89" bestFit="1" customWidth="1"/>
    <col min="134" max="134" width="14.140625" style="89" customWidth="1"/>
    <col min="135" max="135" width="42.85546875" customWidth="1"/>
    <col min="136" max="138" width="11.42578125" customWidth="1"/>
    <col min="139" max="139" width="28.7109375" customWidth="1"/>
    <col min="140" max="140" width="20" style="89" bestFit="1" customWidth="1"/>
    <col min="141" max="141" width="9.42578125" style="89" bestFit="1" customWidth="1"/>
    <col min="142" max="142" width="21.85546875" style="89" bestFit="1" customWidth="1"/>
    <col min="143" max="143" width="22.42578125" bestFit="1" customWidth="1"/>
    <col min="144" max="144" width="12.28515625" bestFit="1" customWidth="1"/>
    <col min="145" max="145" width="18.28515625" bestFit="1" customWidth="1"/>
    <col min="146" max="146" width="23.85546875" bestFit="1" customWidth="1"/>
    <col min="147" max="147" width="21.85546875" bestFit="1" customWidth="1"/>
    <col min="148" max="148" width="17.140625" bestFit="1" customWidth="1"/>
  </cols>
  <sheetData>
    <row r="1" spans="1:148" s="1" customFormat="1" ht="18.75" x14ac:dyDescent="0.3">
      <c r="B1" s="318" t="s">
        <v>0</v>
      </c>
      <c r="C1" s="318"/>
      <c r="D1" s="318"/>
      <c r="E1" s="319" t="s">
        <v>1</v>
      </c>
      <c r="F1" s="319"/>
      <c r="G1" s="319"/>
      <c r="H1" s="320" t="s">
        <v>2</v>
      </c>
      <c r="I1" s="321"/>
      <c r="J1" s="321"/>
      <c r="K1" s="321"/>
      <c r="L1" s="321"/>
      <c r="M1" s="321"/>
      <c r="N1" s="321"/>
      <c r="O1" s="328" t="s">
        <v>3</v>
      </c>
      <c r="P1" s="329"/>
      <c r="Q1" s="329"/>
      <c r="R1" s="329"/>
      <c r="S1" s="329"/>
      <c r="T1" s="329"/>
      <c r="U1" s="329"/>
      <c r="V1" s="329"/>
      <c r="W1" s="329"/>
      <c r="X1" s="329"/>
      <c r="Y1" s="330"/>
      <c r="Z1" s="331" t="s">
        <v>4</v>
      </c>
      <c r="AA1" s="331"/>
      <c r="AB1" s="331"/>
      <c r="AC1" s="331"/>
      <c r="AD1" s="331"/>
      <c r="AE1" s="331"/>
      <c r="AF1" s="331"/>
      <c r="AG1" s="331"/>
      <c r="AH1" s="331"/>
      <c r="AI1" s="331"/>
      <c r="AJ1" s="331"/>
      <c r="AK1" s="331"/>
      <c r="AL1" s="331"/>
      <c r="AM1" s="331"/>
      <c r="AN1" s="331"/>
      <c r="AO1" s="332" t="s">
        <v>5</v>
      </c>
      <c r="AP1" s="332"/>
      <c r="AQ1" s="332"/>
      <c r="AR1" s="332"/>
      <c r="AS1" s="332"/>
      <c r="AT1" s="323" t="s">
        <v>6</v>
      </c>
      <c r="AU1" s="323"/>
      <c r="AV1" s="323"/>
      <c r="AW1" s="323"/>
      <c r="AX1" s="323"/>
      <c r="AY1" s="323"/>
      <c r="AZ1" s="324" t="s">
        <v>7</v>
      </c>
      <c r="BA1" s="324"/>
      <c r="BB1" s="324"/>
      <c r="BC1" s="324"/>
      <c r="BD1" s="325" t="s">
        <v>8</v>
      </c>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7"/>
      <c r="EJ1" s="2"/>
      <c r="EK1" s="2"/>
      <c r="EL1" s="2"/>
    </row>
    <row r="2" spans="1:148" s="1" customFormat="1" ht="18.75" customHeight="1" x14ac:dyDescent="0.3">
      <c r="B2" s="315" t="s">
        <v>9</v>
      </c>
      <c r="C2" s="315" t="s">
        <v>10</v>
      </c>
      <c r="D2" s="315" t="s">
        <v>11</v>
      </c>
      <c r="E2" s="316" t="s">
        <v>12</v>
      </c>
      <c r="F2" s="316" t="s">
        <v>13</v>
      </c>
      <c r="G2" s="316" t="s">
        <v>14</v>
      </c>
      <c r="H2" s="317" t="s">
        <v>15</v>
      </c>
      <c r="I2" s="322" t="s">
        <v>16</v>
      </c>
      <c r="J2" s="322" t="s">
        <v>17</v>
      </c>
      <c r="K2" s="322" t="s">
        <v>18</v>
      </c>
      <c r="L2" s="322" t="s">
        <v>19</v>
      </c>
      <c r="M2" s="322" t="s">
        <v>20</v>
      </c>
      <c r="N2" s="322" t="s">
        <v>21</v>
      </c>
      <c r="O2" s="333" t="s">
        <v>22</v>
      </c>
      <c r="P2" s="336" t="s">
        <v>23</v>
      </c>
      <c r="Q2" s="333" t="s">
        <v>24</v>
      </c>
      <c r="R2" s="333" t="s">
        <v>25</v>
      </c>
      <c r="S2" s="336" t="s">
        <v>26</v>
      </c>
      <c r="T2" s="333" t="s">
        <v>27</v>
      </c>
      <c r="U2" s="333" t="s">
        <v>28</v>
      </c>
      <c r="V2" s="333" t="s">
        <v>29</v>
      </c>
      <c r="W2" s="333" t="s">
        <v>30</v>
      </c>
      <c r="X2" s="334" t="s">
        <v>31</v>
      </c>
      <c r="Y2" s="334" t="s">
        <v>32</v>
      </c>
      <c r="Z2" s="331" t="s">
        <v>33</v>
      </c>
      <c r="AA2" s="331"/>
      <c r="AB2" s="331"/>
      <c r="AC2" s="331"/>
      <c r="AD2" s="331"/>
      <c r="AE2" s="331"/>
      <c r="AF2" s="337" t="s">
        <v>34</v>
      </c>
      <c r="AG2" s="337" t="s">
        <v>35</v>
      </c>
      <c r="AH2" s="337" t="s">
        <v>36</v>
      </c>
      <c r="AI2" s="337" t="s">
        <v>37</v>
      </c>
      <c r="AJ2" s="337" t="s">
        <v>38</v>
      </c>
      <c r="AK2" s="337" t="s">
        <v>39</v>
      </c>
      <c r="AL2" s="337" t="s">
        <v>40</v>
      </c>
      <c r="AM2" s="337" t="s">
        <v>41</v>
      </c>
      <c r="AN2" s="337" t="s">
        <v>42</v>
      </c>
      <c r="AO2" s="338" t="s">
        <v>43</v>
      </c>
      <c r="AP2" s="338" t="s">
        <v>44</v>
      </c>
      <c r="AQ2" s="338" t="s">
        <v>45</v>
      </c>
      <c r="AR2" s="338" t="s">
        <v>46</v>
      </c>
      <c r="AS2" s="340" t="s">
        <v>47</v>
      </c>
      <c r="AT2" s="333" t="s">
        <v>48</v>
      </c>
      <c r="AU2" s="333" t="s">
        <v>49</v>
      </c>
      <c r="AV2" s="333" t="s">
        <v>50</v>
      </c>
      <c r="AW2" s="333" t="s">
        <v>51</v>
      </c>
      <c r="AX2" s="333" t="s">
        <v>52</v>
      </c>
      <c r="AY2" s="333" t="s">
        <v>53</v>
      </c>
      <c r="AZ2" s="339" t="s">
        <v>54</v>
      </c>
      <c r="BA2" s="339" t="s">
        <v>55</v>
      </c>
      <c r="BB2" s="339" t="s">
        <v>56</v>
      </c>
      <c r="BC2" s="339" t="s">
        <v>57</v>
      </c>
      <c r="BD2" s="343" t="s">
        <v>58</v>
      </c>
      <c r="BE2" s="341" t="s">
        <v>59</v>
      </c>
      <c r="BF2" s="341" t="s">
        <v>60</v>
      </c>
      <c r="BG2" s="341" t="s">
        <v>61</v>
      </c>
      <c r="BH2" s="341" t="s">
        <v>62</v>
      </c>
      <c r="BI2" s="341" t="s">
        <v>63</v>
      </c>
      <c r="BJ2" s="341" t="s">
        <v>64</v>
      </c>
      <c r="BK2" s="343" t="s">
        <v>65</v>
      </c>
      <c r="BL2" s="341" t="s">
        <v>66</v>
      </c>
      <c r="BM2" s="341" t="s">
        <v>67</v>
      </c>
      <c r="BN2" s="341" t="s">
        <v>68</v>
      </c>
      <c r="BO2" s="341" t="s">
        <v>69</v>
      </c>
      <c r="BP2" s="341" t="s">
        <v>70</v>
      </c>
      <c r="BQ2" s="341" t="s">
        <v>71</v>
      </c>
      <c r="BR2" s="344" t="s">
        <v>72</v>
      </c>
      <c r="BS2" s="341" t="s">
        <v>73</v>
      </c>
      <c r="BT2" s="341" t="s">
        <v>74</v>
      </c>
      <c r="BU2" s="341" t="s">
        <v>75</v>
      </c>
      <c r="BV2" s="341" t="s">
        <v>76</v>
      </c>
      <c r="BW2" s="341" t="s">
        <v>77</v>
      </c>
      <c r="BX2" s="341" t="s">
        <v>78</v>
      </c>
      <c r="BY2" s="344" t="s">
        <v>79</v>
      </c>
      <c r="BZ2" s="341" t="s">
        <v>80</v>
      </c>
      <c r="CA2" s="341" t="s">
        <v>81</v>
      </c>
      <c r="CB2" s="341" t="s">
        <v>82</v>
      </c>
      <c r="CC2" s="341" t="s">
        <v>83</v>
      </c>
      <c r="CD2" s="341" t="s">
        <v>84</v>
      </c>
      <c r="CE2" s="341" t="s">
        <v>85</v>
      </c>
      <c r="CF2" s="344" t="s">
        <v>86</v>
      </c>
      <c r="CG2" s="341" t="s">
        <v>87</v>
      </c>
      <c r="CH2" s="341" t="s">
        <v>88</v>
      </c>
      <c r="CI2" s="341" t="s">
        <v>89</v>
      </c>
      <c r="CJ2" s="341" t="s">
        <v>90</v>
      </c>
      <c r="CK2" s="341" t="s">
        <v>91</v>
      </c>
      <c r="CL2" s="341" t="s">
        <v>92</v>
      </c>
      <c r="CM2" s="344" t="s">
        <v>93</v>
      </c>
      <c r="CN2" s="341" t="s">
        <v>94</v>
      </c>
      <c r="CO2" s="341" t="s">
        <v>95</v>
      </c>
      <c r="CP2" s="341" t="s">
        <v>96</v>
      </c>
      <c r="CQ2" s="341" t="s">
        <v>97</v>
      </c>
      <c r="CR2" s="341" t="s">
        <v>98</v>
      </c>
      <c r="CS2" s="341" t="s">
        <v>99</v>
      </c>
      <c r="CT2" s="344" t="s">
        <v>100</v>
      </c>
      <c r="CU2" s="341" t="s">
        <v>101</v>
      </c>
      <c r="CV2" s="341" t="s">
        <v>102</v>
      </c>
      <c r="CW2" s="341" t="s">
        <v>103</v>
      </c>
      <c r="CX2" s="341" t="s">
        <v>104</v>
      </c>
      <c r="CY2" s="341" t="s">
        <v>105</v>
      </c>
      <c r="CZ2" s="341" t="s">
        <v>106</v>
      </c>
      <c r="DA2" s="344" t="s">
        <v>107</v>
      </c>
      <c r="DB2" s="341" t="s">
        <v>108</v>
      </c>
      <c r="DC2" s="341" t="s">
        <v>109</v>
      </c>
      <c r="DD2" s="341" t="s">
        <v>110</v>
      </c>
      <c r="DE2" s="341" t="s">
        <v>111</v>
      </c>
      <c r="DF2" s="341" t="s">
        <v>112</v>
      </c>
      <c r="DG2" s="341" t="s">
        <v>113</v>
      </c>
      <c r="DH2" s="343" t="s">
        <v>114</v>
      </c>
      <c r="DI2" s="341" t="s">
        <v>115</v>
      </c>
      <c r="DJ2" s="341" t="s">
        <v>116</v>
      </c>
      <c r="DK2" s="341" t="s">
        <v>117</v>
      </c>
      <c r="DL2" s="341" t="s">
        <v>118</v>
      </c>
      <c r="DM2" s="341" t="s">
        <v>119</v>
      </c>
      <c r="DN2" s="341" t="s">
        <v>120</v>
      </c>
      <c r="DO2" s="343" t="s">
        <v>121</v>
      </c>
      <c r="DP2" s="341" t="s">
        <v>122</v>
      </c>
      <c r="DQ2" s="341" t="s">
        <v>123</v>
      </c>
      <c r="DR2" s="341" t="s">
        <v>124</v>
      </c>
      <c r="DS2" s="341" t="s">
        <v>125</v>
      </c>
      <c r="DT2" s="341" t="s">
        <v>126</v>
      </c>
      <c r="DU2" s="341" t="s">
        <v>127</v>
      </c>
      <c r="DV2" s="343" t="s">
        <v>128</v>
      </c>
      <c r="DW2" s="341" t="s">
        <v>129</v>
      </c>
      <c r="DX2" s="341" t="s">
        <v>130</v>
      </c>
      <c r="DY2" s="341" t="s">
        <v>131</v>
      </c>
      <c r="DZ2" s="341" t="s">
        <v>132</v>
      </c>
      <c r="EA2" s="341" t="s">
        <v>133</v>
      </c>
      <c r="EB2" s="341" t="s">
        <v>134</v>
      </c>
      <c r="EC2" s="343" t="s">
        <v>135</v>
      </c>
      <c r="ED2" s="341" t="s">
        <v>136</v>
      </c>
      <c r="EE2" s="341" t="s">
        <v>137</v>
      </c>
      <c r="EF2" s="341" t="s">
        <v>138</v>
      </c>
      <c r="EG2" s="341" t="s">
        <v>139</v>
      </c>
      <c r="EH2" s="341" t="s">
        <v>140</v>
      </c>
      <c r="EI2" s="341" t="s">
        <v>141</v>
      </c>
      <c r="EJ2" s="2"/>
      <c r="EK2" s="2"/>
      <c r="EL2" s="2"/>
    </row>
    <row r="3" spans="1:148" s="8" customFormat="1" ht="35.25" customHeight="1" x14ac:dyDescent="0.25">
      <c r="A3" s="4" t="s">
        <v>142</v>
      </c>
      <c r="B3" s="315"/>
      <c r="C3" s="315"/>
      <c r="D3" s="315"/>
      <c r="E3" s="316"/>
      <c r="F3" s="316"/>
      <c r="G3" s="316"/>
      <c r="H3" s="317"/>
      <c r="I3" s="322"/>
      <c r="J3" s="322"/>
      <c r="K3" s="322"/>
      <c r="L3" s="322"/>
      <c r="M3" s="322"/>
      <c r="N3" s="322"/>
      <c r="O3" s="333"/>
      <c r="P3" s="336"/>
      <c r="Q3" s="333"/>
      <c r="R3" s="333"/>
      <c r="S3" s="336"/>
      <c r="T3" s="333"/>
      <c r="U3" s="333"/>
      <c r="V3" s="333"/>
      <c r="W3" s="333"/>
      <c r="X3" s="335"/>
      <c r="Y3" s="335"/>
      <c r="Z3" s="3" t="s">
        <v>143</v>
      </c>
      <c r="AA3" s="3" t="s">
        <v>144</v>
      </c>
      <c r="AB3" s="3" t="s">
        <v>145</v>
      </c>
      <c r="AC3" s="3" t="s">
        <v>146</v>
      </c>
      <c r="AD3" s="3" t="s">
        <v>147</v>
      </c>
      <c r="AE3" s="5" t="s">
        <v>148</v>
      </c>
      <c r="AF3" s="337"/>
      <c r="AG3" s="337"/>
      <c r="AH3" s="337"/>
      <c r="AI3" s="337"/>
      <c r="AJ3" s="337"/>
      <c r="AK3" s="337"/>
      <c r="AL3" s="337"/>
      <c r="AM3" s="337"/>
      <c r="AN3" s="337"/>
      <c r="AO3" s="338"/>
      <c r="AP3" s="338"/>
      <c r="AQ3" s="338"/>
      <c r="AR3" s="338"/>
      <c r="AS3" s="340"/>
      <c r="AT3" s="336"/>
      <c r="AU3" s="336"/>
      <c r="AV3" s="336"/>
      <c r="AW3" s="336"/>
      <c r="AX3" s="336"/>
      <c r="AY3" s="336"/>
      <c r="AZ3" s="339"/>
      <c r="BA3" s="339"/>
      <c r="BB3" s="339"/>
      <c r="BC3" s="339"/>
      <c r="BD3" s="343"/>
      <c r="BE3" s="342"/>
      <c r="BF3" s="342"/>
      <c r="BG3" s="342"/>
      <c r="BH3" s="342"/>
      <c r="BI3" s="342"/>
      <c r="BJ3" s="342"/>
      <c r="BK3" s="343"/>
      <c r="BL3" s="342"/>
      <c r="BM3" s="342"/>
      <c r="BN3" s="342"/>
      <c r="BO3" s="342"/>
      <c r="BP3" s="342"/>
      <c r="BQ3" s="342"/>
      <c r="BR3" s="344"/>
      <c r="BS3" s="342"/>
      <c r="BT3" s="342"/>
      <c r="BU3" s="342"/>
      <c r="BV3" s="342"/>
      <c r="BW3" s="342"/>
      <c r="BX3" s="342"/>
      <c r="BY3" s="344"/>
      <c r="BZ3" s="342"/>
      <c r="CA3" s="342"/>
      <c r="CB3" s="342"/>
      <c r="CC3" s="342"/>
      <c r="CD3" s="342"/>
      <c r="CE3" s="342"/>
      <c r="CF3" s="344"/>
      <c r="CG3" s="342"/>
      <c r="CH3" s="342"/>
      <c r="CI3" s="342"/>
      <c r="CJ3" s="342"/>
      <c r="CK3" s="342"/>
      <c r="CL3" s="342"/>
      <c r="CM3" s="344"/>
      <c r="CN3" s="342"/>
      <c r="CO3" s="342"/>
      <c r="CP3" s="342"/>
      <c r="CQ3" s="342"/>
      <c r="CR3" s="342"/>
      <c r="CS3" s="342"/>
      <c r="CT3" s="344"/>
      <c r="CU3" s="342"/>
      <c r="CV3" s="342"/>
      <c r="CW3" s="342"/>
      <c r="CX3" s="342"/>
      <c r="CY3" s="342"/>
      <c r="CZ3" s="342"/>
      <c r="DA3" s="344"/>
      <c r="DB3" s="342"/>
      <c r="DC3" s="342"/>
      <c r="DD3" s="342"/>
      <c r="DE3" s="342"/>
      <c r="DF3" s="342"/>
      <c r="DG3" s="342"/>
      <c r="DH3" s="343"/>
      <c r="DI3" s="342"/>
      <c r="DJ3" s="342"/>
      <c r="DK3" s="342"/>
      <c r="DL3" s="342"/>
      <c r="DM3" s="342"/>
      <c r="DN3" s="342"/>
      <c r="DO3" s="343"/>
      <c r="DP3" s="342"/>
      <c r="DQ3" s="342"/>
      <c r="DR3" s="342"/>
      <c r="DS3" s="342"/>
      <c r="DT3" s="342"/>
      <c r="DU3" s="342"/>
      <c r="DV3" s="345"/>
      <c r="DW3" s="342"/>
      <c r="DX3" s="342"/>
      <c r="DY3" s="342"/>
      <c r="DZ3" s="342"/>
      <c r="EA3" s="342"/>
      <c r="EB3" s="342"/>
      <c r="EC3" s="345"/>
      <c r="ED3" s="342"/>
      <c r="EE3" s="342"/>
      <c r="EF3" s="342"/>
      <c r="EG3" s="342"/>
      <c r="EH3" s="342"/>
      <c r="EI3" s="342"/>
      <c r="EJ3" s="6" t="s">
        <v>149</v>
      </c>
      <c r="EK3" s="7" t="s">
        <v>150</v>
      </c>
      <c r="EL3" s="7" t="s">
        <v>151</v>
      </c>
      <c r="EM3" s="7" t="s">
        <v>16</v>
      </c>
      <c r="EN3" s="7" t="s">
        <v>17</v>
      </c>
      <c r="EO3" s="7" t="s">
        <v>18</v>
      </c>
      <c r="EP3" s="7" t="s">
        <v>19</v>
      </c>
      <c r="EQ3" s="7" t="s">
        <v>20</v>
      </c>
      <c r="ER3" s="7" t="s">
        <v>21</v>
      </c>
    </row>
    <row r="4" spans="1:148" s="13" customFormat="1" ht="15.75" x14ac:dyDescent="0.25">
      <c r="A4" s="9">
        <v>1</v>
      </c>
      <c r="B4" s="10">
        <v>2</v>
      </c>
      <c r="C4" s="10">
        <v>3</v>
      </c>
      <c r="D4" s="9">
        <v>4</v>
      </c>
      <c r="E4" s="10">
        <v>5</v>
      </c>
      <c r="F4" s="10">
        <v>6</v>
      </c>
      <c r="G4" s="9">
        <v>7</v>
      </c>
      <c r="H4" s="10">
        <v>8</v>
      </c>
      <c r="I4" s="10">
        <v>9</v>
      </c>
      <c r="J4" s="9">
        <v>10</v>
      </c>
      <c r="K4" s="10">
        <v>11</v>
      </c>
      <c r="L4" s="10">
        <v>12</v>
      </c>
      <c r="M4" s="9">
        <v>13</v>
      </c>
      <c r="N4" s="10">
        <v>14</v>
      </c>
      <c r="O4" s="10">
        <v>15</v>
      </c>
      <c r="P4" s="9">
        <v>16</v>
      </c>
      <c r="Q4" s="10">
        <v>17</v>
      </c>
      <c r="R4" s="10">
        <v>18</v>
      </c>
      <c r="S4" s="9">
        <v>19</v>
      </c>
      <c r="T4" s="10">
        <v>20</v>
      </c>
      <c r="U4" s="10">
        <v>21</v>
      </c>
      <c r="V4" s="9">
        <v>22</v>
      </c>
      <c r="W4" s="10">
        <v>23</v>
      </c>
      <c r="X4" s="10">
        <v>24</v>
      </c>
      <c r="Y4" s="9">
        <v>25</v>
      </c>
      <c r="Z4" s="10">
        <v>26</v>
      </c>
      <c r="AA4" s="10">
        <v>27</v>
      </c>
      <c r="AB4" s="9">
        <v>28</v>
      </c>
      <c r="AC4" s="10">
        <v>29</v>
      </c>
      <c r="AD4" s="10">
        <v>30</v>
      </c>
      <c r="AE4" s="9">
        <v>31</v>
      </c>
      <c r="AF4" s="10">
        <v>32</v>
      </c>
      <c r="AG4" s="10">
        <v>33</v>
      </c>
      <c r="AH4" s="9">
        <v>34</v>
      </c>
      <c r="AI4" s="10">
        <v>35</v>
      </c>
      <c r="AJ4" s="10">
        <v>36</v>
      </c>
      <c r="AK4" s="9">
        <v>37</v>
      </c>
      <c r="AL4" s="10">
        <v>38</v>
      </c>
      <c r="AM4" s="10">
        <v>39</v>
      </c>
      <c r="AN4" s="9">
        <v>40</v>
      </c>
      <c r="AO4" s="10">
        <v>41</v>
      </c>
      <c r="AP4" s="10">
        <v>42</v>
      </c>
      <c r="AQ4" s="9">
        <v>43</v>
      </c>
      <c r="AR4" s="10">
        <v>44</v>
      </c>
      <c r="AS4" s="10">
        <v>45</v>
      </c>
      <c r="AT4" s="9">
        <v>46</v>
      </c>
      <c r="AU4" s="10">
        <v>47</v>
      </c>
      <c r="AV4" s="10">
        <v>48</v>
      </c>
      <c r="AW4" s="9">
        <v>49</v>
      </c>
      <c r="AX4" s="10">
        <v>50</v>
      </c>
      <c r="AY4" s="10">
        <v>51</v>
      </c>
      <c r="AZ4" s="9">
        <v>52</v>
      </c>
      <c r="BA4" s="10">
        <v>53</v>
      </c>
      <c r="BB4" s="10">
        <v>54</v>
      </c>
      <c r="BC4" s="9">
        <v>55</v>
      </c>
      <c r="BD4" s="10">
        <v>56</v>
      </c>
      <c r="BE4" s="10">
        <v>57</v>
      </c>
      <c r="BF4" s="9">
        <v>58</v>
      </c>
      <c r="BG4" s="10">
        <v>59</v>
      </c>
      <c r="BH4" s="10">
        <v>60</v>
      </c>
      <c r="BI4" s="9">
        <v>61</v>
      </c>
      <c r="BJ4" s="10">
        <v>62</v>
      </c>
      <c r="BK4" s="10">
        <v>63</v>
      </c>
      <c r="BL4" s="9">
        <v>64</v>
      </c>
      <c r="BM4" s="10">
        <v>65</v>
      </c>
      <c r="BN4" s="10">
        <v>66</v>
      </c>
      <c r="BO4" s="9">
        <v>67</v>
      </c>
      <c r="BP4" s="10">
        <v>68</v>
      </c>
      <c r="BQ4" s="10">
        <v>69</v>
      </c>
      <c r="BR4" s="9">
        <v>70</v>
      </c>
      <c r="BS4" s="10">
        <v>71</v>
      </c>
      <c r="BT4" s="10">
        <v>72</v>
      </c>
      <c r="BU4" s="9">
        <v>73</v>
      </c>
      <c r="BV4" s="10">
        <v>74</v>
      </c>
      <c r="BW4" s="10">
        <v>75</v>
      </c>
      <c r="BX4" s="9">
        <v>76</v>
      </c>
      <c r="BY4" s="10">
        <v>77</v>
      </c>
      <c r="BZ4" s="10">
        <v>78</v>
      </c>
      <c r="CA4" s="9">
        <v>79</v>
      </c>
      <c r="CB4" s="10">
        <v>80</v>
      </c>
      <c r="CC4" s="10">
        <v>81</v>
      </c>
      <c r="CD4" s="9">
        <v>82</v>
      </c>
      <c r="CE4" s="10">
        <v>83</v>
      </c>
      <c r="CF4" s="10">
        <v>84</v>
      </c>
      <c r="CG4" s="9">
        <v>85</v>
      </c>
      <c r="CH4" s="10">
        <v>86</v>
      </c>
      <c r="CI4" s="10">
        <v>87</v>
      </c>
      <c r="CJ4" s="9">
        <v>88</v>
      </c>
      <c r="CK4" s="10">
        <v>89</v>
      </c>
      <c r="CL4" s="10">
        <v>90</v>
      </c>
      <c r="CM4" s="9">
        <v>91</v>
      </c>
      <c r="CN4" s="10">
        <v>92</v>
      </c>
      <c r="CO4" s="10">
        <v>93</v>
      </c>
      <c r="CP4" s="9">
        <v>94</v>
      </c>
      <c r="CQ4" s="10">
        <v>95</v>
      </c>
      <c r="CR4" s="10">
        <v>96</v>
      </c>
      <c r="CS4" s="9">
        <v>97</v>
      </c>
      <c r="CT4" s="10">
        <v>98</v>
      </c>
      <c r="CU4" s="10">
        <v>99</v>
      </c>
      <c r="CV4" s="9">
        <v>100</v>
      </c>
      <c r="CW4" s="10">
        <v>101</v>
      </c>
      <c r="CX4" s="10">
        <v>102</v>
      </c>
      <c r="CY4" s="9">
        <v>103</v>
      </c>
      <c r="CZ4" s="10">
        <v>104</v>
      </c>
      <c r="DA4" s="10">
        <v>105</v>
      </c>
      <c r="DB4" s="9">
        <v>106</v>
      </c>
      <c r="DC4" s="10">
        <v>107</v>
      </c>
      <c r="DD4" s="10">
        <v>108</v>
      </c>
      <c r="DE4" s="9">
        <v>109</v>
      </c>
      <c r="DF4" s="10">
        <v>110</v>
      </c>
      <c r="DG4" s="10">
        <v>111</v>
      </c>
      <c r="DH4" s="9">
        <v>112</v>
      </c>
      <c r="DI4" s="10">
        <v>113</v>
      </c>
      <c r="DJ4" s="10">
        <v>114</v>
      </c>
      <c r="DK4" s="9">
        <v>115</v>
      </c>
      <c r="DL4" s="10">
        <v>116</v>
      </c>
      <c r="DM4" s="10">
        <v>117</v>
      </c>
      <c r="DN4" s="9">
        <v>118</v>
      </c>
      <c r="DO4" s="10">
        <v>119</v>
      </c>
      <c r="DP4" s="10">
        <v>120</v>
      </c>
      <c r="DQ4" s="9">
        <v>121</v>
      </c>
      <c r="DR4" s="10">
        <v>122</v>
      </c>
      <c r="DS4" s="10">
        <v>123</v>
      </c>
      <c r="DT4" s="9">
        <v>124</v>
      </c>
      <c r="DU4" s="10">
        <v>125</v>
      </c>
      <c r="DV4" s="10">
        <v>126</v>
      </c>
      <c r="DW4" s="9">
        <v>127</v>
      </c>
      <c r="DX4" s="10">
        <v>128</v>
      </c>
      <c r="DY4" s="10">
        <v>129</v>
      </c>
      <c r="DZ4" s="9">
        <v>130</v>
      </c>
      <c r="EA4" s="10">
        <v>131</v>
      </c>
      <c r="EB4" s="10">
        <v>132</v>
      </c>
      <c r="EC4" s="9">
        <v>133</v>
      </c>
      <c r="ED4" s="10">
        <v>134</v>
      </c>
      <c r="EE4" s="10">
        <v>135</v>
      </c>
      <c r="EF4" s="9">
        <v>136</v>
      </c>
      <c r="EG4" s="10">
        <v>137</v>
      </c>
      <c r="EH4" s="10">
        <v>138</v>
      </c>
      <c r="EI4" s="9">
        <v>139</v>
      </c>
      <c r="EJ4" s="11"/>
      <c r="EK4" s="12"/>
      <c r="EL4" s="12"/>
      <c r="EM4" s="12"/>
      <c r="EN4" s="12"/>
      <c r="EO4" s="12"/>
      <c r="EP4" s="12"/>
      <c r="EQ4" s="12"/>
      <c r="ER4" s="12"/>
    </row>
    <row r="5" spans="1:148" s="19" customFormat="1" ht="15.75" x14ac:dyDescent="0.25">
      <c r="A5" s="14" t="str">
        <f>+A3</f>
        <v>llave_ID</v>
      </c>
      <c r="B5" s="15" t="str">
        <f t="shared" ref="B5:Y5" si="0">+B2</f>
        <v>Nivel</v>
      </c>
      <c r="C5" s="15" t="str">
        <f t="shared" si="0"/>
        <v>Despacho o dirección</v>
      </c>
      <c r="D5" s="15" t="str">
        <f t="shared" si="0"/>
        <v>Dependencia</v>
      </c>
      <c r="E5" s="15" t="str">
        <f t="shared" si="0"/>
        <v>Dimensión MIPG</v>
      </c>
      <c r="F5" s="15" t="str">
        <f t="shared" si="0"/>
        <v>Objetivo del SIG</v>
      </c>
      <c r="G5" s="15" t="str">
        <f t="shared" si="0"/>
        <v>Proceso del SIG</v>
      </c>
      <c r="H5" s="15" t="str">
        <f t="shared" si="0"/>
        <v>Meta Objetivos de Desarrollo Sostenible (ODS)</v>
      </c>
      <c r="I5" s="15" t="str">
        <f t="shared" si="0"/>
        <v>Transformación</v>
      </c>
      <c r="J5" s="15" t="str">
        <f t="shared" si="0"/>
        <v>Pilar</v>
      </c>
      <c r="K5" s="15" t="str">
        <f t="shared" si="0"/>
        <v>Catalizador</v>
      </c>
      <c r="L5" s="15" t="str">
        <f t="shared" si="0"/>
        <v>Componente</v>
      </c>
      <c r="M5" s="15" t="str">
        <f t="shared" si="0"/>
        <v>Eje estratégico</v>
      </c>
      <c r="N5" s="15" t="str">
        <f t="shared" si="0"/>
        <v>Estrategia</v>
      </c>
      <c r="O5" s="15" t="str">
        <f t="shared" si="0"/>
        <v>ID Indicador</v>
      </c>
      <c r="P5" s="15" t="str">
        <f t="shared" si="0"/>
        <v>Nombre del indicador</v>
      </c>
      <c r="Q5" s="15" t="str">
        <f t="shared" si="0"/>
        <v>Tipo de indicador</v>
      </c>
      <c r="R5" s="15" t="str">
        <f t="shared" si="0"/>
        <v>Tipo de acumulación</v>
      </c>
      <c r="S5" s="15" t="str">
        <f t="shared" si="0"/>
        <v>Fórmula de cálculo</v>
      </c>
      <c r="T5" s="15" t="str">
        <f t="shared" si="0"/>
        <v>Unidad de medida</v>
      </c>
      <c r="U5" s="15" t="str">
        <f t="shared" si="0"/>
        <v>Periodicidad</v>
      </c>
      <c r="V5" s="15" t="str">
        <f t="shared" si="0"/>
        <v>Días de rezago</v>
      </c>
      <c r="W5" s="15" t="str">
        <f t="shared" si="0"/>
        <v>Medio de verificación</v>
      </c>
      <c r="X5" s="15" t="str">
        <f t="shared" si="0"/>
        <v>Origen</v>
      </c>
      <c r="Y5" s="15" t="str">
        <f t="shared" si="0"/>
        <v xml:space="preserve">Macrometa </v>
      </c>
      <c r="Z5" s="15" t="str">
        <f t="shared" ref="Z5:AE5" si="1">+Z3</f>
        <v>MPC
Mesa Permanente de Concertación</v>
      </c>
      <c r="AA5" s="15" t="str">
        <f t="shared" si="1"/>
        <v>MRA
Mesa Regional Amazónica</v>
      </c>
      <c r="AB5" s="15" t="str">
        <f t="shared" si="1"/>
        <v xml:space="preserve"> CRIC
Consejo Regional Indígena del Cauca</v>
      </c>
      <c r="AC5" s="15" t="str">
        <f t="shared" si="1"/>
        <v xml:space="preserve"> CRIDEC
Consejo Regional Indígena de Caldas</v>
      </c>
      <c r="AD5" s="15" t="str">
        <f t="shared" si="1"/>
        <v xml:space="preserve"> CRIHU
Consejo Regional Indígena del Huila</v>
      </c>
      <c r="AE5" s="15" t="str">
        <f t="shared" si="1"/>
        <v>Otras mesas</v>
      </c>
      <c r="AF5" s="16" t="str">
        <f t="shared" ref="AF5:CQ5" si="2">+AF2</f>
        <v>Étnicos - Comunidad Negra, Afrocolombiana, Raizal y Palenquera</v>
      </c>
      <c r="AG5" s="15" t="str">
        <f t="shared" si="2"/>
        <v>Étnicos - Rrom</v>
      </c>
      <c r="AH5" s="15" t="str">
        <f t="shared" si="2"/>
        <v>Equidad de la Mujer</v>
      </c>
      <c r="AI5" s="15" t="str">
        <f t="shared" si="2"/>
        <v>Primera Infancia, Infancia y Adolescencia</v>
      </c>
      <c r="AJ5" s="15" t="str">
        <f t="shared" si="2"/>
        <v>Víctimas</v>
      </c>
      <c r="AK5" s="15" t="str">
        <f t="shared" si="2"/>
        <v>Participación Ciudadana</v>
      </c>
      <c r="AL5" s="15" t="str">
        <f t="shared" si="2"/>
        <v>Discapacidad</v>
      </c>
      <c r="AM5" s="15" t="str">
        <f t="shared" si="2"/>
        <v>TIC</v>
      </c>
      <c r="AN5" s="15" t="str">
        <f t="shared" si="2"/>
        <v>CTeI</v>
      </c>
      <c r="AO5" s="15" t="str">
        <f t="shared" si="2"/>
        <v>Iniciativas PPI</v>
      </c>
      <c r="AP5" s="15" t="str">
        <f t="shared" si="2"/>
        <v>Derechos Humanos</v>
      </c>
      <c r="AQ5" s="15" t="str">
        <f t="shared" si="2"/>
        <v xml:space="preserve">Pactos Territoriales </v>
      </c>
      <c r="AR5" s="15" t="str">
        <f t="shared" si="2"/>
        <v>CONPES 
(Número documento )</v>
      </c>
      <c r="AS5" s="15" t="str">
        <f t="shared" si="2"/>
        <v>Otros</v>
      </c>
      <c r="AT5" s="15" t="str">
        <f t="shared" si="2"/>
        <v>Línea Base 
2022</v>
      </c>
      <c r="AU5" s="15" t="str">
        <f t="shared" si="2"/>
        <v>Meta 
2023</v>
      </c>
      <c r="AV5" s="15" t="str">
        <f t="shared" si="2"/>
        <v>Meta 
2024</v>
      </c>
      <c r="AW5" s="15" t="str">
        <f t="shared" si="2"/>
        <v>Meta 
2025</v>
      </c>
      <c r="AX5" s="15" t="str">
        <f t="shared" si="2"/>
        <v>Meta 
2026</v>
      </c>
      <c r="AY5" s="15" t="str">
        <f t="shared" si="2"/>
        <v>Meta 
cuatrienio</v>
      </c>
      <c r="AZ5" s="15" t="str">
        <f t="shared" si="2"/>
        <v>Avance 2023</v>
      </c>
      <c r="BA5" s="15" t="str">
        <f t="shared" si="2"/>
        <v>Avance 2024</v>
      </c>
      <c r="BB5" s="15" t="str">
        <f t="shared" si="2"/>
        <v>Avance 2025</v>
      </c>
      <c r="BC5" s="15" t="str">
        <f t="shared" si="2"/>
        <v>Avance 2026</v>
      </c>
      <c r="BD5" s="15" t="str">
        <f t="shared" si="2"/>
        <v>Meta enero</v>
      </c>
      <c r="BE5" s="15" t="str">
        <f t="shared" si="2"/>
        <v>Avance cuantitativo enero</v>
      </c>
      <c r="BF5" s="15" t="str">
        <f t="shared" si="2"/>
        <v>Reporte cualitativo enero</v>
      </c>
      <c r="BG5" s="15" t="str">
        <f t="shared" si="2"/>
        <v>% Meta enero</v>
      </c>
      <c r="BH5" s="15" t="str">
        <f t="shared" si="2"/>
        <v>% Avance enero</v>
      </c>
      <c r="BI5" s="15" t="str">
        <f t="shared" si="2"/>
        <v>Validado enero</v>
      </c>
      <c r="BJ5" s="15" t="str">
        <f t="shared" si="2"/>
        <v>Observaciones validación enero</v>
      </c>
      <c r="BK5" s="15" t="str">
        <f t="shared" si="2"/>
        <v>Meta febrero</v>
      </c>
      <c r="BL5" s="15" t="str">
        <f t="shared" si="2"/>
        <v>Avance cuantitativo febrero</v>
      </c>
      <c r="BM5" s="15" t="str">
        <f t="shared" si="2"/>
        <v>Reporte cualitativo febrero</v>
      </c>
      <c r="BN5" s="15" t="str">
        <f t="shared" si="2"/>
        <v>% Meta febrero</v>
      </c>
      <c r="BO5" s="15" t="str">
        <f t="shared" si="2"/>
        <v>% Avance febrero</v>
      </c>
      <c r="BP5" s="15" t="str">
        <f t="shared" si="2"/>
        <v>Validado febrero</v>
      </c>
      <c r="BQ5" s="15" t="str">
        <f t="shared" si="2"/>
        <v>Observaciones validación febrero</v>
      </c>
      <c r="BR5" s="15" t="str">
        <f t="shared" si="2"/>
        <v>Meta marzo</v>
      </c>
      <c r="BS5" s="15" t="str">
        <f t="shared" si="2"/>
        <v>Avance cuantitativo marzo</v>
      </c>
      <c r="BT5" s="15" t="str">
        <f t="shared" si="2"/>
        <v>Reporte cualitativo marzo</v>
      </c>
      <c r="BU5" s="15" t="str">
        <f t="shared" si="2"/>
        <v>% Meta marzo</v>
      </c>
      <c r="BV5" s="15" t="str">
        <f t="shared" si="2"/>
        <v>% Avance marzo</v>
      </c>
      <c r="BW5" s="15" t="str">
        <f t="shared" si="2"/>
        <v>Validado marzo</v>
      </c>
      <c r="BX5" s="15" t="str">
        <f t="shared" si="2"/>
        <v>Observaciones validación marzo</v>
      </c>
      <c r="BY5" s="15" t="str">
        <f t="shared" si="2"/>
        <v>Meta abril</v>
      </c>
      <c r="BZ5" s="15" t="str">
        <f t="shared" si="2"/>
        <v>Avance cuantitativo abril</v>
      </c>
      <c r="CA5" s="15" t="str">
        <f t="shared" si="2"/>
        <v>Reporte cualitativo abril</v>
      </c>
      <c r="CB5" s="15" t="str">
        <f t="shared" si="2"/>
        <v>% Meta abril</v>
      </c>
      <c r="CC5" s="15" t="str">
        <f t="shared" si="2"/>
        <v>% Avance abril</v>
      </c>
      <c r="CD5" s="15" t="str">
        <f t="shared" si="2"/>
        <v>Validado abril</v>
      </c>
      <c r="CE5" s="15" t="str">
        <f t="shared" si="2"/>
        <v>Observaciones validación abril</v>
      </c>
      <c r="CF5" s="15" t="str">
        <f t="shared" si="2"/>
        <v>Meta mayo</v>
      </c>
      <c r="CG5" s="15" t="str">
        <f t="shared" si="2"/>
        <v>Avance cuantitativo mayo</v>
      </c>
      <c r="CH5" s="15" t="str">
        <f t="shared" si="2"/>
        <v>Reporte cualitativo mayo</v>
      </c>
      <c r="CI5" s="15" t="str">
        <f t="shared" si="2"/>
        <v>% Meta mayo</v>
      </c>
      <c r="CJ5" s="15" t="str">
        <f t="shared" si="2"/>
        <v>% Avance mayo</v>
      </c>
      <c r="CK5" s="15" t="str">
        <f t="shared" si="2"/>
        <v>Validado mayo</v>
      </c>
      <c r="CL5" s="15" t="str">
        <f t="shared" si="2"/>
        <v>Observaciones validación mayo</v>
      </c>
      <c r="CM5" s="15" t="str">
        <f t="shared" si="2"/>
        <v>Meta junio</v>
      </c>
      <c r="CN5" s="15" t="str">
        <f t="shared" si="2"/>
        <v>Avance cuantitativo junio</v>
      </c>
      <c r="CO5" s="15" t="str">
        <f t="shared" si="2"/>
        <v>Reporte cualitativo junio</v>
      </c>
      <c r="CP5" s="15" t="str">
        <f t="shared" si="2"/>
        <v>% Meta junio</v>
      </c>
      <c r="CQ5" s="15" t="str">
        <f t="shared" si="2"/>
        <v>% Avance junio</v>
      </c>
      <c r="CR5" s="15" t="str">
        <f t="shared" ref="CR5:EI5" si="3">+CR2</f>
        <v>Validado junio</v>
      </c>
      <c r="CS5" s="15" t="str">
        <f t="shared" si="3"/>
        <v>Observaciones validación junio</v>
      </c>
      <c r="CT5" s="15" t="str">
        <f t="shared" si="3"/>
        <v>Meta julio</v>
      </c>
      <c r="CU5" s="15" t="str">
        <f t="shared" si="3"/>
        <v>Avance cuantitativo julio</v>
      </c>
      <c r="CV5" s="15" t="str">
        <f t="shared" si="3"/>
        <v>Reporte cualitativo julio</v>
      </c>
      <c r="CW5" s="15" t="str">
        <f t="shared" si="3"/>
        <v>% Meta julio</v>
      </c>
      <c r="CX5" s="15" t="str">
        <f t="shared" si="3"/>
        <v>% Avance julio</v>
      </c>
      <c r="CY5" s="15" t="str">
        <f t="shared" si="3"/>
        <v>Validado julio</v>
      </c>
      <c r="CZ5" s="15" t="str">
        <f t="shared" si="3"/>
        <v>Observaciones validación julio</v>
      </c>
      <c r="DA5" s="15" t="str">
        <f t="shared" si="3"/>
        <v>Meta agosto</v>
      </c>
      <c r="DB5" s="15" t="str">
        <f t="shared" si="3"/>
        <v>Avance cuantitativo agosto</v>
      </c>
      <c r="DC5" s="15" t="str">
        <f t="shared" si="3"/>
        <v>Reporte cualitativo agosto</v>
      </c>
      <c r="DD5" s="15" t="str">
        <f t="shared" si="3"/>
        <v>% Meta agosto</v>
      </c>
      <c r="DE5" s="15" t="str">
        <f t="shared" si="3"/>
        <v>% Avance agosto</v>
      </c>
      <c r="DF5" s="15" t="str">
        <f t="shared" si="3"/>
        <v>Validado agosto</v>
      </c>
      <c r="DG5" s="15" t="str">
        <f t="shared" si="3"/>
        <v>Observaciones validación agosto</v>
      </c>
      <c r="DH5" s="15" t="str">
        <f t="shared" si="3"/>
        <v>Meta septiembre</v>
      </c>
      <c r="DI5" s="15" t="str">
        <f t="shared" si="3"/>
        <v>Avance cuantitativo septiembre</v>
      </c>
      <c r="DJ5" s="15" t="str">
        <f t="shared" si="3"/>
        <v>Reporte cualitativo septiembre</v>
      </c>
      <c r="DK5" s="15" t="str">
        <f t="shared" si="3"/>
        <v>% Meta septiembre</v>
      </c>
      <c r="DL5" s="15" t="str">
        <f t="shared" si="3"/>
        <v>% Avance septiembre</v>
      </c>
      <c r="DM5" s="15" t="str">
        <f t="shared" si="3"/>
        <v>Validado septiembre</v>
      </c>
      <c r="DN5" s="15" t="str">
        <f t="shared" si="3"/>
        <v>Observaciones validación septiembre</v>
      </c>
      <c r="DO5" s="15" t="str">
        <f t="shared" si="3"/>
        <v>Meta octubre</v>
      </c>
      <c r="DP5" s="15" t="str">
        <f t="shared" si="3"/>
        <v>Avance cuantitativo octubre</v>
      </c>
      <c r="DQ5" s="15" t="str">
        <f t="shared" si="3"/>
        <v>Reporte cualitativo octubre</v>
      </c>
      <c r="DR5" s="15" t="str">
        <f t="shared" si="3"/>
        <v>% Meta octubre</v>
      </c>
      <c r="DS5" s="15" t="str">
        <f t="shared" si="3"/>
        <v>% Avance octubre</v>
      </c>
      <c r="DT5" s="15" t="str">
        <f t="shared" si="3"/>
        <v>Validado octubre</v>
      </c>
      <c r="DU5" s="15" t="str">
        <f t="shared" si="3"/>
        <v>Observaciones validación octubre</v>
      </c>
      <c r="DV5" s="15" t="str">
        <f t="shared" si="3"/>
        <v>Meta noviembre</v>
      </c>
      <c r="DW5" s="15" t="str">
        <f t="shared" si="3"/>
        <v>Avance cuantitativo noviembre</v>
      </c>
      <c r="DX5" s="15" t="str">
        <f t="shared" si="3"/>
        <v>Reporte cualitativo noviembre</v>
      </c>
      <c r="DY5" s="15" t="str">
        <f t="shared" si="3"/>
        <v>% Meta noviembre</v>
      </c>
      <c r="DZ5" s="15" t="str">
        <f t="shared" si="3"/>
        <v>% Avance noviembre</v>
      </c>
      <c r="EA5" s="15" t="str">
        <f t="shared" si="3"/>
        <v>Validado noviembre</v>
      </c>
      <c r="EB5" s="15" t="str">
        <f t="shared" si="3"/>
        <v>Observaciones validación noviembre</v>
      </c>
      <c r="EC5" s="15" t="str">
        <f t="shared" si="3"/>
        <v>Meta diciembre</v>
      </c>
      <c r="ED5" s="15" t="str">
        <f t="shared" si="3"/>
        <v>Avance cuantitativo diciembre</v>
      </c>
      <c r="EE5" s="15" t="str">
        <f t="shared" si="3"/>
        <v>Reporte cualitativo diciembre</v>
      </c>
      <c r="EF5" s="15" t="str">
        <f t="shared" si="3"/>
        <v>% Meta diciembre</v>
      </c>
      <c r="EG5" s="15" t="str">
        <f t="shared" si="3"/>
        <v>% Avance diciembre</v>
      </c>
      <c r="EH5" s="15" t="str">
        <f t="shared" si="3"/>
        <v>Validado diciembre</v>
      </c>
      <c r="EI5" s="15" t="str">
        <f t="shared" si="3"/>
        <v>Observaciones validación diciembre</v>
      </c>
      <c r="EJ5" s="15" t="str">
        <f>+EJ3</f>
        <v>INCOMPLETO</v>
      </c>
      <c r="EK5" s="17"/>
      <c r="EL5" s="18"/>
      <c r="EM5" s="18"/>
      <c r="EN5" s="18"/>
      <c r="EO5" s="18"/>
      <c r="EP5" s="18"/>
      <c r="EQ5" s="18"/>
      <c r="ER5" s="18"/>
    </row>
    <row r="6" spans="1:148" s="51" customFormat="1" x14ac:dyDescent="0.25">
      <c r="A6" s="20" t="s">
        <v>1438</v>
      </c>
      <c r="B6" s="21" t="s">
        <v>1183</v>
      </c>
      <c r="C6" s="22" t="s">
        <v>1184</v>
      </c>
      <c r="D6" s="22" t="s">
        <v>1198</v>
      </c>
      <c r="E6" s="23" t="s">
        <v>1199</v>
      </c>
      <c r="F6" s="23" t="s">
        <v>1006</v>
      </c>
      <c r="G6" s="125" t="s">
        <v>1200</v>
      </c>
      <c r="H6" s="255" t="s">
        <v>175</v>
      </c>
      <c r="I6" s="23" t="s">
        <v>158</v>
      </c>
      <c r="J6" s="23" t="s">
        <v>206</v>
      </c>
      <c r="K6" s="23" t="s">
        <v>1201</v>
      </c>
      <c r="L6" s="23" t="s">
        <v>1202</v>
      </c>
      <c r="M6" s="21" t="s">
        <v>1009</v>
      </c>
      <c r="N6" s="63" t="s">
        <v>1203</v>
      </c>
      <c r="O6" s="29">
        <v>75</v>
      </c>
      <c r="P6" s="118" t="s">
        <v>1204</v>
      </c>
      <c r="Q6" s="256" t="s">
        <v>221</v>
      </c>
      <c r="R6" s="30" t="s">
        <v>166</v>
      </c>
      <c r="S6" s="125" t="s">
        <v>1205</v>
      </c>
      <c r="T6" s="29" t="s">
        <v>186</v>
      </c>
      <c r="U6" s="256" t="s">
        <v>187</v>
      </c>
      <c r="V6" s="256">
        <v>0</v>
      </c>
      <c r="W6" s="125" t="s">
        <v>1206</v>
      </c>
      <c r="X6" s="256" t="s">
        <v>171</v>
      </c>
      <c r="Y6" s="21"/>
      <c r="Z6" s="30"/>
      <c r="AA6" s="30"/>
      <c r="AB6" s="30"/>
      <c r="AC6" s="30"/>
      <c r="AD6" s="30"/>
      <c r="AE6" s="30"/>
      <c r="AF6" s="30"/>
      <c r="AG6" s="30"/>
      <c r="AH6" s="29"/>
      <c r="AI6" s="29"/>
      <c r="AJ6" s="29"/>
      <c r="AK6" s="29"/>
      <c r="AL6" s="29"/>
      <c r="AM6" s="29"/>
      <c r="AN6" s="29"/>
      <c r="AO6" s="29"/>
      <c r="AP6" s="29"/>
      <c r="AQ6" s="29"/>
      <c r="AR6" s="31"/>
      <c r="AS6" s="29"/>
      <c r="AT6" s="157">
        <v>0</v>
      </c>
      <c r="AU6" s="178">
        <v>0</v>
      </c>
      <c r="AV6" s="178">
        <v>100</v>
      </c>
      <c r="AW6" s="178">
        <v>0</v>
      </c>
      <c r="AX6" s="178">
        <v>0</v>
      </c>
      <c r="AY6" s="178">
        <v>100</v>
      </c>
      <c r="AZ6" s="178">
        <v>0</v>
      </c>
      <c r="BA6" s="178">
        <v>0</v>
      </c>
      <c r="BB6" s="178">
        <v>0</v>
      </c>
      <c r="BC6" s="257">
        <v>0</v>
      </c>
      <c r="BD6" s="158">
        <v>0</v>
      </c>
      <c r="BE6" s="94"/>
      <c r="BF6" s="40"/>
      <c r="BG6" s="37">
        <f>IFERROR(BD6/AV6,0)</f>
        <v>0</v>
      </c>
      <c r="BH6" s="38">
        <f>+IF(BI6="SI",IFERROR((IF(BI6="SI",BE6,0)/AV6),"REVISAR"),0)</f>
        <v>0</v>
      </c>
      <c r="BI6" s="39" t="s">
        <v>174</v>
      </c>
      <c r="BJ6" s="64" t="s">
        <v>1087</v>
      </c>
      <c r="BK6" s="57">
        <v>0</v>
      </c>
      <c r="BL6" s="44">
        <f>IF(BI6="SI",BE6,0)</f>
        <v>0</v>
      </c>
      <c r="BM6" s="40"/>
      <c r="BN6" s="37">
        <f>+IFERROR(BK6/AV6,0)</f>
        <v>0</v>
      </c>
      <c r="BO6" s="38">
        <f>+IF(BP6="SI",IFERROR((IF(BP6="SI",BL6,0)/AV6),"REVISAR"),BH6)</f>
        <v>0</v>
      </c>
      <c r="BP6" s="39" t="s">
        <v>174</v>
      </c>
      <c r="BQ6" s="64" t="s">
        <v>1015</v>
      </c>
      <c r="BR6" s="57">
        <v>25</v>
      </c>
      <c r="BS6" s="55">
        <v>30</v>
      </c>
      <c r="BT6" s="36" t="s">
        <v>1207</v>
      </c>
      <c r="BU6" s="37">
        <f>IFERROR(BR6/AV6,0)</f>
        <v>0.25</v>
      </c>
      <c r="BV6" s="38">
        <f>+IF(BW6="SI",IFERROR((IF(BW6="SI",BS6,0)/AV6),"REVISAR"),BO6)</f>
        <v>0.3</v>
      </c>
      <c r="BW6" s="39" t="s">
        <v>179</v>
      </c>
      <c r="BX6" s="64" t="s">
        <v>1208</v>
      </c>
      <c r="BY6" s="57">
        <f>+BR6</f>
        <v>25</v>
      </c>
      <c r="BZ6" s="44">
        <f>IF(BW6="SI",BS6,0)</f>
        <v>30</v>
      </c>
      <c r="CA6" s="40"/>
      <c r="CB6" s="37">
        <f>IFERROR(BY6/$AV6,0)</f>
        <v>0.25</v>
      </c>
      <c r="CC6" s="38">
        <f>+IF(CD6="SI",IFERROR((IF(CD6="SI",BZ6,0)/AV6),"REVISAR"),BV6)</f>
        <v>0.3</v>
      </c>
      <c r="CD6" s="39" t="s">
        <v>179</v>
      </c>
      <c r="CE6" s="36" t="s">
        <v>1017</v>
      </c>
      <c r="CF6" s="57">
        <f>+BY6</f>
        <v>25</v>
      </c>
      <c r="CG6" s="44">
        <f>IF(CD6="SI",BZ6,0)</f>
        <v>30</v>
      </c>
      <c r="CH6" s="40"/>
      <c r="CI6" s="37">
        <f>IFERROR(CF6/$AV6,0)</f>
        <v>0.25</v>
      </c>
      <c r="CJ6" s="38">
        <f>+IF(CK6="SI",IFERROR((IF(CK6="SI",CG6,0)/AV6),"REVISAR"),CC6)</f>
        <v>0.3</v>
      </c>
      <c r="CK6" s="39" t="s">
        <v>179</v>
      </c>
      <c r="CL6" s="36" t="s">
        <v>1103</v>
      </c>
      <c r="CM6" s="57">
        <v>45</v>
      </c>
      <c r="CN6" s="40">
        <v>54.7</v>
      </c>
      <c r="CO6" s="40" t="s">
        <v>1209</v>
      </c>
      <c r="CP6" s="37">
        <f>IFERROR(CM6/$AV6,0)</f>
        <v>0.45</v>
      </c>
      <c r="CQ6" s="38">
        <f>+IF(CR6="SI",IFERROR((IF(CR6="SI",CN6,0)/AV6),"REVISAR"),CJ6)</f>
        <v>0.54700000000000004</v>
      </c>
      <c r="CR6" s="39" t="s">
        <v>179</v>
      </c>
      <c r="CS6" s="40" t="s">
        <v>1210</v>
      </c>
      <c r="CT6" s="57">
        <f>+CM6</f>
        <v>45</v>
      </c>
      <c r="CU6" s="44">
        <f>IF(CR6="SI",CN6,0)</f>
        <v>54.7</v>
      </c>
      <c r="CV6" s="40"/>
      <c r="CW6" s="37">
        <f>IFERROR(CT6/$AV6,0)</f>
        <v>0.45</v>
      </c>
      <c r="CX6" s="38">
        <f>+IF(CY6="SI",IFERROR((IF(CY6="SI",CU6,0)/AV6),"REVISAR"),CQ6)</f>
        <v>0.54700000000000004</v>
      </c>
      <c r="CY6" s="39" t="s">
        <v>174</v>
      </c>
      <c r="CZ6" s="40" t="s">
        <v>175</v>
      </c>
      <c r="DA6" s="46">
        <f>+CT6</f>
        <v>45</v>
      </c>
      <c r="DB6" s="44">
        <f>IF(CY6="SI",CU6,0)</f>
        <v>0</v>
      </c>
      <c r="DC6" s="40"/>
      <c r="DD6" s="37">
        <f>IFERROR(DA6/$AV6,0)</f>
        <v>0.45</v>
      </c>
      <c r="DE6" s="38">
        <f>+IF(DF6="SI",IFERROR((IF(DF6="SI",DB6,0)/AV6),"REVISAR"),CX6)</f>
        <v>0.54700000000000004</v>
      </c>
      <c r="DF6" s="39" t="s">
        <v>174</v>
      </c>
      <c r="DG6" s="40" t="s">
        <v>175</v>
      </c>
      <c r="DH6" s="46">
        <v>75</v>
      </c>
      <c r="DI6" s="40"/>
      <c r="DJ6" s="40"/>
      <c r="DK6" s="37">
        <f>IFERROR(DH6/$AV6,0)</f>
        <v>0.75</v>
      </c>
      <c r="DL6" s="38">
        <f>+IF(DM6="SI",IFERROR((IF(DM6="SI",DI6,0)/AV6),"REVISAR"),DE6)</f>
        <v>0.54700000000000004</v>
      </c>
      <c r="DM6" s="39" t="s">
        <v>174</v>
      </c>
      <c r="DN6" s="40" t="s">
        <v>175</v>
      </c>
      <c r="DO6" s="46">
        <f>+DH6</f>
        <v>75</v>
      </c>
      <c r="DP6" s="44">
        <f>IF(DM6="SI",DI6,0)</f>
        <v>0</v>
      </c>
      <c r="DQ6" s="40"/>
      <c r="DR6" s="37">
        <f>IFERROR(DO6/$AV6,0)</f>
        <v>0.75</v>
      </c>
      <c r="DS6" s="38">
        <f>+IF(DT6="SI",IFERROR((IF(DT6="SI",DP6,0)/AV6),"REVISAR"),DL6)</f>
        <v>0.54700000000000004</v>
      </c>
      <c r="DT6" s="39" t="s">
        <v>174</v>
      </c>
      <c r="DU6" s="40" t="s">
        <v>175</v>
      </c>
      <c r="DV6" s="46">
        <f>+DO6</f>
        <v>75</v>
      </c>
      <c r="DW6" s="44">
        <f>IF(DT6="SI",DP6,0)</f>
        <v>0</v>
      </c>
      <c r="DX6" s="40"/>
      <c r="DY6" s="37">
        <f>IFERROR(DV6/$AV6,0)</f>
        <v>0.75</v>
      </c>
      <c r="DZ6" s="38">
        <f>+IF(EA6="SI",IFERROR((IF(EA6="SI",DW6,0)/AV6),"REVISAR"),DS6)</f>
        <v>0.54700000000000004</v>
      </c>
      <c r="EA6" s="39" t="s">
        <v>174</v>
      </c>
      <c r="EB6" s="40" t="s">
        <v>175</v>
      </c>
      <c r="EC6" s="46">
        <f>+AV6</f>
        <v>100</v>
      </c>
      <c r="ED6" s="40"/>
      <c r="EE6" s="40"/>
      <c r="EF6" s="37">
        <f>IFERROR(EC6/$AV6,0)</f>
        <v>1</v>
      </c>
      <c r="EG6" s="38">
        <f>+IF(EH6="SI",IFERROR((IF(EH6="SI",ED6,0)/AV6),"REVISAR"),DZ6)</f>
        <v>0.54700000000000004</v>
      </c>
      <c r="EH6" s="39" t="s">
        <v>174</v>
      </c>
      <c r="EI6" s="40" t="s">
        <v>175</v>
      </c>
      <c r="EJ6" s="48"/>
      <c r="EK6" s="48">
        <v>2024</v>
      </c>
      <c r="EL6" s="49" t="str">
        <f>+VLOOKUP(C6,[8]Listas_desplega!$AI$22:$AJ$44,2,0)</f>
        <v>SG</v>
      </c>
      <c r="EM6" s="49" t="str">
        <f>+VLOOKUP(I6,[8]Listas_desplega!$BY$2:$BZ$7,2,0)</f>
        <v>T_2</v>
      </c>
      <c r="EN6" s="49" t="str">
        <f>+VLOOKUP(J6,[8]Listas_desplega!$BY$10:$BZ$23,2,0)</f>
        <v>T_2_C_3</v>
      </c>
      <c r="EO6" s="49" t="str">
        <f>+VLOOKUP(K6,[8]Listas_desplega!$BY$27:$BZ$54,2,0)</f>
        <v>T_2_C_3_ET_6</v>
      </c>
      <c r="EP6" s="49" t="str">
        <f>+VLOOKUP(L6,[8]Listas_desplega!$BY$57:$BZ$105,2,0)</f>
        <v>T_2_C_3_ET_6_CPT_1</v>
      </c>
      <c r="EQ6" s="50" t="str">
        <f>+VLOOKUP(M6,[8]Listas_desplega!$J$2:$K$11,2,FALSE)</f>
        <v>Eje_E_9</v>
      </c>
      <c r="ER6" s="50"/>
    </row>
    <row r="7" spans="1:148" s="51" customFormat="1" x14ac:dyDescent="0.25">
      <c r="A7" s="20" t="s">
        <v>1439</v>
      </c>
      <c r="B7" s="21" t="s">
        <v>1183</v>
      </c>
      <c r="C7" s="22" t="s">
        <v>1184</v>
      </c>
      <c r="D7" s="22" t="s">
        <v>1198</v>
      </c>
      <c r="E7" s="23" t="s">
        <v>1199</v>
      </c>
      <c r="F7" s="23" t="s">
        <v>1006</v>
      </c>
      <c r="G7" s="125" t="s">
        <v>1200</v>
      </c>
      <c r="H7" s="255" t="s">
        <v>175</v>
      </c>
      <c r="I7" s="23" t="s">
        <v>605</v>
      </c>
      <c r="J7" s="23" t="s">
        <v>606</v>
      </c>
      <c r="K7" s="23" t="s">
        <v>607</v>
      </c>
      <c r="L7" s="23" t="s">
        <v>608</v>
      </c>
      <c r="M7" s="21" t="s">
        <v>1009</v>
      </c>
      <c r="N7" s="63" t="s">
        <v>1211</v>
      </c>
      <c r="O7" s="29">
        <v>76</v>
      </c>
      <c r="P7" s="122" t="s">
        <v>1212</v>
      </c>
      <c r="Q7" s="256" t="s">
        <v>477</v>
      </c>
      <c r="R7" s="28" t="s">
        <v>222</v>
      </c>
      <c r="S7" s="125" t="s">
        <v>1213</v>
      </c>
      <c r="T7" s="29" t="s">
        <v>186</v>
      </c>
      <c r="U7" s="256" t="s">
        <v>187</v>
      </c>
      <c r="V7" s="256">
        <v>15</v>
      </c>
      <c r="W7" s="125" t="s">
        <v>1214</v>
      </c>
      <c r="X7" s="256" t="s">
        <v>171</v>
      </c>
      <c r="Y7" s="21"/>
      <c r="Z7" s="30"/>
      <c r="AA7" s="30"/>
      <c r="AB7" s="30"/>
      <c r="AC7" s="30"/>
      <c r="AD7" s="30"/>
      <c r="AE7" s="30"/>
      <c r="AF7" s="30"/>
      <c r="AG7" s="30"/>
      <c r="AH7" s="29"/>
      <c r="AI7" s="29"/>
      <c r="AJ7" s="29"/>
      <c r="AK7" s="29"/>
      <c r="AL7" s="29"/>
      <c r="AM7" s="29"/>
      <c r="AN7" s="29"/>
      <c r="AO7" s="29"/>
      <c r="AP7" s="29"/>
      <c r="AQ7" s="29"/>
      <c r="AR7" s="31"/>
      <c r="AS7" s="29"/>
      <c r="AT7" s="157">
        <v>0</v>
      </c>
      <c r="AU7" s="178">
        <v>0</v>
      </c>
      <c r="AV7" s="178">
        <v>90</v>
      </c>
      <c r="AW7" s="178">
        <v>0</v>
      </c>
      <c r="AX7" s="178">
        <v>0</v>
      </c>
      <c r="AY7" s="178">
        <v>90</v>
      </c>
      <c r="AZ7" s="178">
        <v>0</v>
      </c>
      <c r="BA7" s="178">
        <v>0</v>
      </c>
      <c r="BB7" s="178">
        <v>0</v>
      </c>
      <c r="BC7" s="257">
        <v>0</v>
      </c>
      <c r="BD7" s="258">
        <v>0</v>
      </c>
      <c r="BE7" s="259"/>
      <c r="BF7" s="178"/>
      <c r="BG7" s="37">
        <f>IFERROR(BD7/AV7,0)</f>
        <v>0</v>
      </c>
      <c r="BH7" s="38">
        <f>+IF(BI7="SI",IFERROR((IF(BI7="SI",BE7,0)/AV7),"REVISAR"),0)</f>
        <v>0</v>
      </c>
      <c r="BI7" s="39" t="s">
        <v>174</v>
      </c>
      <c r="BJ7" s="64" t="s">
        <v>1087</v>
      </c>
      <c r="BK7" s="250">
        <v>0</v>
      </c>
      <c r="BL7" s="44">
        <f>IF(BI7="SI",BE7,0)</f>
        <v>0</v>
      </c>
      <c r="BM7" s="178"/>
      <c r="BN7" s="37">
        <f>+IFERROR(BK7/AV7,0)</f>
        <v>0</v>
      </c>
      <c r="BO7" s="38">
        <f>+IF(BP7="SI",IFERROR((IF(BP7="SI",BL7,0)/AV7),"REVISAR"),BH7)</f>
        <v>0</v>
      </c>
      <c r="BP7" s="39" t="s">
        <v>174</v>
      </c>
      <c r="BQ7" s="64" t="s">
        <v>1015</v>
      </c>
      <c r="BR7" s="250">
        <v>90</v>
      </c>
      <c r="BS7" s="260">
        <v>100</v>
      </c>
      <c r="BT7" s="261" t="s">
        <v>1215</v>
      </c>
      <c r="BU7" s="37">
        <f>IFERROR(BR7/AV7,0)</f>
        <v>1</v>
      </c>
      <c r="BV7" s="38">
        <f>+IF(BW7="SI",IFERROR((IF(BW7="SI",BS7,0)/AV7),"REVISAR"),BO7)</f>
        <v>1.1111111111111112</v>
      </c>
      <c r="BW7" s="39" t="s">
        <v>179</v>
      </c>
      <c r="BX7" s="64" t="s">
        <v>1208</v>
      </c>
      <c r="BY7" s="57">
        <f>+BR7</f>
        <v>90</v>
      </c>
      <c r="BZ7" s="44">
        <f>IF(BW7="SI",BS7,0)</f>
        <v>100</v>
      </c>
      <c r="CA7" s="178"/>
      <c r="CB7" s="37">
        <f>IFERROR(BY7/$AV7,0)</f>
        <v>1</v>
      </c>
      <c r="CC7" s="38">
        <f>+IF(CD7="SI",IFERROR((IF(CD7="SI",BZ7,0)/AV7),"REVISAR"),BV7)</f>
        <v>1.1111111111111112</v>
      </c>
      <c r="CD7" s="39" t="s">
        <v>179</v>
      </c>
      <c r="CE7" s="36" t="s">
        <v>1017</v>
      </c>
      <c r="CF7" s="57">
        <f>+BY7</f>
        <v>90</v>
      </c>
      <c r="CG7" s="44">
        <f>IF(CD7="SI",BZ7,0)</f>
        <v>100</v>
      </c>
      <c r="CH7" s="178"/>
      <c r="CI7" s="37">
        <f>IFERROR(CF7/$AV7,0)</f>
        <v>1</v>
      </c>
      <c r="CJ7" s="38">
        <f>+IF(CK7="SI",IFERROR((IF(CK7="SI",CG7,0)/AV7),"REVISAR"),CC7)</f>
        <v>1.1111111111111112</v>
      </c>
      <c r="CK7" s="39" t="s">
        <v>179</v>
      </c>
      <c r="CL7" s="36" t="s">
        <v>1103</v>
      </c>
      <c r="CM7" s="250">
        <v>90</v>
      </c>
      <c r="CN7" s="178">
        <v>100</v>
      </c>
      <c r="CO7" s="178" t="s">
        <v>1216</v>
      </c>
      <c r="CP7" s="37">
        <f>IFERROR(CM7/$AV7,0)</f>
        <v>1</v>
      </c>
      <c r="CQ7" s="38">
        <f>+IF(CR7="SI",IFERROR((IF(CR7="SI",CN7,0)/AV7),"REVISAR"),CJ7)</f>
        <v>1.1111111111111112</v>
      </c>
      <c r="CR7" s="39" t="s">
        <v>179</v>
      </c>
      <c r="CS7" s="40" t="s">
        <v>1210</v>
      </c>
      <c r="CT7" s="57">
        <f>+CM7</f>
        <v>90</v>
      </c>
      <c r="CU7" s="44">
        <f>IF(CR7="SI",CN7,0)</f>
        <v>100</v>
      </c>
      <c r="CV7" s="178"/>
      <c r="CW7" s="37">
        <f>IFERROR(CT7/$AV7,0)</f>
        <v>1</v>
      </c>
      <c r="CX7" s="38">
        <f>+IF(CY7="SI",IFERROR((IF(CY7="SI",CU7,0)/AV7),"REVISAR"),CQ7)</f>
        <v>1.1111111111111112</v>
      </c>
      <c r="CY7" s="39" t="s">
        <v>174</v>
      </c>
      <c r="CZ7" s="40" t="s">
        <v>175</v>
      </c>
      <c r="DA7" s="46">
        <f>+CT7</f>
        <v>90</v>
      </c>
      <c r="DB7" s="44">
        <f>IF(CY7="SI",CU7,0)</f>
        <v>0</v>
      </c>
      <c r="DC7" s="178"/>
      <c r="DD7" s="37">
        <f>IFERROR(DA7/$AV7,0)</f>
        <v>1</v>
      </c>
      <c r="DE7" s="38">
        <f>+IF(DF7="SI",IFERROR((IF(DF7="SI",DB7,0)/AV7),"REVISAR"),CX7)</f>
        <v>1.1111111111111112</v>
      </c>
      <c r="DF7" s="39" t="s">
        <v>174</v>
      </c>
      <c r="DG7" s="40" t="s">
        <v>175</v>
      </c>
      <c r="DH7" s="254">
        <v>90</v>
      </c>
      <c r="DI7" s="178"/>
      <c r="DJ7" s="178"/>
      <c r="DK7" s="37">
        <f>IFERROR(DH7/$AV7,0)</f>
        <v>1</v>
      </c>
      <c r="DL7" s="38">
        <f>+IF(DM7="SI",IFERROR((IF(DM7="SI",DI7,0)/AV7),"REVISAR"),DE7)</f>
        <v>1.1111111111111112</v>
      </c>
      <c r="DM7" s="39" t="s">
        <v>174</v>
      </c>
      <c r="DN7" s="40" t="s">
        <v>175</v>
      </c>
      <c r="DO7" s="46">
        <f>+DH7</f>
        <v>90</v>
      </c>
      <c r="DP7" s="44">
        <f>IF(DM7="SI",DI7,0)</f>
        <v>0</v>
      </c>
      <c r="DQ7" s="178"/>
      <c r="DR7" s="37">
        <f>IFERROR(DO7/$AV7,0)</f>
        <v>1</v>
      </c>
      <c r="DS7" s="38">
        <f>+IF(DT7="SI",IFERROR((IF(DT7="SI",DP7,0)/AV7),"REVISAR"),DL7)</f>
        <v>1.1111111111111112</v>
      </c>
      <c r="DT7" s="39" t="s">
        <v>174</v>
      </c>
      <c r="DU7" s="40" t="s">
        <v>175</v>
      </c>
      <c r="DV7" s="46">
        <f>+DO7</f>
        <v>90</v>
      </c>
      <c r="DW7" s="44">
        <f>IF(DT7="SI",DP7,0)</f>
        <v>0</v>
      </c>
      <c r="DX7" s="178"/>
      <c r="DY7" s="37">
        <f>IFERROR(DV7/$AV7,0)</f>
        <v>1</v>
      </c>
      <c r="DZ7" s="38">
        <f>+IF(EA7="SI",IFERROR((IF(EA7="SI",DW7,0)/AV7),"REVISAR"),DS7)</f>
        <v>1.1111111111111112</v>
      </c>
      <c r="EA7" s="39" t="s">
        <v>174</v>
      </c>
      <c r="EB7" s="40" t="s">
        <v>175</v>
      </c>
      <c r="EC7" s="46">
        <f>+AV7</f>
        <v>90</v>
      </c>
      <c r="ED7" s="178"/>
      <c r="EE7" s="178"/>
      <c r="EF7" s="37">
        <f>IFERROR(EC7/$AV7,0)</f>
        <v>1</v>
      </c>
      <c r="EG7" s="38">
        <f>+IF(EH7="SI",IFERROR((IF(EH7="SI",ED7,0)/AV7),"REVISAR"),DZ7)</f>
        <v>1.1111111111111112</v>
      </c>
      <c r="EH7" s="39" t="s">
        <v>174</v>
      </c>
      <c r="EI7" s="40" t="s">
        <v>175</v>
      </c>
      <c r="EJ7" s="48"/>
      <c r="EK7" s="48">
        <v>2024</v>
      </c>
      <c r="EL7" s="49" t="str">
        <f>+VLOOKUP(C7,[8]Listas_desplega!$AI$22:$AJ$44,2,0)</f>
        <v>SG</v>
      </c>
      <c r="EM7" s="49" t="str">
        <f>+VLOOKUP(I7,[8]Listas_desplega!$BY$2:$BZ$7,2,0)</f>
        <v>T_5</v>
      </c>
      <c r="EN7" s="49" t="str">
        <f>+VLOOKUP(J7,[8]Listas_desplega!$BY$10:$BZ$23,2,0)</f>
        <v>T_5_C_1</v>
      </c>
      <c r="EO7" s="49" t="str">
        <f>+VLOOKUP(K7,[8]Listas_desplega!$BY$27:$BZ$54,2,0)</f>
        <v>T_5_C_1_ET_1</v>
      </c>
      <c r="EP7" s="49" t="str">
        <f>+VLOOKUP(L7,[8]Listas_desplega!$BY$57:$BZ$105,2,0)</f>
        <v>T_5_C_1_ET_1_CPT_2</v>
      </c>
      <c r="EQ7" s="50" t="str">
        <f>+VLOOKUP(M7,[8]Listas_desplega!$J$2:$K$11,2,FALSE)</f>
        <v>Eje_E_9</v>
      </c>
      <c r="ER7" s="50"/>
    </row>
    <row r="10" spans="1:148" x14ac:dyDescent="0.25">
      <c r="P10" s="309"/>
    </row>
    <row r="19" spans="9:9" x14ac:dyDescent="0.25">
      <c r="I19" t="s">
        <v>175</v>
      </c>
    </row>
  </sheetData>
  <sheetProtection formatCells="0" formatColumns="0" formatRows="0" autoFilter="0" pivotTables="0"/>
  <autoFilter ref="A5:EJ7" xr:uid="{EB877CB4-5956-4335-9CEA-3BB2802A6911}"/>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6:BI7 BP6:BP7 BW6:BW7 CD6:CD7 CK6:CK7 CR6:CR7 CY6:CY7 DF6:DF7 DM6:DM7 DT6:DT7 EA6:EA7 EH6:EH7">
    <cfRule type="cellIs" dxfId="2" priority="4" operator="equal">
      <formula>"Pendiente Validar"</formula>
    </cfRule>
    <cfRule type="cellIs" dxfId="1" priority="5" operator="equal">
      <formula>"NO"</formula>
    </cfRule>
    <cfRule type="cellIs" dxfId="0" priority="6" operator="equal">
      <formula>"SI"</formula>
    </cfRule>
  </conditionalFormatting>
  <dataValidations count="142">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9AF062A5-9DA7-4E73-A6C9-AD48DDEFA60F}"/>
    <dataValidation allowBlank="1" showInputMessage="1" showErrorMessage="1" promptTitle="Macrometa" prompt="Si el indicador hace parte del reporte de alguna &quot;Macrometa&quot; de Presidencia, seleccione la que corresponda de la lista desplegable." sqref="Y2" xr:uid="{570C724D-1482-4A66-9D10-BED444DCE7B1}"/>
    <dataValidation allowBlank="1" showInputMessage="1" showErrorMessage="1" promptTitle="Medio de verificación" prompt="Documento que soporta el avance cuantitativo del indicador." sqref="W2:W3" xr:uid="{A921B380-6FAF-4FFA-847A-0A0A38324CD6}"/>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46561709-27C4-4DB5-AD8F-2FF45A1CEAFE}"/>
    <dataValidation allowBlank="1" showInputMessage="1" showErrorMessage="1" promptTitle="ID Indicador" prompt="Campo registrado por la OAPF." sqref="O2:O3" xr:uid="{3EBBBCB3-E404-4B6A-A518-1EB7618A14A6}"/>
    <dataValidation allowBlank="1" showInputMessage="1" showErrorMessage="1" promptTitle="Dimensiónn MIPG" prompt="Seleccione de la lista desplegable la dimensión del Modelo Integrado de Planeación y Gestión (MIPG) a la cual se asocia el indicador." sqref="E2:E3" xr:uid="{1D1BD884-CE9B-4904-8EFD-5D9591DC5389}"/>
    <dataValidation allowBlank="1" showInputMessage="1" showErrorMessage="1" promptTitle="CONPES (Número documento)" prompt="Diligencie el número del documento (s) CONPES asociados con el indicador." sqref="AR2:AR3" xr:uid="{9C806F52-77CC-48E2-99B6-CB729AE7B884}"/>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4A26857C-AB46-424D-8DF5-544B942FCC99}"/>
    <dataValidation allowBlank="1" showInputMessage="1" showErrorMessage="1" promptTitle="Derechos Humanos" prompt="Marque con &quot;X&quot; si el indicador se relaciona con algún componente del Plan Nacional de Educación en Derechos Humanos (PLANEDH)" sqref="AP2:AP3" xr:uid="{2FAB2762-545A-48B4-9844-4745F8763D1A}"/>
    <dataValidation allowBlank="1" showInputMessage="1" showErrorMessage="1" promptTitle="Iniciativas PPI" prompt="Marque con &quot;X&quot; si el indicador está asociado al cumplimiento de iniciativas planteadas en el Plan Plurianual de Inversión para 2024." sqref="AO2:AO3" xr:uid="{5BC659B1-B2DC-4D66-AE68-F200F0D9165C}"/>
    <dataValidation allowBlank="1" showInputMessage="1" showErrorMessage="1" promptTitle="Discapacidad" prompt="Marque con &quot;X&quot; si el indicador responde a un compromiso del MEN en desarrollo de la Política de Discapacidad." sqref="AL2:AL3" xr:uid="{F5730BBF-9112-4A69-B0C9-C9ECF3C301A4}"/>
    <dataValidation allowBlank="1" showInputMessage="1" showErrorMessage="1" promptTitle="Víctimas" prompt="Marque con &quot;X&quot; si el indicador responde a un compromiso adquirido por el MEN en desarrollo de la Política de Víctimas." sqref="AJ2:AJ3" xr:uid="{259E4F32-F808-4699-9D43-716C8A790EB9}"/>
    <dataValidation allowBlank="1" showInputMessage="1" showErrorMessage="1" promptTitle="Equidad de la Mujer" prompt="Marque con &quot;X&quot; si el indicador responde la política de Equidad de la Mujer." sqref="AH2:AH3" xr:uid="{BE0E3170-EBEC-4F10-929C-90B98B233055}"/>
    <dataValidation allowBlank="1" showInputMessage="1" showErrorMessage="1" promptTitle="Otras mesas" prompt="Diligencie el nombre de otra instancia con Grupos Étnicos - Indígenas con compromisos asociados al indicador." sqref="AE3" xr:uid="{087B3243-C61A-4D9E-B4C2-391C5D83DCBB}"/>
    <dataValidation allowBlank="1" showInputMessage="1" showErrorMessage="1" promptTitle="Periodicidad" prompt="Corresponde a la temporalidad con la cual se reporta el avance cuantitativo del indicador." sqref="U2:U3" xr:uid="{C3F6C92C-8F5E-4FEF-B48D-4BF4C1709B8B}"/>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E10C5EB7-1A43-41DD-AC11-FA5BEE0C89B2}"/>
    <dataValidation allowBlank="1" showInputMessage="1" showErrorMessage="1" promptTitle="Dias de rezago" prompt="Cantidad de días que se requiere para procesar la información y emitir el dato de avance cuantitativo después del cierre del periodo. " sqref="V2:V3" xr:uid="{64FB7A3B-74B7-419E-8406-7FBFA1F0C587}"/>
    <dataValidation allowBlank="1" showInputMessage="1" showErrorMessage="1" promptTitle="Unidad de medida" prompt="Parámetro de referencia para determina la magnitud del indicador (Ej: número, porcentaje,...)" sqref="T2:T3" xr:uid="{5125F2F1-FABE-45CF-A796-951CA72CF4C6}"/>
    <dataValidation allowBlank="1" showInputMessage="1" showErrorMessage="1" promptTitle="Tipo de acumulación" prompt="Seleccione de la lista desplegable el tipo de acumulación:_x000a__x000a_• Mantenimiento (stock)_x000a_• Flujo _x000a_• Acumulado_x000a_• Capacidad_x000a_• Reducción" sqref="R2:R3" xr:uid="{60B0FDA2-E401-4EC5-BF78-C7A2E31B60F0}"/>
    <dataValidation allowBlank="1" showInputMessage="1" showErrorMessage="1" promptTitle="Fórmula de cálculo" prompt="Es la representación matemática del cálculo a realizar para obtener el dato de avance cuantitativo del indicador." sqref="S2:S3" xr:uid="{2D95A2D2-1844-473E-A055-87D300A7A463}"/>
    <dataValidation allowBlank="1" showInputMessage="1" showErrorMessage="1" promptTitle="Estrategia" prompt="Registre la estrategia que permitirá alcanzar el eje estratégico. Debe coincidir con la hoja de acciones._x000a_" sqref="N2:N3" xr:uid="{45A5147B-3346-426E-B178-4AF096A6A8C7}"/>
    <dataValidation allowBlank="1" showInputMessage="1" showErrorMessage="1" promptTitle="Eje estratégico" prompt="Seleccione de la lista desplegable el eje estratégico del MEN al cual se asocia el indicador. Los ejes estratégicos fueron construidos en ejercicios de Planeación Estratégica." sqref="M2:M3" xr:uid="{D81DCB6C-3F07-4A03-BA31-9B7DDBC16A60}"/>
    <dataValidation allowBlank="1" showInputMessage="1" showErrorMessage="1" promptTitle="Componente PND" prompt="Seleccione de la lista desplegable el componente del eje de transformación al cual se asocia el indicador. Los componentes fueron definidos para agrupar las iniciativas descritas en los catalizadores.  " sqref="L2:L3" xr:uid="{D6B406A7-043B-468C-A9A2-66A675BE95B8}"/>
    <dataValidation allowBlank="1" showInputMessage="1" showErrorMessage="1" promptTitle="Catalizador PND" prompt="Seleccione de la lista desplegable el catalizador de la transformación PND al cual se asocia el indicador. " sqref="K2:K3" xr:uid="{DA2DB17D-3FF0-4775-80D6-1242B17E8921}"/>
    <dataValidation allowBlank="1" showInputMessage="1" showErrorMessage="1" promptTitle="Transformación PND" prompt="Seleccione de la lista desplegable la transformación del Plan Nacional de Desarrollo (PND) a la cual se asocia el indicador." sqref="I2:I3" xr:uid="{5EB34BD5-15C2-429A-B923-7DA89E110F1A}"/>
    <dataValidation allowBlank="1" showInputMessage="1" showErrorMessage="1" promptTitle="Meta ODS" prompt="Seleccione de la lista desplegable la meta del Objetivo de Desarrollo Sostenible (ODS) al cual se asocia el indicador." sqref="H2:H3" xr:uid="{D86274EF-19D3-4A96-A60C-3270991E748C}"/>
    <dataValidation allowBlank="1" showInputMessage="1" showErrorMessage="1" promptTitle="Objetivo SIG" prompt="Seleccione de la lista desplegable el objetivo del Sistema Integrado de Gestión (SIG) al cual se asocia el indicador." sqref="F2:F3" xr:uid="{E416A428-7FA0-4410-8BD5-565AD3ABD20F}"/>
    <dataValidation allowBlank="1" showInputMessage="1" showErrorMessage="1" promptTitle="Dependencia" prompt="Seleccione de la lista desplegable la dependencia responsable del indicador." sqref="D2:D3" xr:uid="{FDF83090-D8A5-438C-91F0-1610BFC34D97}"/>
    <dataValidation allowBlank="1" showInputMessage="1" showErrorMessage="1" promptTitle="Despacho o dirección " prompt="Seleccione de la lista desplegable el despacho o la dirección responsable del indicador." sqref="C2:C4 F4 I4 L4 O4 R4 U4 X4 AA4 AD4 AG4 AJ4 AM4 AP4 AS4 AV4 AY4 BB4 BE4 BH4 BK4 BN4 BQ4 BT4 BW4 BZ4 CC4 CF4 CI4 CL4 CO4 CR4 CU4 CX4 DA4 DD4 DG4 DJ4 DM4 DP4 DS4 DV4 DY4 EB4 EE4 EH4" xr:uid="{25BCD904-8D28-428B-B592-49155797418D}"/>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4 E4 H4 K4 N4 Q4 T4 W4 Z4 AC4 AF4 AI4 AL4 AO4 AR4 AU4 AX4 BA4 BD4 BG4 BJ4 BM4 BP4 BS4 BV4 BY4 CB4 CE4 CH4 CK4 CN4 CQ4 CT4 CW4 CZ4 DC4 DF4 DI4 DL4 DO4 DR4 DU4 DX4 EA4 ED4 EG4" xr:uid="{40B5D103-6BD3-47F4-AD2D-F963C1B96297}"/>
    <dataValidation allowBlank="1" showInputMessage="1" showErrorMessage="1" promptTitle="Otros" prompt="Seleccione de la lista a que otro compromiso responde el indicador formulado._x000a_" sqref="AS2" xr:uid="{0788C033-B846-4EE6-9FA0-BB0E8B2F3420}"/>
    <dataValidation allowBlank="1" showInputMessage="1" showErrorMessage="1" promptTitle="Primer infancia" prompt="Marque con &quot;X&quot; si el indicador se enmarca en alguna de  las categorias de la política de Primera Infancia, Infancia y Adolescencia " sqref="AI2" xr:uid="{B5B933CD-C31C-4325-B4B9-71EEC5D1A7E0}"/>
    <dataValidation allowBlank="1" showInputMessage="1" showErrorMessage="1" promptTitle="Participación Ciudadana" prompt="Marque con &quot;X&quot; si el indicador responde a alguna estrategia o actividad, en el marco de la política de Participación Ciudadana " sqref="AK2" xr:uid="{0AC914C2-B808-4CD2-A281-7DBC4A2CBFC0}"/>
    <dataValidation allowBlank="1" showInputMessage="1" showErrorMessage="1" promptTitle="TIC" prompt="Marque con &quot;X&quot; si el indicador se asocia con la política de Tecnologías de la Información y las Comunicaciones" sqref="AM2" xr:uid="{33B73ADB-79E7-464B-A8C0-8D9BD1856EF7}"/>
    <dataValidation allowBlank="1" showInputMessage="1" showErrorMessage="1" promptTitle="CTeI" prompt="Marque con &quot;X&quot; si el indicador se relaciona con algún componente de la política de Ciencia, Tecnología e Innovación " sqref="AN2:AN3" xr:uid="{600D93CB-D52C-4138-8DED-CD2B21EA96AB}"/>
    <dataValidation allowBlank="1" showInputMessage="1" showErrorMessage="1" promptTitle="Étnicos - Rrom" prompt="Marque con &quot;X&quot; si el indicador responde a un compromiso adquirido por el MEN con una comunidad Rrom" sqref="AG2:AG3" xr:uid="{08C3909F-C782-4FE7-BBAA-9F55A8CB579D}"/>
    <dataValidation allowBlank="1" showInputMessage="1" showErrorMessage="1" promptTitle="Étnicos - NARP" prompt="Marque con &quot;X&quot; si el indicador responde a un compromiso adquirido por el MEN con una comunidad Negra, Afrocolombiana, Raizal y Palenquera" sqref="AF2:AF3" xr:uid="{FD0C800B-1EEF-4498-B6BC-DF5AB0931C54}"/>
    <dataValidation allowBlank="1" showInputMessage="1" showErrorMessage="1" promptTitle="Proceso SIG" prompt="Seleccione de la lista desplegable el proceso del SIG al cual se asocia el indicador" sqref="G2" xr:uid="{61950B9E-A355-4EDB-A3E0-DF3165E293C7}"/>
    <dataValidation allowBlank="1" showInputMessage="1" showErrorMessage="1" promptTitle="CRIC" prompt="Registre el número del compromiso adquirido por el MEN con el Consejo Regional Indígena del Cauca que esté asociado al indicador." sqref="AB3" xr:uid="{746AF4B3-1D81-4D24-895E-2CFF62482DF6}"/>
    <dataValidation allowBlank="1" showInputMessage="1" showErrorMessage="1" promptTitle="CRIHU" prompt="Registre el número del compromiso adquirido por el MEN con el Consejo Regional Indígena del Huila que esté asociado al indicador." sqref="AD3" xr:uid="{CCE39998-834C-459C-A0DA-5934A8318586}"/>
    <dataValidation allowBlank="1" showInputMessage="1" showErrorMessage="1" promptTitle="CRIDEC" prompt="Registre el número del compromiso adquirido por el MEN con el Consejo Regional Indígena de Caldas que esté asociado al indicador._x000a_" sqref="AC3" xr:uid="{4C60C224-E3B3-478D-BB90-29015B48B898}"/>
    <dataValidation allowBlank="1" showInputMessage="1" showErrorMessage="1" promptTitle="MRA" prompt="Registre el número del compromiso adquirido por el MEN en la Mesa Regional Amazónica que esté asociado al indicador." sqref="AA3" xr:uid="{8C434A97-43B5-4B10-BA2A-D1FC4A9C27B9}"/>
    <dataValidation allowBlank="1" showInputMessage="1" showErrorMessage="1" promptTitle="MPC" prompt="Registre el número del compromiso adquirido por el MEN en la Mesa Permanente de Concertación indígena que esté asociado al indicador." sqref="Z3" xr:uid="{196152B9-B17D-424C-8227-FD318BDE22F8}"/>
    <dataValidation allowBlank="1" showInputMessage="1" showErrorMessage="1" promptTitle="Meta diciembre" prompt="Diligenciar el valor de la meta programada para la vigencia _x000a_" sqref="EC2" xr:uid="{E4BF9DD3-9CC9-4057-9432-9FF4DA9AB822}"/>
    <dataValidation allowBlank="1" showInputMessage="1" showErrorMessage="1" promptTitle="Meta noviembre" prompt="Diligenciar el valor de la meta programada para el mes. _x000a_Debe ser registrado de manera acumulada de acuerdo con la periodicidad del indicador  " sqref="DV2" xr:uid="{D50EF0ED-4304-48B0-A534-32DE58205FA3}"/>
    <dataValidation allowBlank="1" showInputMessage="1" showErrorMessage="1" promptTitle="Meta septiembre" prompt="Diligenciar el valor de la meta programada para el mes. _x000a_Debe ser registrado de manera acumulada de acuerdo con la periodicidad del indicador  " sqref="DH2" xr:uid="{4B198B9C-C75D-4C42-B2A3-0475CC45FDEE}"/>
    <dataValidation allowBlank="1" showInputMessage="1" showErrorMessage="1" promptTitle="Meta agosto" prompt="Diligenciar el valor de la meta programada para el mes. _x000a_Debe ser registrado de manera acumulada de acuerdo con la periodicidad del indicador  " sqref="DA2" xr:uid="{7DF550AE-108C-4E52-92AC-A8B547387D0E}"/>
    <dataValidation allowBlank="1" showInputMessage="1" showErrorMessage="1" promptTitle="Meta junio" prompt="Diligenciar el valor de la meta programada para el mes. _x000a_Debe ser registrado de manera acumulada de acuerdo con la periodicidad del indicador  " sqref="CM2" xr:uid="{BBC14D2E-A438-4036-9F43-E4AE7984CA3D}"/>
    <dataValidation allowBlank="1" showInputMessage="1" showErrorMessage="1" promptTitle="Meta mayo" prompt="Diligenciar el valor de la meta programada para el mes. _x000a_Debe ser registrado de manera acumulada de acuerdo con la periodicidad del indicador  " sqref="CF2" xr:uid="{EEED0B9B-6A96-45AA-B691-7A0938D9E422}"/>
    <dataValidation allowBlank="1" showInputMessage="1" showErrorMessage="1" promptTitle="Meta abril" prompt="Diligenciar el valor de la meta programada para el mes. _x000a_Debe ser registrado de manera acumulada de acuerdo con la periodicidad del indicador  " sqref="BY2" xr:uid="{CD94F806-C5B7-4480-9D88-17AF0C2952D5}"/>
    <dataValidation allowBlank="1" showInputMessage="1" showErrorMessage="1" promptTitle="Meta marzo" prompt="Diligenciar el valor de la meta programada para el mes. _x000a_Debe ser registrado de manera acumulada de acuerdo con la periodicidad del indicador  " sqref="BR2" xr:uid="{BAFC04C4-7F2C-4374-9C8D-79BFF10616A9}"/>
    <dataValidation allowBlank="1" showInputMessage="1" showErrorMessage="1" promptTitle="Meta febrero" prompt="Diligenciar el valor de la meta programada para el mes. _x000a_Debe ser registrado de manera acumulada de acuerdo con la periodicidad del indicador  " sqref="BK2:BK3" xr:uid="{861147ED-05BB-4E8A-BF99-406B18D2587C}"/>
    <dataValidation allowBlank="1" showInputMessage="1" showErrorMessage="1" promptTitle="Meta enero" prompt="Diligenciar el valor de la meta programada para el mes. _x000a_Debe ser registrado de manera acumulada de acuerdo con la periodicidad del indicador  " sqref="BD2" xr:uid="{65336B69-49D8-4632-8734-2E7F0F8D5D57}"/>
    <dataValidation allowBlank="1" showInputMessage="1" showErrorMessage="1" promptTitle="Avance 2025" prompt="Corresponde a la cantidad o resultado alcanzado del indicador para el año 2025" sqref="BB2:BC2" xr:uid="{12163D14-940B-4D4C-BC52-F3BC6A44EC2C}"/>
    <dataValidation allowBlank="1" showInputMessage="1" showErrorMessage="1" promptTitle="Avance 2024" prompt="Corresponde a la cantidad o resultado alcanzado del indicador para el año 2024" sqref="BA2" xr:uid="{273C60DF-AFD2-4791-8B56-3E497C628711}"/>
    <dataValidation allowBlank="1" showInputMessage="1" showErrorMessage="1" promptTitle="Avance 2023" prompt="Corresponde a la cantidad o resultado alcanzado del indicador para el año 2023" sqref="AZ2" xr:uid="{4DC1477B-02BF-4173-8C3D-2F4D9A887F5C}"/>
    <dataValidation allowBlank="1" showInputMessage="1" showErrorMessage="1" promptTitle="Meta cuatrienio" prompt="Corresponde a la cantidad o resultado esperado del indicador para el cuatrienio" sqref="AY2" xr:uid="{5E398285-8195-4866-A51C-6AA1C980CA2D}"/>
    <dataValidation allowBlank="1" showInputMessage="1" showErrorMessage="1" promptTitle="Meta 2026" prompt="Corresponde a la cantidad o resultado esperado del indicador para el año 2026" sqref="AX2" xr:uid="{2DA7CD63-088E-425C-A791-E079D39A28B5}"/>
    <dataValidation allowBlank="1" showInputMessage="1" showErrorMessage="1" promptTitle="Meta 2025" prompt="Corresponde a la cantidad o resultado esperado del indicador para el año 2025" sqref="AW2" xr:uid="{6A0B559A-4A6F-411D-A087-467F13AA200B}"/>
    <dataValidation allowBlank="1" showInputMessage="1" showErrorMessage="1" promptTitle="Meta 2024" prompt="Corresponde a la cantidad o resultado esperado del indicador para el año 2024" sqref="AV2" xr:uid="{1932D88E-2F46-449D-8A35-937637AC618C}"/>
    <dataValidation allowBlank="1" showInputMessage="1" showErrorMessage="1" promptTitle="Meta 2023" prompt="Corresponde a la cantidad o resultado esperado del indicador para el año 2023" sqref="AU2" xr:uid="{71905A30-BFA6-4887-9204-0156F611DB6E}"/>
    <dataValidation allowBlank="1" showInputMessage="1" showErrorMessage="1" promptTitle="Línea base" prompt="Corresponde al punto de partida o punto de referencia desde el cual se inicia la medición." sqref="AT2:AT3" xr:uid="{AEF70675-2F9E-4D07-B9E4-4EEB2467AF15}"/>
    <dataValidation allowBlank="1" showErrorMessage="1" promptTitle="Mín 300 máx 4000" prompt="Recuerda que debes escribir mínimo 300 caractateres y máximo 4000" sqref="EK3:EL5 CZ6:DA7 EK6:EM7 CE6:CF7 CM6:CO6 ED6:EE6 CL6:CL7 CV6 DH6:DJ6 DQ6 DC6 DN6:DO7 CA6 DU6:DV7 BY6:BY7 DG6:DG7 CH6 EI6:EI7 EB6:EC7 DX6 CS6:CT7" xr:uid="{31011FE4-D52D-4F9A-AECF-4A96165EBE8A}"/>
    <dataValidation allowBlank="1" showInputMessage="1" showErrorMessage="1" promptTitle="Meta julio" prompt="Diligenciar el valor de la meta programada para el mes. _x000a_Debe ser registrado de manera acumulada de acuerdo con la periodicidad del indicador  " sqref="CT2" xr:uid="{805C3838-692D-4857-9E4C-B0FE465B006E}"/>
    <dataValidation allowBlank="1" showInputMessage="1" showErrorMessage="1" promptTitle="Meta octubre" prompt="Diligenciar el valor de la meta programada para el mes. _x000a_Debe ser registrado de manera acumulada de acuerdo con la periodicidad del indicador  " sqref="DO2" xr:uid="{4B98ED7F-2A8A-4875-8F6B-9F4F6B065A3D}"/>
    <dataValidation allowBlank="1" showInputMessage="1" showErrorMessage="1" promptTitle="Avance cuantitativo enero" prompt="Registrar el valor de avance alcanzado al cierre del mes. _x000a_Debe ser registrado de manera acumulada de acuerdo con la periodicidad del indicador  " sqref="BE2:BE3" xr:uid="{8FF92A17-43F9-4DF5-A6BD-970FA37B57A9}"/>
    <dataValidation allowBlank="1" showInputMessage="1" showErrorMessage="1" promptTitle="Reporte cualitativo en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F2:BF3" xr:uid="{86AFBFF9-D44C-4241-9D13-B4CECB1FFE34}"/>
    <dataValidation allowBlank="1" showInputMessage="1" showErrorMessage="1" promptTitle="% Meta enero" prompt="Corresponde al porcentaje de avance programado de conformidad con la meta resgistrada para el periodo" sqref="BG2:BG3" xr:uid="{188F7699-BA1E-463F-923D-22E8199125DA}"/>
    <dataValidation allowBlank="1" showInputMessage="1" showErrorMessage="1" promptTitle="% Avance enero" prompt="Corresponde al porcentaje de avance alcanzado con el reporte cuantitativo registrado " sqref="BH2:BH3" xr:uid="{96C761C9-457E-4A4C-9D8D-25A41F173CB6}"/>
    <dataValidation allowBlank="1" showInputMessage="1" showErrorMessage="1" promptTitle="Validado enero" prompt="Validado &quot;SI&quot; = El reporte realizado cumple con los criterios definidos _x000a_Validado &quot;NO&quot; = El reporte Inclumple al menos uno _x000a_de los criterios definidos" sqref="BI2:BI3" xr:uid="{1E136F4E-2646-4369-8000-187F89E00A5C}"/>
    <dataValidation allowBlank="1" showInputMessage="1" showErrorMessage="1" promptTitle="Observaciones validación enero" prompt="El equipo de la OAPF registra el cumplimiento o incumplimiento de los criterios de validación y realiza recomendaciones o alertas para mejorar el reporte." sqref="BJ2:BJ3" xr:uid="{0890DB6F-EA11-4BAE-B11F-979433E5C196}"/>
    <dataValidation allowBlank="1" showInputMessage="1" showErrorMessage="1" promptTitle="% Meta febrero" prompt="Corresponde al porcentaje de avance programado de conformidad con la meta resgistrada para el periodo" sqref="BN2:BN3" xr:uid="{01B92D7B-410C-4E39-A81F-C600BA94A0FA}"/>
    <dataValidation allowBlank="1" showInputMessage="1" showErrorMessage="1" promptTitle="% Avance febrero" prompt="Corresponde al porcentaje de avance alcanzado con el reporte cuantitativo registrado " sqref="BO2:BO3" xr:uid="{833AABC3-5648-45DD-92DA-6B2C566B81C0}"/>
    <dataValidation allowBlank="1" showInputMessage="1" showErrorMessage="1" promptTitle="Validado febrero" prompt="Validado &quot;SI&quot; = El reporte realizado cumple con los criterios definidos _x000a_Validado &quot;NO&quot; = El reporte Inclumple al menos uno _x000a_de los criterios definidos" sqref="BP2:BP3" xr:uid="{C32B0345-CF4A-45CF-B26B-DD2D312874E3}"/>
    <dataValidation allowBlank="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5:EJ5" xr:uid="{97036ADF-A29C-4A2D-8710-3F4B191AE1BB}"/>
    <dataValidation allowBlank="1" showInputMessage="1" showErrorMessage="1" promptTitle="Reporte cualitativo febrer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M2:BM3" xr:uid="{6867F1B7-8838-4AF5-AE68-9D25492EDFFE}"/>
    <dataValidation allowBlank="1" showInputMessage="1" showErrorMessage="1" promptTitle="Reporte cualitativo marzo" prompt="Describir avance cualitativo (positivo), cuellos de botella o limitaciones (negativo), restricciones y justificación para ampliar cualitativo o cuellos de botella o restricciones, así:_x000a__x000a_PND: Mensual       _x000a_PMI: Trimestral_x000a_Institucional: Según periodicidad" sqref="BT2:BT3" xr:uid="{AB1992D5-03A5-46B5-BDC0-23E487E00E80}"/>
    <dataValidation allowBlank="1" showInputMessage="1" showErrorMessage="1" promptTitle="Observaciones validación febrero" prompt="El equipo de la OAPF registra el cumplimiento o incumplimiento de los criterios de validación y realiza recomendaciones o alertas para mejorar el reporte." sqref="BQ2:BQ3" xr:uid="{638E9EE7-AF41-43B1-903B-F33475F96050}"/>
    <dataValidation allowBlank="1" showInputMessage="1" showErrorMessage="1" promptTitle="Avance cuantitativo febrero" prompt="Registrar el valor de avance alcanzado al cierre del mes. _x000a_Debe ser registrado de manera acumulada de acuerdo con la periodicidad del indicador  " sqref="BL2:BL3" xr:uid="{73C7E985-FC54-40FB-BE3E-341E55C3D08D}"/>
    <dataValidation allowBlank="1" showInputMessage="1" showErrorMessage="1" promptTitle="Avance cuantitativo marzo" prompt="Registrar el valor de avance alcanzado al cierre del mes. _x000a_Debe ser registrado de manera acumulada de acuerdo con la periodicidad del indicador  " sqref="BS2:BS3" xr:uid="{7A631A8E-1204-4201-86E8-2DEC38CE5B9C}"/>
    <dataValidation allowBlank="1" showInputMessage="1" showErrorMessage="1" promptTitle="% Meta marzo" prompt="Corresponde al porcentaje de avance programado de conformidad con la meta resgistrada para el periodo" sqref="BU2:BU3" xr:uid="{00693374-7983-4167-928F-6E57D8320105}"/>
    <dataValidation allowBlank="1" showInputMessage="1" showErrorMessage="1" promptTitle="% Avance marzo" prompt="Corresponde al porcentaje de avance alcanzado con el reporte cuantitativo registrado " sqref="BV2:BV3" xr:uid="{B6CDEB25-F02E-4197-9F04-4D655720BD9A}"/>
    <dataValidation allowBlank="1" showInputMessage="1" showErrorMessage="1" promptTitle="Validado marzo" prompt="Validado &quot;SI&quot; = El reporte realizado cumple con los criterios definidos _x000a_Validado &quot;NO&quot; = El reporte Inclumple al menos uno _x000a_de los criterios definidos" sqref="BW2:BW3" xr:uid="{EAE56A3C-8F01-41B9-8CAC-F545D946A848}"/>
    <dataValidation allowBlank="1" showInputMessage="1" showErrorMessage="1" promptTitle="Observaciones validación marzo" prompt="El equipo de la OAPF registra el cumplimiento o incumplimiento de los criterios de validación y realiza recomendaciones o alertas para mejorar el reporte." sqref="BX2:BX3" xr:uid="{DC910BB0-66EE-41ED-942D-8202018CC3D0}"/>
    <dataValidation allowBlank="1" showInputMessage="1" showErrorMessage="1" promptTitle="Avance cuantitativo abril" prompt="Registrar el valor de avance alcanzado al cierre del mes. _x000a_Debe ser registrado de manera acumulada de acuerdo con la periodicidad del indicador  " sqref="BZ2:BZ3" xr:uid="{EFA1F6ED-45F3-4BA7-9EB5-F099C613682E}"/>
    <dataValidation allowBlank="1" showInputMessage="1" showErrorMessage="1" promptTitle="Reporte cualitativo abril" prompt="Describir avance cualitativo (positivo), cuellos de botella o limitaciones (negativo), restricciones y justificación para ampliar cualitativo o cuellos de botella o restricciones, así:_x000a__x000a_PND: Mensual       _x000a_PMI: Trimestral_x000a_Institucional: Según periodicidad" sqref="CA2:CA3" xr:uid="{3099AA95-631B-421E-A679-A67488D493ED}"/>
    <dataValidation allowBlank="1" showInputMessage="1" showErrorMessage="1" promptTitle="% Meta abril" prompt="Corresponde al porcentaje de avance programado de conformidad con la meta resgistrada para el periodo" sqref="CB2:CB3" xr:uid="{ED360528-70FB-46B1-A846-B8094564FB8E}"/>
    <dataValidation allowBlank="1" showInputMessage="1" showErrorMessage="1" promptTitle="% Avance abril" prompt="Corresponde al porcentaje de avance alcanzado con el reporte cuantitativo registrado " sqref="CC2:CC3" xr:uid="{5ABD6959-EB25-4865-9EAB-34483C90F26D}"/>
    <dataValidation allowBlank="1" showInputMessage="1" showErrorMessage="1" promptTitle="Validado abril" prompt="Validado &quot;SI&quot; = El reporte realizado cumple con los criterios definidos _x000a_Validado &quot;NO&quot; = El reporte Inclumple al menos uno _x000a_de los criterios definidos" sqref="CD2:CD3" xr:uid="{C5186C1D-7734-4BC1-A71B-D47FF56CA94C}"/>
    <dataValidation allowBlank="1" showInputMessage="1" showErrorMessage="1" promptTitle="Observaciones validación abril" prompt="El equipo de la OAPF registra el cumplimiento o incumplimiento de los criterios de validación y realiza recomendaciones o alertas para mejorar el reporte." sqref="CE2:CE3" xr:uid="{D0783C40-B18C-41D9-8805-044DE25F4539}"/>
    <dataValidation allowBlank="1" showInputMessage="1" showErrorMessage="1" promptTitle="Avance cuantitativo mayo" prompt="Registrar el valor de avance alcanzado al cierre del mes. _x000a_Debe ser registrado de manera acumulada de acuerdo con la periodicidad del indicador  " sqref="CG2:CG3" xr:uid="{1FD7550B-CC2E-40C5-A97B-498BB2D43A75}"/>
    <dataValidation allowBlank="1" showInputMessage="1" showErrorMessage="1" promptTitle="Reporte cualitativo may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H2:CH3" xr:uid="{FD52029D-E796-4B38-9ECD-2A3E94C2A9F4}"/>
    <dataValidation allowBlank="1" showInputMessage="1" showErrorMessage="1" promptTitle="% Meta mayo" prompt="Corresponde al porcentaje de avance programado de conformidad con la meta resgistrada para el periodo" sqref="CI2:CI3" xr:uid="{5F17CCD3-F00A-4C8D-B753-81E9E71B20F1}"/>
    <dataValidation allowBlank="1" showInputMessage="1" showErrorMessage="1" promptTitle="% Avance mayo" prompt="Corresponde al porcentaje de avance alcanzado con el reporte cuantitativo registrado " sqref="CJ2:CJ3" xr:uid="{2CAF9BF2-E3BE-43E3-92E7-A14494916BA6}"/>
    <dataValidation allowBlank="1" showInputMessage="1" showErrorMessage="1" promptTitle="Validado mayo" prompt="Validado &quot;SI&quot; = El reporte realizado cumple con los criterios definidos _x000a_Validado &quot;NO&quot; = El reporte Inclumple al menos uno _x000a_de los criterios definidos" sqref="CK2:CK3" xr:uid="{AFAE3868-1A6C-41C9-A430-37D3303DB0DD}"/>
    <dataValidation allowBlank="1" showInputMessage="1" showErrorMessage="1" promptTitle="Observaciones validación mayo" prompt="El equipo de la OAPF registra el cumplimiento o incumplimiento de los criterios de validación y realiza recomendaciones o alertas para mejorar el reporte." sqref="EI2:EI3 CL2:CL3" xr:uid="{84C70308-540F-401D-BC76-4ECE8A3F5A98}"/>
    <dataValidation allowBlank="1" showInputMessage="1" showErrorMessage="1" promptTitle="Avance cuantitativo junio" prompt="Registrar el valor de avance alcanzado al cierre del mes. _x000a_Debe ser registrado de manera acumulada de acuerdo con la periodicidad del indicador  " sqref="CN2:CN3" xr:uid="{1423B4D5-120B-4CDC-9CCE-763295676987}"/>
    <dataValidation allowBlank="1" showInputMessage="1" showErrorMessage="1" promptTitle="Reporte cualitativo jun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O2:CO3" xr:uid="{588A92F5-558A-4AD0-93DF-8CB581BFD43E}"/>
    <dataValidation allowBlank="1" showInputMessage="1" showErrorMessage="1" promptTitle="% Meta junio" prompt="Corresponde al porcentaje de avance programado de conformidad con la meta resgistrada para el periodo" sqref="CP2:CP3" xr:uid="{BCA3CB03-BE4D-47A1-87C8-294C2BF0C6C8}"/>
    <dataValidation allowBlank="1" showInputMessage="1" showErrorMessage="1" promptTitle="% Avance junio" prompt="Corresponde al porcentaje de avance alcanzado con el reporte cuantitativo registrado " sqref="CQ2:CQ3" xr:uid="{239BF799-D1E4-418D-8866-169279F5CFD2}"/>
    <dataValidation allowBlank="1" showInputMessage="1" showErrorMessage="1" promptTitle="Validado junio" prompt="Validado &quot;SI&quot; = El reporte realizado cumple con los criterios definidos _x000a_Validado &quot;NO&quot; = El reporte Inclumple al menos uno _x000a_de los criterios definidos" sqref="CR2:CR3" xr:uid="{AB188029-AA3D-4A5F-9F2C-D99FF6BDD4D4}"/>
    <dataValidation allowBlank="1" showInputMessage="1" showErrorMessage="1" promptTitle="Observaciones validación junio" prompt="El equipo de la OAPF registra el cumplimiento o incumplimiento de los criterios de validación y realiza recomendaciones o alertas para mejorar el reporte." sqref="CS2:CS3" xr:uid="{62601D35-99AF-4B56-9B67-504A7A9A4BD5}"/>
    <dataValidation allowBlank="1" showInputMessage="1" showErrorMessage="1" promptTitle="Avance cuantitativo julio" prompt="Registrar el valor de avance alcanzado al cierre del mes. _x000a_Debe ser registrado de manera acumulada de acuerdo con la periodicidad del indicador  " sqref="CU2:CU3" xr:uid="{6FA89F4E-12FB-4468-9AA6-0F19F7B94E9D}"/>
    <dataValidation allowBlank="1" showInputMessage="1" showErrorMessage="1" promptTitle="Reporte cualitativo julio" prompt="Describir avance cualitativo (positivo), cuellos de botella o limitaciones (negativo), restricciones y justificación para ampliar cualitativo o cuellos de botella o restricciones, así:_x000a__x000a_PND: Mensual       _x000a_PMI: Trimestral_x000a_Institucional: Según periodicidad" sqref="CV2:CV3" xr:uid="{DD410387-2834-4770-8871-FA59D7DCD5D6}"/>
    <dataValidation allowBlank="1" showInputMessage="1" showErrorMessage="1" promptTitle="% Meta julio" prompt="Corresponde al porcentaje de avance programado de conformidad con la meta resgistrada para el periodo" sqref="CW2:CW3" xr:uid="{600AC457-DAA2-4634-BBE8-33A9AC9AC4A6}"/>
    <dataValidation allowBlank="1" showInputMessage="1" showErrorMessage="1" promptTitle="% Avance julio" prompt="Corresponde al porcentaje de avance alcanzado con el reporte cuantitativo registrado " sqref="CX2:CX3" xr:uid="{BEA77A1A-3AA1-463D-9A06-3F3D31160ED8}"/>
    <dataValidation allowBlank="1" showInputMessage="1" showErrorMessage="1" promptTitle="Validado julio" prompt="Validado &quot;SI&quot; = El reporte realizado cumple con los criterios definidos _x000a_Validado &quot;NO&quot; = El reporte Inclumple al menos uno _x000a_de los criterios definidos" sqref="CY2:CY3" xr:uid="{4675E795-4C94-480A-9275-463D17788D18}"/>
    <dataValidation allowBlank="1" showInputMessage="1" showErrorMessage="1" promptTitle="Observaciones validación julio" prompt="El equipo de la OAPF registra el cumplimiento o incumplimiento de los criterios de validación y realiza recomendaciones o alertas para mejorar el reporte." sqref="CZ2:CZ3" xr:uid="{65B70FBA-4F6B-452B-9528-84B559F5290A}"/>
    <dataValidation allowBlank="1" showInputMessage="1" showErrorMessage="1" promptTitle="Avance cuantitativo agosto" prompt="Registrar el valor de avance alcanzado al cierre del mes. _x000a_Debe ser registrado de manera acumulada de acuerdo con la periodicidad del indicador  " sqref="DB2:DB3" xr:uid="{1867B166-46D0-49C8-90F0-7B6D71AD894B}"/>
    <dataValidation allowBlank="1" showInputMessage="1" showErrorMessage="1" promptTitle="Reporte cualitativo agosto" prompt="Describir avance cualitativo (positivo), cuellos de botella o limitaciones (negativo), restricciones y justificación para ampliar cualitativo o cuellos de botella o restricciones, así:_x000a__x000a_PND: Mensual       _x000a_PMI: Trimestral_x000a_Institucional: Según periodicidad" sqref="DC2:DC3" xr:uid="{83D37A8E-BA37-4B69-A929-DDFA206DD92B}"/>
    <dataValidation allowBlank="1" showInputMessage="1" showErrorMessage="1" promptTitle="% Meta agosto" prompt="Corresponde al porcentaje de avance programado de conformidad con la meta resgistrada para el periodo" sqref="DD2:DD3" xr:uid="{D0616712-77EE-44F3-BAE6-334E7E375123}"/>
    <dataValidation allowBlank="1" showInputMessage="1" showErrorMessage="1" promptTitle="% Avance agosto" prompt="Corresponde al porcentaje de avance alcanzado con el reporte cuantitativo registrado " sqref="DE2:DE3" xr:uid="{2EF5CD7F-7848-4EA0-8D0A-2DC46201BEDD}"/>
    <dataValidation allowBlank="1" showInputMessage="1" showErrorMessage="1" promptTitle="Validado agosto" prompt="Validado &quot;SI&quot; = El reporte realizado cumple con los criterios definidos _x000a_Validado &quot;NO&quot; = El reporte Inclumple al menos uno _x000a_de los criterios definidos" sqref="DF2:DF3" xr:uid="{97473D02-5C12-45F1-9D61-697A53626216}"/>
    <dataValidation allowBlank="1" showInputMessage="1" showErrorMessage="1" promptTitle="Observaciones validación agosto" prompt="El equipo de la OAPF registra el cumplimiento o incumplimiento de los criterios de validación y realiza recomendaciones o alertas para mejorar el reporte." sqref="DG2:DG3" xr:uid="{8640BC3C-37E9-4086-8A42-858EA194F29B}"/>
    <dataValidation allowBlank="1" showInputMessage="1" showErrorMessage="1" promptTitle="Avance cuantitativo septiembre" prompt="Registrar el valor de avance alcanzado al cierre del mes. _x000a_Debe ser registrado de manera acumulada de acuerdo con la periodicidad del indicador  " sqref="DI2:DI3" xr:uid="{D83403CD-650D-46DE-81FE-D87D59A7F89D}"/>
    <dataValidation allowBlank="1" showInputMessage="1" showErrorMessage="1" promptTitle="Reporte cualitativo sept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J2:DJ3" xr:uid="{87D76A36-5FE1-4346-9001-2B0A991FA0FE}"/>
    <dataValidation allowBlank="1" showInputMessage="1" showErrorMessage="1" promptTitle="% Meta septiembre" prompt="Corresponde al porcentaje de avance programado de conformidad con la meta resgistrada para el periodo" sqref="DK2:DK3" xr:uid="{E86AF9D9-0928-4FED-8603-4B74C7D32526}"/>
    <dataValidation allowBlank="1" showInputMessage="1" showErrorMessage="1" promptTitle="% Avance septiembre" prompt="Corresponde al porcentaje de avance alcanzado con el reporte cuantitativo registrado " sqref="DL2:DL3" xr:uid="{1B491316-D62F-4FE8-9F7D-A0DAE1637D49}"/>
    <dataValidation allowBlank="1" showInputMessage="1" showErrorMessage="1" promptTitle="Validado septiembre" prompt="Validado &quot;SI&quot; = El reporte realizado cumple con los criterios definidos _x000a_Validado &quot;NO&quot; = El reporte Inclumple al menos uno _x000a_de los criterios definidos" sqref="DM2:DM3" xr:uid="{09EA7BE7-5CC8-4B25-B684-E538F943C38D}"/>
    <dataValidation allowBlank="1" showInputMessage="1" showErrorMessage="1" promptTitle="Observaciones validación sept" prompt="El equipo de la OAPF registra el cumplimiento o incumplimiento de los criterios de validación y realiza recomendaciones o alertas para mejorar el reporte." sqref="DN2:DN3" xr:uid="{FC5E3969-655B-4038-BEA4-7C603D7C8FB9}"/>
    <dataValidation allowBlank="1" showInputMessage="1" showErrorMessage="1" promptTitle="Avance cuantitativo octubre" prompt="Registrar el valor de avance alcanzado al cierre del mes. _x000a_Debe ser registrado de manera acumulada de acuerdo con la periodicidad del indicador  " sqref="DP2:DP3" xr:uid="{65C8473E-BD9E-45BB-953D-E1F3F31F3D1A}"/>
    <dataValidation allowBlank="1" showInputMessage="1" showErrorMessage="1" promptTitle="Reporte cualitativo octu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Q2:DQ3" xr:uid="{719EBF33-16F4-49D0-A3E1-31A3895DD8F9}"/>
    <dataValidation allowBlank="1" showInputMessage="1" showErrorMessage="1" promptTitle="% Meta octubre" prompt="Corresponde al porcentaje de avance programado de conformidad con la meta resgistrada para el periodo" sqref="DR2:DR3" xr:uid="{A2CCD143-A893-4478-80A9-E667B4B02F83}"/>
    <dataValidation allowBlank="1" showInputMessage="1" showErrorMessage="1" promptTitle="% Avance octubre" prompt="Corresponde al porcentaje de avance alcanzado con el reporte cuantitativo registrado " sqref="DS2:DS3" xr:uid="{AFC83DC5-9CC6-435C-99A9-553C1521D4A2}"/>
    <dataValidation allowBlank="1" showInputMessage="1" showErrorMessage="1" promptTitle="Validado octubre" prompt="Validado &quot;SI&quot; = El reporte realizado cumple con los criterios definidos _x000a_Validado &quot;NO&quot; = El reporte Inclumple al menos uno _x000a_de los criterios definidos" sqref="DT2:DT3" xr:uid="{BC514903-F6F1-423B-9713-6B2E8AA70088}"/>
    <dataValidation allowBlank="1" showInputMessage="1" showErrorMessage="1" promptTitle="Observaciones validación octubre" prompt="El equipo de la OAPF registra el cumplimiento o incumplimiento de los criterios de validación y realiza recomendaciones o alertas para mejorar el reporte." sqref="DU2:DU3" xr:uid="{D6723517-09AA-4B5E-9A3F-4697827CD4F2}"/>
    <dataValidation allowBlank="1" showInputMessage="1" showErrorMessage="1" promptTitle="Avance cuantitativo noviembre" prompt="Registrar el valor de avance alcanzado al cierre del mes. _x000a_Debe ser registrado de manera acumulada de acuerdo con la periodicidad del indicador  " sqref="DW2:DW3" xr:uid="{74F8278A-5B93-481F-834A-C6F689A879AB}"/>
    <dataValidation allowBlank="1" showInputMessage="1" showErrorMessage="1" promptTitle="Reporte cualitativo nov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DX2:DX3" xr:uid="{E6E7926F-DCA5-4A97-8757-371FF863061E}"/>
    <dataValidation allowBlank="1" showInputMessage="1" showErrorMessage="1" promptTitle="% Meta noviembre" prompt="Corresponde al porcentaje de avance programado de conformidad con la meta resgistrada para el periodo" sqref="DY2:DY3" xr:uid="{19749AF9-F0A7-4D91-93AE-7F612A770621}"/>
    <dataValidation allowBlank="1" showInputMessage="1" showErrorMessage="1" promptTitle="% Avance noviembre" prompt="Corresponde al porcentaje de avance alcanzado con el reporte cuantitativo registrado " sqref="DZ2:DZ3" xr:uid="{269F99A4-F16E-4FF3-BEA9-3325AB83AF61}"/>
    <dataValidation allowBlank="1" showInputMessage="1" showErrorMessage="1" promptTitle="Validado noviembre" prompt="Validado &quot;SI&quot; = El reporte realizado cumple con los criterios definidos _x000a_Validado &quot;NO&quot; = El reporte Inclumple al menos uno _x000a_de los criterios definidos" sqref="EA2:EA3" xr:uid="{A1948792-EDAE-407A-9AE5-2C5A29D02270}"/>
    <dataValidation allowBlank="1" showInputMessage="1" showErrorMessage="1" promptTitle="Observaciones validación nov" prompt="El equipo de la OAPF registra el cumplimiento o incumplimiento de los criterios de validación y realiza recomendaciones o alertas para mejorar el reporte." sqref="EB2:EB3" xr:uid="{1A7A11B6-E9F1-4CF9-ACD7-8E0E32CC2442}"/>
    <dataValidation allowBlank="1" showInputMessage="1" showErrorMessage="1" promptTitle="Avance cuantitativo diciembre" prompt="Registrar el valor de avance alcanzado al cierre del mes. _x000a_Debe ser registrado de manera acumulada de acuerdo con la periodicidad del indicador  " sqref="ED2:ED3" xr:uid="{A0B70D0A-2209-4449-B95B-FE09FFD9F492}"/>
    <dataValidation allowBlank="1" showInputMessage="1" showErrorMessage="1" promptTitle="Reporte cualitativo diciembre" prompt="Describir avance cualitativo (positivo), cuellos de botella o limitaciones (negativo), restricciones y justificación para ampliar cualitativo o cuellos de botella o restricciones, así:_x000a__x000a_PND: Mensual       _x000a_PMI: Trimestral_x000a_Institucional: Según periodicidad" sqref="EE2:EE3" xr:uid="{B11A7028-A69F-4168-A1F3-AC96E7B00720}"/>
    <dataValidation allowBlank="1" showInputMessage="1" showErrorMessage="1" promptTitle="% Meta diciembre" prompt="Corresponde al porcentaje de avance programado de conformidad con la meta resgistrada para el periodo" sqref="EF2:EF3" xr:uid="{E0B78F2B-0546-4DA6-866F-3B1E5E58ACF1}"/>
    <dataValidation allowBlank="1" showInputMessage="1" showErrorMessage="1" promptTitle="% Avance diciembre" prompt="Corresponde al porcentaje de avance alcanzado con el reporte cuantitativo registrado " sqref="EG2:EG3" xr:uid="{8C1B6EBD-710C-4B42-9611-3B9931B2586E}"/>
    <dataValidation allowBlank="1" showInputMessage="1" showErrorMessage="1" promptTitle="Validado diciembre" prompt="Validado &quot;SI&quot; = El reporte realizado cumple con los criterios definidos _x000a_Validado &quot;NO&quot; = El reporte Inclumple al menos uno _x000a_de los criterios definidos" sqref="EH2:EH3" xr:uid="{2E32603E-571B-4F8F-92CF-78747269681A}"/>
    <dataValidation allowBlank="1" showInputMessage="1" showErrorMessage="1" promptTitle="Pilar PND" prompt="Seleccione de la lista desplegable el pilar al cuál se asocia el indicador." sqref="J2:J3" xr:uid="{165EAEC4-6B52-46BF-8EFE-78721D471CF2}"/>
    <dataValidation type="list" allowBlank="1" showInputMessage="1" showErrorMessage="1" sqref="J6:L7" xr:uid="{E2FA3350-A7ED-43CA-880F-0BAAD61314BE}">
      <formula1>INDIRECT(EM6)</formula1>
    </dataValidation>
    <dataValidation type="list" allowBlank="1" showInputMessage="1" showErrorMessage="1" sqref="C6:C7" xr:uid="{F0EBFA77-7F7C-4826-8AFB-DE9087AE368A}">
      <formula1>INDIRECT(B6)</formula1>
    </dataValidation>
    <dataValidation type="list" allowBlank="1" showInputMessage="1" showErrorMessage="1" sqref="D6:D7" xr:uid="{8AF6BF89-D9D9-46FB-B569-0ECC90E41B5F}">
      <formula1>INDIRECT(EL6)</formula1>
    </dataValidation>
    <dataValidation type="list" allowBlank="1" showInputMessage="1" showErrorMessage="1" sqref="BI6:BI7 CR6:CR7 DT6:DT7 DM6:DM7 DF6:DF7 CY6:CY7 CD6:CD7 CK6:CK7 BP6:BP7 EH6:EH7 BW6:BW7 EA6:EA7" xr:uid="{6DDBDAC7-AD53-4847-88B0-64C25E242969}">
      <formula1>"SI,NO,Pendiente Validar"</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Indicadores</vt:lpstr>
      <vt:lpstr>Resumen Dimensiones</vt:lpstr>
      <vt:lpstr>Control Interno</vt:lpstr>
      <vt:lpstr>Direccionamiento Estratégico</vt:lpstr>
      <vt:lpstr>Gestión con valores para result</vt:lpstr>
      <vt:lpstr>Gestión del conocimiento</vt:lpstr>
      <vt:lpstr>Información y comunicación</vt:lpstr>
      <vt:lpstr>Talento Humano</vt:lpstr>
      <vt:lpstr>Todas las dimensiones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Zambrano Guerrero</dc:creator>
  <cp:lastModifiedBy>Alberto  Zambrano Guerrero</cp:lastModifiedBy>
  <dcterms:created xsi:type="dcterms:W3CDTF">2024-07-22T16:29:04Z</dcterms:created>
  <dcterms:modified xsi:type="dcterms:W3CDTF">2024-07-22T19:29:44Z</dcterms:modified>
</cp:coreProperties>
</file>