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namedSheetViews/namedSheetView2.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namedSheetViews/namedSheetView3.xml" ContentType="application/vnd.ms-excel.namedsheetviews+xml"/>
  <Override PartName="/xl/comments3.xml" ContentType="application/vnd.openxmlformats-officedocument.spreadsheetml.comments+xml"/>
  <Override PartName="/xl/threadedComments/threadedComment3.xml" ContentType="application/vnd.ms-excel.threadedcomment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mineducaciongovco-my.sharepoint.com/personal/alzambrano_mineducacion_gov_co/Documents/ALBERTO - AOPLA/2024/PAI SDO - OCI/"/>
    </mc:Choice>
  </mc:AlternateContent>
  <xr:revisionPtr revIDLastSave="75" documentId="8_{4A7DAAA2-C88E-4C26-8419-F93CA7457563}" xr6:coauthVersionLast="47" xr6:coauthVersionMax="47" xr10:uidLastSave="{F906EA98-1270-467D-9121-DAB7824CA322}"/>
  <bookViews>
    <workbookView xWindow="20370" yWindow="-120" windowWidth="29040" windowHeight="15840" firstSheet="1" activeTab="1" xr2:uid="{9AF0FAEF-F509-48D7-B471-24C082743E1D}"/>
  </bookViews>
  <sheets>
    <sheet name="Indicadores" sheetId="1" state="hidden" r:id="rId1"/>
    <sheet name="Resumen Dimensiones" sheetId="9" r:id="rId2"/>
    <sheet name="Control Interno" sheetId="2" r:id="rId3"/>
    <sheet name="Direccionamiento Estratégico" sheetId="3" r:id="rId4"/>
    <sheet name="Gestión con valores para result" sheetId="4" r:id="rId5"/>
    <sheet name="Gestión del conocimiento" sheetId="5" r:id="rId6"/>
    <sheet name="Información y comunicación" sheetId="6" r:id="rId7"/>
    <sheet name="Talento Humano" sheetId="7" r:id="rId8"/>
    <sheet name="Todas las dimensiones" sheetId="8" r:id="rId9"/>
  </sheets>
  <externalReferences>
    <externalReference r:id="rId10"/>
    <externalReference r:id="rId11"/>
    <externalReference r:id="rId12"/>
    <externalReference r:id="rId13"/>
    <externalReference r:id="rId14"/>
  </externalReferences>
  <definedNames>
    <definedName name="_xlnm._FilterDatabase" localSheetId="2" hidden="1">'Control Interno'!$A$5:$ET$8</definedName>
    <definedName name="_xlnm._FilterDatabase" localSheetId="3" hidden="1">'Direccionamiento Estratégico'!$A$5:$ET$87</definedName>
    <definedName name="_xlnm._FilterDatabase" localSheetId="4" hidden="1">'Gestión con valores para result'!$A$5:$ET$37</definedName>
    <definedName name="_xlnm._FilterDatabase" localSheetId="5" hidden="1">'Gestión del conocimiento'!$A$5:$ET$8</definedName>
    <definedName name="_xlnm._FilterDatabase" localSheetId="0" hidden="1">Indicadores!$A$5:$ET$132</definedName>
    <definedName name="_xlnm._FilterDatabase" localSheetId="6" hidden="1">'Información y comunicación'!$A$5:$ET$7</definedName>
    <definedName name="_xlnm._FilterDatabase" localSheetId="7" hidden="1">'Talento Humano'!$A$5:$ET$8</definedName>
    <definedName name="_xlnm._FilterDatabase" localSheetId="8" hidden="1">'Todas las dimensiones'!$A$5:$ET$7</definedName>
    <definedName name="año">[2]Listas!$A$2</definedName>
    <definedName name="centro_costo">[2]Listas!$J$2:$J$46</definedName>
    <definedName name="codigos">[3]Listas_Desp3!$A$1:$J$5</definedName>
    <definedName name="CRITERIO_DÍAS">[4]INFORMACIÓN!$L$3:$L$8</definedName>
    <definedName name="fuente_recursos">[2]Listas!$H$2:$H$7</definedName>
    <definedName name="modalidad">[2]Listas!$D$2:$D$42</definedName>
    <definedName name="plazo">[2]Listas!$B$2</definedName>
    <definedName name="Proyectos">[3]Listas_Desp3!$B$1:$J$1</definedName>
    <definedName name="tipo_contrato">[2]Listas!$F$2:$F$42</definedName>
    <definedName name="Tipo_Hito">[5]Listas!$A$2:$A$1048576</definedName>
    <definedName name="VALIDADOR">[4]INFORMACIÓN!$Q$18:$Q$19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7" i="8" l="1"/>
  <c r="EP7" i="8"/>
  <c r="EO7" i="8"/>
  <c r="EN7" i="8"/>
  <c r="EM7" i="8"/>
  <c r="EL7" i="8"/>
  <c r="EG7" i="8"/>
  <c r="EC7" i="8"/>
  <c r="EF7" i="8" s="1"/>
  <c r="DZ7" i="8"/>
  <c r="DW7" i="8"/>
  <c r="DS7" i="8"/>
  <c r="DP7" i="8"/>
  <c r="DO7" i="8"/>
  <c r="DR7" i="8" s="1"/>
  <c r="DL7" i="8"/>
  <c r="DK7" i="8"/>
  <c r="DE7" i="8"/>
  <c r="DB7" i="8"/>
  <c r="CX7" i="8"/>
  <c r="CU7" i="8"/>
  <c r="CT7" i="8"/>
  <c r="DA7" i="8" s="1"/>
  <c r="DD7" i="8" s="1"/>
  <c r="CQ7" i="8"/>
  <c r="CP7" i="8"/>
  <c r="CJ7" i="8"/>
  <c r="CG7" i="8"/>
  <c r="CC7" i="8"/>
  <c r="BZ7" i="8"/>
  <c r="BY7" i="8"/>
  <c r="CF7" i="8" s="1"/>
  <c r="CI7" i="8" s="1"/>
  <c r="BV7" i="8"/>
  <c r="BU7" i="8"/>
  <c r="BO7" i="8"/>
  <c r="BN7" i="8"/>
  <c r="BL7" i="8"/>
  <c r="BH7" i="8"/>
  <c r="BG7" i="8"/>
  <c r="A7" i="8"/>
  <c r="EQ6" i="8"/>
  <c r="EP6" i="8"/>
  <c r="EO6" i="8"/>
  <c r="EN6" i="8"/>
  <c r="EM6" i="8"/>
  <c r="EL6" i="8"/>
  <c r="EG6" i="8"/>
  <c r="EC6" i="8"/>
  <c r="EF6" i="8" s="1"/>
  <c r="DZ6" i="8"/>
  <c r="DW6" i="8"/>
  <c r="DS6" i="8"/>
  <c r="DP6" i="8"/>
  <c r="DO6" i="8"/>
  <c r="DV6" i="8" s="1"/>
  <c r="DY6" i="8" s="1"/>
  <c r="DL6" i="8"/>
  <c r="DK6" i="8"/>
  <c r="DE6" i="8"/>
  <c r="DB6" i="8"/>
  <c r="CX6" i="8"/>
  <c r="CU6" i="8"/>
  <c r="CT6" i="8"/>
  <c r="CW6" i="8" s="1"/>
  <c r="CQ6" i="8"/>
  <c r="CP6" i="8"/>
  <c r="CJ6" i="8"/>
  <c r="CG6" i="8"/>
  <c r="CC6" i="8"/>
  <c r="CB6" i="8"/>
  <c r="BZ6" i="8"/>
  <c r="BY6" i="8"/>
  <c r="CF6" i="8" s="1"/>
  <c r="CI6" i="8" s="1"/>
  <c r="BV6" i="8"/>
  <c r="BU6" i="8"/>
  <c r="BO6" i="8"/>
  <c r="BN6" i="8"/>
  <c r="BL6" i="8"/>
  <c r="BH6" i="8"/>
  <c r="BG6" i="8"/>
  <c r="A6" i="8"/>
  <c r="EJ5" i="8"/>
  <c r="EI5" i="8"/>
  <c r="EH5" i="8"/>
  <c r="EG5" i="8"/>
  <c r="EF5" i="8"/>
  <c r="EE5" i="8"/>
  <c r="ED5" i="8"/>
  <c r="EC5" i="8"/>
  <c r="EB5" i="8"/>
  <c r="EA5" i="8"/>
  <c r="DZ5" i="8"/>
  <c r="DY5" i="8"/>
  <c r="DX5" i="8"/>
  <c r="DW5" i="8"/>
  <c r="DV5" i="8"/>
  <c r="DU5"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A5" i="8"/>
  <c r="EQ8" i="7"/>
  <c r="EP8" i="7"/>
  <c r="EO8" i="7"/>
  <c r="EN8" i="7"/>
  <c r="EM8" i="7"/>
  <c r="EL8" i="7"/>
  <c r="EG8" i="7"/>
  <c r="EF8" i="7"/>
  <c r="DZ8" i="7"/>
  <c r="DY8" i="7"/>
  <c r="DS8" i="7"/>
  <c r="DR8" i="7"/>
  <c r="DL8" i="7"/>
  <c r="DK8" i="7"/>
  <c r="DE8" i="7"/>
  <c r="DD8" i="7"/>
  <c r="CX8" i="7"/>
  <c r="CW8" i="7"/>
  <c r="CQ8" i="7"/>
  <c r="CP8" i="7"/>
  <c r="CJ8" i="7"/>
  <c r="CI8" i="7"/>
  <c r="CC8" i="7"/>
  <c r="CB8" i="7"/>
  <c r="BV8" i="7"/>
  <c r="BU8" i="7"/>
  <c r="BO8" i="7"/>
  <c r="BN8" i="7"/>
  <c r="BH8" i="7"/>
  <c r="BG8" i="7"/>
  <c r="A8" i="7"/>
  <c r="EQ7" i="7"/>
  <c r="EP7" i="7"/>
  <c r="EO7" i="7"/>
  <c r="EN7" i="7"/>
  <c r="EM7" i="7"/>
  <c r="EL7" i="7"/>
  <c r="EG7" i="7"/>
  <c r="EC7" i="7"/>
  <c r="EF7" i="7" s="1"/>
  <c r="DZ7" i="7"/>
  <c r="DW7" i="7"/>
  <c r="DS7" i="7"/>
  <c r="DP7" i="7"/>
  <c r="DO7" i="7"/>
  <c r="DV7" i="7" s="1"/>
  <c r="DY7" i="7" s="1"/>
  <c r="DL7" i="7"/>
  <c r="DK7" i="7"/>
  <c r="DE7" i="7"/>
  <c r="DB7" i="7"/>
  <c r="CX7" i="7"/>
  <c r="CU7" i="7"/>
  <c r="CT7" i="7"/>
  <c r="CQ7" i="7"/>
  <c r="CP7" i="7"/>
  <c r="CJ7" i="7"/>
  <c r="CG7" i="7"/>
  <c r="CC7" i="7"/>
  <c r="BZ7" i="7"/>
  <c r="BY7" i="7"/>
  <c r="CF7" i="7" s="1"/>
  <c r="CI7" i="7" s="1"/>
  <c r="BV7" i="7"/>
  <c r="BU7" i="7"/>
  <c r="BO7" i="7"/>
  <c r="BN7" i="7"/>
  <c r="BL7" i="7"/>
  <c r="BH7" i="7"/>
  <c r="BG7" i="7"/>
  <c r="A7" i="7"/>
  <c r="EQ6" i="7"/>
  <c r="EP6" i="7"/>
  <c r="EO6" i="7"/>
  <c r="EN6" i="7"/>
  <c r="EM6" i="7"/>
  <c r="EL6" i="7"/>
  <c r="EG6" i="7"/>
  <c r="EC6" i="7"/>
  <c r="EF6" i="7" s="1"/>
  <c r="DZ6" i="7"/>
  <c r="DW6" i="7"/>
  <c r="DS6" i="7"/>
  <c r="DP6" i="7"/>
  <c r="DO6" i="7"/>
  <c r="DL6" i="7"/>
  <c r="DK6" i="7"/>
  <c r="DE6" i="7"/>
  <c r="DB6" i="7"/>
  <c r="CX6" i="7"/>
  <c r="CU6" i="7"/>
  <c r="CT6" i="7"/>
  <c r="DA6" i="7" s="1"/>
  <c r="DD6" i="7" s="1"/>
  <c r="CQ6" i="7"/>
  <c r="CP6" i="7"/>
  <c r="CJ6" i="7"/>
  <c r="CG6" i="7"/>
  <c r="CC6" i="7"/>
  <c r="BZ6" i="7"/>
  <c r="BY6" i="7"/>
  <c r="CF6" i="7" s="1"/>
  <c r="CI6" i="7" s="1"/>
  <c r="BV6" i="7"/>
  <c r="BU6" i="7"/>
  <c r="BO6" i="7"/>
  <c r="BN6" i="7"/>
  <c r="BL6" i="7"/>
  <c r="BH6" i="7"/>
  <c r="BG6" i="7"/>
  <c r="A6" i="7"/>
  <c r="EJ5" i="7"/>
  <c r="EI5" i="7"/>
  <c r="EH5" i="7"/>
  <c r="EG5" i="7"/>
  <c r="EF5" i="7"/>
  <c r="EE5" i="7"/>
  <c r="ED5" i="7"/>
  <c r="EC5" i="7"/>
  <c r="EB5" i="7"/>
  <c r="EA5" i="7"/>
  <c r="DZ5" i="7"/>
  <c r="DY5" i="7"/>
  <c r="DX5" i="7"/>
  <c r="DW5" i="7"/>
  <c r="DV5" i="7"/>
  <c r="DU5" i="7"/>
  <c r="DT5" i="7"/>
  <c r="DS5" i="7"/>
  <c r="DR5" i="7"/>
  <c r="DQ5" i="7"/>
  <c r="DP5" i="7"/>
  <c r="DO5" i="7"/>
  <c r="DN5" i="7"/>
  <c r="DM5" i="7"/>
  <c r="DL5" i="7"/>
  <c r="DK5" i="7"/>
  <c r="DJ5" i="7"/>
  <c r="DI5" i="7"/>
  <c r="DH5" i="7"/>
  <c r="DG5" i="7"/>
  <c r="DF5" i="7"/>
  <c r="DE5" i="7"/>
  <c r="DD5" i="7"/>
  <c r="DC5" i="7"/>
  <c r="DB5" i="7"/>
  <c r="DA5" i="7"/>
  <c r="CZ5" i="7"/>
  <c r="CY5" i="7"/>
  <c r="CX5" i="7"/>
  <c r="CW5" i="7"/>
  <c r="CV5" i="7"/>
  <c r="CU5" i="7"/>
  <c r="CT5" i="7"/>
  <c r="CS5" i="7"/>
  <c r="CR5" i="7"/>
  <c r="CQ5" i="7"/>
  <c r="CP5" i="7"/>
  <c r="CO5" i="7"/>
  <c r="CN5" i="7"/>
  <c r="CM5" i="7"/>
  <c r="CL5" i="7"/>
  <c r="CK5" i="7"/>
  <c r="CJ5" i="7"/>
  <c r="CI5" i="7"/>
  <c r="CH5" i="7"/>
  <c r="CG5" i="7"/>
  <c r="CF5" i="7"/>
  <c r="CE5" i="7"/>
  <c r="CD5" i="7"/>
  <c r="CC5" i="7"/>
  <c r="CB5" i="7"/>
  <c r="CA5" i="7"/>
  <c r="BZ5" i="7"/>
  <c r="BY5" i="7"/>
  <c r="BX5" i="7"/>
  <c r="BW5" i="7"/>
  <c r="BV5" i="7"/>
  <c r="BU5" i="7"/>
  <c r="BT5" i="7"/>
  <c r="BS5" i="7"/>
  <c r="BR5" i="7"/>
  <c r="BQ5" i="7"/>
  <c r="BP5" i="7"/>
  <c r="BO5" i="7"/>
  <c r="BN5" i="7"/>
  <c r="BM5" i="7"/>
  <c r="BL5" i="7"/>
  <c r="BK5" i="7"/>
  <c r="BJ5" i="7"/>
  <c r="BI5" i="7"/>
  <c r="BH5" i="7"/>
  <c r="BG5" i="7"/>
  <c r="BF5" i="7"/>
  <c r="BE5"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EQ7" i="6"/>
  <c r="EP7" i="6"/>
  <c r="EO7" i="6"/>
  <c r="EN7" i="6"/>
  <c r="EM7" i="6"/>
  <c r="EL7" i="6"/>
  <c r="EG7" i="6"/>
  <c r="EC7" i="6"/>
  <c r="EF7" i="6" s="1"/>
  <c r="DZ7" i="6"/>
  <c r="DW7" i="6"/>
  <c r="DS7" i="6"/>
  <c r="DP7" i="6"/>
  <c r="DO7" i="6"/>
  <c r="DV7" i="6" s="1"/>
  <c r="DY7" i="6" s="1"/>
  <c r="DL7" i="6"/>
  <c r="DK7" i="6"/>
  <c r="DE7" i="6"/>
  <c r="DB7" i="6"/>
  <c r="DA7" i="6"/>
  <c r="DD7" i="6" s="1"/>
  <c r="CX7" i="6"/>
  <c r="CU7" i="6"/>
  <c r="CT7" i="6"/>
  <c r="CW7" i="6" s="1"/>
  <c r="CQ7" i="6"/>
  <c r="CP7" i="6"/>
  <c r="CJ7" i="6"/>
  <c r="CG7" i="6"/>
  <c r="CC7" i="6"/>
  <c r="CB7" i="6"/>
  <c r="BZ7" i="6"/>
  <c r="BY7" i="6"/>
  <c r="CF7" i="6" s="1"/>
  <c r="CI7" i="6" s="1"/>
  <c r="BV7" i="6"/>
  <c r="BU7" i="6"/>
  <c r="BO7" i="6"/>
  <c r="BN7" i="6"/>
  <c r="BL7" i="6"/>
  <c r="BH7" i="6"/>
  <c r="BG7" i="6"/>
  <c r="A7" i="6"/>
  <c r="EQ6" i="6"/>
  <c r="EP6" i="6"/>
  <c r="EO6" i="6"/>
  <c r="EN6" i="6"/>
  <c r="EM6" i="6"/>
  <c r="EL6" i="6"/>
  <c r="EG6" i="6"/>
  <c r="EF6" i="6"/>
  <c r="DZ6" i="6"/>
  <c r="DY6" i="6"/>
  <c r="DW6" i="6"/>
  <c r="DS6" i="6"/>
  <c r="DR6" i="6"/>
  <c r="DP6" i="6"/>
  <c r="DL6" i="6"/>
  <c r="DK6" i="6"/>
  <c r="DI6" i="6"/>
  <c r="DE6" i="6"/>
  <c r="DD6" i="6"/>
  <c r="DB6" i="6"/>
  <c r="CX6" i="6"/>
  <c r="CW6" i="6"/>
  <c r="CU6" i="6"/>
  <c r="CQ6" i="6"/>
  <c r="CP6" i="6"/>
  <c r="CJ6" i="6"/>
  <c r="CI6" i="6"/>
  <c r="CG6" i="6"/>
  <c r="CC6" i="6"/>
  <c r="CB6" i="6"/>
  <c r="BZ6" i="6"/>
  <c r="BV6" i="6"/>
  <c r="BU6" i="6"/>
  <c r="BO6" i="6"/>
  <c r="BN6" i="6"/>
  <c r="BL6" i="6"/>
  <c r="BH6" i="6"/>
  <c r="BG6" i="6"/>
  <c r="A6" i="6"/>
  <c r="EJ5" i="6"/>
  <c r="EI5" i="6"/>
  <c r="EH5" i="6"/>
  <c r="EG5" i="6"/>
  <c r="EF5" i="6"/>
  <c r="EE5" i="6"/>
  <c r="ED5" i="6"/>
  <c r="EC5" i="6"/>
  <c r="EB5" i="6"/>
  <c r="EA5" i="6"/>
  <c r="DZ5" i="6"/>
  <c r="DY5" i="6"/>
  <c r="DX5" i="6"/>
  <c r="DW5" i="6"/>
  <c r="DV5" i="6"/>
  <c r="DU5" i="6"/>
  <c r="DT5" i="6"/>
  <c r="DS5" i="6"/>
  <c r="DR5" i="6"/>
  <c r="DQ5" i="6"/>
  <c r="DP5" i="6"/>
  <c r="DO5" i="6"/>
  <c r="DN5" i="6"/>
  <c r="DM5" i="6"/>
  <c r="DL5" i="6"/>
  <c r="DK5" i="6"/>
  <c r="DJ5" i="6"/>
  <c r="DI5" i="6"/>
  <c r="DH5" i="6"/>
  <c r="DG5" i="6"/>
  <c r="DF5" i="6"/>
  <c r="DE5" i="6"/>
  <c r="DD5" i="6"/>
  <c r="DC5" i="6"/>
  <c r="DB5" i="6"/>
  <c r="DA5" i="6"/>
  <c r="CZ5" i="6"/>
  <c r="CY5" i="6"/>
  <c r="CX5" i="6"/>
  <c r="CW5" i="6"/>
  <c r="CV5" i="6"/>
  <c r="CU5" i="6"/>
  <c r="CT5" i="6"/>
  <c r="CS5" i="6"/>
  <c r="CR5" i="6"/>
  <c r="CQ5" i="6"/>
  <c r="CP5" i="6"/>
  <c r="CO5" i="6"/>
  <c r="CN5" i="6"/>
  <c r="CM5" i="6"/>
  <c r="CL5" i="6"/>
  <c r="CK5" i="6"/>
  <c r="CJ5" i="6"/>
  <c r="CI5" i="6"/>
  <c r="CH5" i="6"/>
  <c r="CG5" i="6"/>
  <c r="CF5" i="6"/>
  <c r="CE5" i="6"/>
  <c r="CD5" i="6"/>
  <c r="CC5" i="6"/>
  <c r="CB5" i="6"/>
  <c r="CA5" i="6"/>
  <c r="BZ5" i="6"/>
  <c r="BY5" i="6"/>
  <c r="BX5" i="6"/>
  <c r="BW5" i="6"/>
  <c r="BV5" i="6"/>
  <c r="BU5" i="6"/>
  <c r="BT5" i="6"/>
  <c r="BS5" i="6"/>
  <c r="BR5" i="6"/>
  <c r="BQ5" i="6"/>
  <c r="BP5" i="6"/>
  <c r="BO5" i="6"/>
  <c r="BN5" i="6"/>
  <c r="BM5" i="6"/>
  <c r="BL5" i="6"/>
  <c r="BK5" i="6"/>
  <c r="BJ5" i="6"/>
  <c r="BI5" i="6"/>
  <c r="BH5" i="6"/>
  <c r="BG5" i="6"/>
  <c r="BF5" i="6"/>
  <c r="BE5" i="6"/>
  <c r="BD5" i="6"/>
  <c r="BC5" i="6"/>
  <c r="BB5" i="6"/>
  <c r="BA5" i="6"/>
  <c r="AZ5" i="6"/>
  <c r="AY5" i="6"/>
  <c r="AX5" i="6"/>
  <c r="AW5" i="6"/>
  <c r="AV5" i="6"/>
  <c r="AU5" i="6"/>
  <c r="AT5" i="6"/>
  <c r="AS5" i="6"/>
  <c r="AR5" i="6"/>
  <c r="AQ5" i="6"/>
  <c r="AP5" i="6"/>
  <c r="AO5" i="6"/>
  <c r="AN5" i="6"/>
  <c r="AM5" i="6"/>
  <c r="AL5" i="6"/>
  <c r="AK5" i="6"/>
  <c r="AJ5" i="6"/>
  <c r="AI5" i="6"/>
  <c r="AH5" i="6"/>
  <c r="AG5" i="6"/>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B5" i="6"/>
  <c r="A5" i="6"/>
  <c r="EQ8" i="5"/>
  <c r="EP8" i="5"/>
  <c r="EO8" i="5"/>
  <c r="EN8" i="5"/>
  <c r="EM8" i="5"/>
  <c r="EL8" i="5"/>
  <c r="DW8" i="5"/>
  <c r="DP8" i="5"/>
  <c r="DI8" i="5"/>
  <c r="DB8" i="5"/>
  <c r="CU8" i="5"/>
  <c r="CN8" i="5"/>
  <c r="CG8" i="5"/>
  <c r="BZ8" i="5"/>
  <c r="BV8" i="5"/>
  <c r="BU8" i="5"/>
  <c r="BS8" i="5"/>
  <c r="BL8" i="5"/>
  <c r="A8" i="5"/>
  <c r="EQ7" i="5"/>
  <c r="EP7" i="5"/>
  <c r="EO7" i="5"/>
  <c r="EN7" i="5"/>
  <c r="EM7" i="5"/>
  <c r="EL7" i="5"/>
  <c r="EC7" i="5"/>
  <c r="EF7" i="5" s="1"/>
  <c r="DY7" i="5"/>
  <c r="DW7" i="5"/>
  <c r="DR7" i="5"/>
  <c r="DP7" i="5"/>
  <c r="DK7" i="5"/>
  <c r="DI7" i="5"/>
  <c r="DD7" i="5"/>
  <c r="DB7" i="5"/>
  <c r="CW7" i="5"/>
  <c r="CU7" i="5"/>
  <c r="CP7" i="5"/>
  <c r="CN7" i="5"/>
  <c r="CI7" i="5"/>
  <c r="CG7" i="5"/>
  <c r="CB7" i="5"/>
  <c r="BZ7" i="5"/>
  <c r="BV7" i="5"/>
  <c r="BU7" i="5"/>
  <c r="BS7" i="5"/>
  <c r="BN7" i="5"/>
  <c r="BL7" i="5"/>
  <c r="BG7" i="5"/>
  <c r="A7" i="5"/>
  <c r="EQ6" i="5"/>
  <c r="EP6" i="5"/>
  <c r="EO6" i="5"/>
  <c r="EN6" i="5"/>
  <c r="EM6" i="5"/>
  <c r="EL6" i="5"/>
  <c r="EC6" i="5"/>
  <c r="EF6" i="5" s="1"/>
  <c r="DY6" i="5"/>
  <c r="DW6" i="5"/>
  <c r="DR6" i="5"/>
  <c r="DP6" i="5"/>
  <c r="DK6" i="5"/>
  <c r="DI6" i="5"/>
  <c r="DD6" i="5"/>
  <c r="DB6" i="5"/>
  <c r="CW6" i="5"/>
  <c r="CU6" i="5"/>
  <c r="CP6" i="5"/>
  <c r="CN6" i="5"/>
  <c r="CI6" i="5"/>
  <c r="CG6" i="5"/>
  <c r="CB6" i="5"/>
  <c r="BZ6" i="5"/>
  <c r="BV6" i="5"/>
  <c r="BU6" i="5"/>
  <c r="BS6" i="5"/>
  <c r="BN6" i="5"/>
  <c r="BL6" i="5"/>
  <c r="BG6" i="5"/>
  <c r="A6" i="5"/>
  <c r="EJ5" i="5"/>
  <c r="EI5" i="5"/>
  <c r="EH5" i="5"/>
  <c r="EG5" i="5"/>
  <c r="EF5" i="5"/>
  <c r="EE5" i="5"/>
  <c r="ED5" i="5"/>
  <c r="EC5" i="5"/>
  <c r="EB5" i="5"/>
  <c r="EA5" i="5"/>
  <c r="DZ5" i="5"/>
  <c r="DY5" i="5"/>
  <c r="DX5" i="5"/>
  <c r="DW5" i="5"/>
  <c r="DV5" i="5"/>
  <c r="DU5" i="5"/>
  <c r="DT5" i="5"/>
  <c r="DS5" i="5"/>
  <c r="DR5" i="5"/>
  <c r="DQ5" i="5"/>
  <c r="DP5" i="5"/>
  <c r="DO5" i="5"/>
  <c r="DN5" i="5"/>
  <c r="DM5" i="5"/>
  <c r="DL5" i="5"/>
  <c r="DK5" i="5"/>
  <c r="DJ5" i="5"/>
  <c r="DI5" i="5"/>
  <c r="DH5" i="5"/>
  <c r="DG5" i="5"/>
  <c r="DF5" i="5"/>
  <c r="DE5" i="5"/>
  <c r="DD5" i="5"/>
  <c r="DC5" i="5"/>
  <c r="DB5" i="5"/>
  <c r="DA5" i="5"/>
  <c r="CZ5" i="5"/>
  <c r="CY5" i="5"/>
  <c r="CX5" i="5"/>
  <c r="CW5" i="5"/>
  <c r="CV5" i="5"/>
  <c r="CU5" i="5"/>
  <c r="CT5" i="5"/>
  <c r="CS5" i="5"/>
  <c r="CR5" i="5"/>
  <c r="CQ5" i="5"/>
  <c r="CP5" i="5"/>
  <c r="CO5" i="5"/>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A5" i="5"/>
  <c r="EQ37" i="4"/>
  <c r="EP37" i="4"/>
  <c r="EO37" i="4"/>
  <c r="EN37" i="4"/>
  <c r="EM37" i="4"/>
  <c r="EL37" i="4"/>
  <c r="EG37" i="4"/>
  <c r="EC37" i="4"/>
  <c r="EF37" i="4" s="1"/>
  <c r="DZ37" i="4"/>
  <c r="DW37" i="4"/>
  <c r="DS37" i="4"/>
  <c r="DP37" i="4"/>
  <c r="DL37" i="4"/>
  <c r="DI37" i="4"/>
  <c r="DE37" i="4"/>
  <c r="DB37" i="4"/>
  <c r="DA37" i="4"/>
  <c r="DH37" i="4" s="1"/>
  <c r="CX37" i="4"/>
  <c r="CU37" i="4"/>
  <c r="CT37" i="4"/>
  <c r="CW37" i="4" s="1"/>
  <c r="CQ37" i="4"/>
  <c r="CP37" i="4"/>
  <c r="CJ37" i="4"/>
  <c r="CI37" i="4"/>
  <c r="CG37" i="4"/>
  <c r="CC37" i="4"/>
  <c r="CB37" i="4"/>
  <c r="BU37" i="4"/>
  <c r="BS37" i="4"/>
  <c r="BZ37" i="4" s="1"/>
  <c r="BN37" i="4"/>
  <c r="BL37" i="4"/>
  <c r="BO37" i="4" s="1"/>
  <c r="BH37" i="4"/>
  <c r="BG37" i="4"/>
  <c r="A37" i="4"/>
  <c r="EQ36" i="4"/>
  <c r="EP36" i="4"/>
  <c r="EO36" i="4"/>
  <c r="EN36" i="4"/>
  <c r="EM36" i="4"/>
  <c r="EL36" i="4"/>
  <c r="EG36" i="4"/>
  <c r="EC36" i="4"/>
  <c r="EF36" i="4" s="1"/>
  <c r="DZ36" i="4"/>
  <c r="DW36" i="4"/>
  <c r="DS36" i="4"/>
  <c r="DP36" i="4"/>
  <c r="DL36" i="4"/>
  <c r="DI36" i="4"/>
  <c r="DE36" i="4"/>
  <c r="DB36" i="4"/>
  <c r="CX36" i="4"/>
  <c r="CW36" i="4"/>
  <c r="CU36" i="4"/>
  <c r="CT36" i="4"/>
  <c r="DA36" i="4" s="1"/>
  <c r="CQ36" i="4"/>
  <c r="CP36" i="4"/>
  <c r="CJ36" i="4"/>
  <c r="CI36" i="4"/>
  <c r="CG36" i="4"/>
  <c r="CC36" i="4"/>
  <c r="CB36" i="4"/>
  <c r="BU36" i="4"/>
  <c r="BN36" i="4"/>
  <c r="BL36" i="4"/>
  <c r="BO36" i="4" s="1"/>
  <c r="BH36" i="4"/>
  <c r="BG36" i="4"/>
  <c r="A36" i="4"/>
  <c r="EQ35" i="4"/>
  <c r="EP35" i="4"/>
  <c r="EO35" i="4"/>
  <c r="EN35" i="4"/>
  <c r="EM35" i="4"/>
  <c r="EL35" i="4"/>
  <c r="EG35" i="4"/>
  <c r="EC35" i="4"/>
  <c r="EF35" i="4" s="1"/>
  <c r="DZ35" i="4"/>
  <c r="DW35" i="4"/>
  <c r="DS35" i="4"/>
  <c r="DP35" i="4"/>
  <c r="DL35" i="4"/>
  <c r="DI35" i="4"/>
  <c r="DE35" i="4"/>
  <c r="DB35" i="4"/>
  <c r="CX35" i="4"/>
  <c r="CU35" i="4"/>
  <c r="CT35" i="4"/>
  <c r="DA35" i="4" s="1"/>
  <c r="CQ35" i="4"/>
  <c r="CP35" i="4"/>
  <c r="CJ35" i="4"/>
  <c r="CI35" i="4"/>
  <c r="CG35" i="4"/>
  <c r="CC35" i="4"/>
  <c r="CB35" i="4"/>
  <c r="BU35" i="4"/>
  <c r="BS35" i="4"/>
  <c r="BZ35" i="4" s="1"/>
  <c r="BO35" i="4"/>
  <c r="BN35" i="4"/>
  <c r="BL35" i="4"/>
  <c r="BH35" i="4"/>
  <c r="BG35" i="4"/>
  <c r="A35" i="4"/>
  <c r="EQ34" i="4"/>
  <c r="EP34" i="4"/>
  <c r="EO34" i="4"/>
  <c r="EN34" i="4"/>
  <c r="EM34" i="4"/>
  <c r="EL34" i="4"/>
  <c r="EG34" i="4"/>
  <c r="EC34" i="4"/>
  <c r="EF34" i="4" s="1"/>
  <c r="DZ34" i="4"/>
  <c r="DW34" i="4"/>
  <c r="DS34" i="4"/>
  <c r="DP34" i="4"/>
  <c r="DO34" i="4"/>
  <c r="DV34" i="4" s="1"/>
  <c r="DY34" i="4" s="1"/>
  <c r="DL34" i="4"/>
  <c r="DK34" i="4"/>
  <c r="DE34" i="4"/>
  <c r="DB34" i="4"/>
  <c r="CX34" i="4"/>
  <c r="CU34" i="4"/>
  <c r="CT34" i="4"/>
  <c r="CQ34" i="4"/>
  <c r="CP34" i="4"/>
  <c r="CJ34" i="4"/>
  <c r="CG34" i="4"/>
  <c r="CC34" i="4"/>
  <c r="BZ34" i="4"/>
  <c r="BY34" i="4"/>
  <c r="CF34" i="4" s="1"/>
  <c r="CI34" i="4" s="1"/>
  <c r="BV34" i="4"/>
  <c r="BU34" i="4"/>
  <c r="BO34" i="4"/>
  <c r="BN34" i="4"/>
  <c r="BL34" i="4"/>
  <c r="BH34" i="4"/>
  <c r="BG34" i="4"/>
  <c r="A34" i="4"/>
  <c r="EQ33" i="4"/>
  <c r="EP33" i="4"/>
  <c r="EO33" i="4"/>
  <c r="EN33" i="4"/>
  <c r="EM33" i="4"/>
  <c r="EL33" i="4"/>
  <c r="EG33" i="4"/>
  <c r="EF33" i="4"/>
  <c r="EC33" i="4"/>
  <c r="DZ33" i="4"/>
  <c r="DW33" i="4"/>
  <c r="DS33" i="4"/>
  <c r="DP33" i="4"/>
  <c r="DO33" i="4"/>
  <c r="DV33" i="4" s="1"/>
  <c r="DY33" i="4" s="1"/>
  <c r="DL33" i="4"/>
  <c r="DK33" i="4"/>
  <c r="DE33" i="4"/>
  <c r="DB33" i="4"/>
  <c r="CX33" i="4"/>
  <c r="CU33" i="4"/>
  <c r="CT33" i="4"/>
  <c r="DA33" i="4" s="1"/>
  <c r="DD33" i="4" s="1"/>
  <c r="CQ33" i="4"/>
  <c r="CP33" i="4"/>
  <c r="CJ33" i="4"/>
  <c r="CG33" i="4"/>
  <c r="CC33" i="4"/>
  <c r="BZ33" i="4"/>
  <c r="BY33" i="4"/>
  <c r="CF33" i="4" s="1"/>
  <c r="CI33" i="4" s="1"/>
  <c r="BV33" i="4"/>
  <c r="BU33" i="4"/>
  <c r="BO33" i="4"/>
  <c r="BN33" i="4"/>
  <c r="BL33" i="4"/>
  <c r="BH33" i="4"/>
  <c r="BG33" i="4"/>
  <c r="A33" i="4"/>
  <c r="EQ32" i="4"/>
  <c r="EP32" i="4"/>
  <c r="EO32" i="4"/>
  <c r="EN32" i="4"/>
  <c r="EM32" i="4"/>
  <c r="EL32" i="4"/>
  <c r="EG32" i="4"/>
  <c r="EC32" i="4"/>
  <c r="EF32" i="4" s="1"/>
  <c r="DZ32" i="4"/>
  <c r="DW32" i="4"/>
  <c r="DS32" i="4"/>
  <c r="DP32" i="4"/>
  <c r="DO32" i="4"/>
  <c r="DV32" i="4" s="1"/>
  <c r="DY32" i="4" s="1"/>
  <c r="DL32" i="4"/>
  <c r="DK32" i="4"/>
  <c r="DE32" i="4"/>
  <c r="DB32" i="4"/>
  <c r="CX32" i="4"/>
  <c r="CU32" i="4"/>
  <c r="CT32" i="4"/>
  <c r="CW32" i="4" s="1"/>
  <c r="CQ32" i="4"/>
  <c r="CP32" i="4"/>
  <c r="CJ32" i="4"/>
  <c r="CG32" i="4"/>
  <c r="CC32" i="4"/>
  <c r="BZ32" i="4"/>
  <c r="BY32" i="4"/>
  <c r="CF32" i="4" s="1"/>
  <c r="CI32" i="4" s="1"/>
  <c r="BV32" i="4"/>
  <c r="BU32" i="4"/>
  <c r="BO32" i="4"/>
  <c r="BN32" i="4"/>
  <c r="BL32" i="4"/>
  <c r="BH32" i="4"/>
  <c r="BG32" i="4"/>
  <c r="A32" i="4"/>
  <c r="EQ31" i="4"/>
  <c r="EP31" i="4"/>
  <c r="EO31" i="4"/>
  <c r="EN31" i="4"/>
  <c r="EM31" i="4"/>
  <c r="EL31" i="4"/>
  <c r="EG31" i="4"/>
  <c r="EC31" i="4"/>
  <c r="EF31" i="4" s="1"/>
  <c r="DZ31" i="4"/>
  <c r="DW31" i="4"/>
  <c r="DS31" i="4"/>
  <c r="DP31" i="4"/>
  <c r="DO31" i="4"/>
  <c r="DV31" i="4" s="1"/>
  <c r="DY31" i="4" s="1"/>
  <c r="DL31" i="4"/>
  <c r="DK31" i="4"/>
  <c r="DE31" i="4"/>
  <c r="DB31" i="4"/>
  <c r="CX31" i="4"/>
  <c r="CU31" i="4"/>
  <c r="CT31" i="4"/>
  <c r="DA31" i="4" s="1"/>
  <c r="DD31" i="4" s="1"/>
  <c r="CQ31" i="4"/>
  <c r="CP31" i="4"/>
  <c r="CJ31" i="4"/>
  <c r="CG31" i="4"/>
  <c r="CC31" i="4"/>
  <c r="BZ31" i="4"/>
  <c r="BY31" i="4"/>
  <c r="BV31" i="4"/>
  <c r="BU31" i="4"/>
  <c r="BN31" i="4"/>
  <c r="BL31" i="4"/>
  <c r="BO31" i="4" s="1"/>
  <c r="BH31" i="4"/>
  <c r="BG31" i="4"/>
  <c r="A31" i="4"/>
  <c r="EQ30" i="4"/>
  <c r="EP30" i="4"/>
  <c r="EO30" i="4"/>
  <c r="EN30" i="4"/>
  <c r="EM30" i="4"/>
  <c r="EL30" i="4"/>
  <c r="EG30" i="4"/>
  <c r="EC30" i="4"/>
  <c r="EF30" i="4" s="1"/>
  <c r="DZ30" i="4"/>
  <c r="DW30" i="4"/>
  <c r="DS30" i="4"/>
  <c r="DP30" i="4"/>
  <c r="DO30" i="4"/>
  <c r="DL30" i="4"/>
  <c r="DK30" i="4"/>
  <c r="DE30" i="4"/>
  <c r="DB30" i="4"/>
  <c r="CX30" i="4"/>
  <c r="CU30" i="4"/>
  <c r="CT30" i="4"/>
  <c r="DA30" i="4" s="1"/>
  <c r="DD30" i="4" s="1"/>
  <c r="CQ30" i="4"/>
  <c r="CP30" i="4"/>
  <c r="CJ30" i="4"/>
  <c r="CG30" i="4"/>
  <c r="CC30" i="4"/>
  <c r="BZ30" i="4"/>
  <c r="BY30" i="4"/>
  <c r="CF30" i="4" s="1"/>
  <c r="CI30" i="4" s="1"/>
  <c r="BV30" i="4"/>
  <c r="BU30" i="4"/>
  <c r="BN30" i="4"/>
  <c r="BL30" i="4"/>
  <c r="BO30" i="4" s="1"/>
  <c r="BH30" i="4"/>
  <c r="BG30" i="4"/>
  <c r="A30" i="4"/>
  <c r="EQ29" i="4"/>
  <c r="EP29" i="4"/>
  <c r="EO29" i="4"/>
  <c r="EN29" i="4"/>
  <c r="EM29" i="4"/>
  <c r="EL29" i="4"/>
  <c r="EG29" i="4"/>
  <c r="EC29" i="4"/>
  <c r="EF29" i="4" s="1"/>
  <c r="DZ29" i="4"/>
  <c r="DW29" i="4"/>
  <c r="DS29" i="4"/>
  <c r="DP29" i="4"/>
  <c r="DO29" i="4"/>
  <c r="DV29" i="4" s="1"/>
  <c r="DY29" i="4" s="1"/>
  <c r="DL29" i="4"/>
  <c r="DK29" i="4"/>
  <c r="DE29" i="4"/>
  <c r="DB29" i="4"/>
  <c r="CX29" i="4"/>
  <c r="CU29" i="4"/>
  <c r="CT29" i="4"/>
  <c r="DA29" i="4" s="1"/>
  <c r="DD29" i="4" s="1"/>
  <c r="CQ29" i="4"/>
  <c r="CP29" i="4"/>
  <c r="CJ29" i="4"/>
  <c r="CG29" i="4"/>
  <c r="CC29" i="4"/>
  <c r="BZ29" i="4"/>
  <c r="BY29" i="4"/>
  <c r="CB29" i="4" s="1"/>
  <c r="BV29" i="4"/>
  <c r="BU29" i="4"/>
  <c r="BO29" i="4"/>
  <c r="BN29" i="4"/>
  <c r="BL29" i="4"/>
  <c r="BH29" i="4"/>
  <c r="BG29" i="4"/>
  <c r="A29" i="4"/>
  <c r="EQ28" i="4"/>
  <c r="EP28" i="4"/>
  <c r="EO28" i="4"/>
  <c r="EN28" i="4"/>
  <c r="EM28" i="4"/>
  <c r="EL28" i="4"/>
  <c r="EG28" i="4"/>
  <c r="EC28" i="4"/>
  <c r="EF28" i="4" s="1"/>
  <c r="DZ28" i="4"/>
  <c r="DW28" i="4"/>
  <c r="DS28" i="4"/>
  <c r="DP28" i="4"/>
  <c r="DO28" i="4"/>
  <c r="DR28" i="4" s="1"/>
  <c r="DL28" i="4"/>
  <c r="DK28" i="4"/>
  <c r="DE28" i="4"/>
  <c r="DB28" i="4"/>
  <c r="DA28" i="4"/>
  <c r="DD28" i="4" s="1"/>
  <c r="CX28" i="4"/>
  <c r="CU28" i="4"/>
  <c r="CT28" i="4"/>
  <c r="CW28" i="4" s="1"/>
  <c r="CQ28" i="4"/>
  <c r="CP28" i="4"/>
  <c r="CJ28" i="4"/>
  <c r="CG28" i="4"/>
  <c r="CC28" i="4"/>
  <c r="BZ28" i="4"/>
  <c r="BY28" i="4"/>
  <c r="CF28" i="4" s="1"/>
  <c r="CI28" i="4" s="1"/>
  <c r="BV28" i="4"/>
  <c r="BU28" i="4"/>
  <c r="BO28" i="4"/>
  <c r="BN28" i="4"/>
  <c r="BL28" i="4"/>
  <c r="BH28" i="4"/>
  <c r="BG28" i="4"/>
  <c r="A28" i="4"/>
  <c r="EQ27" i="4"/>
  <c r="EP27" i="4"/>
  <c r="EO27" i="4"/>
  <c r="EN27" i="4"/>
  <c r="EM27" i="4"/>
  <c r="EL27" i="4"/>
  <c r="EG27" i="4"/>
  <c r="EC27" i="4"/>
  <c r="EF27" i="4" s="1"/>
  <c r="DZ27" i="4"/>
  <c r="DW27" i="4"/>
  <c r="DS27" i="4"/>
  <c r="DP27" i="4"/>
  <c r="DO27" i="4"/>
  <c r="DL27" i="4"/>
  <c r="DK27" i="4"/>
  <c r="DE27" i="4"/>
  <c r="DB27" i="4"/>
  <c r="CX27" i="4"/>
  <c r="CU27" i="4"/>
  <c r="CT27" i="4"/>
  <c r="DA27" i="4" s="1"/>
  <c r="DD27" i="4" s="1"/>
  <c r="CQ27" i="4"/>
  <c r="CP27" i="4"/>
  <c r="CJ27" i="4"/>
  <c r="CG27" i="4"/>
  <c r="CC27" i="4"/>
  <c r="BZ27" i="4"/>
  <c r="BY27" i="4"/>
  <c r="CF27" i="4" s="1"/>
  <c r="CI27" i="4" s="1"/>
  <c r="BV27" i="4"/>
  <c r="BU27" i="4"/>
  <c r="BO27" i="4"/>
  <c r="BN27" i="4"/>
  <c r="BH27" i="4"/>
  <c r="BG27" i="4"/>
  <c r="A27" i="4"/>
  <c r="EQ26" i="4"/>
  <c r="EP26" i="4"/>
  <c r="EO26" i="4"/>
  <c r="EN26" i="4"/>
  <c r="EM26" i="4"/>
  <c r="EL26" i="4"/>
  <c r="EG26" i="4"/>
  <c r="EC26" i="4"/>
  <c r="EF26" i="4" s="1"/>
  <c r="DZ26" i="4"/>
  <c r="DW26" i="4"/>
  <c r="DV26" i="4"/>
  <c r="DY26" i="4" s="1"/>
  <c r="DS26" i="4"/>
  <c r="DR26" i="4"/>
  <c r="DL26" i="4"/>
  <c r="DI26" i="4"/>
  <c r="DH26" i="4"/>
  <c r="DK26" i="4" s="1"/>
  <c r="DE26" i="4"/>
  <c r="DD26" i="4"/>
  <c r="CX26" i="4"/>
  <c r="CU26" i="4"/>
  <c r="CT26" i="4"/>
  <c r="CW26" i="4" s="1"/>
  <c r="CQ26" i="4"/>
  <c r="CP26" i="4"/>
  <c r="CJ26" i="4"/>
  <c r="CG26" i="4"/>
  <c r="CF26" i="4"/>
  <c r="CI26" i="4" s="1"/>
  <c r="CC26" i="4"/>
  <c r="CB26" i="4"/>
  <c r="BS26" i="4"/>
  <c r="BV26" i="4" s="1"/>
  <c r="BR26" i="4"/>
  <c r="BU26" i="4" s="1"/>
  <c r="BO26" i="4"/>
  <c r="BN26" i="4"/>
  <c r="BH26" i="4"/>
  <c r="BG26" i="4"/>
  <c r="A26" i="4"/>
  <c r="EQ25" i="4"/>
  <c r="EP25" i="4"/>
  <c r="EO25" i="4"/>
  <c r="EN25" i="4"/>
  <c r="EM25" i="4"/>
  <c r="EL25" i="4"/>
  <c r="EG25" i="4"/>
  <c r="EF25" i="4"/>
  <c r="DZ25" i="4"/>
  <c r="DY25" i="4"/>
  <c r="DW25" i="4"/>
  <c r="DS25" i="4"/>
  <c r="DR25" i="4"/>
  <c r="DP25" i="4"/>
  <c r="DL25" i="4"/>
  <c r="DK25" i="4"/>
  <c r="DI25" i="4"/>
  <c r="DE25" i="4"/>
  <c r="DD25" i="4"/>
  <c r="DB25" i="4"/>
  <c r="CX25" i="4"/>
  <c r="CW25" i="4"/>
  <c r="CU25" i="4"/>
  <c r="CQ25" i="4"/>
  <c r="CP25" i="4"/>
  <c r="CJ25" i="4"/>
  <c r="CI25" i="4"/>
  <c r="CG25" i="4"/>
  <c r="CC25" i="4"/>
  <c r="CB25" i="4"/>
  <c r="BV25" i="4"/>
  <c r="BU25" i="4"/>
  <c r="BS25" i="4"/>
  <c r="BZ25" i="4" s="1"/>
  <c r="BO25" i="4"/>
  <c r="BN25" i="4"/>
  <c r="BL25" i="4"/>
  <c r="BH25" i="4"/>
  <c r="BG25" i="4"/>
  <c r="A25" i="4"/>
  <c r="EQ24" i="4"/>
  <c r="EP24" i="4"/>
  <c r="EO24" i="4"/>
  <c r="EN24" i="4"/>
  <c r="EM24" i="4"/>
  <c r="EL24" i="4"/>
  <c r="EG24" i="4"/>
  <c r="EC24" i="4"/>
  <c r="EF24" i="4" s="1"/>
  <c r="DZ24" i="4"/>
  <c r="DW24" i="4"/>
  <c r="DV24" i="4"/>
  <c r="DY24" i="4" s="1"/>
  <c r="DS24" i="4"/>
  <c r="DR24" i="4"/>
  <c r="DL24" i="4"/>
  <c r="DI24" i="4"/>
  <c r="DH24" i="4"/>
  <c r="DK24" i="4" s="1"/>
  <c r="DE24" i="4"/>
  <c r="DD24" i="4"/>
  <c r="CX24" i="4"/>
  <c r="CU24" i="4"/>
  <c r="CT24" i="4"/>
  <c r="CW24" i="4" s="1"/>
  <c r="CQ24" i="4"/>
  <c r="CP24" i="4"/>
  <c r="CJ24" i="4"/>
  <c r="CG24" i="4"/>
  <c r="CF24" i="4"/>
  <c r="CI24" i="4" s="1"/>
  <c r="CC24" i="4"/>
  <c r="CB24" i="4"/>
  <c r="BS24" i="4"/>
  <c r="BV24" i="4" s="1"/>
  <c r="BR24" i="4"/>
  <c r="BU24" i="4" s="1"/>
  <c r="BO24" i="4"/>
  <c r="BN24" i="4"/>
  <c r="BH24" i="4"/>
  <c r="BG24" i="4"/>
  <c r="A24" i="4"/>
  <c r="EQ23" i="4"/>
  <c r="EP23" i="4"/>
  <c r="EO23" i="4"/>
  <c r="EN23" i="4"/>
  <c r="EM23" i="4"/>
  <c r="EL23" i="4"/>
  <c r="EG23" i="4"/>
  <c r="EC23" i="4"/>
  <c r="EF23" i="4" s="1"/>
  <c r="DZ23" i="4"/>
  <c r="DW23" i="4"/>
  <c r="DV23" i="4"/>
  <c r="DY23" i="4" s="1"/>
  <c r="DS23" i="4"/>
  <c r="DR23" i="4"/>
  <c r="DL23" i="4"/>
  <c r="DI23" i="4"/>
  <c r="DH23" i="4"/>
  <c r="DK23" i="4" s="1"/>
  <c r="DE23" i="4"/>
  <c r="DD23" i="4"/>
  <c r="CX23" i="4"/>
  <c r="CU23" i="4"/>
  <c r="CT23" i="4"/>
  <c r="CW23" i="4" s="1"/>
  <c r="CQ23" i="4"/>
  <c r="CP23" i="4"/>
  <c r="CJ23" i="4"/>
  <c r="CG23" i="4"/>
  <c r="CF23" i="4"/>
  <c r="CI23" i="4" s="1"/>
  <c r="CC23" i="4"/>
  <c r="CB23" i="4"/>
  <c r="BS23" i="4"/>
  <c r="BV23" i="4" s="1"/>
  <c r="BR23" i="4"/>
  <c r="BU23" i="4" s="1"/>
  <c r="BO23" i="4"/>
  <c r="BN23" i="4"/>
  <c r="BH23" i="4"/>
  <c r="BG23" i="4"/>
  <c r="A23" i="4"/>
  <c r="EQ22" i="4"/>
  <c r="EP22" i="4"/>
  <c r="EO22" i="4"/>
  <c r="EN22" i="4"/>
  <c r="EM22" i="4"/>
  <c r="EL22" i="4"/>
  <c r="EG22" i="4"/>
  <c r="EC22" i="4"/>
  <c r="EF22" i="4" s="1"/>
  <c r="DZ22" i="4"/>
  <c r="DW22" i="4"/>
  <c r="DV22" i="4"/>
  <c r="DY22" i="4" s="1"/>
  <c r="DS22" i="4"/>
  <c r="DR22" i="4"/>
  <c r="DL22" i="4"/>
  <c r="DI22" i="4"/>
  <c r="DH22" i="4"/>
  <c r="DK22" i="4" s="1"/>
  <c r="DE22" i="4"/>
  <c r="DD22" i="4"/>
  <c r="CX22" i="4"/>
  <c r="CU22" i="4"/>
  <c r="CT22" i="4"/>
  <c r="CW22" i="4" s="1"/>
  <c r="CQ22" i="4"/>
  <c r="CP22" i="4"/>
  <c r="CJ22" i="4"/>
  <c r="CG22" i="4"/>
  <c r="CF22" i="4"/>
  <c r="CI22" i="4" s="1"/>
  <c r="CC22" i="4"/>
  <c r="CB22" i="4"/>
  <c r="BU22" i="4"/>
  <c r="BS22" i="4"/>
  <c r="BV22" i="4" s="1"/>
  <c r="BO22" i="4"/>
  <c r="BN22" i="4"/>
  <c r="BH22" i="4"/>
  <c r="BG22" i="4"/>
  <c r="A22" i="4"/>
  <c r="EQ21" i="4"/>
  <c r="EP21" i="4"/>
  <c r="EO21" i="4"/>
  <c r="EN21" i="4"/>
  <c r="EM21" i="4"/>
  <c r="EL21" i="4"/>
  <c r="EG21" i="4"/>
  <c r="EF21" i="4"/>
  <c r="EC21" i="4"/>
  <c r="DZ21" i="4"/>
  <c r="DY21" i="4"/>
  <c r="DW21" i="4"/>
  <c r="DS21" i="4"/>
  <c r="DR21" i="4"/>
  <c r="DP21" i="4"/>
  <c r="DL21" i="4"/>
  <c r="DK21" i="4"/>
  <c r="DI21" i="4"/>
  <c r="DE21" i="4"/>
  <c r="DD21" i="4"/>
  <c r="DB21" i="4"/>
  <c r="CX21" i="4"/>
  <c r="CW21" i="4"/>
  <c r="CU21" i="4"/>
  <c r="CQ21" i="4"/>
  <c r="CP21" i="4"/>
  <c r="CN21" i="4"/>
  <c r="CJ21" i="4"/>
  <c r="CI21" i="4"/>
  <c r="CG21" i="4"/>
  <c r="CC21" i="4"/>
  <c r="CB21" i="4"/>
  <c r="BZ21" i="4"/>
  <c r="BV21" i="4"/>
  <c r="BU21" i="4"/>
  <c r="BS21" i="4"/>
  <c r="BO21" i="4"/>
  <c r="BN21" i="4"/>
  <c r="BL21" i="4"/>
  <c r="BH21" i="4"/>
  <c r="BG21" i="4"/>
  <c r="A21" i="4"/>
  <c r="EQ20" i="4"/>
  <c r="EP20" i="4"/>
  <c r="EO20" i="4"/>
  <c r="EN20" i="4"/>
  <c r="EM20" i="4"/>
  <c r="EL20" i="4"/>
  <c r="EG20" i="4"/>
  <c r="EC20" i="4"/>
  <c r="EF20" i="4" s="1"/>
  <c r="DZ20" i="4"/>
  <c r="DY20" i="4"/>
  <c r="DW20" i="4"/>
  <c r="DS20" i="4"/>
  <c r="DR20" i="4"/>
  <c r="DP20" i="4"/>
  <c r="DL20" i="4"/>
  <c r="DK20" i="4"/>
  <c r="DI20" i="4"/>
  <c r="DE20" i="4"/>
  <c r="DD20" i="4"/>
  <c r="DB20" i="4"/>
  <c r="CX20" i="4"/>
  <c r="CW20" i="4"/>
  <c r="CU20" i="4"/>
  <c r="CQ20" i="4"/>
  <c r="CP20" i="4"/>
  <c r="CN20" i="4"/>
  <c r="CJ20" i="4"/>
  <c r="CI20" i="4"/>
  <c r="CG20" i="4"/>
  <c r="CC20" i="4"/>
  <c r="CB20" i="4"/>
  <c r="BZ20" i="4"/>
  <c r="BV20" i="4"/>
  <c r="BU20" i="4"/>
  <c r="BS20" i="4"/>
  <c r="BO20" i="4"/>
  <c r="BN20" i="4"/>
  <c r="BL20" i="4"/>
  <c r="BH20" i="4"/>
  <c r="BG20" i="4"/>
  <c r="A20" i="4"/>
  <c r="EQ19" i="4"/>
  <c r="EP19" i="4"/>
  <c r="EO19" i="4"/>
  <c r="EN19" i="4"/>
  <c r="EM19" i="4"/>
  <c r="EL19" i="4"/>
  <c r="EG19" i="4"/>
  <c r="EC19" i="4"/>
  <c r="EF19" i="4" s="1"/>
  <c r="DZ19" i="4"/>
  <c r="DY19" i="4"/>
  <c r="DW19" i="4"/>
  <c r="DS19" i="4"/>
  <c r="DR19" i="4"/>
  <c r="DP19" i="4"/>
  <c r="DL19" i="4"/>
  <c r="DK19" i="4"/>
  <c r="DI19" i="4"/>
  <c r="DE19" i="4"/>
  <c r="DD19" i="4"/>
  <c r="DB19" i="4"/>
  <c r="CX19" i="4"/>
  <c r="CW19" i="4"/>
  <c r="CU19" i="4"/>
  <c r="CQ19" i="4"/>
  <c r="CP19" i="4"/>
  <c r="CN19" i="4"/>
  <c r="CJ19" i="4"/>
  <c r="CI19" i="4"/>
  <c r="CG19" i="4"/>
  <c r="CC19" i="4"/>
  <c r="CB19" i="4"/>
  <c r="BZ19" i="4"/>
  <c r="BV19" i="4"/>
  <c r="BU19" i="4"/>
  <c r="BS19" i="4"/>
  <c r="BO19" i="4"/>
  <c r="BN19" i="4"/>
  <c r="BL19" i="4"/>
  <c r="BH19" i="4"/>
  <c r="BG19" i="4"/>
  <c r="A19" i="4"/>
  <c r="EQ18" i="4"/>
  <c r="EP18" i="4"/>
  <c r="EO18" i="4"/>
  <c r="EN18" i="4"/>
  <c r="EM18" i="4"/>
  <c r="EL18" i="4"/>
  <c r="EG18" i="4"/>
  <c r="EC18" i="4"/>
  <c r="EF18" i="4" s="1"/>
  <c r="DZ18" i="4"/>
  <c r="DY18" i="4"/>
  <c r="DW18" i="4"/>
  <c r="DS18" i="4"/>
  <c r="DR18" i="4"/>
  <c r="DP18" i="4"/>
  <c r="DL18" i="4"/>
  <c r="DK18" i="4"/>
  <c r="DI18" i="4"/>
  <c r="DE18" i="4"/>
  <c r="DD18" i="4"/>
  <c r="DB18" i="4"/>
  <c r="CX18" i="4"/>
  <c r="CW18" i="4"/>
  <c r="CU18" i="4"/>
  <c r="CQ18" i="4"/>
  <c r="CP18" i="4"/>
  <c r="CN18" i="4"/>
  <c r="CJ18" i="4"/>
  <c r="CI18" i="4"/>
  <c r="CG18" i="4"/>
  <c r="CC18" i="4"/>
  <c r="CB18" i="4"/>
  <c r="BZ18" i="4"/>
  <c r="BV18" i="4"/>
  <c r="BU18" i="4"/>
  <c r="BS18" i="4"/>
  <c r="BO18" i="4"/>
  <c r="BN18" i="4"/>
  <c r="BL18" i="4"/>
  <c r="BH18" i="4"/>
  <c r="BG18" i="4"/>
  <c r="A18" i="4"/>
  <c r="EQ17" i="4"/>
  <c r="EP17" i="4"/>
  <c r="EO17" i="4"/>
  <c r="EN17" i="4"/>
  <c r="EM17" i="4"/>
  <c r="EL17" i="4"/>
  <c r="EG17" i="4"/>
  <c r="EF17" i="4"/>
  <c r="EC17" i="4"/>
  <c r="DZ17" i="4"/>
  <c r="DY17" i="4"/>
  <c r="DW17" i="4"/>
  <c r="DS17" i="4"/>
  <c r="DR17" i="4"/>
  <c r="DP17" i="4"/>
  <c r="DL17" i="4"/>
  <c r="DK17" i="4"/>
  <c r="DI17" i="4"/>
  <c r="DE17" i="4"/>
  <c r="DD17" i="4"/>
  <c r="DB17" i="4"/>
  <c r="CX17" i="4"/>
  <c r="CW17" i="4"/>
  <c r="CU17" i="4"/>
  <c r="CQ17" i="4"/>
  <c r="CP17" i="4"/>
  <c r="CJ17" i="4"/>
  <c r="CI17" i="4"/>
  <c r="CG17" i="4"/>
  <c r="CC17" i="4"/>
  <c r="BZ17" i="4"/>
  <c r="BV17" i="4"/>
  <c r="BY17" i="4" s="1"/>
  <c r="CB17" i="4" s="1"/>
  <c r="BU17" i="4"/>
  <c r="BS17" i="4"/>
  <c r="BO17" i="4"/>
  <c r="BL17" i="4"/>
  <c r="BH17" i="4"/>
  <c r="BK17" i="4" s="1"/>
  <c r="BN17" i="4" s="1"/>
  <c r="BG17" i="4"/>
  <c r="A17" i="4"/>
  <c r="EQ16" i="4"/>
  <c r="EP16" i="4"/>
  <c r="EO16" i="4"/>
  <c r="EN16" i="4"/>
  <c r="EM16" i="4"/>
  <c r="EL16" i="4"/>
  <c r="EG16" i="4"/>
  <c r="EC16" i="4"/>
  <c r="EF16" i="4" s="1"/>
  <c r="DZ16" i="4"/>
  <c r="DW16" i="4"/>
  <c r="DS16" i="4"/>
  <c r="DP16" i="4"/>
  <c r="DO16" i="4"/>
  <c r="DV16" i="4" s="1"/>
  <c r="DY16" i="4" s="1"/>
  <c r="DL16" i="4"/>
  <c r="DK16" i="4"/>
  <c r="DE16" i="4"/>
  <c r="DB16" i="4"/>
  <c r="CX16" i="4"/>
  <c r="CU16" i="4"/>
  <c r="CT16" i="4"/>
  <c r="DA16" i="4" s="1"/>
  <c r="DD16" i="4" s="1"/>
  <c r="CQ16" i="4"/>
  <c r="CP16" i="4"/>
  <c r="CJ16" i="4"/>
  <c r="CG16" i="4"/>
  <c r="CC16" i="4"/>
  <c r="BZ16" i="4"/>
  <c r="BY16" i="4"/>
  <c r="BV16" i="4"/>
  <c r="BU16" i="4"/>
  <c r="BO16" i="4"/>
  <c r="BN16" i="4"/>
  <c r="BL16" i="4"/>
  <c r="BH16" i="4"/>
  <c r="BG16" i="4"/>
  <c r="A16" i="4"/>
  <c r="EQ15" i="4"/>
  <c r="EP15" i="4"/>
  <c r="EO15" i="4"/>
  <c r="EN15" i="4"/>
  <c r="EM15" i="4"/>
  <c r="EL15" i="4"/>
  <c r="EG15" i="4"/>
  <c r="EC15" i="4"/>
  <c r="EF15" i="4" s="1"/>
  <c r="DZ15" i="4"/>
  <c r="DW15" i="4"/>
  <c r="DS15" i="4"/>
  <c r="DP15" i="4"/>
  <c r="DO15" i="4"/>
  <c r="DV15" i="4" s="1"/>
  <c r="DY15" i="4" s="1"/>
  <c r="DL15" i="4"/>
  <c r="DK15" i="4"/>
  <c r="DE15" i="4"/>
  <c r="DB15" i="4"/>
  <c r="CX15" i="4"/>
  <c r="CU15" i="4"/>
  <c r="CT15" i="4"/>
  <c r="CQ15" i="4"/>
  <c r="CP15" i="4"/>
  <c r="CJ15" i="4"/>
  <c r="CG15" i="4"/>
  <c r="CC15" i="4"/>
  <c r="BZ15" i="4"/>
  <c r="BY15" i="4"/>
  <c r="CB15" i="4" s="1"/>
  <c r="BV15" i="4"/>
  <c r="BU15" i="4"/>
  <c r="BO15" i="4"/>
  <c r="BN15" i="4"/>
  <c r="BL15" i="4"/>
  <c r="BH15" i="4"/>
  <c r="BG15" i="4"/>
  <c r="A15" i="4"/>
  <c r="EQ14" i="4"/>
  <c r="EP14" i="4"/>
  <c r="EO14" i="4"/>
  <c r="EN14" i="4"/>
  <c r="EM14" i="4"/>
  <c r="EL14" i="4"/>
  <c r="EG14" i="4"/>
  <c r="EC14" i="4"/>
  <c r="EF14" i="4" s="1"/>
  <c r="DZ14" i="4"/>
  <c r="DY14" i="4"/>
  <c r="DW14" i="4"/>
  <c r="DS14" i="4"/>
  <c r="DR14" i="4"/>
  <c r="DP14" i="4"/>
  <c r="DL14" i="4"/>
  <c r="DK14" i="4"/>
  <c r="DI14" i="4"/>
  <c r="DE14" i="4"/>
  <c r="DD14" i="4"/>
  <c r="DB14" i="4"/>
  <c r="CX14" i="4"/>
  <c r="CW14" i="4"/>
  <c r="CU14" i="4"/>
  <c r="CQ14" i="4"/>
  <c r="CP14" i="4"/>
  <c r="CJ14" i="4"/>
  <c r="CI14" i="4"/>
  <c r="CG14" i="4"/>
  <c r="CC14" i="4"/>
  <c r="BZ14" i="4"/>
  <c r="BV14" i="4"/>
  <c r="BY14" i="4" s="1"/>
  <c r="CB14" i="4" s="1"/>
  <c r="BU14" i="4"/>
  <c r="BS14" i="4"/>
  <c r="BO14" i="4"/>
  <c r="BL14" i="4"/>
  <c r="BH14" i="4"/>
  <c r="BK14" i="4" s="1"/>
  <c r="BN14" i="4" s="1"/>
  <c r="BG14" i="4"/>
  <c r="A14" i="4"/>
  <c r="EQ13" i="4"/>
  <c r="EP13" i="4"/>
  <c r="EO13" i="4"/>
  <c r="EN13" i="4"/>
  <c r="EM13" i="4"/>
  <c r="EL13" i="4"/>
  <c r="EG13" i="4"/>
  <c r="EF13" i="4"/>
  <c r="EC13" i="4"/>
  <c r="DZ13" i="4"/>
  <c r="DY13" i="4"/>
  <c r="DW13" i="4"/>
  <c r="DS13" i="4"/>
  <c r="DR13" i="4"/>
  <c r="DP13" i="4"/>
  <c r="DL13" i="4"/>
  <c r="DK13" i="4"/>
  <c r="DI13" i="4"/>
  <c r="DE13" i="4"/>
  <c r="DD13" i="4"/>
  <c r="DB13" i="4"/>
  <c r="CX13" i="4"/>
  <c r="CW13" i="4"/>
  <c r="CU13" i="4"/>
  <c r="CQ13" i="4"/>
  <c r="CP13" i="4"/>
  <c r="CJ13" i="4"/>
  <c r="CI13" i="4"/>
  <c r="CG13" i="4"/>
  <c r="CC13" i="4"/>
  <c r="BZ13" i="4"/>
  <c r="BV13" i="4"/>
  <c r="BY13" i="4" s="1"/>
  <c r="CB13" i="4" s="1"/>
  <c r="BU13" i="4"/>
  <c r="BS13" i="4"/>
  <c r="BO13" i="4"/>
  <c r="BL13" i="4"/>
  <c r="BH13" i="4"/>
  <c r="BK13" i="4" s="1"/>
  <c r="BN13" i="4" s="1"/>
  <c r="BG13" i="4"/>
  <c r="A13" i="4"/>
  <c r="EQ12" i="4"/>
  <c r="EP12" i="4"/>
  <c r="EO12" i="4"/>
  <c r="EN12" i="4"/>
  <c r="EM12" i="4"/>
  <c r="EL12" i="4"/>
  <c r="EG12" i="4"/>
  <c r="EC12" i="4"/>
  <c r="EF12" i="4" s="1"/>
  <c r="DZ12" i="4"/>
  <c r="DW12" i="4"/>
  <c r="DS12" i="4"/>
  <c r="DP12" i="4"/>
  <c r="DO12" i="4"/>
  <c r="DL12" i="4"/>
  <c r="DK12" i="4"/>
  <c r="DE12" i="4"/>
  <c r="DB12" i="4"/>
  <c r="CX12" i="4"/>
  <c r="CU12" i="4"/>
  <c r="CT12" i="4"/>
  <c r="DA12" i="4" s="1"/>
  <c r="DD12" i="4" s="1"/>
  <c r="CQ12" i="4"/>
  <c r="CP12" i="4"/>
  <c r="CJ12" i="4"/>
  <c r="CG12" i="4"/>
  <c r="CC12" i="4"/>
  <c r="BZ12" i="4"/>
  <c r="BY12" i="4"/>
  <c r="CF12" i="4" s="1"/>
  <c r="CI12" i="4" s="1"/>
  <c r="BV12" i="4"/>
  <c r="BU12" i="4"/>
  <c r="BO12" i="4"/>
  <c r="BN12" i="4"/>
  <c r="BL12" i="4"/>
  <c r="BH12" i="4"/>
  <c r="BG12" i="4"/>
  <c r="A12" i="4"/>
  <c r="EQ11" i="4"/>
  <c r="EP11" i="4"/>
  <c r="EO11" i="4"/>
  <c r="EN11" i="4"/>
  <c r="EM11" i="4"/>
  <c r="EL11" i="4"/>
  <c r="EG11" i="4"/>
  <c r="EC11" i="4"/>
  <c r="EF11" i="4" s="1"/>
  <c r="DZ11" i="4"/>
  <c r="DW11" i="4"/>
  <c r="DS11" i="4"/>
  <c r="DP11" i="4"/>
  <c r="DO11" i="4"/>
  <c r="DR11" i="4" s="1"/>
  <c r="DL11" i="4"/>
  <c r="DK11" i="4"/>
  <c r="DE11" i="4"/>
  <c r="DB11" i="4"/>
  <c r="CX11" i="4"/>
  <c r="CU11" i="4"/>
  <c r="CT11" i="4"/>
  <c r="DA11" i="4" s="1"/>
  <c r="DD11" i="4" s="1"/>
  <c r="CQ11" i="4"/>
  <c r="CP11" i="4"/>
  <c r="CJ11" i="4"/>
  <c r="CG11" i="4"/>
  <c r="CC11" i="4"/>
  <c r="BZ11" i="4"/>
  <c r="BY11" i="4"/>
  <c r="CB11" i="4" s="1"/>
  <c r="BV11" i="4"/>
  <c r="BU11" i="4"/>
  <c r="BO11" i="4"/>
  <c r="BN11" i="4"/>
  <c r="BL11" i="4"/>
  <c r="BH11" i="4"/>
  <c r="BG11" i="4"/>
  <c r="A11" i="4"/>
  <c r="EQ10" i="4"/>
  <c r="EP10" i="4"/>
  <c r="EO10" i="4"/>
  <c r="EN10" i="4"/>
  <c r="EM10" i="4"/>
  <c r="EL10" i="4"/>
  <c r="EG10" i="4"/>
  <c r="EC10" i="4"/>
  <c r="EF10" i="4" s="1"/>
  <c r="DZ10" i="4"/>
  <c r="DW10" i="4"/>
  <c r="DS10" i="4"/>
  <c r="DP10" i="4"/>
  <c r="DO10" i="4"/>
  <c r="DR10" i="4" s="1"/>
  <c r="DL10" i="4"/>
  <c r="DK10" i="4"/>
  <c r="DE10" i="4"/>
  <c r="DB10" i="4"/>
  <c r="CX10" i="4"/>
  <c r="CU10" i="4"/>
  <c r="CT10" i="4"/>
  <c r="CW10" i="4" s="1"/>
  <c r="CQ10" i="4"/>
  <c r="CP10" i="4"/>
  <c r="CJ10" i="4"/>
  <c r="CG10" i="4"/>
  <c r="CC10" i="4"/>
  <c r="BZ10" i="4"/>
  <c r="BY10" i="4"/>
  <c r="CF10" i="4" s="1"/>
  <c r="CI10" i="4" s="1"/>
  <c r="BV10" i="4"/>
  <c r="BU10" i="4"/>
  <c r="BO10" i="4"/>
  <c r="BN10" i="4"/>
  <c r="BL10" i="4"/>
  <c r="BH10" i="4"/>
  <c r="BG10" i="4"/>
  <c r="A10" i="4"/>
  <c r="EQ9" i="4"/>
  <c r="EP9" i="4"/>
  <c r="EO9" i="4"/>
  <c r="EN9" i="4"/>
  <c r="EM9" i="4"/>
  <c r="EL9" i="4"/>
  <c r="EG9" i="4"/>
  <c r="EC9" i="4"/>
  <c r="EF9" i="4" s="1"/>
  <c r="DZ9" i="4"/>
  <c r="DY9" i="4"/>
  <c r="DW9" i="4"/>
  <c r="DS9" i="4"/>
  <c r="DR9" i="4"/>
  <c r="DP9" i="4"/>
  <c r="DL9" i="4"/>
  <c r="DK9" i="4"/>
  <c r="DI9" i="4"/>
  <c r="DE9" i="4"/>
  <c r="DD9" i="4"/>
  <c r="DB9" i="4"/>
  <c r="CX9" i="4"/>
  <c r="CW9" i="4"/>
  <c r="CU9" i="4"/>
  <c r="CQ9" i="4"/>
  <c r="CP9" i="4"/>
  <c r="CJ9" i="4"/>
  <c r="CI9" i="4"/>
  <c r="CG9" i="4"/>
  <c r="CC9" i="4"/>
  <c r="BZ9" i="4"/>
  <c r="BV9" i="4"/>
  <c r="BY9" i="4" s="1"/>
  <c r="CB9" i="4" s="1"/>
  <c r="BU9" i="4"/>
  <c r="BS9" i="4"/>
  <c r="BO9" i="4"/>
  <c r="BL9" i="4"/>
  <c r="BH9" i="4"/>
  <c r="BK9" i="4" s="1"/>
  <c r="BN9" i="4" s="1"/>
  <c r="BG9" i="4"/>
  <c r="A9" i="4"/>
  <c r="EQ8" i="4"/>
  <c r="EP8" i="4"/>
  <c r="EO8" i="4"/>
  <c r="EN8" i="4"/>
  <c r="EM8" i="4"/>
  <c r="EL8" i="4"/>
  <c r="EG8" i="4"/>
  <c r="EC8" i="4"/>
  <c r="EF8" i="4" s="1"/>
  <c r="DZ8" i="4"/>
  <c r="DY8" i="4"/>
  <c r="DW8" i="4"/>
  <c r="DS8" i="4"/>
  <c r="DR8" i="4"/>
  <c r="DP8" i="4"/>
  <c r="DL8" i="4"/>
  <c r="DK8" i="4"/>
  <c r="DI8" i="4"/>
  <c r="DE8" i="4"/>
  <c r="DD8" i="4"/>
  <c r="DB8" i="4"/>
  <c r="CX8" i="4"/>
  <c r="CW8" i="4"/>
  <c r="CU8" i="4"/>
  <c r="CQ8" i="4"/>
  <c r="CP8" i="4"/>
  <c r="CJ8" i="4"/>
  <c r="CI8" i="4"/>
  <c r="CG8" i="4"/>
  <c r="CC8" i="4"/>
  <c r="BZ8" i="4"/>
  <c r="BY8" i="4"/>
  <c r="CB8" i="4" s="1"/>
  <c r="BV8" i="4"/>
  <c r="BU8" i="4"/>
  <c r="BS8" i="4"/>
  <c r="BO8" i="4"/>
  <c r="BL8" i="4"/>
  <c r="BH8" i="4"/>
  <c r="BK8" i="4" s="1"/>
  <c r="BN8" i="4" s="1"/>
  <c r="BG8" i="4"/>
  <c r="A8" i="4"/>
  <c r="EQ7" i="4"/>
  <c r="EP7" i="4"/>
  <c r="EO7" i="4"/>
  <c r="EN7" i="4"/>
  <c r="EM7" i="4"/>
  <c r="EL7" i="4"/>
  <c r="EG7" i="4"/>
  <c r="EC7" i="4"/>
  <c r="EF7" i="4" s="1"/>
  <c r="DZ7" i="4"/>
  <c r="DW7" i="4"/>
  <c r="DV7" i="4"/>
  <c r="DY7" i="4" s="1"/>
  <c r="DS7" i="4"/>
  <c r="DP7" i="4"/>
  <c r="DO7" i="4"/>
  <c r="DR7" i="4" s="1"/>
  <c r="DL7" i="4"/>
  <c r="DK7" i="4"/>
  <c r="DE7" i="4"/>
  <c r="DB7" i="4"/>
  <c r="CX7" i="4"/>
  <c r="CU7" i="4"/>
  <c r="CT7" i="4"/>
  <c r="DA7" i="4" s="1"/>
  <c r="DD7" i="4" s="1"/>
  <c r="CQ7" i="4"/>
  <c r="CP7" i="4"/>
  <c r="CJ7" i="4"/>
  <c r="CG7" i="4"/>
  <c r="CC7" i="4"/>
  <c r="CB7" i="4"/>
  <c r="BZ7" i="4"/>
  <c r="BY7" i="4"/>
  <c r="CF7" i="4" s="1"/>
  <c r="CI7" i="4" s="1"/>
  <c r="BV7" i="4"/>
  <c r="BU7" i="4"/>
  <c r="BO7" i="4"/>
  <c r="BN7" i="4"/>
  <c r="BL7" i="4"/>
  <c r="BH7" i="4"/>
  <c r="BG7" i="4"/>
  <c r="A7" i="4"/>
  <c r="EQ6" i="4"/>
  <c r="EP6" i="4"/>
  <c r="EO6" i="4"/>
  <c r="EN6" i="4"/>
  <c r="EM6" i="4"/>
  <c r="EL6" i="4"/>
  <c r="EG6" i="4"/>
  <c r="EC6" i="4"/>
  <c r="EF6" i="4" s="1"/>
  <c r="DZ6" i="4"/>
  <c r="DW6" i="4"/>
  <c r="DS6" i="4"/>
  <c r="DP6" i="4"/>
  <c r="DO6" i="4"/>
  <c r="DL6" i="4"/>
  <c r="DK6" i="4"/>
  <c r="DE6" i="4"/>
  <c r="DB6" i="4"/>
  <c r="CX6" i="4"/>
  <c r="CU6" i="4"/>
  <c r="CT6" i="4"/>
  <c r="CW6" i="4" s="1"/>
  <c r="CQ6" i="4"/>
  <c r="CP6" i="4"/>
  <c r="CJ6" i="4"/>
  <c r="CG6" i="4"/>
  <c r="CC6" i="4"/>
  <c r="BZ6" i="4"/>
  <c r="BY6" i="4"/>
  <c r="CF6" i="4" s="1"/>
  <c r="CI6" i="4" s="1"/>
  <c r="BV6" i="4"/>
  <c r="BU6" i="4"/>
  <c r="BO6" i="4"/>
  <c r="BN6" i="4"/>
  <c r="BL6" i="4"/>
  <c r="BH6" i="4"/>
  <c r="BG6" i="4"/>
  <c r="A6" i="4"/>
  <c r="EJ5" i="4"/>
  <c r="EI5" i="4"/>
  <c r="EH5" i="4"/>
  <c r="EG5" i="4"/>
  <c r="EF5" i="4"/>
  <c r="EE5" i="4"/>
  <c r="ED5" i="4"/>
  <c r="EC5" i="4"/>
  <c r="EB5" i="4"/>
  <c r="EA5" i="4"/>
  <c r="DZ5" i="4"/>
  <c r="DY5" i="4"/>
  <c r="DX5" i="4"/>
  <c r="DW5" i="4"/>
  <c r="DV5" i="4"/>
  <c r="DU5" i="4"/>
  <c r="DT5" i="4"/>
  <c r="DS5" i="4"/>
  <c r="DR5" i="4"/>
  <c r="DQ5" i="4"/>
  <c r="DP5" i="4"/>
  <c r="DO5" i="4"/>
  <c r="DN5" i="4"/>
  <c r="DM5" i="4"/>
  <c r="DL5" i="4"/>
  <c r="DK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B5" i="4"/>
  <c r="A5" i="4"/>
  <c r="EQ87" i="3"/>
  <c r="EP87" i="3"/>
  <c r="EO87" i="3"/>
  <c r="EN87" i="3"/>
  <c r="EM87" i="3"/>
  <c r="EL87" i="3"/>
  <c r="EG87" i="3"/>
  <c r="EC87" i="3"/>
  <c r="EF87" i="3" s="1"/>
  <c r="DZ87" i="3"/>
  <c r="DY87" i="3"/>
  <c r="DS87" i="3"/>
  <c r="DR87" i="3"/>
  <c r="DL87" i="3"/>
  <c r="DK87" i="3"/>
  <c r="DE87" i="3"/>
  <c r="DD87" i="3"/>
  <c r="CX87" i="3"/>
  <c r="CW87" i="3"/>
  <c r="CQ87" i="3"/>
  <c r="CP87" i="3"/>
  <c r="CJ87" i="3"/>
  <c r="CI87" i="3"/>
  <c r="CC87" i="3"/>
  <c r="CB87" i="3"/>
  <c r="BV87" i="3"/>
  <c r="BU87" i="3"/>
  <c r="BO87" i="3"/>
  <c r="BN87" i="3"/>
  <c r="BH87" i="3"/>
  <c r="BG87" i="3"/>
  <c r="A87" i="3"/>
  <c r="EQ86" i="3"/>
  <c r="EP86" i="3"/>
  <c r="EO86" i="3"/>
  <c r="EN86" i="3"/>
  <c r="EM86" i="3"/>
  <c r="EL86" i="3"/>
  <c r="EG86" i="3"/>
  <c r="EC86" i="3"/>
  <c r="EF86" i="3" s="1"/>
  <c r="DZ86" i="3"/>
  <c r="DW86" i="3"/>
  <c r="DS86" i="3"/>
  <c r="DP86" i="3"/>
  <c r="DO86" i="3"/>
  <c r="DR86" i="3" s="1"/>
  <c r="DL86" i="3"/>
  <c r="DK86" i="3"/>
  <c r="DE86" i="3"/>
  <c r="DB86" i="3"/>
  <c r="CX86" i="3"/>
  <c r="CU86" i="3"/>
  <c r="CT86" i="3"/>
  <c r="DA86" i="3" s="1"/>
  <c r="DD86" i="3" s="1"/>
  <c r="CQ86" i="3"/>
  <c r="CP86" i="3"/>
  <c r="CJ86" i="3"/>
  <c r="CG86" i="3"/>
  <c r="CC86" i="3"/>
  <c r="BZ86" i="3"/>
  <c r="BY86" i="3"/>
  <c r="CB86" i="3" s="1"/>
  <c r="BV86" i="3"/>
  <c r="BU86" i="3"/>
  <c r="BO86" i="3"/>
  <c r="BN86" i="3"/>
  <c r="BH86" i="3"/>
  <c r="BG86" i="3"/>
  <c r="A86" i="3"/>
  <c r="EQ85" i="3"/>
  <c r="EP85" i="3"/>
  <c r="EO85" i="3"/>
  <c r="EN85" i="3"/>
  <c r="EM85" i="3"/>
  <c r="EL85" i="3"/>
  <c r="EG85" i="3"/>
  <c r="EC85" i="3"/>
  <c r="EF85" i="3" s="1"/>
  <c r="DZ85" i="3"/>
  <c r="DW85" i="3"/>
  <c r="DS85" i="3"/>
  <c r="DP85" i="3"/>
  <c r="DO85" i="3"/>
  <c r="DR85" i="3" s="1"/>
  <c r="DL85" i="3"/>
  <c r="DK85" i="3"/>
  <c r="DE85" i="3"/>
  <c r="DB85" i="3"/>
  <c r="CX85" i="3"/>
  <c r="CU85" i="3"/>
  <c r="CT85" i="3"/>
  <c r="DA85" i="3" s="1"/>
  <c r="DD85" i="3" s="1"/>
  <c r="CQ85" i="3"/>
  <c r="CP85" i="3"/>
  <c r="CJ85" i="3"/>
  <c r="CG85" i="3"/>
  <c r="CC85" i="3"/>
  <c r="BZ85" i="3"/>
  <c r="BY85" i="3"/>
  <c r="CF85" i="3" s="1"/>
  <c r="CI85" i="3" s="1"/>
  <c r="BV85" i="3"/>
  <c r="BU85" i="3"/>
  <c r="BO85" i="3"/>
  <c r="BN85" i="3"/>
  <c r="BH85" i="3"/>
  <c r="BG85" i="3"/>
  <c r="A85" i="3"/>
  <c r="EQ84" i="3"/>
  <c r="EP84" i="3"/>
  <c r="EO84" i="3"/>
  <c r="EN84" i="3"/>
  <c r="EM84" i="3"/>
  <c r="EL84" i="3"/>
  <c r="EG84" i="3"/>
  <c r="EC84" i="3"/>
  <c r="EF84" i="3" s="1"/>
  <c r="DZ84" i="3"/>
  <c r="DW84" i="3"/>
  <c r="DS84" i="3"/>
  <c r="DP84" i="3"/>
  <c r="DO84" i="3"/>
  <c r="DV84" i="3" s="1"/>
  <c r="DY84" i="3" s="1"/>
  <c r="DL84" i="3"/>
  <c r="DK84" i="3"/>
  <c r="DE84" i="3"/>
  <c r="DB84" i="3"/>
  <c r="CX84" i="3"/>
  <c r="CU84" i="3"/>
  <c r="CT84" i="3"/>
  <c r="DA84" i="3" s="1"/>
  <c r="DD84" i="3" s="1"/>
  <c r="CQ84" i="3"/>
  <c r="CP84" i="3"/>
  <c r="CJ84" i="3"/>
  <c r="CG84" i="3"/>
  <c r="CC84" i="3"/>
  <c r="BZ84" i="3"/>
  <c r="BY84" i="3"/>
  <c r="CF84" i="3" s="1"/>
  <c r="CI84" i="3" s="1"/>
  <c r="BV84" i="3"/>
  <c r="BU84" i="3"/>
  <c r="BO84" i="3"/>
  <c r="BN84" i="3"/>
  <c r="BH84" i="3"/>
  <c r="BG84" i="3"/>
  <c r="A84" i="3"/>
  <c r="EQ83" i="3"/>
  <c r="EP83" i="3"/>
  <c r="EO83" i="3"/>
  <c r="EN83" i="3"/>
  <c r="EM83" i="3"/>
  <c r="EL83" i="3"/>
  <c r="EG83" i="3"/>
  <c r="EC83" i="3"/>
  <c r="EF83" i="3" s="1"/>
  <c r="DZ83" i="3"/>
  <c r="DW83" i="3"/>
  <c r="DS83" i="3"/>
  <c r="DP83" i="3"/>
  <c r="DO83" i="3"/>
  <c r="DV83" i="3" s="1"/>
  <c r="DY83" i="3" s="1"/>
  <c r="DL83" i="3"/>
  <c r="DK83" i="3"/>
  <c r="DE83" i="3"/>
  <c r="DB83" i="3"/>
  <c r="CX83" i="3"/>
  <c r="CU83" i="3"/>
  <c r="CT83" i="3"/>
  <c r="CW83" i="3" s="1"/>
  <c r="CQ83" i="3"/>
  <c r="CP83" i="3"/>
  <c r="CJ83" i="3"/>
  <c r="CG83" i="3"/>
  <c r="CC83" i="3"/>
  <c r="BZ83" i="3"/>
  <c r="BY83" i="3"/>
  <c r="CF83" i="3" s="1"/>
  <c r="CI83" i="3" s="1"/>
  <c r="BV83" i="3"/>
  <c r="BU83" i="3"/>
  <c r="BO83" i="3"/>
  <c r="BN83" i="3"/>
  <c r="BH83" i="3"/>
  <c r="BG83" i="3"/>
  <c r="A83" i="3"/>
  <c r="EQ82" i="3"/>
  <c r="EP82" i="3"/>
  <c r="EO82" i="3"/>
  <c r="EN82" i="3"/>
  <c r="EM82" i="3"/>
  <c r="EL82" i="3"/>
  <c r="EG82" i="3"/>
  <c r="EC82" i="3"/>
  <c r="EF82" i="3" s="1"/>
  <c r="DZ82" i="3"/>
  <c r="DY82" i="3"/>
  <c r="DS82" i="3"/>
  <c r="DR82" i="3"/>
  <c r="DL82" i="3"/>
  <c r="DK82" i="3"/>
  <c r="DE82" i="3"/>
  <c r="DD82" i="3"/>
  <c r="CX82" i="3"/>
  <c r="CW82" i="3"/>
  <c r="CQ82" i="3"/>
  <c r="CP82" i="3"/>
  <c r="CJ82" i="3"/>
  <c r="CI82" i="3"/>
  <c r="CC82" i="3"/>
  <c r="CB82" i="3"/>
  <c r="BV82" i="3"/>
  <c r="BU82" i="3"/>
  <c r="BO82" i="3"/>
  <c r="BN82" i="3"/>
  <c r="BH82" i="3"/>
  <c r="BG82" i="3"/>
  <c r="A82" i="3"/>
  <c r="EQ81" i="3"/>
  <c r="EP81" i="3"/>
  <c r="EO81" i="3"/>
  <c r="EN81" i="3"/>
  <c r="EM81" i="3"/>
  <c r="EL81" i="3"/>
  <c r="EG81" i="3"/>
  <c r="EC81" i="3"/>
  <c r="EF81" i="3" s="1"/>
  <c r="DZ81" i="3"/>
  <c r="DY81" i="3"/>
  <c r="DW81" i="3"/>
  <c r="DS81" i="3"/>
  <c r="DR81" i="3"/>
  <c r="DP81" i="3"/>
  <c r="DL81" i="3"/>
  <c r="DK81" i="3"/>
  <c r="DI81" i="3"/>
  <c r="DE81" i="3"/>
  <c r="DD81" i="3"/>
  <c r="DB81" i="3"/>
  <c r="CX81" i="3"/>
  <c r="CW81" i="3"/>
  <c r="CU81" i="3"/>
  <c r="CQ81" i="3"/>
  <c r="CP81" i="3"/>
  <c r="CN81" i="3"/>
  <c r="CJ81" i="3"/>
  <c r="CI81" i="3"/>
  <c r="CG81" i="3"/>
  <c r="CC81" i="3"/>
  <c r="CB81" i="3"/>
  <c r="BZ81" i="3"/>
  <c r="BV81" i="3"/>
  <c r="BU81" i="3"/>
  <c r="BS81" i="3"/>
  <c r="BO81" i="3"/>
  <c r="BN81" i="3"/>
  <c r="BH81" i="3"/>
  <c r="BG81" i="3"/>
  <c r="A81" i="3"/>
  <c r="EQ80" i="3"/>
  <c r="EP80" i="3"/>
  <c r="EO80" i="3"/>
  <c r="EN80" i="3"/>
  <c r="EM80" i="3"/>
  <c r="EL80" i="3"/>
  <c r="EG80" i="3"/>
  <c r="EC80" i="3"/>
  <c r="EF80" i="3" s="1"/>
  <c r="DZ80" i="3"/>
  <c r="DY80" i="3"/>
  <c r="DW80" i="3"/>
  <c r="DS80" i="3"/>
  <c r="DR80" i="3"/>
  <c r="DP80" i="3"/>
  <c r="DL80" i="3"/>
  <c r="DK80" i="3"/>
  <c r="DI80" i="3"/>
  <c r="DE80" i="3"/>
  <c r="DD80" i="3"/>
  <c r="DB80" i="3"/>
  <c r="CX80" i="3"/>
  <c r="CW80" i="3"/>
  <c r="CU80" i="3"/>
  <c r="CQ80" i="3"/>
  <c r="CP80" i="3"/>
  <c r="CN80" i="3"/>
  <c r="CJ80" i="3"/>
  <c r="CI80" i="3"/>
  <c r="CG80" i="3"/>
  <c r="CC80" i="3"/>
  <c r="CB80" i="3"/>
  <c r="BZ80" i="3"/>
  <c r="BV80" i="3"/>
  <c r="BU80" i="3"/>
  <c r="BS80" i="3"/>
  <c r="BO80" i="3"/>
  <c r="BN80" i="3"/>
  <c r="BH80" i="3"/>
  <c r="BG80" i="3"/>
  <c r="A80" i="3"/>
  <c r="EQ79" i="3"/>
  <c r="EP79" i="3"/>
  <c r="EO79" i="3"/>
  <c r="EN79" i="3"/>
  <c r="EM79" i="3"/>
  <c r="EL79" i="3"/>
  <c r="EG79" i="3"/>
  <c r="EC79" i="3"/>
  <c r="EF79" i="3" s="1"/>
  <c r="DZ79" i="3"/>
  <c r="DW79" i="3"/>
  <c r="DS79" i="3"/>
  <c r="DP79" i="3"/>
  <c r="DO79" i="3"/>
  <c r="DV79" i="3" s="1"/>
  <c r="DY79" i="3" s="1"/>
  <c r="DL79" i="3"/>
  <c r="DK79" i="3"/>
  <c r="DE79" i="3"/>
  <c r="DB79" i="3"/>
  <c r="CX79" i="3"/>
  <c r="CU79" i="3"/>
  <c r="CT79" i="3"/>
  <c r="DA79" i="3" s="1"/>
  <c r="DD79" i="3" s="1"/>
  <c r="CQ79" i="3"/>
  <c r="CP79" i="3"/>
  <c r="CJ79" i="3"/>
  <c r="CG79" i="3"/>
  <c r="CC79" i="3"/>
  <c r="BZ79" i="3"/>
  <c r="BY79" i="3"/>
  <c r="CF79" i="3" s="1"/>
  <c r="CI79" i="3" s="1"/>
  <c r="BV79" i="3"/>
  <c r="BU79" i="3"/>
  <c r="BO79" i="3"/>
  <c r="BN79" i="3"/>
  <c r="BH79" i="3"/>
  <c r="BG79" i="3"/>
  <c r="A79" i="3"/>
  <c r="EQ78" i="3"/>
  <c r="EP78" i="3"/>
  <c r="EO78" i="3"/>
  <c r="EN78" i="3"/>
  <c r="EM78" i="3"/>
  <c r="EL78" i="3"/>
  <c r="EG78" i="3"/>
  <c r="EC78" i="3"/>
  <c r="EF78" i="3" s="1"/>
  <c r="DZ78" i="3"/>
  <c r="DW78" i="3"/>
  <c r="DS78" i="3"/>
  <c r="DP78" i="3"/>
  <c r="DO78" i="3"/>
  <c r="DV78" i="3" s="1"/>
  <c r="DY78" i="3" s="1"/>
  <c r="DL78" i="3"/>
  <c r="DK78" i="3"/>
  <c r="DE78" i="3"/>
  <c r="DB78" i="3"/>
  <c r="CX78" i="3"/>
  <c r="CU78" i="3"/>
  <c r="CT78" i="3"/>
  <c r="DA78" i="3" s="1"/>
  <c r="DD78" i="3" s="1"/>
  <c r="CQ78" i="3"/>
  <c r="CP78" i="3"/>
  <c r="CJ78" i="3"/>
  <c r="CG78" i="3"/>
  <c r="CC78" i="3"/>
  <c r="BZ78" i="3"/>
  <c r="BY78" i="3"/>
  <c r="CB78" i="3" s="1"/>
  <c r="BV78" i="3"/>
  <c r="BU78" i="3"/>
  <c r="BO78" i="3"/>
  <c r="BN78" i="3"/>
  <c r="BH78" i="3"/>
  <c r="BG78" i="3"/>
  <c r="A78" i="3"/>
  <c r="EQ77" i="3"/>
  <c r="EP77" i="3"/>
  <c r="EO77" i="3"/>
  <c r="EN77" i="3"/>
  <c r="EM77" i="3"/>
  <c r="EL77" i="3"/>
  <c r="EG77" i="3"/>
  <c r="EC77" i="3"/>
  <c r="EF77" i="3" s="1"/>
  <c r="DZ77" i="3"/>
  <c r="DW77" i="3"/>
  <c r="DS77" i="3"/>
  <c r="DP77" i="3"/>
  <c r="DO77" i="3"/>
  <c r="DR77" i="3" s="1"/>
  <c r="DL77" i="3"/>
  <c r="DK77" i="3"/>
  <c r="DE77" i="3"/>
  <c r="DB77" i="3"/>
  <c r="DA77" i="3"/>
  <c r="DD77" i="3" s="1"/>
  <c r="CX77" i="3"/>
  <c r="CW77" i="3"/>
  <c r="CU77" i="3"/>
  <c r="CT77" i="3"/>
  <c r="CQ77" i="3"/>
  <c r="CP77" i="3"/>
  <c r="CJ77" i="3"/>
  <c r="CG77" i="3"/>
  <c r="CC77" i="3"/>
  <c r="BZ77" i="3"/>
  <c r="BY77" i="3"/>
  <c r="CF77" i="3" s="1"/>
  <c r="CI77" i="3" s="1"/>
  <c r="BV77" i="3"/>
  <c r="BU77" i="3"/>
  <c r="BO77" i="3"/>
  <c r="BN77" i="3"/>
  <c r="BH77" i="3"/>
  <c r="BG77" i="3"/>
  <c r="A77" i="3"/>
  <c r="EQ76" i="3"/>
  <c r="EP76" i="3"/>
  <c r="EO76" i="3"/>
  <c r="EN76" i="3"/>
  <c r="EM76" i="3"/>
  <c r="EL76" i="3"/>
  <c r="EG76" i="3"/>
  <c r="EF76" i="3"/>
  <c r="DZ76" i="3"/>
  <c r="DY76" i="3"/>
  <c r="DS76" i="3"/>
  <c r="DR76" i="3"/>
  <c r="DL76" i="3"/>
  <c r="DK76" i="3"/>
  <c r="DE76" i="3"/>
  <c r="DD76" i="3"/>
  <c r="CX76" i="3"/>
  <c r="CW76" i="3"/>
  <c r="CQ76" i="3"/>
  <c r="CP76" i="3"/>
  <c r="CJ76" i="3"/>
  <c r="CI76" i="3"/>
  <c r="CC76" i="3"/>
  <c r="CB76" i="3"/>
  <c r="BV76" i="3"/>
  <c r="BU76" i="3"/>
  <c r="BO76" i="3"/>
  <c r="BN76" i="3"/>
  <c r="BH76" i="3"/>
  <c r="BG76" i="3"/>
  <c r="A76" i="3"/>
  <c r="EQ75" i="3"/>
  <c r="EP75" i="3"/>
  <c r="EO75" i="3"/>
  <c r="EN75" i="3"/>
  <c r="EM75" i="3"/>
  <c r="EL75" i="3"/>
  <c r="EG75" i="3"/>
  <c r="EC75" i="3"/>
  <c r="EF75" i="3" s="1"/>
  <c r="DZ75" i="3"/>
  <c r="DW75" i="3"/>
  <c r="DS75" i="3"/>
  <c r="DR75" i="3"/>
  <c r="DP75" i="3"/>
  <c r="DO75" i="3"/>
  <c r="DV75" i="3" s="1"/>
  <c r="DY75" i="3" s="1"/>
  <c r="DL75" i="3"/>
  <c r="DK75" i="3"/>
  <c r="DE75" i="3"/>
  <c r="DB75" i="3"/>
  <c r="CX75" i="3"/>
  <c r="CU75" i="3"/>
  <c r="CT75" i="3"/>
  <c r="DA75" i="3" s="1"/>
  <c r="DD75" i="3" s="1"/>
  <c r="CQ75" i="3"/>
  <c r="CP75" i="3"/>
  <c r="CJ75" i="3"/>
  <c r="CG75" i="3"/>
  <c r="CC75" i="3"/>
  <c r="BZ75" i="3"/>
  <c r="BY75" i="3"/>
  <c r="CF75" i="3" s="1"/>
  <c r="CI75" i="3" s="1"/>
  <c r="BV75" i="3"/>
  <c r="BU75" i="3"/>
  <c r="BO75" i="3"/>
  <c r="BN75" i="3"/>
  <c r="BH75" i="3"/>
  <c r="BG75" i="3"/>
  <c r="A75" i="3"/>
  <c r="EQ74" i="3"/>
  <c r="EP74" i="3"/>
  <c r="EO74" i="3"/>
  <c r="EN74" i="3"/>
  <c r="EM74" i="3"/>
  <c r="EL74" i="3"/>
  <c r="EG74" i="3"/>
  <c r="EC74" i="3"/>
  <c r="EF74" i="3" s="1"/>
  <c r="DZ74" i="3"/>
  <c r="DW74" i="3"/>
  <c r="DV74" i="3"/>
  <c r="DY74" i="3" s="1"/>
  <c r="DS74" i="3"/>
  <c r="DR74" i="3"/>
  <c r="DP74" i="3"/>
  <c r="DO74" i="3"/>
  <c r="DL74" i="3"/>
  <c r="DK74" i="3"/>
  <c r="DE74" i="3"/>
  <c r="DB74" i="3"/>
  <c r="CX74" i="3"/>
  <c r="CU74" i="3"/>
  <c r="CT74" i="3"/>
  <c r="DA74" i="3" s="1"/>
  <c r="DD74" i="3" s="1"/>
  <c r="CQ74" i="3"/>
  <c r="CP74" i="3"/>
  <c r="CJ74" i="3"/>
  <c r="CG74" i="3"/>
  <c r="CC74" i="3"/>
  <c r="BZ74" i="3"/>
  <c r="BY74" i="3"/>
  <c r="CF74" i="3" s="1"/>
  <c r="CI74" i="3" s="1"/>
  <c r="BV74" i="3"/>
  <c r="BU74" i="3"/>
  <c r="BO74" i="3"/>
  <c r="BN74" i="3"/>
  <c r="BH74" i="3"/>
  <c r="BG74" i="3"/>
  <c r="A74" i="3"/>
  <c r="EQ73" i="3"/>
  <c r="EP73" i="3"/>
  <c r="EO73" i="3"/>
  <c r="EN73" i="3"/>
  <c r="EM73" i="3"/>
  <c r="EL73" i="3"/>
  <c r="EG73" i="3"/>
  <c r="EC73" i="3"/>
  <c r="EF73" i="3" s="1"/>
  <c r="DZ73" i="3"/>
  <c r="DY73" i="3"/>
  <c r="DS73" i="3"/>
  <c r="DR73" i="3"/>
  <c r="DL73" i="3"/>
  <c r="DK73" i="3"/>
  <c r="DE73" i="3"/>
  <c r="DD73" i="3"/>
  <c r="CX73" i="3"/>
  <c r="CW73" i="3"/>
  <c r="CQ73" i="3"/>
  <c r="CP73" i="3"/>
  <c r="CJ73" i="3"/>
  <c r="CI73" i="3"/>
  <c r="CC73" i="3"/>
  <c r="CB73" i="3"/>
  <c r="BV73" i="3"/>
  <c r="BU73" i="3"/>
  <c r="BO73" i="3"/>
  <c r="BN73" i="3"/>
  <c r="BH73" i="3"/>
  <c r="BG73" i="3"/>
  <c r="A73" i="3"/>
  <c r="EQ72" i="3"/>
  <c r="EP72" i="3"/>
  <c r="EO72" i="3"/>
  <c r="EN72" i="3"/>
  <c r="EM72" i="3"/>
  <c r="EL72" i="3"/>
  <c r="EG72" i="3"/>
  <c r="EC72" i="3"/>
  <c r="EF72" i="3" s="1"/>
  <c r="DZ72" i="3"/>
  <c r="DY72" i="3"/>
  <c r="DW72" i="3"/>
  <c r="DS72" i="3"/>
  <c r="DR72" i="3"/>
  <c r="DP72" i="3"/>
  <c r="DL72" i="3"/>
  <c r="DK72" i="3"/>
  <c r="DI72" i="3"/>
  <c r="DE72" i="3"/>
  <c r="DD72" i="3"/>
  <c r="DB72" i="3"/>
  <c r="CX72" i="3"/>
  <c r="CW72" i="3"/>
  <c r="CU72" i="3"/>
  <c r="CQ72" i="3"/>
  <c r="CP72" i="3"/>
  <c r="CN72" i="3"/>
  <c r="CJ72" i="3"/>
  <c r="CI72" i="3"/>
  <c r="CG72" i="3"/>
  <c r="CC72" i="3"/>
  <c r="CB72" i="3"/>
  <c r="BZ72" i="3"/>
  <c r="BV72" i="3"/>
  <c r="BU72" i="3"/>
  <c r="BS72" i="3"/>
  <c r="BO72" i="3"/>
  <c r="BN72" i="3"/>
  <c r="BL72" i="3"/>
  <c r="BH72" i="3"/>
  <c r="BG72" i="3"/>
  <c r="A72" i="3"/>
  <c r="EQ71" i="3"/>
  <c r="EP71" i="3"/>
  <c r="EO71" i="3"/>
  <c r="EN71" i="3"/>
  <c r="EM71" i="3"/>
  <c r="EL71" i="3"/>
  <c r="EG71" i="3"/>
  <c r="EC71" i="3"/>
  <c r="EF71" i="3" s="1"/>
  <c r="DZ71" i="3"/>
  <c r="DY71" i="3"/>
  <c r="DW71" i="3"/>
  <c r="DS71" i="3"/>
  <c r="DR71" i="3"/>
  <c r="DP71" i="3"/>
  <c r="DL71" i="3"/>
  <c r="DK71" i="3"/>
  <c r="DI71" i="3"/>
  <c r="DE71" i="3"/>
  <c r="DD71" i="3"/>
  <c r="DB71" i="3"/>
  <c r="CX71" i="3"/>
  <c r="CW71" i="3"/>
  <c r="CU71" i="3"/>
  <c r="CQ71" i="3"/>
  <c r="CP71" i="3"/>
  <c r="CN71" i="3"/>
  <c r="CJ71" i="3"/>
  <c r="CI71" i="3"/>
  <c r="CG71" i="3"/>
  <c r="CC71" i="3"/>
  <c r="CB71" i="3"/>
  <c r="BU71" i="3"/>
  <c r="BN71" i="3"/>
  <c r="BL71" i="3"/>
  <c r="BS71" i="3" s="1"/>
  <c r="BH71" i="3"/>
  <c r="BG71" i="3"/>
  <c r="A71" i="3"/>
  <c r="EQ70" i="3"/>
  <c r="EP70" i="3"/>
  <c r="EO70" i="3"/>
  <c r="EN70" i="3"/>
  <c r="EM70" i="3"/>
  <c r="EL70" i="3"/>
  <c r="EG70" i="3"/>
  <c r="EC70" i="3"/>
  <c r="EF70" i="3" s="1"/>
  <c r="DZ70" i="3"/>
  <c r="DY70" i="3"/>
  <c r="DW70" i="3"/>
  <c r="DS70" i="3"/>
  <c r="DR70" i="3"/>
  <c r="DP70" i="3"/>
  <c r="DL70" i="3"/>
  <c r="DK70" i="3"/>
  <c r="DI70" i="3"/>
  <c r="DE70" i="3"/>
  <c r="DD70" i="3"/>
  <c r="DB70" i="3"/>
  <c r="CX70" i="3"/>
  <c r="CW70" i="3"/>
  <c r="CU70" i="3"/>
  <c r="CQ70" i="3"/>
  <c r="CP70" i="3"/>
  <c r="CN70" i="3"/>
  <c r="CJ70" i="3"/>
  <c r="CI70" i="3"/>
  <c r="CG70" i="3"/>
  <c r="CC70" i="3"/>
  <c r="CB70" i="3"/>
  <c r="BZ70" i="3"/>
  <c r="BV70" i="3"/>
  <c r="BU70" i="3"/>
  <c r="BN70" i="3"/>
  <c r="BL70" i="3"/>
  <c r="BS70" i="3" s="1"/>
  <c r="BH70" i="3"/>
  <c r="BG70" i="3"/>
  <c r="A70" i="3"/>
  <c r="EQ69" i="3"/>
  <c r="EP69" i="3"/>
  <c r="EO69" i="3"/>
  <c r="EN69" i="3"/>
  <c r="EM69" i="3"/>
  <c r="EL69" i="3"/>
  <c r="EG69" i="3"/>
  <c r="EF69" i="3"/>
  <c r="EC69" i="3"/>
  <c r="DZ69" i="3"/>
  <c r="DY69" i="3"/>
  <c r="DW69" i="3"/>
  <c r="DS69" i="3"/>
  <c r="DR69" i="3"/>
  <c r="DP69" i="3"/>
  <c r="DL69" i="3"/>
  <c r="DK69" i="3"/>
  <c r="DI69" i="3"/>
  <c r="DE69" i="3"/>
  <c r="DD69" i="3"/>
  <c r="DB69" i="3"/>
  <c r="CX69" i="3"/>
  <c r="CW69" i="3"/>
  <c r="CU69" i="3"/>
  <c r="CQ69" i="3"/>
  <c r="CP69" i="3"/>
  <c r="CN69" i="3"/>
  <c r="CJ69" i="3"/>
  <c r="CI69" i="3"/>
  <c r="CG69" i="3"/>
  <c r="CC69" i="3"/>
  <c r="CB69" i="3"/>
  <c r="BZ69" i="3"/>
  <c r="BV69" i="3"/>
  <c r="BU69" i="3"/>
  <c r="BS69" i="3"/>
  <c r="BO69" i="3"/>
  <c r="BN69" i="3"/>
  <c r="BL69" i="3"/>
  <c r="BH69" i="3"/>
  <c r="BG69" i="3"/>
  <c r="A69" i="3"/>
  <c r="EQ68" i="3"/>
  <c r="EP68" i="3"/>
  <c r="EO68" i="3"/>
  <c r="EN68" i="3"/>
  <c r="EM68" i="3"/>
  <c r="EL68" i="3"/>
  <c r="EG68" i="3"/>
  <c r="EC68" i="3"/>
  <c r="EF68" i="3" s="1"/>
  <c r="DZ68" i="3"/>
  <c r="DY68" i="3"/>
  <c r="DW68" i="3"/>
  <c r="DS68" i="3"/>
  <c r="DR68" i="3"/>
  <c r="DP68" i="3"/>
  <c r="DL68" i="3"/>
  <c r="DK68" i="3"/>
  <c r="DI68" i="3"/>
  <c r="DE68" i="3"/>
  <c r="DD68" i="3"/>
  <c r="DB68" i="3"/>
  <c r="CX68" i="3"/>
  <c r="CW68" i="3"/>
  <c r="CU68" i="3"/>
  <c r="CQ68" i="3"/>
  <c r="CP68" i="3"/>
  <c r="CN68" i="3"/>
  <c r="CJ68" i="3"/>
  <c r="CI68" i="3"/>
  <c r="CG68" i="3"/>
  <c r="CC68" i="3"/>
  <c r="CB68" i="3"/>
  <c r="BZ68" i="3"/>
  <c r="BV68" i="3"/>
  <c r="BU68" i="3"/>
  <c r="BS68" i="3"/>
  <c r="BO68" i="3"/>
  <c r="BN68" i="3"/>
  <c r="BL68" i="3"/>
  <c r="BH68" i="3"/>
  <c r="BG68" i="3"/>
  <c r="A68" i="3"/>
  <c r="EQ67" i="3"/>
  <c r="EP67" i="3"/>
  <c r="EO67" i="3"/>
  <c r="EN67" i="3"/>
  <c r="EM67" i="3"/>
  <c r="EL67" i="3"/>
  <c r="EG67" i="3"/>
  <c r="EF67" i="3"/>
  <c r="EC67" i="3"/>
  <c r="DZ67" i="3"/>
  <c r="DY67" i="3"/>
  <c r="DW67" i="3"/>
  <c r="DS67" i="3"/>
  <c r="DR67" i="3"/>
  <c r="DP67" i="3"/>
  <c r="DL67" i="3"/>
  <c r="DK67" i="3"/>
  <c r="DI67" i="3"/>
  <c r="DE67" i="3"/>
  <c r="DD67" i="3"/>
  <c r="DB67" i="3"/>
  <c r="CX67" i="3"/>
  <c r="CW67" i="3"/>
  <c r="CU67" i="3"/>
  <c r="CQ67" i="3"/>
  <c r="CP67" i="3"/>
  <c r="CN67" i="3"/>
  <c r="CJ67" i="3"/>
  <c r="CI67" i="3"/>
  <c r="CG67" i="3"/>
  <c r="CC67" i="3"/>
  <c r="CB67" i="3"/>
  <c r="BZ67" i="3"/>
  <c r="BV67" i="3"/>
  <c r="BU67" i="3"/>
  <c r="BS67" i="3"/>
  <c r="BO67" i="3"/>
  <c r="BN67" i="3"/>
  <c r="BL67" i="3"/>
  <c r="BH67" i="3"/>
  <c r="BG67" i="3"/>
  <c r="A67" i="3"/>
  <c r="EQ66" i="3"/>
  <c r="EP66" i="3"/>
  <c r="EO66" i="3"/>
  <c r="EN66" i="3"/>
  <c r="EM66" i="3"/>
  <c r="EL66" i="3"/>
  <c r="EG66" i="3"/>
  <c r="EC66" i="3"/>
  <c r="EF66" i="3" s="1"/>
  <c r="DZ66" i="3"/>
  <c r="DY66" i="3"/>
  <c r="DW66" i="3"/>
  <c r="DS66" i="3"/>
  <c r="DR66" i="3"/>
  <c r="DP66" i="3"/>
  <c r="DL66" i="3"/>
  <c r="DK66" i="3"/>
  <c r="DI66" i="3"/>
  <c r="DE66" i="3"/>
  <c r="DD66" i="3"/>
  <c r="DB66" i="3"/>
  <c r="CX66" i="3"/>
  <c r="CW66" i="3"/>
  <c r="CU66" i="3"/>
  <c r="CQ66" i="3"/>
  <c r="CP66" i="3"/>
  <c r="CN66" i="3"/>
  <c r="CJ66" i="3"/>
  <c r="CI66" i="3"/>
  <c r="CG66" i="3"/>
  <c r="CC66" i="3"/>
  <c r="CB66" i="3"/>
  <c r="BZ66" i="3"/>
  <c r="BV66" i="3"/>
  <c r="BU66" i="3"/>
  <c r="BS66" i="3"/>
  <c r="BO66" i="3"/>
  <c r="BN66" i="3"/>
  <c r="BL66" i="3"/>
  <c r="BH66" i="3"/>
  <c r="BG66" i="3"/>
  <c r="A66" i="3"/>
  <c r="EQ65" i="3"/>
  <c r="EP65" i="3"/>
  <c r="EO65" i="3"/>
  <c r="EN65" i="3"/>
  <c r="EM65" i="3"/>
  <c r="EL65" i="3"/>
  <c r="EG65" i="3"/>
  <c r="EF65" i="3"/>
  <c r="EC65" i="3"/>
  <c r="DZ65" i="3"/>
  <c r="DY65" i="3"/>
  <c r="DW65" i="3"/>
  <c r="DS65" i="3"/>
  <c r="DR65" i="3"/>
  <c r="DP65" i="3"/>
  <c r="DL65" i="3"/>
  <c r="DK65" i="3"/>
  <c r="DI65" i="3"/>
  <c r="DE65" i="3"/>
  <c r="DD65" i="3"/>
  <c r="DB65" i="3"/>
  <c r="CX65" i="3"/>
  <c r="CW65" i="3"/>
  <c r="CU65" i="3"/>
  <c r="CQ65" i="3"/>
  <c r="CP65" i="3"/>
  <c r="CN65" i="3"/>
  <c r="CJ65" i="3"/>
  <c r="CI65" i="3"/>
  <c r="CG65" i="3"/>
  <c r="CC65" i="3"/>
  <c r="CB65" i="3"/>
  <c r="BZ65" i="3"/>
  <c r="BV65" i="3"/>
  <c r="BU65" i="3"/>
  <c r="BS65" i="3"/>
  <c r="BO65" i="3"/>
  <c r="BN65" i="3"/>
  <c r="BL65" i="3"/>
  <c r="BH65" i="3"/>
  <c r="BG65" i="3"/>
  <c r="A65" i="3"/>
  <c r="EQ64" i="3"/>
  <c r="EP64" i="3"/>
  <c r="EO64" i="3"/>
  <c r="EN64" i="3"/>
  <c r="EM64" i="3"/>
  <c r="EL64" i="3"/>
  <c r="EG64" i="3"/>
  <c r="EC64" i="3"/>
  <c r="EF64" i="3" s="1"/>
  <c r="DZ64" i="3"/>
  <c r="DY64" i="3"/>
  <c r="DW64" i="3"/>
  <c r="DS64" i="3"/>
  <c r="DR64" i="3"/>
  <c r="DP64" i="3"/>
  <c r="DL64" i="3"/>
  <c r="DK64" i="3"/>
  <c r="DI64" i="3"/>
  <c r="DE64" i="3"/>
  <c r="DD64" i="3"/>
  <c r="DB64" i="3"/>
  <c r="CX64" i="3"/>
  <c r="CW64" i="3"/>
  <c r="CU64" i="3"/>
  <c r="CQ64" i="3"/>
  <c r="CP64" i="3"/>
  <c r="CN64" i="3"/>
  <c r="CJ64" i="3"/>
  <c r="CI64" i="3"/>
  <c r="CG64" i="3"/>
  <c r="CC64" i="3"/>
  <c r="CB64" i="3"/>
  <c r="BZ64" i="3"/>
  <c r="BV64" i="3"/>
  <c r="BU64" i="3"/>
  <c r="BS64" i="3"/>
  <c r="BO64" i="3"/>
  <c r="BN64" i="3"/>
  <c r="BL64" i="3"/>
  <c r="BH64" i="3"/>
  <c r="BG64" i="3"/>
  <c r="A64" i="3"/>
  <c r="EQ63" i="3"/>
  <c r="EP63" i="3"/>
  <c r="EO63" i="3"/>
  <c r="EN63" i="3"/>
  <c r="EM63" i="3"/>
  <c r="EL63" i="3"/>
  <c r="EG63" i="3"/>
  <c r="EC63" i="3"/>
  <c r="EF63" i="3" s="1"/>
  <c r="DZ63" i="3"/>
  <c r="DW63" i="3"/>
  <c r="DS63" i="3"/>
  <c r="DP63" i="3"/>
  <c r="DO63" i="3"/>
  <c r="DV63" i="3" s="1"/>
  <c r="DY63" i="3" s="1"/>
  <c r="DL63" i="3"/>
  <c r="DK63" i="3"/>
  <c r="DE63" i="3"/>
  <c r="DB63" i="3"/>
  <c r="CX63" i="3"/>
  <c r="CU63" i="3"/>
  <c r="CT63" i="3"/>
  <c r="DA63" i="3" s="1"/>
  <c r="DD63" i="3" s="1"/>
  <c r="CQ63" i="3"/>
  <c r="CP63" i="3"/>
  <c r="CJ63" i="3"/>
  <c r="CG63" i="3"/>
  <c r="CC63" i="3"/>
  <c r="BZ63" i="3"/>
  <c r="BY63" i="3"/>
  <c r="CF63" i="3" s="1"/>
  <c r="CI63" i="3" s="1"/>
  <c r="BV63" i="3"/>
  <c r="BU63" i="3"/>
  <c r="BN63" i="3"/>
  <c r="BL63" i="3"/>
  <c r="BO63" i="3" s="1"/>
  <c r="BH63" i="3"/>
  <c r="BG63" i="3"/>
  <c r="A63" i="3"/>
  <c r="EQ62" i="3"/>
  <c r="EP62" i="3"/>
  <c r="EO62" i="3"/>
  <c r="EN62" i="3"/>
  <c r="EM62" i="3"/>
  <c r="EL62" i="3"/>
  <c r="EG62" i="3"/>
  <c r="EC62" i="3"/>
  <c r="EF62" i="3" s="1"/>
  <c r="DZ62" i="3"/>
  <c r="DW62" i="3"/>
  <c r="DS62" i="3"/>
  <c r="DP62" i="3"/>
  <c r="DO62" i="3"/>
  <c r="DV62" i="3" s="1"/>
  <c r="DY62" i="3" s="1"/>
  <c r="DL62" i="3"/>
  <c r="DK62" i="3"/>
  <c r="DE62" i="3"/>
  <c r="DB62" i="3"/>
  <c r="CX62" i="3"/>
  <c r="CU62" i="3"/>
  <c r="CT62" i="3"/>
  <c r="CW62" i="3" s="1"/>
  <c r="CQ62" i="3"/>
  <c r="CP62" i="3"/>
  <c r="CJ62" i="3"/>
  <c r="CG62" i="3"/>
  <c r="CC62" i="3"/>
  <c r="BZ62" i="3"/>
  <c r="BY62" i="3"/>
  <c r="CF62" i="3" s="1"/>
  <c r="CI62" i="3" s="1"/>
  <c r="BV62" i="3"/>
  <c r="BU62" i="3"/>
  <c r="BO62" i="3"/>
  <c r="BN62" i="3"/>
  <c r="BL62" i="3"/>
  <c r="BH62" i="3"/>
  <c r="BG62" i="3"/>
  <c r="A62" i="3"/>
  <c r="EQ61" i="3"/>
  <c r="EP61" i="3"/>
  <c r="EO61" i="3"/>
  <c r="EN61" i="3"/>
  <c r="EM61" i="3"/>
  <c r="EL61" i="3"/>
  <c r="EG61" i="3"/>
  <c r="EC61" i="3"/>
  <c r="EF61" i="3" s="1"/>
  <c r="DZ61" i="3"/>
  <c r="DW61" i="3"/>
  <c r="DS61" i="3"/>
  <c r="DP61" i="3"/>
  <c r="DO61" i="3"/>
  <c r="DR61" i="3" s="1"/>
  <c r="DL61" i="3"/>
  <c r="DK61" i="3"/>
  <c r="DE61" i="3"/>
  <c r="DB61" i="3"/>
  <c r="CX61" i="3"/>
  <c r="CU61" i="3"/>
  <c r="CT61" i="3"/>
  <c r="DA61" i="3" s="1"/>
  <c r="DD61" i="3" s="1"/>
  <c r="CQ61" i="3"/>
  <c r="CP61" i="3"/>
  <c r="CJ61" i="3"/>
  <c r="CG61" i="3"/>
  <c r="CC61" i="3"/>
  <c r="BZ61" i="3"/>
  <c r="BY61" i="3"/>
  <c r="CF61" i="3" s="1"/>
  <c r="CI61" i="3" s="1"/>
  <c r="BV61" i="3"/>
  <c r="BU61" i="3"/>
  <c r="BO61" i="3"/>
  <c r="BN61" i="3"/>
  <c r="BL61" i="3"/>
  <c r="BH61" i="3"/>
  <c r="BG61" i="3"/>
  <c r="A61" i="3"/>
  <c r="EQ60" i="3"/>
  <c r="EP60" i="3"/>
  <c r="EO60" i="3"/>
  <c r="EN60" i="3"/>
  <c r="EM60" i="3"/>
  <c r="EL60" i="3"/>
  <c r="EG60" i="3"/>
  <c r="EC60" i="3"/>
  <c r="EF60" i="3" s="1"/>
  <c r="DZ60" i="3"/>
  <c r="DW60" i="3"/>
  <c r="DS60" i="3"/>
  <c r="DP60" i="3"/>
  <c r="DO60" i="3"/>
  <c r="DV60" i="3" s="1"/>
  <c r="DY60" i="3" s="1"/>
  <c r="DL60" i="3"/>
  <c r="DK60" i="3"/>
  <c r="DE60" i="3"/>
  <c r="DB60" i="3"/>
  <c r="CX60" i="3"/>
  <c r="CU60" i="3"/>
  <c r="CT60" i="3"/>
  <c r="CW60" i="3" s="1"/>
  <c r="CQ60" i="3"/>
  <c r="CP60" i="3"/>
  <c r="CJ60" i="3"/>
  <c r="CG60" i="3"/>
  <c r="CC60" i="3"/>
  <c r="BZ60" i="3"/>
  <c r="BY60" i="3"/>
  <c r="CF60" i="3" s="1"/>
  <c r="CI60" i="3" s="1"/>
  <c r="BV60" i="3"/>
  <c r="BU60" i="3"/>
  <c r="BO60" i="3"/>
  <c r="BN60" i="3"/>
  <c r="BL60" i="3"/>
  <c r="BH60" i="3"/>
  <c r="BG60" i="3"/>
  <c r="A60" i="3"/>
  <c r="EQ59" i="3"/>
  <c r="EP59" i="3"/>
  <c r="EO59" i="3"/>
  <c r="EN59" i="3"/>
  <c r="EM59" i="3"/>
  <c r="EL59" i="3"/>
  <c r="EG59" i="3"/>
  <c r="EC59" i="3"/>
  <c r="EF59" i="3" s="1"/>
  <c r="DZ59" i="3"/>
  <c r="DW59" i="3"/>
  <c r="DS59" i="3"/>
  <c r="DP59" i="3"/>
  <c r="DO59" i="3"/>
  <c r="DV59" i="3" s="1"/>
  <c r="DY59" i="3" s="1"/>
  <c r="DL59" i="3"/>
  <c r="DK59" i="3"/>
  <c r="DE59" i="3"/>
  <c r="DB59" i="3"/>
  <c r="CX59" i="3"/>
  <c r="CU59" i="3"/>
  <c r="CT59" i="3"/>
  <c r="DA59" i="3" s="1"/>
  <c r="DD59" i="3" s="1"/>
  <c r="CQ59" i="3"/>
  <c r="CP59" i="3"/>
  <c r="CJ59" i="3"/>
  <c r="CG59" i="3"/>
  <c r="CC59" i="3"/>
  <c r="BZ59" i="3"/>
  <c r="BY59" i="3"/>
  <c r="CF59" i="3" s="1"/>
  <c r="CI59" i="3" s="1"/>
  <c r="BV59" i="3"/>
  <c r="BU59" i="3"/>
  <c r="BO59" i="3"/>
  <c r="BN59" i="3"/>
  <c r="BL59" i="3"/>
  <c r="BH59" i="3"/>
  <c r="BG59" i="3"/>
  <c r="A59" i="3"/>
  <c r="EQ58" i="3"/>
  <c r="EP58" i="3"/>
  <c r="EO58" i="3"/>
  <c r="EN58" i="3"/>
  <c r="EM58" i="3"/>
  <c r="EL58" i="3"/>
  <c r="EG58" i="3"/>
  <c r="EF58" i="3"/>
  <c r="DZ58" i="3"/>
  <c r="DY58" i="3"/>
  <c r="DW58" i="3"/>
  <c r="DS58" i="3"/>
  <c r="DR58" i="3"/>
  <c r="DP58" i="3"/>
  <c r="DL58" i="3"/>
  <c r="DK58" i="3"/>
  <c r="DI58" i="3"/>
  <c r="DE58" i="3"/>
  <c r="DD58" i="3"/>
  <c r="DB58" i="3"/>
  <c r="CX58" i="3"/>
  <c r="CW58" i="3"/>
  <c r="CU58" i="3"/>
  <c r="CQ58" i="3"/>
  <c r="CP58" i="3"/>
  <c r="CJ58" i="3"/>
  <c r="CI58" i="3"/>
  <c r="CG58" i="3"/>
  <c r="CC58" i="3"/>
  <c r="CB58" i="3"/>
  <c r="BZ58" i="3"/>
  <c r="BV58" i="3"/>
  <c r="BU58" i="3"/>
  <c r="BN58" i="3"/>
  <c r="BL58" i="3"/>
  <c r="BO58" i="3" s="1"/>
  <c r="BH58" i="3"/>
  <c r="BG58" i="3"/>
  <c r="A58" i="3"/>
  <c r="EQ57" i="3"/>
  <c r="EP57" i="3"/>
  <c r="EO57" i="3"/>
  <c r="EN57" i="3"/>
  <c r="EM57" i="3"/>
  <c r="EL57" i="3"/>
  <c r="EG57" i="3"/>
  <c r="EC57" i="3"/>
  <c r="EF57" i="3" s="1"/>
  <c r="DZ57" i="3"/>
  <c r="DW57" i="3"/>
  <c r="DS57" i="3"/>
  <c r="DR57" i="3"/>
  <c r="DP57" i="3"/>
  <c r="DO57" i="3"/>
  <c r="DV57" i="3" s="1"/>
  <c r="DY57" i="3" s="1"/>
  <c r="DL57" i="3"/>
  <c r="DK57" i="3"/>
  <c r="DE57" i="3"/>
  <c r="DB57" i="3"/>
  <c r="CX57" i="3"/>
  <c r="CU57" i="3"/>
  <c r="CT57" i="3"/>
  <c r="DA57" i="3" s="1"/>
  <c r="DD57" i="3" s="1"/>
  <c r="CQ57" i="3"/>
  <c r="CP57" i="3"/>
  <c r="CJ57" i="3"/>
  <c r="CG57" i="3"/>
  <c r="CC57" i="3"/>
  <c r="BZ57" i="3"/>
  <c r="BY57" i="3"/>
  <c r="CF57" i="3" s="1"/>
  <c r="CI57" i="3" s="1"/>
  <c r="BV57" i="3"/>
  <c r="BU57" i="3"/>
  <c r="BO57" i="3"/>
  <c r="BN57" i="3"/>
  <c r="BL57" i="3"/>
  <c r="BH57" i="3"/>
  <c r="BG57" i="3"/>
  <c r="A57" i="3"/>
  <c r="EQ56" i="3"/>
  <c r="EP56" i="3"/>
  <c r="EO56" i="3"/>
  <c r="EN56" i="3"/>
  <c r="EM56" i="3"/>
  <c r="EL56" i="3"/>
  <c r="EG56" i="3"/>
  <c r="EC56" i="3"/>
  <c r="EF56" i="3" s="1"/>
  <c r="DZ56" i="3"/>
  <c r="DW56" i="3"/>
  <c r="DS56" i="3"/>
  <c r="DP56" i="3"/>
  <c r="DO56" i="3"/>
  <c r="DV56" i="3" s="1"/>
  <c r="DY56" i="3" s="1"/>
  <c r="DL56" i="3"/>
  <c r="DK56" i="3"/>
  <c r="DE56" i="3"/>
  <c r="DB56" i="3"/>
  <c r="CX56" i="3"/>
  <c r="CU56" i="3"/>
  <c r="CT56" i="3"/>
  <c r="CW56" i="3" s="1"/>
  <c r="CQ56" i="3"/>
  <c r="CP56" i="3"/>
  <c r="CJ56" i="3"/>
  <c r="CG56" i="3"/>
  <c r="CC56" i="3"/>
  <c r="BZ56" i="3"/>
  <c r="BY56" i="3"/>
  <c r="CF56" i="3" s="1"/>
  <c r="CI56" i="3" s="1"/>
  <c r="BV56" i="3"/>
  <c r="BU56" i="3"/>
  <c r="BO56" i="3"/>
  <c r="BN56" i="3"/>
  <c r="BL56" i="3"/>
  <c r="BH56" i="3"/>
  <c r="BG56" i="3"/>
  <c r="A56" i="3"/>
  <c r="EQ55" i="3"/>
  <c r="EP55" i="3"/>
  <c r="EO55" i="3"/>
  <c r="EN55" i="3"/>
  <c r="EM55" i="3"/>
  <c r="EL55" i="3"/>
  <c r="EG55" i="3"/>
  <c r="EC55" i="3"/>
  <c r="EF55" i="3" s="1"/>
  <c r="DZ55" i="3"/>
  <c r="DW55" i="3"/>
  <c r="DS55" i="3"/>
  <c r="DP55" i="3"/>
  <c r="DO55" i="3"/>
  <c r="DR55" i="3" s="1"/>
  <c r="DL55" i="3"/>
  <c r="DK55" i="3"/>
  <c r="DE55" i="3"/>
  <c r="DB55" i="3"/>
  <c r="CX55" i="3"/>
  <c r="CU55" i="3"/>
  <c r="CT55" i="3"/>
  <c r="DA55" i="3" s="1"/>
  <c r="DD55" i="3" s="1"/>
  <c r="CQ55" i="3"/>
  <c r="CP55" i="3"/>
  <c r="CJ55" i="3"/>
  <c r="CG55" i="3"/>
  <c r="CC55" i="3"/>
  <c r="BZ55" i="3"/>
  <c r="BY55" i="3"/>
  <c r="CB55" i="3" s="1"/>
  <c r="BV55" i="3"/>
  <c r="BU55" i="3"/>
  <c r="BO55" i="3"/>
  <c r="BN55" i="3"/>
  <c r="BL55" i="3"/>
  <c r="BH55" i="3"/>
  <c r="BG55" i="3"/>
  <c r="A55" i="3"/>
  <c r="EQ54" i="3"/>
  <c r="EP54" i="3"/>
  <c r="EO54" i="3"/>
  <c r="EN54" i="3"/>
  <c r="EM54" i="3"/>
  <c r="EL54" i="3"/>
  <c r="EG54" i="3"/>
  <c r="EC54" i="3"/>
  <c r="EF54" i="3" s="1"/>
  <c r="DZ54" i="3"/>
  <c r="DW54" i="3"/>
  <c r="DS54" i="3"/>
  <c r="DP54" i="3"/>
  <c r="DO54" i="3"/>
  <c r="DV54" i="3" s="1"/>
  <c r="DY54" i="3" s="1"/>
  <c r="DL54" i="3"/>
  <c r="DK54" i="3"/>
  <c r="DE54" i="3"/>
  <c r="DB54" i="3"/>
  <c r="CX54" i="3"/>
  <c r="CU54" i="3"/>
  <c r="CT54" i="3"/>
  <c r="DA54" i="3" s="1"/>
  <c r="DD54" i="3" s="1"/>
  <c r="CQ54" i="3"/>
  <c r="CP54" i="3"/>
  <c r="CJ54" i="3"/>
  <c r="CG54" i="3"/>
  <c r="CC54" i="3"/>
  <c r="BZ54" i="3"/>
  <c r="BY54" i="3"/>
  <c r="CB54" i="3" s="1"/>
  <c r="BV54" i="3"/>
  <c r="BU54" i="3"/>
  <c r="BO54" i="3"/>
  <c r="BN54" i="3"/>
  <c r="BL54" i="3"/>
  <c r="BH54" i="3"/>
  <c r="BG54" i="3"/>
  <c r="A54" i="3"/>
  <c r="EQ53" i="3"/>
  <c r="EP53" i="3"/>
  <c r="EO53" i="3"/>
  <c r="EN53" i="3"/>
  <c r="EM53" i="3"/>
  <c r="EL53" i="3"/>
  <c r="EG53" i="3"/>
  <c r="EC53" i="3"/>
  <c r="EF53" i="3" s="1"/>
  <c r="DZ53" i="3"/>
  <c r="DY53" i="3"/>
  <c r="DW53" i="3"/>
  <c r="DS53" i="3"/>
  <c r="DR53" i="3"/>
  <c r="DP53" i="3"/>
  <c r="DL53" i="3"/>
  <c r="DK53" i="3"/>
  <c r="DI53" i="3"/>
  <c r="DE53" i="3"/>
  <c r="DB53" i="3"/>
  <c r="DA53" i="3"/>
  <c r="DD53" i="3" s="1"/>
  <c r="CX53" i="3"/>
  <c r="CW53" i="3"/>
  <c r="CU53" i="3"/>
  <c r="CQ53" i="3"/>
  <c r="CP53" i="3"/>
  <c r="CN53" i="3"/>
  <c r="CJ53" i="3"/>
  <c r="CI53" i="3"/>
  <c r="CG53" i="3"/>
  <c r="CC53" i="3"/>
  <c r="CB53" i="3"/>
  <c r="BZ53" i="3"/>
  <c r="BV53" i="3"/>
  <c r="BU53" i="3"/>
  <c r="BO53" i="3"/>
  <c r="BN53" i="3"/>
  <c r="BL53" i="3"/>
  <c r="BH53" i="3"/>
  <c r="BG53" i="3"/>
  <c r="A53" i="3"/>
  <c r="EQ52" i="3"/>
  <c r="EP52" i="3"/>
  <c r="EO52" i="3"/>
  <c r="EN52" i="3"/>
  <c r="EM52" i="3"/>
  <c r="EL52" i="3"/>
  <c r="EG52" i="3"/>
  <c r="EC52" i="3"/>
  <c r="EF52" i="3" s="1"/>
  <c r="DZ52" i="3"/>
  <c r="DW52" i="3"/>
  <c r="DS52" i="3"/>
  <c r="DP52" i="3"/>
  <c r="DO52" i="3"/>
  <c r="DV52" i="3" s="1"/>
  <c r="DY52" i="3" s="1"/>
  <c r="DL52" i="3"/>
  <c r="DK52" i="3"/>
  <c r="DE52" i="3"/>
  <c r="DB52" i="3"/>
  <c r="CX52" i="3"/>
  <c r="CU52" i="3"/>
  <c r="CT52" i="3"/>
  <c r="DA52" i="3" s="1"/>
  <c r="DD52" i="3" s="1"/>
  <c r="CQ52" i="3"/>
  <c r="CP52" i="3"/>
  <c r="CJ52" i="3"/>
  <c r="CG52" i="3"/>
  <c r="CC52" i="3"/>
  <c r="BZ52" i="3"/>
  <c r="BY52" i="3"/>
  <c r="CB52" i="3" s="1"/>
  <c r="BV52" i="3"/>
  <c r="BU52" i="3"/>
  <c r="BO52" i="3"/>
  <c r="BN52" i="3"/>
  <c r="BL52" i="3"/>
  <c r="BH52" i="3"/>
  <c r="BG52" i="3"/>
  <c r="A52" i="3"/>
  <c r="EQ51" i="3"/>
  <c r="EP51" i="3"/>
  <c r="EO51" i="3"/>
  <c r="EN51" i="3"/>
  <c r="EM51" i="3"/>
  <c r="EL51" i="3"/>
  <c r="EG51" i="3"/>
  <c r="EC51" i="3"/>
  <c r="EF51" i="3" s="1"/>
  <c r="DZ51" i="3"/>
  <c r="DW51" i="3"/>
  <c r="DS51" i="3"/>
  <c r="DP51" i="3"/>
  <c r="DO51" i="3"/>
  <c r="DV51" i="3" s="1"/>
  <c r="DY51" i="3" s="1"/>
  <c r="DL51" i="3"/>
  <c r="DK51" i="3"/>
  <c r="DE51" i="3"/>
  <c r="DB51" i="3"/>
  <c r="CX51" i="3"/>
  <c r="CU51" i="3"/>
  <c r="CT51" i="3"/>
  <c r="DA51" i="3" s="1"/>
  <c r="DD51" i="3" s="1"/>
  <c r="CQ51" i="3"/>
  <c r="CP51" i="3"/>
  <c r="CJ51" i="3"/>
  <c r="CG51" i="3"/>
  <c r="CC51" i="3"/>
  <c r="BZ51" i="3"/>
  <c r="BY51" i="3"/>
  <c r="CF51" i="3" s="1"/>
  <c r="CI51" i="3" s="1"/>
  <c r="BV51" i="3"/>
  <c r="BU51" i="3"/>
  <c r="BO51" i="3"/>
  <c r="BN51" i="3"/>
  <c r="BL51" i="3"/>
  <c r="BH51" i="3"/>
  <c r="BG51" i="3"/>
  <c r="A51" i="3"/>
  <c r="EQ50" i="3"/>
  <c r="EP50" i="3"/>
  <c r="EO50" i="3"/>
  <c r="EN50" i="3"/>
  <c r="EM50" i="3"/>
  <c r="EL50" i="3"/>
  <c r="EG50" i="3"/>
  <c r="EC50" i="3"/>
  <c r="EF50" i="3" s="1"/>
  <c r="DZ50" i="3"/>
  <c r="DW50" i="3"/>
  <c r="DS50" i="3"/>
  <c r="DP50" i="3"/>
  <c r="DO50" i="3"/>
  <c r="DV50" i="3" s="1"/>
  <c r="DY50" i="3" s="1"/>
  <c r="DL50" i="3"/>
  <c r="DK50" i="3"/>
  <c r="DE50" i="3"/>
  <c r="DB50" i="3"/>
  <c r="CX50" i="3"/>
  <c r="CU50" i="3"/>
  <c r="CT50" i="3"/>
  <c r="DA50" i="3" s="1"/>
  <c r="DD50" i="3" s="1"/>
  <c r="CQ50" i="3"/>
  <c r="CP50" i="3"/>
  <c r="CJ50" i="3"/>
  <c r="CG50" i="3"/>
  <c r="CC50" i="3"/>
  <c r="BZ50" i="3"/>
  <c r="BY50" i="3"/>
  <c r="CB50" i="3" s="1"/>
  <c r="BV50" i="3"/>
  <c r="BU50" i="3"/>
  <c r="BO50" i="3"/>
  <c r="BN50" i="3"/>
  <c r="BL50" i="3"/>
  <c r="BH50" i="3"/>
  <c r="BG50" i="3"/>
  <c r="A50" i="3"/>
  <c r="EQ49" i="3"/>
  <c r="EP49" i="3"/>
  <c r="EO49" i="3"/>
  <c r="EN49" i="3"/>
  <c r="EM49" i="3"/>
  <c r="EL49" i="3"/>
  <c r="EG49" i="3"/>
  <c r="EC49" i="3"/>
  <c r="EF49" i="3" s="1"/>
  <c r="DZ49" i="3"/>
  <c r="DY49" i="3"/>
  <c r="DW49" i="3"/>
  <c r="DS49" i="3"/>
  <c r="DR49" i="3"/>
  <c r="DP49" i="3"/>
  <c r="DL49" i="3"/>
  <c r="DK49" i="3"/>
  <c r="DI49" i="3"/>
  <c r="DE49" i="3"/>
  <c r="DD49" i="3"/>
  <c r="DB49" i="3"/>
  <c r="CX49" i="3"/>
  <c r="CW49" i="3"/>
  <c r="CU49" i="3"/>
  <c r="CQ49" i="3"/>
  <c r="CP49" i="3"/>
  <c r="CN49" i="3"/>
  <c r="CJ49" i="3"/>
  <c r="CI49" i="3"/>
  <c r="CG49" i="3"/>
  <c r="CC49" i="3"/>
  <c r="CB49" i="3"/>
  <c r="BZ49" i="3"/>
  <c r="BV49" i="3"/>
  <c r="BU49" i="3"/>
  <c r="BO49" i="3"/>
  <c r="BN49" i="3"/>
  <c r="BL49" i="3"/>
  <c r="BH49" i="3"/>
  <c r="BG49" i="3"/>
  <c r="A49" i="3"/>
  <c r="EQ48" i="3"/>
  <c r="EP48" i="3"/>
  <c r="EO48" i="3"/>
  <c r="EN48" i="3"/>
  <c r="EM48" i="3"/>
  <c r="EL48" i="3"/>
  <c r="EG48" i="3"/>
  <c r="EC48" i="3"/>
  <c r="EF48" i="3" s="1"/>
  <c r="DZ48" i="3"/>
  <c r="DW48" i="3"/>
  <c r="DS48" i="3"/>
  <c r="DP48" i="3"/>
  <c r="DL48" i="3"/>
  <c r="DI48" i="3"/>
  <c r="DE48" i="3"/>
  <c r="DB48" i="3"/>
  <c r="DA48" i="3"/>
  <c r="DH48" i="3" s="1"/>
  <c r="CX48" i="3"/>
  <c r="CW48" i="3"/>
  <c r="CU48" i="3"/>
  <c r="CQ48" i="3"/>
  <c r="CP48" i="3"/>
  <c r="CJ48" i="3"/>
  <c r="CI48" i="3"/>
  <c r="CG48" i="3"/>
  <c r="CC48" i="3"/>
  <c r="CB48" i="3"/>
  <c r="BZ48" i="3"/>
  <c r="BV48" i="3"/>
  <c r="BU48" i="3"/>
  <c r="BO48" i="3"/>
  <c r="BN48" i="3"/>
  <c r="BL48" i="3"/>
  <c r="BH48" i="3"/>
  <c r="BG48" i="3"/>
  <c r="A48" i="3"/>
  <c r="EQ47" i="3"/>
  <c r="EP47" i="3"/>
  <c r="EO47" i="3"/>
  <c r="EN47" i="3"/>
  <c r="EM47" i="3"/>
  <c r="EL47" i="3"/>
  <c r="EG47" i="3"/>
  <c r="EC47" i="3"/>
  <c r="EF47" i="3" s="1"/>
  <c r="DZ47" i="3"/>
  <c r="DY47" i="3"/>
  <c r="DS47" i="3"/>
  <c r="DR47" i="3"/>
  <c r="DL47" i="3"/>
  <c r="DK47" i="3"/>
  <c r="DE47" i="3"/>
  <c r="DD47" i="3"/>
  <c r="CX47" i="3"/>
  <c r="CW47" i="3"/>
  <c r="CQ47" i="3"/>
  <c r="CP47" i="3"/>
  <c r="CJ47" i="3"/>
  <c r="CI47" i="3"/>
  <c r="CC47" i="3"/>
  <c r="CB47" i="3"/>
  <c r="BV47" i="3"/>
  <c r="BU47" i="3"/>
  <c r="BO47" i="3"/>
  <c r="BN47" i="3"/>
  <c r="BH47" i="3"/>
  <c r="BG47" i="3"/>
  <c r="A47" i="3"/>
  <c r="EQ46" i="3"/>
  <c r="EP46" i="3"/>
  <c r="EO46" i="3"/>
  <c r="EN46" i="3"/>
  <c r="EM46" i="3"/>
  <c r="EL46" i="3"/>
  <c r="EG46" i="3"/>
  <c r="EC46" i="3"/>
  <c r="EF46" i="3" s="1"/>
  <c r="DZ46" i="3"/>
  <c r="DW46" i="3"/>
  <c r="DS46" i="3"/>
  <c r="DP46" i="3"/>
  <c r="DL46" i="3"/>
  <c r="DI46" i="3"/>
  <c r="DE46" i="3"/>
  <c r="DB46" i="3"/>
  <c r="DA46" i="3"/>
  <c r="DH46" i="3" s="1"/>
  <c r="DO46" i="3" s="1"/>
  <c r="CX46" i="3"/>
  <c r="CW46" i="3"/>
  <c r="CU46" i="3"/>
  <c r="CQ46" i="3"/>
  <c r="CP46" i="3"/>
  <c r="CJ46" i="3"/>
  <c r="CI46" i="3"/>
  <c r="CG46" i="3"/>
  <c r="CC46" i="3"/>
  <c r="CB46" i="3"/>
  <c r="BZ46" i="3"/>
  <c r="BV46" i="3"/>
  <c r="BU46" i="3"/>
  <c r="BO46" i="3"/>
  <c r="BN46" i="3"/>
  <c r="BL46" i="3"/>
  <c r="BH46" i="3"/>
  <c r="BG46" i="3"/>
  <c r="A46" i="3"/>
  <c r="EQ45" i="3"/>
  <c r="EP45" i="3"/>
  <c r="EO45" i="3"/>
  <c r="EN45" i="3"/>
  <c r="EM45" i="3"/>
  <c r="EL45" i="3"/>
  <c r="EG45" i="3"/>
  <c r="EC45" i="3"/>
  <c r="EF45" i="3" s="1"/>
  <c r="DZ45" i="3"/>
  <c r="DY45" i="3"/>
  <c r="DS45" i="3"/>
  <c r="DR45" i="3"/>
  <c r="DL45" i="3"/>
  <c r="DK45" i="3"/>
  <c r="DE45" i="3"/>
  <c r="DD45" i="3"/>
  <c r="CX45" i="3"/>
  <c r="CW45" i="3"/>
  <c r="CQ45" i="3"/>
  <c r="CP45" i="3"/>
  <c r="CJ45" i="3"/>
  <c r="CI45" i="3"/>
  <c r="CC45" i="3"/>
  <c r="CB45" i="3"/>
  <c r="BV45" i="3"/>
  <c r="BU45" i="3"/>
  <c r="BO45" i="3"/>
  <c r="BN45" i="3"/>
  <c r="BH45" i="3"/>
  <c r="BG45" i="3"/>
  <c r="A45" i="3"/>
  <c r="EQ44" i="3"/>
  <c r="EP44" i="3"/>
  <c r="EO44" i="3"/>
  <c r="EN44" i="3"/>
  <c r="EM44" i="3"/>
  <c r="EL44" i="3"/>
  <c r="EG44" i="3"/>
  <c r="EC44" i="3"/>
  <c r="EF44" i="3" s="1"/>
  <c r="DZ44" i="3"/>
  <c r="DW44" i="3"/>
  <c r="DS44" i="3"/>
  <c r="DP44" i="3"/>
  <c r="DO44" i="3"/>
  <c r="DV44" i="3" s="1"/>
  <c r="DY44" i="3" s="1"/>
  <c r="DL44" i="3"/>
  <c r="DK44" i="3"/>
  <c r="DI44" i="3"/>
  <c r="DE44" i="3"/>
  <c r="DB44" i="3"/>
  <c r="DA44" i="3"/>
  <c r="DD44" i="3" s="1"/>
  <c r="CX44" i="3"/>
  <c r="CW44" i="3"/>
  <c r="CU44" i="3"/>
  <c r="CQ44" i="3"/>
  <c r="CP44" i="3"/>
  <c r="CJ44" i="3"/>
  <c r="CI44" i="3"/>
  <c r="CG44" i="3"/>
  <c r="CC44" i="3"/>
  <c r="CB44" i="3"/>
  <c r="BZ44" i="3"/>
  <c r="BV44" i="3"/>
  <c r="BU44" i="3"/>
  <c r="BO44" i="3"/>
  <c r="BN44" i="3"/>
  <c r="BL44" i="3"/>
  <c r="BH44" i="3"/>
  <c r="BG44" i="3"/>
  <c r="A44" i="3"/>
  <c r="EQ43" i="3"/>
  <c r="EP43" i="3"/>
  <c r="EO43" i="3"/>
  <c r="EN43" i="3"/>
  <c r="EM43" i="3"/>
  <c r="EL43" i="3"/>
  <c r="EG43" i="3"/>
  <c r="EC43" i="3"/>
  <c r="EF43" i="3" s="1"/>
  <c r="DZ43" i="3"/>
  <c r="DY43" i="3"/>
  <c r="DS43" i="3"/>
  <c r="DR43" i="3"/>
  <c r="DL43" i="3"/>
  <c r="DK43" i="3"/>
  <c r="DE43" i="3"/>
  <c r="DD43" i="3"/>
  <c r="CX43" i="3"/>
  <c r="CW43" i="3"/>
  <c r="CQ43" i="3"/>
  <c r="CP43" i="3"/>
  <c r="CJ43" i="3"/>
  <c r="CI43" i="3"/>
  <c r="CC43" i="3"/>
  <c r="CB43" i="3"/>
  <c r="BV43" i="3"/>
  <c r="BU43" i="3"/>
  <c r="BO43" i="3"/>
  <c r="BN43" i="3"/>
  <c r="BH43" i="3"/>
  <c r="BG43" i="3"/>
  <c r="A43" i="3"/>
  <c r="EQ42" i="3"/>
  <c r="EP42" i="3"/>
  <c r="EO42" i="3"/>
  <c r="EN42" i="3"/>
  <c r="EM42" i="3"/>
  <c r="EL42" i="3"/>
  <c r="EG42" i="3"/>
  <c r="EC42" i="3"/>
  <c r="EF42" i="3" s="1"/>
  <c r="DZ42" i="3"/>
  <c r="DW42" i="3"/>
  <c r="DS42" i="3"/>
  <c r="DP42" i="3"/>
  <c r="DO42" i="3"/>
  <c r="DV42" i="3" s="1"/>
  <c r="DY42" i="3" s="1"/>
  <c r="DL42" i="3"/>
  <c r="DK42" i="3"/>
  <c r="DE42" i="3"/>
  <c r="DB42" i="3"/>
  <c r="CX42" i="3"/>
  <c r="CU42" i="3"/>
  <c r="CT42" i="3"/>
  <c r="DA42" i="3" s="1"/>
  <c r="DD42" i="3" s="1"/>
  <c r="CQ42" i="3"/>
  <c r="CP42" i="3"/>
  <c r="CJ42" i="3"/>
  <c r="CG42" i="3"/>
  <c r="CF42" i="3"/>
  <c r="CI42" i="3" s="1"/>
  <c r="CC42" i="3"/>
  <c r="CB42" i="3"/>
  <c r="BV42" i="3"/>
  <c r="BU42" i="3"/>
  <c r="BO42" i="3"/>
  <c r="BN42" i="3"/>
  <c r="BH42" i="3"/>
  <c r="BG42" i="3"/>
  <c r="A42" i="3"/>
  <c r="EQ41" i="3"/>
  <c r="EP41" i="3"/>
  <c r="EO41" i="3"/>
  <c r="EN41" i="3"/>
  <c r="EM41" i="3"/>
  <c r="EL41" i="3"/>
  <c r="EG41" i="3"/>
  <c r="EF41" i="3"/>
  <c r="EC41" i="3"/>
  <c r="DZ41" i="3"/>
  <c r="DY41" i="3"/>
  <c r="DS41" i="3"/>
  <c r="DR41" i="3"/>
  <c r="DL41" i="3"/>
  <c r="DK41" i="3"/>
  <c r="DE41" i="3"/>
  <c r="DD41" i="3"/>
  <c r="CX41" i="3"/>
  <c r="CW41" i="3"/>
  <c r="CQ41" i="3"/>
  <c r="CP41" i="3"/>
  <c r="CJ41" i="3"/>
  <c r="CI41" i="3"/>
  <c r="CC41" i="3"/>
  <c r="CB41" i="3"/>
  <c r="BU41" i="3"/>
  <c r="BS41" i="3"/>
  <c r="BV41" i="3" s="1"/>
  <c r="BO41" i="3"/>
  <c r="BN41" i="3"/>
  <c r="BH41" i="3"/>
  <c r="BG41" i="3"/>
  <c r="A41" i="3"/>
  <c r="EQ40" i="3"/>
  <c r="EP40" i="3"/>
  <c r="EO40" i="3"/>
  <c r="EN40" i="3"/>
  <c r="EM40" i="3"/>
  <c r="EL40" i="3"/>
  <c r="EG40" i="3"/>
  <c r="EF40" i="3"/>
  <c r="EC40" i="3"/>
  <c r="DZ40" i="3"/>
  <c r="DY40" i="3"/>
  <c r="DS40" i="3"/>
  <c r="DR40" i="3"/>
  <c r="DL40" i="3"/>
  <c r="DK40" i="3"/>
  <c r="DE40" i="3"/>
  <c r="DD40" i="3"/>
  <c r="CX40" i="3"/>
  <c r="CW40" i="3"/>
  <c r="CQ40" i="3"/>
  <c r="CP40" i="3"/>
  <c r="CJ40" i="3"/>
  <c r="CI40" i="3"/>
  <c r="CC40" i="3"/>
  <c r="CB40" i="3"/>
  <c r="BU40" i="3"/>
  <c r="BS40" i="3"/>
  <c r="BV40" i="3" s="1"/>
  <c r="BO40" i="3"/>
  <c r="BN40" i="3"/>
  <c r="BH40" i="3"/>
  <c r="BG40" i="3"/>
  <c r="A40" i="3"/>
  <c r="EQ39" i="3"/>
  <c r="EP39" i="3"/>
  <c r="EO39" i="3"/>
  <c r="EN39" i="3"/>
  <c r="EM39" i="3"/>
  <c r="EL39" i="3"/>
  <c r="EG39" i="3"/>
  <c r="EC39" i="3"/>
  <c r="EF39" i="3" s="1"/>
  <c r="DZ39" i="3"/>
  <c r="DW39" i="3"/>
  <c r="DS39" i="3"/>
  <c r="DP39" i="3"/>
  <c r="DL39" i="3"/>
  <c r="DI39" i="3"/>
  <c r="DE39" i="3"/>
  <c r="DB39" i="3"/>
  <c r="CX39" i="3"/>
  <c r="CU39" i="3"/>
  <c r="CT39" i="3"/>
  <c r="DA39" i="3" s="1"/>
  <c r="CQ39" i="3"/>
  <c r="CP39" i="3"/>
  <c r="CJ39" i="3"/>
  <c r="CI39" i="3"/>
  <c r="CG39" i="3"/>
  <c r="CC39" i="3"/>
  <c r="CB39" i="3"/>
  <c r="BV39" i="3"/>
  <c r="BU39" i="3"/>
  <c r="BO39" i="3"/>
  <c r="BN39" i="3"/>
  <c r="BH39" i="3"/>
  <c r="BG39" i="3"/>
  <c r="A39" i="3"/>
  <c r="EQ38" i="3"/>
  <c r="EP38" i="3"/>
  <c r="EO38" i="3"/>
  <c r="EN38" i="3"/>
  <c r="EM38" i="3"/>
  <c r="EL38" i="3"/>
  <c r="EG38" i="3"/>
  <c r="EC38" i="3"/>
  <c r="EF38" i="3" s="1"/>
  <c r="DZ38" i="3"/>
  <c r="DW38" i="3"/>
  <c r="DS38" i="3"/>
  <c r="DP38" i="3"/>
  <c r="DL38" i="3"/>
  <c r="DI38" i="3"/>
  <c r="DE38" i="3"/>
  <c r="DB38" i="3"/>
  <c r="CX38" i="3"/>
  <c r="CU38" i="3"/>
  <c r="CT38" i="3"/>
  <c r="DA38" i="3" s="1"/>
  <c r="DH38" i="3" s="1"/>
  <c r="CQ38" i="3"/>
  <c r="CP38" i="3"/>
  <c r="CJ38" i="3"/>
  <c r="CI38" i="3"/>
  <c r="CG38" i="3"/>
  <c r="CC38" i="3"/>
  <c r="CB38" i="3"/>
  <c r="BV38" i="3"/>
  <c r="BU38" i="3"/>
  <c r="BO38" i="3"/>
  <c r="BN38" i="3"/>
  <c r="BH38" i="3"/>
  <c r="BG38" i="3"/>
  <c r="A38" i="3"/>
  <c r="EQ37" i="3"/>
  <c r="EP37" i="3"/>
  <c r="EO37" i="3"/>
  <c r="EN37" i="3"/>
  <c r="EM37" i="3"/>
  <c r="EL37" i="3"/>
  <c r="EG37" i="3"/>
  <c r="EC37" i="3"/>
  <c r="EF37" i="3" s="1"/>
  <c r="DZ37" i="3"/>
  <c r="DW37" i="3"/>
  <c r="DS37" i="3"/>
  <c r="DV37" i="3" s="1"/>
  <c r="DY37" i="3" s="1"/>
  <c r="DP37" i="3"/>
  <c r="DL37" i="3"/>
  <c r="DO37" i="3" s="1"/>
  <c r="DR37" i="3" s="1"/>
  <c r="DI37" i="3"/>
  <c r="DE37" i="3"/>
  <c r="DH37" i="3" s="1"/>
  <c r="DK37" i="3" s="1"/>
  <c r="DB37" i="3"/>
  <c r="CX37" i="3"/>
  <c r="DA37" i="3" s="1"/>
  <c r="DD37" i="3" s="1"/>
  <c r="CU37" i="3"/>
  <c r="CQ37" i="3"/>
  <c r="CT37" i="3" s="1"/>
  <c r="CW37" i="3" s="1"/>
  <c r="CN37" i="3"/>
  <c r="CJ37" i="3"/>
  <c r="CM37" i="3" s="1"/>
  <c r="CP37" i="3" s="1"/>
  <c r="CG37" i="3"/>
  <c r="CC37" i="3"/>
  <c r="CF37" i="3" s="1"/>
  <c r="CI37" i="3" s="1"/>
  <c r="CB37" i="3"/>
  <c r="BV37" i="3"/>
  <c r="BU37" i="3"/>
  <c r="BO37" i="3"/>
  <c r="BN37" i="3"/>
  <c r="BH37" i="3"/>
  <c r="BG37" i="3"/>
  <c r="A37" i="3"/>
  <c r="EQ36" i="3"/>
  <c r="EP36" i="3"/>
  <c r="EO36" i="3"/>
  <c r="EN36" i="3"/>
  <c r="EM36" i="3"/>
  <c r="EL36" i="3"/>
  <c r="EG36" i="3"/>
  <c r="EC36" i="3"/>
  <c r="EF36" i="3" s="1"/>
  <c r="DZ36" i="3"/>
  <c r="DW36" i="3"/>
  <c r="DS36" i="3"/>
  <c r="DV36" i="3" s="1"/>
  <c r="DY36" i="3" s="1"/>
  <c r="DP36" i="3"/>
  <c r="DL36" i="3"/>
  <c r="DO36" i="3" s="1"/>
  <c r="DR36" i="3" s="1"/>
  <c r="DI36" i="3"/>
  <c r="DE36" i="3"/>
  <c r="DH36" i="3" s="1"/>
  <c r="DK36" i="3" s="1"/>
  <c r="DB36" i="3"/>
  <c r="CX36" i="3"/>
  <c r="DA36" i="3" s="1"/>
  <c r="DD36" i="3" s="1"/>
  <c r="CU36" i="3"/>
  <c r="CQ36" i="3"/>
  <c r="CT36" i="3" s="1"/>
  <c r="CW36" i="3" s="1"/>
  <c r="CN36" i="3"/>
  <c r="CM36" i="3"/>
  <c r="CP36" i="3" s="1"/>
  <c r="CJ36" i="3"/>
  <c r="CG36" i="3"/>
  <c r="CC36" i="3"/>
  <c r="CF36" i="3" s="1"/>
  <c r="CI36" i="3" s="1"/>
  <c r="CB36" i="3"/>
  <c r="BV36" i="3"/>
  <c r="BU36" i="3"/>
  <c r="BO36" i="3"/>
  <c r="BN36" i="3"/>
  <c r="BH36" i="3"/>
  <c r="BG36" i="3"/>
  <c r="A36" i="3"/>
  <c r="EQ35" i="3"/>
  <c r="EP35" i="3"/>
  <c r="EO35" i="3"/>
  <c r="EN35" i="3"/>
  <c r="EM35" i="3"/>
  <c r="EL35" i="3"/>
  <c r="EG35" i="3"/>
  <c r="EC35" i="3"/>
  <c r="EF35" i="3" s="1"/>
  <c r="DZ35" i="3"/>
  <c r="DW35" i="3"/>
  <c r="DS35" i="3"/>
  <c r="DV35" i="3" s="1"/>
  <c r="DY35" i="3" s="1"/>
  <c r="DP35" i="3"/>
  <c r="DL35" i="3"/>
  <c r="DO35" i="3" s="1"/>
  <c r="DR35" i="3" s="1"/>
  <c r="DI35" i="3"/>
  <c r="DE35" i="3"/>
  <c r="DH35" i="3" s="1"/>
  <c r="DK35" i="3" s="1"/>
  <c r="DB35" i="3"/>
  <c r="CX35" i="3"/>
  <c r="DA35" i="3" s="1"/>
  <c r="DD35" i="3" s="1"/>
  <c r="CU35" i="3"/>
  <c r="CQ35" i="3"/>
  <c r="CT35" i="3" s="1"/>
  <c r="CW35" i="3" s="1"/>
  <c r="CN35" i="3"/>
  <c r="CJ35" i="3"/>
  <c r="CM35" i="3" s="1"/>
  <c r="CP35" i="3" s="1"/>
  <c r="CG35" i="3"/>
  <c r="CC35" i="3"/>
  <c r="CF35" i="3" s="1"/>
  <c r="CI35" i="3" s="1"/>
  <c r="CB35" i="3"/>
  <c r="BV35" i="3"/>
  <c r="BU35" i="3"/>
  <c r="BO35" i="3"/>
  <c r="BN35" i="3"/>
  <c r="BH35" i="3"/>
  <c r="BG35" i="3"/>
  <c r="A35" i="3"/>
  <c r="EQ34" i="3"/>
  <c r="EP34" i="3"/>
  <c r="EO34" i="3"/>
  <c r="EN34" i="3"/>
  <c r="EM34" i="3"/>
  <c r="EL34" i="3"/>
  <c r="EG34" i="3"/>
  <c r="EC34" i="3"/>
  <c r="EF34" i="3" s="1"/>
  <c r="DZ34" i="3"/>
  <c r="DW34" i="3"/>
  <c r="DS34" i="3"/>
  <c r="DP34" i="3"/>
  <c r="DO34" i="3"/>
  <c r="DV34" i="3" s="1"/>
  <c r="DY34" i="3" s="1"/>
  <c r="DL34" i="3"/>
  <c r="DK34" i="3"/>
  <c r="DE34" i="3"/>
  <c r="DB34" i="3"/>
  <c r="DA34" i="3"/>
  <c r="DD34" i="3" s="1"/>
  <c r="CX34" i="3"/>
  <c r="CU34" i="3"/>
  <c r="CT34" i="3"/>
  <c r="CW34" i="3" s="1"/>
  <c r="CQ34" i="3"/>
  <c r="CP34" i="3"/>
  <c r="CJ34" i="3"/>
  <c r="CG34" i="3"/>
  <c r="CF34" i="3"/>
  <c r="CI34" i="3" s="1"/>
  <c r="CC34" i="3"/>
  <c r="CB34" i="3"/>
  <c r="BV34" i="3"/>
  <c r="BU34" i="3"/>
  <c r="BO34" i="3"/>
  <c r="BN34" i="3"/>
  <c r="BH34" i="3"/>
  <c r="BG34" i="3"/>
  <c r="A34" i="3"/>
  <c r="EQ33" i="3"/>
  <c r="EP33" i="3"/>
  <c r="EO33" i="3"/>
  <c r="EN33" i="3"/>
  <c r="EM33" i="3"/>
  <c r="EL33" i="3"/>
  <c r="EG33" i="3"/>
  <c r="EC33" i="3"/>
  <c r="EF33" i="3" s="1"/>
  <c r="DZ33" i="3"/>
  <c r="DW33" i="3"/>
  <c r="DS33" i="3"/>
  <c r="DP33" i="3"/>
  <c r="DO33" i="3"/>
  <c r="DV33" i="3" s="1"/>
  <c r="DY33" i="3" s="1"/>
  <c r="DL33" i="3"/>
  <c r="DK33" i="3"/>
  <c r="DE33" i="3"/>
  <c r="DB33" i="3"/>
  <c r="CX33" i="3"/>
  <c r="CU33" i="3"/>
  <c r="CT33" i="3"/>
  <c r="DA33" i="3" s="1"/>
  <c r="DD33" i="3" s="1"/>
  <c r="CQ33" i="3"/>
  <c r="CP33" i="3"/>
  <c r="CJ33" i="3"/>
  <c r="CG33" i="3"/>
  <c r="CF33" i="3"/>
  <c r="CI33" i="3" s="1"/>
  <c r="CC33" i="3"/>
  <c r="CB33" i="3"/>
  <c r="BV33" i="3"/>
  <c r="BU33" i="3"/>
  <c r="BO33" i="3"/>
  <c r="BN33" i="3"/>
  <c r="BH33" i="3"/>
  <c r="BG33" i="3"/>
  <c r="A33" i="3"/>
  <c r="EQ32" i="3"/>
  <c r="EP32" i="3"/>
  <c r="EO32" i="3"/>
  <c r="EN32" i="3"/>
  <c r="EM32" i="3"/>
  <c r="EL32" i="3"/>
  <c r="EG32" i="3"/>
  <c r="EC32" i="3"/>
  <c r="EF32" i="3" s="1"/>
  <c r="DZ32" i="3"/>
  <c r="DW32" i="3"/>
  <c r="DS32" i="3"/>
  <c r="DV32" i="3" s="1"/>
  <c r="DY32" i="3" s="1"/>
  <c r="DP32" i="3"/>
  <c r="DL32" i="3"/>
  <c r="DO32" i="3" s="1"/>
  <c r="DR32" i="3" s="1"/>
  <c r="DI32" i="3"/>
  <c r="DE32" i="3"/>
  <c r="DH32" i="3" s="1"/>
  <c r="DK32" i="3" s="1"/>
  <c r="DB32" i="3"/>
  <c r="CX32" i="3"/>
  <c r="DA32" i="3" s="1"/>
  <c r="DD32" i="3" s="1"/>
  <c r="CU32" i="3"/>
  <c r="CQ32" i="3"/>
  <c r="CT32" i="3" s="1"/>
  <c r="CW32" i="3" s="1"/>
  <c r="CN32" i="3"/>
  <c r="CJ32" i="3"/>
  <c r="CM32" i="3" s="1"/>
  <c r="CP32" i="3" s="1"/>
  <c r="CG32" i="3"/>
  <c r="CC32" i="3"/>
  <c r="CF32" i="3" s="1"/>
  <c r="CI32" i="3" s="1"/>
  <c r="CB32" i="3"/>
  <c r="BV32" i="3"/>
  <c r="BU32" i="3"/>
  <c r="BO32" i="3"/>
  <c r="BN32" i="3"/>
  <c r="BH32" i="3"/>
  <c r="BG32" i="3"/>
  <c r="A32" i="3"/>
  <c r="EQ31" i="3"/>
  <c r="EP31" i="3"/>
  <c r="EO31" i="3"/>
  <c r="EN31" i="3"/>
  <c r="EM31" i="3"/>
  <c r="EL31" i="3"/>
  <c r="EG31" i="3"/>
  <c r="EC31" i="3"/>
  <c r="EF31" i="3" s="1"/>
  <c r="DZ31" i="3"/>
  <c r="DW31" i="3"/>
  <c r="DS31" i="3"/>
  <c r="DV31" i="3" s="1"/>
  <c r="DY31" i="3" s="1"/>
  <c r="DP31" i="3"/>
  <c r="DL31" i="3"/>
  <c r="DO31" i="3" s="1"/>
  <c r="DR31" i="3" s="1"/>
  <c r="DI31" i="3"/>
  <c r="DE31" i="3"/>
  <c r="DH31" i="3" s="1"/>
  <c r="DK31" i="3" s="1"/>
  <c r="DB31" i="3"/>
  <c r="CX31" i="3"/>
  <c r="DA31" i="3" s="1"/>
  <c r="DD31" i="3" s="1"/>
  <c r="CU31" i="3"/>
  <c r="CQ31" i="3"/>
  <c r="CT31" i="3" s="1"/>
  <c r="CW31" i="3" s="1"/>
  <c r="CN31" i="3"/>
  <c r="CJ31" i="3"/>
  <c r="CM31" i="3" s="1"/>
  <c r="CP31" i="3" s="1"/>
  <c r="CG31" i="3"/>
  <c r="CC31" i="3"/>
  <c r="CF31" i="3" s="1"/>
  <c r="CI31" i="3" s="1"/>
  <c r="CB31" i="3"/>
  <c r="BV31" i="3"/>
  <c r="BU31" i="3"/>
  <c r="BO31" i="3"/>
  <c r="BN31" i="3"/>
  <c r="BH31" i="3"/>
  <c r="BG31" i="3"/>
  <c r="A31" i="3"/>
  <c r="EQ30" i="3"/>
  <c r="EP30" i="3"/>
  <c r="EO30" i="3"/>
  <c r="EN30" i="3"/>
  <c r="EM30" i="3"/>
  <c r="EL30" i="3"/>
  <c r="EG30" i="3"/>
  <c r="EC30" i="3"/>
  <c r="EF30" i="3" s="1"/>
  <c r="DZ30" i="3"/>
  <c r="DW30" i="3"/>
  <c r="DS30" i="3"/>
  <c r="DV30" i="3" s="1"/>
  <c r="DY30" i="3" s="1"/>
  <c r="DP30" i="3"/>
  <c r="DL30" i="3"/>
  <c r="DO30" i="3" s="1"/>
  <c r="DR30" i="3" s="1"/>
  <c r="DI30" i="3"/>
  <c r="DE30" i="3"/>
  <c r="DH30" i="3" s="1"/>
  <c r="DK30" i="3" s="1"/>
  <c r="DB30" i="3"/>
  <c r="CX30" i="3"/>
  <c r="DA30" i="3" s="1"/>
  <c r="DD30" i="3" s="1"/>
  <c r="CU30" i="3"/>
  <c r="CQ30" i="3"/>
  <c r="CT30" i="3" s="1"/>
  <c r="CW30" i="3" s="1"/>
  <c r="CN30" i="3"/>
  <c r="CJ30" i="3"/>
  <c r="CM30" i="3" s="1"/>
  <c r="CP30" i="3" s="1"/>
  <c r="CG30" i="3"/>
  <c r="CC30" i="3"/>
  <c r="CF30" i="3" s="1"/>
  <c r="CI30" i="3" s="1"/>
  <c r="CB30" i="3"/>
  <c r="BV30" i="3"/>
  <c r="BU30" i="3"/>
  <c r="BO30" i="3"/>
  <c r="BN30" i="3"/>
  <c r="BH30" i="3"/>
  <c r="BG30" i="3"/>
  <c r="A30" i="3"/>
  <c r="EQ29" i="3"/>
  <c r="EP29" i="3"/>
  <c r="EO29" i="3"/>
  <c r="EN29" i="3"/>
  <c r="EM29" i="3"/>
  <c r="EL29" i="3"/>
  <c r="EG29" i="3"/>
  <c r="EC29" i="3"/>
  <c r="EF29" i="3" s="1"/>
  <c r="DZ29" i="3"/>
  <c r="DW29" i="3"/>
  <c r="DS29" i="3"/>
  <c r="DV29" i="3" s="1"/>
  <c r="DY29" i="3" s="1"/>
  <c r="DP29" i="3"/>
  <c r="DL29" i="3"/>
  <c r="DO29" i="3" s="1"/>
  <c r="DR29" i="3" s="1"/>
  <c r="DI29" i="3"/>
  <c r="DE29" i="3"/>
  <c r="DH29" i="3" s="1"/>
  <c r="DK29" i="3" s="1"/>
  <c r="DB29" i="3"/>
  <c r="CX29" i="3"/>
  <c r="DA29" i="3" s="1"/>
  <c r="DD29" i="3" s="1"/>
  <c r="CU29" i="3"/>
  <c r="CT29" i="3"/>
  <c r="CW29" i="3" s="1"/>
  <c r="CQ29" i="3"/>
  <c r="CN29" i="3"/>
  <c r="CJ29" i="3"/>
  <c r="CM29" i="3" s="1"/>
  <c r="CP29" i="3" s="1"/>
  <c r="CG29" i="3"/>
  <c r="CC29" i="3"/>
  <c r="CF29" i="3" s="1"/>
  <c r="CI29" i="3" s="1"/>
  <c r="CB29" i="3"/>
  <c r="BV29" i="3"/>
  <c r="BU29" i="3"/>
  <c r="BO29" i="3"/>
  <c r="BN29" i="3"/>
  <c r="BH29" i="3"/>
  <c r="BG29" i="3"/>
  <c r="A29" i="3"/>
  <c r="EQ28" i="3"/>
  <c r="EP28" i="3"/>
  <c r="EO28" i="3"/>
  <c r="EN28" i="3"/>
  <c r="EM28" i="3"/>
  <c r="EL28" i="3"/>
  <c r="EG28" i="3"/>
  <c r="EC28" i="3"/>
  <c r="EF28" i="3" s="1"/>
  <c r="DZ28" i="3"/>
  <c r="DW28" i="3"/>
  <c r="DS28" i="3"/>
  <c r="DV28" i="3" s="1"/>
  <c r="DY28" i="3" s="1"/>
  <c r="DP28" i="3"/>
  <c r="DO28" i="3"/>
  <c r="DR28" i="3" s="1"/>
  <c r="DL28" i="3"/>
  <c r="DI28" i="3"/>
  <c r="DE28" i="3"/>
  <c r="DH28" i="3" s="1"/>
  <c r="DK28" i="3" s="1"/>
  <c r="DB28" i="3"/>
  <c r="CX28" i="3"/>
  <c r="DA28" i="3" s="1"/>
  <c r="DD28" i="3" s="1"/>
  <c r="CU28" i="3"/>
  <c r="CQ28" i="3"/>
  <c r="CT28" i="3" s="1"/>
  <c r="CW28" i="3" s="1"/>
  <c r="CN28" i="3"/>
  <c r="CJ28" i="3"/>
  <c r="CM28" i="3" s="1"/>
  <c r="CP28" i="3" s="1"/>
  <c r="CG28" i="3"/>
  <c r="CC28" i="3"/>
  <c r="CF28" i="3" s="1"/>
  <c r="CI28" i="3" s="1"/>
  <c r="CB28" i="3"/>
  <c r="BV28" i="3"/>
  <c r="BU28" i="3"/>
  <c r="BO28" i="3"/>
  <c r="BN28" i="3"/>
  <c r="BH28" i="3"/>
  <c r="BG28" i="3"/>
  <c r="A28" i="3"/>
  <c r="EQ27" i="3"/>
  <c r="EP27" i="3"/>
  <c r="EO27" i="3"/>
  <c r="EN27" i="3"/>
  <c r="EM27" i="3"/>
  <c r="EL27" i="3"/>
  <c r="EG27" i="3"/>
  <c r="EC27" i="3"/>
  <c r="EF27" i="3" s="1"/>
  <c r="DZ27" i="3"/>
  <c r="DW27" i="3"/>
  <c r="DS27" i="3"/>
  <c r="DV27" i="3" s="1"/>
  <c r="DY27" i="3" s="1"/>
  <c r="DP27" i="3"/>
  <c r="DL27" i="3"/>
  <c r="DO27" i="3" s="1"/>
  <c r="DR27" i="3" s="1"/>
  <c r="DI27" i="3"/>
  <c r="DH27" i="3"/>
  <c r="DK27" i="3" s="1"/>
  <c r="DE27" i="3"/>
  <c r="DB27" i="3"/>
  <c r="DA27" i="3"/>
  <c r="DD27" i="3" s="1"/>
  <c r="CX27" i="3"/>
  <c r="CU27" i="3"/>
  <c r="CQ27" i="3"/>
  <c r="CT27" i="3" s="1"/>
  <c r="CW27" i="3" s="1"/>
  <c r="CN27" i="3"/>
  <c r="CJ27" i="3"/>
  <c r="CM27" i="3" s="1"/>
  <c r="CP27" i="3" s="1"/>
  <c r="CG27" i="3"/>
  <c r="CC27" i="3"/>
  <c r="CF27" i="3" s="1"/>
  <c r="CI27" i="3" s="1"/>
  <c r="CB27" i="3"/>
  <c r="BV27" i="3"/>
  <c r="BU27" i="3"/>
  <c r="BO27" i="3"/>
  <c r="BN27" i="3"/>
  <c r="BH27" i="3"/>
  <c r="BG27" i="3"/>
  <c r="A27" i="3"/>
  <c r="EQ26" i="3"/>
  <c r="EP26" i="3"/>
  <c r="EO26" i="3"/>
  <c r="EN26" i="3"/>
  <c r="EM26" i="3"/>
  <c r="EL26" i="3"/>
  <c r="EG26" i="3"/>
  <c r="EC26" i="3"/>
  <c r="EF26" i="3" s="1"/>
  <c r="DZ26" i="3"/>
  <c r="DW26" i="3"/>
  <c r="DS26" i="3"/>
  <c r="DP26" i="3"/>
  <c r="DL26" i="3"/>
  <c r="DI26" i="3"/>
  <c r="DE26" i="3"/>
  <c r="DB26" i="3"/>
  <c r="DA26" i="3"/>
  <c r="DH26" i="3" s="1"/>
  <c r="CX26" i="3"/>
  <c r="CU26" i="3"/>
  <c r="CT26" i="3"/>
  <c r="CW26" i="3" s="1"/>
  <c r="CQ26" i="3"/>
  <c r="CP26" i="3"/>
  <c r="CJ26" i="3"/>
  <c r="CI26" i="3"/>
  <c r="CG26" i="3"/>
  <c r="CC26" i="3"/>
  <c r="CB26" i="3"/>
  <c r="BV26" i="3"/>
  <c r="BU26" i="3"/>
  <c r="BO26" i="3"/>
  <c r="BN26" i="3"/>
  <c r="BH26" i="3"/>
  <c r="BG26" i="3"/>
  <c r="A26" i="3"/>
  <c r="EQ25" i="3"/>
  <c r="EP25" i="3"/>
  <c r="EO25" i="3"/>
  <c r="EN25" i="3"/>
  <c r="EM25" i="3"/>
  <c r="EL25" i="3"/>
  <c r="EG25" i="3"/>
  <c r="EC25" i="3"/>
  <c r="EF25" i="3" s="1"/>
  <c r="DZ25" i="3"/>
  <c r="DW25" i="3"/>
  <c r="DS25" i="3"/>
  <c r="DV25" i="3" s="1"/>
  <c r="DY25" i="3" s="1"/>
  <c r="DP25" i="3"/>
  <c r="DL25" i="3"/>
  <c r="DO25" i="3" s="1"/>
  <c r="DR25" i="3" s="1"/>
  <c r="DI25" i="3"/>
  <c r="DE25" i="3"/>
  <c r="DH25" i="3" s="1"/>
  <c r="DK25" i="3" s="1"/>
  <c r="DB25" i="3"/>
  <c r="CX25" i="3"/>
  <c r="DA25" i="3" s="1"/>
  <c r="DD25" i="3" s="1"/>
  <c r="CU25" i="3"/>
  <c r="CQ25" i="3"/>
  <c r="CT25" i="3" s="1"/>
  <c r="CW25" i="3" s="1"/>
  <c r="CN25" i="3"/>
  <c r="CJ25" i="3"/>
  <c r="CM25" i="3" s="1"/>
  <c r="CP25" i="3" s="1"/>
  <c r="CG25" i="3"/>
  <c r="CC25" i="3"/>
  <c r="CF25" i="3" s="1"/>
  <c r="CI25" i="3" s="1"/>
  <c r="CB25" i="3"/>
  <c r="BV25" i="3"/>
  <c r="BU25" i="3"/>
  <c r="BO25" i="3"/>
  <c r="BN25" i="3"/>
  <c r="BH25" i="3"/>
  <c r="BG25" i="3"/>
  <c r="A25" i="3"/>
  <c r="EQ24" i="3"/>
  <c r="EP24" i="3"/>
  <c r="EO24" i="3"/>
  <c r="EN24" i="3"/>
  <c r="EM24" i="3"/>
  <c r="EL24" i="3"/>
  <c r="EG24" i="3"/>
  <c r="EC24" i="3"/>
  <c r="EF24" i="3" s="1"/>
  <c r="DZ24" i="3"/>
  <c r="DW24" i="3"/>
  <c r="DV24" i="3"/>
  <c r="DY24" i="3" s="1"/>
  <c r="DS24" i="3"/>
  <c r="DP24" i="3"/>
  <c r="DL24" i="3"/>
  <c r="DO24" i="3" s="1"/>
  <c r="DR24" i="3" s="1"/>
  <c r="DI24" i="3"/>
  <c r="DE24" i="3"/>
  <c r="DH24" i="3" s="1"/>
  <c r="DK24" i="3" s="1"/>
  <c r="DB24" i="3"/>
  <c r="CX24" i="3"/>
  <c r="DA24" i="3" s="1"/>
  <c r="DD24" i="3" s="1"/>
  <c r="CU24" i="3"/>
  <c r="CQ24" i="3"/>
  <c r="CT24" i="3" s="1"/>
  <c r="CW24" i="3" s="1"/>
  <c r="CN24" i="3"/>
  <c r="CJ24" i="3"/>
  <c r="CM24" i="3" s="1"/>
  <c r="CP24" i="3" s="1"/>
  <c r="CG24" i="3"/>
  <c r="CC24" i="3"/>
  <c r="CF24" i="3" s="1"/>
  <c r="CI24" i="3" s="1"/>
  <c r="CB24" i="3"/>
  <c r="BV24" i="3"/>
  <c r="BU24" i="3"/>
  <c r="BO24" i="3"/>
  <c r="BN24" i="3"/>
  <c r="BH24" i="3"/>
  <c r="BG24" i="3"/>
  <c r="A24" i="3"/>
  <c r="EQ23" i="3"/>
  <c r="EP23" i="3"/>
  <c r="EO23" i="3"/>
  <c r="EN23" i="3"/>
  <c r="EM23" i="3"/>
  <c r="EL23" i="3"/>
  <c r="EG23" i="3"/>
  <c r="EC23" i="3"/>
  <c r="EF23" i="3" s="1"/>
  <c r="DZ23" i="3"/>
  <c r="DW23" i="3"/>
  <c r="DS23" i="3"/>
  <c r="DV23" i="3" s="1"/>
  <c r="DY23" i="3" s="1"/>
  <c r="DP23" i="3"/>
  <c r="DL23" i="3"/>
  <c r="DO23" i="3" s="1"/>
  <c r="DR23" i="3" s="1"/>
  <c r="DI23" i="3"/>
  <c r="DE23" i="3"/>
  <c r="DH23" i="3" s="1"/>
  <c r="DK23" i="3" s="1"/>
  <c r="DB23" i="3"/>
  <c r="CX23" i="3"/>
  <c r="DA23" i="3" s="1"/>
  <c r="DD23" i="3" s="1"/>
  <c r="CU23" i="3"/>
  <c r="CQ23" i="3"/>
  <c r="CT23" i="3" s="1"/>
  <c r="CW23" i="3" s="1"/>
  <c r="CN23" i="3"/>
  <c r="CJ23" i="3"/>
  <c r="CM23" i="3" s="1"/>
  <c r="CP23" i="3" s="1"/>
  <c r="CG23" i="3"/>
  <c r="CC23" i="3"/>
  <c r="CF23" i="3" s="1"/>
  <c r="CI23" i="3" s="1"/>
  <c r="CB23" i="3"/>
  <c r="BV23" i="3"/>
  <c r="BU23" i="3"/>
  <c r="BO23" i="3"/>
  <c r="BN23" i="3"/>
  <c r="BH23" i="3"/>
  <c r="BG23" i="3"/>
  <c r="A23" i="3"/>
  <c r="EQ22" i="3"/>
  <c r="EP22" i="3"/>
  <c r="EO22" i="3"/>
  <c r="EN22" i="3"/>
  <c r="EM22" i="3"/>
  <c r="EL22" i="3"/>
  <c r="EG22" i="3"/>
  <c r="EC22" i="3"/>
  <c r="EF22" i="3" s="1"/>
  <c r="DZ22" i="3"/>
  <c r="DW22" i="3"/>
  <c r="DS22" i="3"/>
  <c r="DV22" i="3" s="1"/>
  <c r="DY22" i="3" s="1"/>
  <c r="DP22" i="3"/>
  <c r="DL22" i="3"/>
  <c r="DO22" i="3" s="1"/>
  <c r="DR22" i="3" s="1"/>
  <c r="DI22" i="3"/>
  <c r="DE22" i="3"/>
  <c r="DH22" i="3" s="1"/>
  <c r="DK22" i="3" s="1"/>
  <c r="DB22" i="3"/>
  <c r="CX22" i="3"/>
  <c r="DA22" i="3" s="1"/>
  <c r="DD22" i="3" s="1"/>
  <c r="CU22" i="3"/>
  <c r="CQ22" i="3"/>
  <c r="CT22" i="3" s="1"/>
  <c r="CW22" i="3" s="1"/>
  <c r="CN22" i="3"/>
  <c r="CJ22" i="3"/>
  <c r="CM22" i="3" s="1"/>
  <c r="CP22" i="3" s="1"/>
  <c r="CG22" i="3"/>
  <c r="CC22" i="3"/>
  <c r="CF22" i="3" s="1"/>
  <c r="CI22" i="3" s="1"/>
  <c r="CB22" i="3"/>
  <c r="BV22" i="3"/>
  <c r="BU22" i="3"/>
  <c r="BO22" i="3"/>
  <c r="BN22" i="3"/>
  <c r="BH22" i="3"/>
  <c r="BG22" i="3"/>
  <c r="A22" i="3"/>
  <c r="EQ21" i="3"/>
  <c r="EP21" i="3"/>
  <c r="EO21" i="3"/>
  <c r="EN21" i="3"/>
  <c r="EM21" i="3"/>
  <c r="EL21" i="3"/>
  <c r="EG21" i="3"/>
  <c r="EC21" i="3"/>
  <c r="EF21" i="3" s="1"/>
  <c r="DZ21" i="3"/>
  <c r="DW21" i="3"/>
  <c r="DS21" i="3"/>
  <c r="DP21" i="3"/>
  <c r="DL21" i="3"/>
  <c r="DI21" i="3"/>
  <c r="DE21" i="3"/>
  <c r="DB21" i="3"/>
  <c r="CX21" i="3"/>
  <c r="CU21" i="3"/>
  <c r="CT21" i="3"/>
  <c r="CW21" i="3" s="1"/>
  <c r="CQ21" i="3"/>
  <c r="CP21" i="3"/>
  <c r="CJ21" i="3"/>
  <c r="CI21" i="3"/>
  <c r="CG21" i="3"/>
  <c r="CC21" i="3"/>
  <c r="BZ21" i="3"/>
  <c r="BY21" i="3"/>
  <c r="CB21" i="3" s="1"/>
  <c r="BV21" i="3"/>
  <c r="BU21" i="3"/>
  <c r="BS21" i="3"/>
  <c r="BO21" i="3"/>
  <c r="BN21" i="3"/>
  <c r="BL21" i="3"/>
  <c r="BH21" i="3"/>
  <c r="BG21" i="3"/>
  <c r="A21" i="3"/>
  <c r="EQ20" i="3"/>
  <c r="EP20" i="3"/>
  <c r="EO20" i="3"/>
  <c r="EN20" i="3"/>
  <c r="EM20" i="3"/>
  <c r="EL20" i="3"/>
  <c r="EG20" i="3"/>
  <c r="EC20" i="3"/>
  <c r="EF20" i="3" s="1"/>
  <c r="DZ20" i="3"/>
  <c r="DW20" i="3"/>
  <c r="DS20" i="3"/>
  <c r="DP20" i="3"/>
  <c r="DL20" i="3"/>
  <c r="DI20" i="3"/>
  <c r="DE20" i="3"/>
  <c r="DB20" i="3"/>
  <c r="CX20" i="3"/>
  <c r="CU20" i="3"/>
  <c r="CT20" i="3"/>
  <c r="DA20" i="3" s="1"/>
  <c r="DH20" i="3" s="1"/>
  <c r="CQ20" i="3"/>
  <c r="CP20" i="3"/>
  <c r="CJ20" i="3"/>
  <c r="CI20" i="3"/>
  <c r="CG20" i="3"/>
  <c r="CC20" i="3"/>
  <c r="BU20" i="3"/>
  <c r="BN20" i="3"/>
  <c r="BL20" i="3"/>
  <c r="BS20" i="3" s="1"/>
  <c r="BH20" i="3"/>
  <c r="BG20" i="3"/>
  <c r="A20" i="3"/>
  <c r="EQ19" i="3"/>
  <c r="EP19" i="3"/>
  <c r="EO19" i="3"/>
  <c r="EN19" i="3"/>
  <c r="EM19" i="3"/>
  <c r="EL19" i="3"/>
  <c r="EG19" i="3"/>
  <c r="EC19" i="3"/>
  <c r="EF19" i="3" s="1"/>
  <c r="DZ19" i="3"/>
  <c r="DW19" i="3"/>
  <c r="DS19" i="3"/>
  <c r="DP19" i="3"/>
  <c r="DL19" i="3"/>
  <c r="DI19" i="3"/>
  <c r="DE19" i="3"/>
  <c r="DB19" i="3"/>
  <c r="CX19" i="3"/>
  <c r="CU19" i="3"/>
  <c r="CT19" i="3"/>
  <c r="DA19" i="3" s="1"/>
  <c r="CQ19" i="3"/>
  <c r="CP19" i="3"/>
  <c r="CJ19" i="3"/>
  <c r="CI19" i="3"/>
  <c r="CG19" i="3"/>
  <c r="CC19" i="3"/>
  <c r="BU19" i="3"/>
  <c r="BN19" i="3"/>
  <c r="BL19" i="3"/>
  <c r="BS19" i="3" s="1"/>
  <c r="BH19" i="3"/>
  <c r="BG19" i="3"/>
  <c r="A19" i="3"/>
  <c r="EQ18" i="3"/>
  <c r="EP18" i="3"/>
  <c r="EO18" i="3"/>
  <c r="EN18" i="3"/>
  <c r="EM18" i="3"/>
  <c r="EL18" i="3"/>
  <c r="EG18" i="3"/>
  <c r="ED18" i="3"/>
  <c r="EC18" i="3"/>
  <c r="EF18" i="3" s="1"/>
  <c r="DZ18" i="3"/>
  <c r="DW18" i="3"/>
  <c r="DS18" i="3"/>
  <c r="DV18" i="3" s="1"/>
  <c r="DY18" i="3" s="1"/>
  <c r="DP18" i="3"/>
  <c r="DL18" i="3"/>
  <c r="DO18" i="3" s="1"/>
  <c r="DR18" i="3" s="1"/>
  <c r="DI18" i="3"/>
  <c r="DE18" i="3"/>
  <c r="DH18" i="3" s="1"/>
  <c r="DK18" i="3" s="1"/>
  <c r="DB18" i="3"/>
  <c r="CX18" i="3"/>
  <c r="DA18" i="3" s="1"/>
  <c r="DD18" i="3" s="1"/>
  <c r="CU18" i="3"/>
  <c r="CQ18" i="3"/>
  <c r="CT18" i="3" s="1"/>
  <c r="CW18" i="3" s="1"/>
  <c r="CN18" i="3"/>
  <c r="CM18" i="3"/>
  <c r="CP18" i="3" s="1"/>
  <c r="CJ18" i="3"/>
  <c r="CG18" i="3"/>
  <c r="CC18" i="3"/>
  <c r="CF18" i="3" s="1"/>
  <c r="CI18" i="3" s="1"/>
  <c r="BU18" i="3"/>
  <c r="BN18" i="3"/>
  <c r="BL18" i="3"/>
  <c r="BS18" i="3" s="1"/>
  <c r="BH18" i="3"/>
  <c r="BG18" i="3"/>
  <c r="A18" i="3"/>
  <c r="EQ17" i="3"/>
  <c r="EP17" i="3"/>
  <c r="EO17" i="3"/>
  <c r="EN17" i="3"/>
  <c r="EM17" i="3"/>
  <c r="EL17" i="3"/>
  <c r="EG17" i="3"/>
  <c r="ED17" i="3"/>
  <c r="EC17" i="3"/>
  <c r="EF17" i="3" s="1"/>
  <c r="DZ17" i="3"/>
  <c r="DW17" i="3"/>
  <c r="DS17" i="3"/>
  <c r="DV17" i="3" s="1"/>
  <c r="DY17" i="3" s="1"/>
  <c r="DP17" i="3"/>
  <c r="DL17" i="3"/>
  <c r="DO17" i="3" s="1"/>
  <c r="DR17" i="3" s="1"/>
  <c r="DI17" i="3"/>
  <c r="DE17" i="3"/>
  <c r="DH17" i="3" s="1"/>
  <c r="DK17" i="3" s="1"/>
  <c r="DB17" i="3"/>
  <c r="CX17" i="3"/>
  <c r="DA17" i="3" s="1"/>
  <c r="DD17" i="3" s="1"/>
  <c r="CU17" i="3"/>
  <c r="CQ17" i="3"/>
  <c r="CT17" i="3" s="1"/>
  <c r="CW17" i="3" s="1"/>
  <c r="CN17" i="3"/>
  <c r="CJ17" i="3"/>
  <c r="CM17" i="3" s="1"/>
  <c r="CP17" i="3" s="1"/>
  <c r="CG17" i="3"/>
  <c r="CC17" i="3"/>
  <c r="CF17" i="3" s="1"/>
  <c r="CI17" i="3" s="1"/>
  <c r="BU17" i="3"/>
  <c r="BN17" i="3"/>
  <c r="BL17" i="3"/>
  <c r="BS17" i="3" s="1"/>
  <c r="BH17" i="3"/>
  <c r="BG17" i="3"/>
  <c r="A17" i="3"/>
  <c r="EQ16" i="3"/>
  <c r="EP16" i="3"/>
  <c r="EO16" i="3"/>
  <c r="EN16" i="3"/>
  <c r="EM16" i="3"/>
  <c r="EL16" i="3"/>
  <c r="EG16" i="3"/>
  <c r="EC16" i="3"/>
  <c r="EF16" i="3" s="1"/>
  <c r="DZ16" i="3"/>
  <c r="DW16" i="3"/>
  <c r="DS16" i="3"/>
  <c r="DP16" i="3"/>
  <c r="DL16" i="3"/>
  <c r="DI16" i="3"/>
  <c r="DE16" i="3"/>
  <c r="DB16" i="3"/>
  <c r="DA16" i="3"/>
  <c r="DD16" i="3" s="1"/>
  <c r="CX16" i="3"/>
  <c r="CU16" i="3"/>
  <c r="CT16" i="3"/>
  <c r="CW16" i="3" s="1"/>
  <c r="CQ16" i="3"/>
  <c r="CP16" i="3"/>
  <c r="CJ16" i="3"/>
  <c r="CI16" i="3"/>
  <c r="CG16" i="3"/>
  <c r="CC16" i="3"/>
  <c r="BU16" i="3"/>
  <c r="BN16" i="3"/>
  <c r="BL16" i="3"/>
  <c r="BS16" i="3" s="1"/>
  <c r="BH16" i="3"/>
  <c r="BG16" i="3"/>
  <c r="A16" i="3"/>
  <c r="EQ15" i="3"/>
  <c r="EP15" i="3"/>
  <c r="EO15" i="3"/>
  <c r="EN15" i="3"/>
  <c r="EM15" i="3"/>
  <c r="EL15" i="3"/>
  <c r="EG15" i="3"/>
  <c r="EF15" i="3"/>
  <c r="DZ15" i="3"/>
  <c r="DY15" i="3"/>
  <c r="DW15" i="3"/>
  <c r="DS15" i="3"/>
  <c r="DR15" i="3"/>
  <c r="DP15" i="3"/>
  <c r="DL15" i="3"/>
  <c r="DK15" i="3"/>
  <c r="DI15" i="3"/>
  <c r="DE15" i="3"/>
  <c r="DD15" i="3"/>
  <c r="DB15" i="3"/>
  <c r="CX15" i="3"/>
  <c r="CW15" i="3"/>
  <c r="CU15" i="3"/>
  <c r="CQ15" i="3"/>
  <c r="CP15" i="3"/>
  <c r="CN15" i="3"/>
  <c r="CJ15" i="3"/>
  <c r="CI15" i="3"/>
  <c r="CG15" i="3"/>
  <c r="CC15" i="3"/>
  <c r="CB15" i="3"/>
  <c r="BU15" i="3"/>
  <c r="BN15" i="3"/>
  <c r="BL15" i="3"/>
  <c r="BO15" i="3" s="1"/>
  <c r="BH15" i="3"/>
  <c r="BG15" i="3"/>
  <c r="A15" i="3"/>
  <c r="EQ14" i="3"/>
  <c r="EP14" i="3"/>
  <c r="EO14" i="3"/>
  <c r="EN14" i="3"/>
  <c r="EM14" i="3"/>
  <c r="EL14" i="3"/>
  <c r="EG14" i="3"/>
  <c r="EC14" i="3"/>
  <c r="EF14" i="3" s="1"/>
  <c r="DZ14" i="3"/>
  <c r="DW14" i="3"/>
  <c r="DS14" i="3"/>
  <c r="DP14" i="3"/>
  <c r="DL14" i="3"/>
  <c r="DI14" i="3"/>
  <c r="DE14" i="3"/>
  <c r="DB14" i="3"/>
  <c r="CX14" i="3"/>
  <c r="CU14" i="3"/>
  <c r="CT14" i="3"/>
  <c r="DA14" i="3" s="1"/>
  <c r="CQ14" i="3"/>
  <c r="CP14" i="3"/>
  <c r="CJ14" i="3"/>
  <c r="CI14" i="3"/>
  <c r="CG14" i="3"/>
  <c r="CC14" i="3"/>
  <c r="BU14" i="3"/>
  <c r="BN14" i="3"/>
  <c r="BL14" i="3"/>
  <c r="BS14" i="3" s="1"/>
  <c r="BZ14" i="3" s="1"/>
  <c r="BH14" i="3"/>
  <c r="BG14" i="3"/>
  <c r="A14" i="3"/>
  <c r="EQ13" i="3"/>
  <c r="EP13" i="3"/>
  <c r="EO13" i="3"/>
  <c r="EN13" i="3"/>
  <c r="EM13" i="3"/>
  <c r="EL13" i="3"/>
  <c r="EG13" i="3"/>
  <c r="EC13" i="3"/>
  <c r="EF13" i="3" s="1"/>
  <c r="DZ13" i="3"/>
  <c r="DY13" i="3"/>
  <c r="DW13" i="3"/>
  <c r="DS13" i="3"/>
  <c r="DR13" i="3"/>
  <c r="DP13" i="3"/>
  <c r="DL13" i="3"/>
  <c r="DK13" i="3"/>
  <c r="DI13" i="3"/>
  <c r="DE13" i="3"/>
  <c r="DD13" i="3"/>
  <c r="DB13" i="3"/>
  <c r="CX13" i="3"/>
  <c r="CW13" i="3"/>
  <c r="CU13" i="3"/>
  <c r="CQ13" i="3"/>
  <c r="CP13" i="3"/>
  <c r="CN13" i="3"/>
  <c r="CJ13" i="3"/>
  <c r="CI13" i="3"/>
  <c r="CG13" i="3"/>
  <c r="CC13" i="3"/>
  <c r="CB13" i="3"/>
  <c r="BU13" i="3"/>
  <c r="BN13" i="3"/>
  <c r="BL13" i="3"/>
  <c r="BS13" i="3" s="1"/>
  <c r="BZ13" i="3" s="1"/>
  <c r="BH13" i="3"/>
  <c r="BG13" i="3"/>
  <c r="A13" i="3"/>
  <c r="EQ12" i="3"/>
  <c r="EP12" i="3"/>
  <c r="EO12" i="3"/>
  <c r="EN12" i="3"/>
  <c r="EM12" i="3"/>
  <c r="EL12" i="3"/>
  <c r="EG12" i="3"/>
  <c r="EC12" i="3"/>
  <c r="EF12" i="3" s="1"/>
  <c r="DZ12" i="3"/>
  <c r="DY12" i="3"/>
  <c r="DW12" i="3"/>
  <c r="DS12" i="3"/>
  <c r="DR12" i="3"/>
  <c r="DP12" i="3"/>
  <c r="DL12" i="3"/>
  <c r="DK12" i="3"/>
  <c r="DI12" i="3"/>
  <c r="DE12" i="3"/>
  <c r="DD12" i="3"/>
  <c r="DB12" i="3"/>
  <c r="CX12" i="3"/>
  <c r="CW12" i="3"/>
  <c r="CU12" i="3"/>
  <c r="CQ12" i="3"/>
  <c r="CP12" i="3"/>
  <c r="CN12" i="3"/>
  <c r="CJ12" i="3"/>
  <c r="CI12" i="3"/>
  <c r="CG12" i="3"/>
  <c r="CC12" i="3"/>
  <c r="CB12" i="3"/>
  <c r="BU12" i="3"/>
  <c r="BN12" i="3"/>
  <c r="BL12" i="3"/>
  <c r="BS12" i="3" s="1"/>
  <c r="BZ12" i="3" s="1"/>
  <c r="BH12" i="3"/>
  <c r="BG12" i="3"/>
  <c r="A12" i="3"/>
  <c r="EQ11" i="3"/>
  <c r="EP11" i="3"/>
  <c r="EO11" i="3"/>
  <c r="EN11" i="3"/>
  <c r="EM11" i="3"/>
  <c r="EL11" i="3"/>
  <c r="EG11" i="3"/>
  <c r="EC11" i="3"/>
  <c r="EF11" i="3" s="1"/>
  <c r="DZ11" i="3"/>
  <c r="DY11" i="3"/>
  <c r="DW11" i="3"/>
  <c r="DS11" i="3"/>
  <c r="DR11" i="3"/>
  <c r="DP11" i="3"/>
  <c r="DL11" i="3"/>
  <c r="DK11" i="3"/>
  <c r="DI11" i="3"/>
  <c r="DE11" i="3"/>
  <c r="DD11" i="3"/>
  <c r="DB11" i="3"/>
  <c r="CX11" i="3"/>
  <c r="CW11" i="3"/>
  <c r="CU11" i="3"/>
  <c r="CQ11" i="3"/>
  <c r="CP11" i="3"/>
  <c r="CN11" i="3"/>
  <c r="CJ11" i="3"/>
  <c r="CI11" i="3"/>
  <c r="CG11" i="3"/>
  <c r="CC11" i="3"/>
  <c r="CB11" i="3"/>
  <c r="BU11" i="3"/>
  <c r="BN11" i="3"/>
  <c r="BL11" i="3"/>
  <c r="BS11" i="3" s="1"/>
  <c r="BZ11" i="3" s="1"/>
  <c r="BH11" i="3"/>
  <c r="BG11" i="3"/>
  <c r="A11" i="3"/>
  <c r="EQ10" i="3"/>
  <c r="EP10" i="3"/>
  <c r="EO10" i="3"/>
  <c r="EN10" i="3"/>
  <c r="EM10" i="3"/>
  <c r="EL10" i="3"/>
  <c r="EG10" i="3"/>
  <c r="EC10" i="3"/>
  <c r="EF10" i="3" s="1"/>
  <c r="DZ10" i="3"/>
  <c r="DW10" i="3"/>
  <c r="DS10" i="3"/>
  <c r="DP10" i="3"/>
  <c r="DO10" i="3"/>
  <c r="DV10" i="3" s="1"/>
  <c r="DY10" i="3" s="1"/>
  <c r="DL10" i="3"/>
  <c r="DK10" i="3"/>
  <c r="DE10" i="3"/>
  <c r="DB10" i="3"/>
  <c r="CX10" i="3"/>
  <c r="CU10" i="3"/>
  <c r="CT10" i="3"/>
  <c r="DA10" i="3" s="1"/>
  <c r="DD10" i="3" s="1"/>
  <c r="CQ10" i="3"/>
  <c r="CP10" i="3"/>
  <c r="CJ10" i="3"/>
  <c r="CG10" i="3"/>
  <c r="CC10" i="3"/>
  <c r="BZ10" i="3"/>
  <c r="BY10" i="3"/>
  <c r="CF10" i="3" s="1"/>
  <c r="CI10" i="3" s="1"/>
  <c r="BV10" i="3"/>
  <c r="BU10" i="3"/>
  <c r="BO10" i="3"/>
  <c r="BN10" i="3"/>
  <c r="BL10" i="3"/>
  <c r="BH10" i="3"/>
  <c r="BG10" i="3"/>
  <c r="A10" i="3"/>
  <c r="EQ9" i="3"/>
  <c r="EP9" i="3"/>
  <c r="EO9" i="3"/>
  <c r="EN9" i="3"/>
  <c r="EM9" i="3"/>
  <c r="EL9" i="3"/>
  <c r="EG9" i="3"/>
  <c r="EC9" i="3"/>
  <c r="EF9" i="3" s="1"/>
  <c r="DZ9" i="3"/>
  <c r="DY9" i="3"/>
  <c r="DW9" i="3"/>
  <c r="DS9" i="3"/>
  <c r="DR9" i="3"/>
  <c r="DP9" i="3"/>
  <c r="DL9" i="3"/>
  <c r="DK9" i="3"/>
  <c r="DI9" i="3"/>
  <c r="DE9" i="3"/>
  <c r="DD9" i="3"/>
  <c r="DB9" i="3"/>
  <c r="CX9" i="3"/>
  <c r="CW9" i="3"/>
  <c r="CU9" i="3"/>
  <c r="CQ9" i="3"/>
  <c r="CP9" i="3"/>
  <c r="CN9" i="3"/>
  <c r="CJ9" i="3"/>
  <c r="CI9" i="3"/>
  <c r="CG9" i="3"/>
  <c r="CC9" i="3"/>
  <c r="CB9" i="3"/>
  <c r="BZ9" i="3"/>
  <c r="BV9" i="3"/>
  <c r="BU9" i="3"/>
  <c r="BS9" i="3"/>
  <c r="BO9" i="3"/>
  <c r="BN9" i="3"/>
  <c r="BL9" i="3"/>
  <c r="BH9" i="3"/>
  <c r="BG9" i="3"/>
  <c r="A9" i="3"/>
  <c r="EQ8" i="3"/>
  <c r="EP8" i="3"/>
  <c r="EO8" i="3"/>
  <c r="EN8" i="3"/>
  <c r="EM8" i="3"/>
  <c r="EL8" i="3"/>
  <c r="EG8" i="3"/>
  <c r="EC8" i="3"/>
  <c r="EF8" i="3" s="1"/>
  <c r="DZ8" i="3"/>
  <c r="DY8" i="3"/>
  <c r="DW8" i="3"/>
  <c r="DS8" i="3"/>
  <c r="DR8" i="3"/>
  <c r="DP8" i="3"/>
  <c r="DL8" i="3"/>
  <c r="DK8" i="3"/>
  <c r="DI8" i="3"/>
  <c r="DE8" i="3"/>
  <c r="DD8" i="3"/>
  <c r="DB8" i="3"/>
  <c r="CX8" i="3"/>
  <c r="CW8" i="3"/>
  <c r="CU8" i="3"/>
  <c r="CQ8" i="3"/>
  <c r="CP8" i="3"/>
  <c r="CN8" i="3"/>
  <c r="CJ8" i="3"/>
  <c r="CI8" i="3"/>
  <c r="CG8" i="3"/>
  <c r="CC8" i="3"/>
  <c r="CB8" i="3"/>
  <c r="BZ8" i="3"/>
  <c r="BV8" i="3"/>
  <c r="BU8" i="3"/>
  <c r="BS8" i="3"/>
  <c r="BO8" i="3"/>
  <c r="BN8" i="3"/>
  <c r="BL8" i="3"/>
  <c r="BH8" i="3"/>
  <c r="BG8" i="3"/>
  <c r="A8" i="3"/>
  <c r="EQ7" i="3"/>
  <c r="EP7" i="3"/>
  <c r="EO7" i="3"/>
  <c r="EN7" i="3"/>
  <c r="EM7" i="3"/>
  <c r="EL7" i="3"/>
  <c r="EG7" i="3"/>
  <c r="EC7" i="3"/>
  <c r="EF7" i="3" s="1"/>
  <c r="DZ7" i="3"/>
  <c r="DW7" i="3"/>
  <c r="DS7" i="3"/>
  <c r="DP7" i="3"/>
  <c r="DO7" i="3"/>
  <c r="DV7" i="3" s="1"/>
  <c r="DY7" i="3" s="1"/>
  <c r="DL7" i="3"/>
  <c r="DK7" i="3"/>
  <c r="DE7" i="3"/>
  <c r="DB7" i="3"/>
  <c r="CX7" i="3"/>
  <c r="CU7" i="3"/>
  <c r="CT7" i="3"/>
  <c r="DA7" i="3" s="1"/>
  <c r="DD7" i="3" s="1"/>
  <c r="CQ7" i="3"/>
  <c r="CP7" i="3"/>
  <c r="CJ7" i="3"/>
  <c r="CG7" i="3"/>
  <c r="CC7" i="3"/>
  <c r="BZ7" i="3"/>
  <c r="BY7" i="3"/>
  <c r="CB7" i="3" s="1"/>
  <c r="BV7" i="3"/>
  <c r="BU7" i="3"/>
  <c r="BO7" i="3"/>
  <c r="BN7" i="3"/>
  <c r="BL7" i="3"/>
  <c r="BH7" i="3"/>
  <c r="BG7" i="3"/>
  <c r="A7" i="3"/>
  <c r="EQ6" i="3"/>
  <c r="EP6" i="3"/>
  <c r="EO6" i="3"/>
  <c r="EN6" i="3"/>
  <c r="EM6" i="3"/>
  <c r="EL6" i="3"/>
  <c r="EG6" i="3"/>
  <c r="EC6" i="3"/>
  <c r="EF6" i="3" s="1"/>
  <c r="DZ6" i="3"/>
  <c r="DW6" i="3"/>
  <c r="DS6" i="3"/>
  <c r="DP6" i="3"/>
  <c r="DL6" i="3"/>
  <c r="DI6" i="3"/>
  <c r="DE6" i="3"/>
  <c r="DB6" i="3"/>
  <c r="CX6" i="3"/>
  <c r="CU6" i="3"/>
  <c r="CT6" i="3"/>
  <c r="CW6" i="3" s="1"/>
  <c r="CQ6" i="3"/>
  <c r="CP6" i="3"/>
  <c r="CJ6" i="3"/>
  <c r="CI6" i="3"/>
  <c r="CG6" i="3"/>
  <c r="CC6" i="3"/>
  <c r="BZ6" i="3"/>
  <c r="BV6" i="3"/>
  <c r="BY6" i="3" s="1"/>
  <c r="CB6" i="3" s="1"/>
  <c r="BU6" i="3"/>
  <c r="BO6" i="3"/>
  <c r="BN6" i="3"/>
  <c r="BL6" i="3"/>
  <c r="BH6" i="3"/>
  <c r="BG6" i="3"/>
  <c r="A6" i="3"/>
  <c r="EJ5" i="3"/>
  <c r="EI5" i="3"/>
  <c r="EH5" i="3"/>
  <c r="EG5" i="3"/>
  <c r="EF5" i="3"/>
  <c r="EE5" i="3"/>
  <c r="ED5" i="3"/>
  <c r="EC5" i="3"/>
  <c r="EB5" i="3"/>
  <c r="EA5" i="3"/>
  <c r="DZ5" i="3"/>
  <c r="DY5" i="3"/>
  <c r="DX5" i="3"/>
  <c r="DW5" i="3"/>
  <c r="DV5"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5" i="3"/>
  <c r="A5" i="3"/>
  <c r="EQ8" i="2"/>
  <c r="EP8" i="2"/>
  <c r="EO8" i="2"/>
  <c r="EN8" i="2"/>
  <c r="EM8" i="2"/>
  <c r="EL8" i="2"/>
  <c r="EG8" i="2"/>
  <c r="EF8" i="2"/>
  <c r="DZ8" i="2"/>
  <c r="DY8" i="2"/>
  <c r="DW8" i="2"/>
  <c r="DS8" i="2"/>
  <c r="DR8" i="2"/>
  <c r="DP8" i="2"/>
  <c r="DL8" i="2"/>
  <c r="DK8" i="2"/>
  <c r="DI8" i="2"/>
  <c r="DE8" i="2"/>
  <c r="DD8" i="2"/>
  <c r="DB8" i="2"/>
  <c r="CX8" i="2"/>
  <c r="CW8" i="2"/>
  <c r="CU8" i="2"/>
  <c r="CQ8" i="2"/>
  <c r="CP8" i="2"/>
  <c r="CJ8" i="2"/>
  <c r="CI8" i="2"/>
  <c r="CG8" i="2"/>
  <c r="CC8" i="2"/>
  <c r="CB8" i="2"/>
  <c r="BZ8" i="2"/>
  <c r="BV8" i="2"/>
  <c r="BU8" i="2"/>
  <c r="BS8" i="2"/>
  <c r="BO8" i="2"/>
  <c r="BN8" i="2"/>
  <c r="BL8" i="2"/>
  <c r="BH8" i="2"/>
  <c r="BG8" i="2"/>
  <c r="A8" i="2"/>
  <c r="EQ7" i="2"/>
  <c r="EP7" i="2"/>
  <c r="EO7" i="2"/>
  <c r="EN7" i="2"/>
  <c r="EM7" i="2"/>
  <c r="EL7" i="2"/>
  <c r="EG7" i="2"/>
  <c r="EC7" i="2"/>
  <c r="EF7" i="2" s="1"/>
  <c r="DZ7" i="2"/>
  <c r="DY7" i="2"/>
  <c r="DW7" i="2"/>
  <c r="DS7" i="2"/>
  <c r="DR7" i="2"/>
  <c r="DP7" i="2"/>
  <c r="DL7" i="2"/>
  <c r="DK7" i="2"/>
  <c r="DI7" i="2"/>
  <c r="DE7" i="2"/>
  <c r="DD7" i="2"/>
  <c r="DB7" i="2"/>
  <c r="CX7" i="2"/>
  <c r="CW7" i="2"/>
  <c r="CU7" i="2"/>
  <c r="CQ7" i="2"/>
  <c r="CP7" i="2"/>
  <c r="CN7" i="2"/>
  <c r="CJ7" i="2"/>
  <c r="CI7" i="2"/>
  <c r="CG7" i="2"/>
  <c r="CC7" i="2"/>
  <c r="CB7" i="2"/>
  <c r="BZ7" i="2"/>
  <c r="BV7" i="2"/>
  <c r="BU7" i="2"/>
  <c r="BS7" i="2"/>
  <c r="BO7" i="2"/>
  <c r="BN7" i="2"/>
  <c r="BL7" i="2"/>
  <c r="BH7" i="2"/>
  <c r="BG7" i="2"/>
  <c r="A7" i="2"/>
  <c r="EQ6" i="2"/>
  <c r="EP6" i="2"/>
  <c r="EO6" i="2"/>
  <c r="EN6" i="2"/>
  <c r="EM6" i="2"/>
  <c r="EL6" i="2"/>
  <c r="EG6" i="2"/>
  <c r="EC6" i="2"/>
  <c r="EF6" i="2" s="1"/>
  <c r="DZ6" i="2"/>
  <c r="DY6" i="2"/>
  <c r="DW6" i="2"/>
  <c r="DS6" i="2"/>
  <c r="DR6" i="2"/>
  <c r="DP6" i="2"/>
  <c r="DL6" i="2"/>
  <c r="DK6" i="2"/>
  <c r="DI6" i="2"/>
  <c r="DE6" i="2"/>
  <c r="DD6" i="2"/>
  <c r="DB6" i="2"/>
  <c r="CX6" i="2"/>
  <c r="CW6" i="2"/>
  <c r="CU6" i="2"/>
  <c r="CQ6" i="2"/>
  <c r="CP6" i="2"/>
  <c r="CJ6" i="2"/>
  <c r="CI6" i="2"/>
  <c r="CG6" i="2"/>
  <c r="CC6" i="2"/>
  <c r="CB6" i="2"/>
  <c r="BZ6" i="2"/>
  <c r="BV6" i="2"/>
  <c r="BU6" i="2"/>
  <c r="BS6" i="2"/>
  <c r="BO6" i="2"/>
  <c r="BN6" i="2"/>
  <c r="BL6" i="2"/>
  <c r="BH6" i="2"/>
  <c r="BG6" i="2"/>
  <c r="A6" i="2"/>
  <c r="EJ5" i="2"/>
  <c r="EI5" i="2"/>
  <c r="EH5" i="2"/>
  <c r="EG5" i="2"/>
  <c r="EF5" i="2"/>
  <c r="EE5" i="2"/>
  <c r="ED5" i="2"/>
  <c r="EC5" i="2"/>
  <c r="EB5" i="2"/>
  <c r="EA5" i="2"/>
  <c r="DZ5" i="2"/>
  <c r="DY5" i="2"/>
  <c r="DX5" i="2"/>
  <c r="DW5" i="2"/>
  <c r="DV5" i="2"/>
  <c r="DU5" i="2"/>
  <c r="DT5" i="2"/>
  <c r="DS5" i="2"/>
  <c r="DR5" i="2"/>
  <c r="DQ5" i="2"/>
  <c r="DP5" i="2"/>
  <c r="DO5" i="2"/>
  <c r="DN5" i="2"/>
  <c r="DM5" i="2"/>
  <c r="DL5" i="2"/>
  <c r="DK5" i="2"/>
  <c r="DJ5" i="2"/>
  <c r="DI5" i="2"/>
  <c r="DH5" i="2"/>
  <c r="DG5" i="2"/>
  <c r="DF5" i="2"/>
  <c r="DE5" i="2"/>
  <c r="DD5" i="2"/>
  <c r="DC5" i="2"/>
  <c r="DB5" i="2"/>
  <c r="DA5" i="2"/>
  <c r="CZ5" i="2"/>
  <c r="CY5" i="2"/>
  <c r="CX5" i="2"/>
  <c r="CW5" i="2"/>
  <c r="CV5" i="2"/>
  <c r="CU5" i="2"/>
  <c r="CT5" i="2"/>
  <c r="CS5" i="2"/>
  <c r="CR5" i="2"/>
  <c r="CQ5" i="2"/>
  <c r="CP5" i="2"/>
  <c r="CO5" i="2"/>
  <c r="CN5" i="2"/>
  <c r="CM5" i="2"/>
  <c r="CL5" i="2"/>
  <c r="CK5" i="2"/>
  <c r="CJ5" i="2"/>
  <c r="CI5" i="2"/>
  <c r="CH5" i="2"/>
  <c r="CG5" i="2"/>
  <c r="CF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EQ132" i="1"/>
  <c r="EP132" i="1"/>
  <c r="EO132" i="1"/>
  <c r="EN132" i="1"/>
  <c r="EM132" i="1"/>
  <c r="EL132" i="1"/>
  <c r="EG132" i="1"/>
  <c r="EC132" i="1"/>
  <c r="EF132" i="1" s="1"/>
  <c r="DZ132" i="1"/>
  <c r="DY132" i="1"/>
  <c r="DS132" i="1"/>
  <c r="DR132" i="1"/>
  <c r="DL132" i="1"/>
  <c r="DK132" i="1"/>
  <c r="DE132" i="1"/>
  <c r="DD132" i="1"/>
  <c r="CX132" i="1"/>
  <c r="CW132" i="1"/>
  <c r="CQ132" i="1"/>
  <c r="CP132" i="1"/>
  <c r="CJ132" i="1"/>
  <c r="CI132" i="1"/>
  <c r="CC132" i="1"/>
  <c r="CB132" i="1"/>
  <c r="BV132" i="1"/>
  <c r="BU132" i="1"/>
  <c r="BO132" i="1"/>
  <c r="BN132" i="1"/>
  <c r="BH132" i="1"/>
  <c r="BG132" i="1"/>
  <c r="A132" i="1"/>
  <c r="EQ131" i="1"/>
  <c r="EP131" i="1"/>
  <c r="EO131" i="1"/>
  <c r="EN131" i="1"/>
  <c r="EM131" i="1"/>
  <c r="EL131" i="1"/>
  <c r="EG131" i="1"/>
  <c r="EC131" i="1"/>
  <c r="EF131" i="1" s="1"/>
  <c r="DZ131" i="1"/>
  <c r="DW131" i="1"/>
  <c r="DS131" i="1"/>
  <c r="DP131" i="1"/>
  <c r="DL131" i="1"/>
  <c r="DI131" i="1"/>
  <c r="DE131" i="1"/>
  <c r="DB131" i="1"/>
  <c r="CX131" i="1"/>
  <c r="CU131" i="1"/>
  <c r="CT131" i="1"/>
  <c r="DA131" i="1" s="1"/>
  <c r="CQ131" i="1"/>
  <c r="CP131" i="1"/>
  <c r="CJ131" i="1"/>
  <c r="CI131" i="1"/>
  <c r="CG131" i="1"/>
  <c r="CC131" i="1"/>
  <c r="CB131" i="1"/>
  <c r="BU131" i="1"/>
  <c r="BN131" i="1"/>
  <c r="BL131" i="1"/>
  <c r="BS131" i="1" s="1"/>
  <c r="BH131" i="1"/>
  <c r="BG131" i="1"/>
  <c r="A131" i="1"/>
  <c r="EQ130" i="1"/>
  <c r="EP130" i="1"/>
  <c r="EO130" i="1"/>
  <c r="EN130" i="1"/>
  <c r="EM130" i="1"/>
  <c r="EL130" i="1"/>
  <c r="EG130" i="1"/>
  <c r="EC130" i="1"/>
  <c r="EF130" i="1" s="1"/>
  <c r="DZ130" i="1"/>
  <c r="DW130" i="1"/>
  <c r="DS130" i="1"/>
  <c r="DP130" i="1"/>
  <c r="DL130" i="1"/>
  <c r="DI130" i="1"/>
  <c r="DE130" i="1"/>
  <c r="DB130" i="1"/>
  <c r="CX130" i="1"/>
  <c r="CU130" i="1"/>
  <c r="CT130" i="1"/>
  <c r="DA130" i="1" s="1"/>
  <c r="DD130" i="1" s="1"/>
  <c r="CQ130" i="1"/>
  <c r="CP130" i="1"/>
  <c r="CJ130" i="1"/>
  <c r="CI130" i="1"/>
  <c r="CG130" i="1"/>
  <c r="CC130" i="1"/>
  <c r="CB130" i="1"/>
  <c r="BU130" i="1"/>
  <c r="BS130" i="1"/>
  <c r="BV130" i="1" s="1"/>
  <c r="BN130" i="1"/>
  <c r="BL130" i="1"/>
  <c r="BO130" i="1" s="1"/>
  <c r="BH130" i="1"/>
  <c r="BG130" i="1"/>
  <c r="A130" i="1"/>
  <c r="EQ129" i="1"/>
  <c r="EP129" i="1"/>
  <c r="EO129" i="1"/>
  <c r="EN129" i="1"/>
  <c r="EM129" i="1"/>
  <c r="EL129" i="1"/>
  <c r="EG129" i="1"/>
  <c r="EC129" i="1"/>
  <c r="EF129" i="1" s="1"/>
  <c r="DZ129" i="1"/>
  <c r="DW129" i="1"/>
  <c r="DS129" i="1"/>
  <c r="DP129" i="1"/>
  <c r="DL129" i="1"/>
  <c r="DI129" i="1"/>
  <c r="DE129" i="1"/>
  <c r="DB129" i="1"/>
  <c r="CX129" i="1"/>
  <c r="CU129" i="1"/>
  <c r="CT129" i="1"/>
  <c r="CW129" i="1" s="1"/>
  <c r="CQ129" i="1"/>
  <c r="CP129" i="1"/>
  <c r="CJ129" i="1"/>
  <c r="CI129" i="1"/>
  <c r="CG129" i="1"/>
  <c r="CC129" i="1"/>
  <c r="CB129" i="1"/>
  <c r="BU129" i="1"/>
  <c r="BN129" i="1"/>
  <c r="BL129" i="1"/>
  <c r="BS129" i="1" s="1"/>
  <c r="BH129" i="1"/>
  <c r="BG129" i="1"/>
  <c r="A129" i="1"/>
  <c r="EQ128" i="1"/>
  <c r="EP128" i="1"/>
  <c r="EO128" i="1"/>
  <c r="EN128" i="1"/>
  <c r="EM128" i="1"/>
  <c r="EL128" i="1"/>
  <c r="EG128" i="1"/>
  <c r="EF128" i="1"/>
  <c r="DZ128" i="1"/>
  <c r="DY128" i="1"/>
  <c r="DS128" i="1"/>
  <c r="DR128" i="1"/>
  <c r="DL128" i="1"/>
  <c r="DK128" i="1"/>
  <c r="DE128" i="1"/>
  <c r="DD128" i="1"/>
  <c r="CX128" i="1"/>
  <c r="CW128" i="1"/>
  <c r="CQ128" i="1"/>
  <c r="CP128" i="1"/>
  <c r="CJ128" i="1"/>
  <c r="CI128" i="1"/>
  <c r="CC128" i="1"/>
  <c r="CB128" i="1"/>
  <c r="BV128" i="1"/>
  <c r="BU128" i="1"/>
  <c r="BO128" i="1"/>
  <c r="BN128" i="1"/>
  <c r="BH128" i="1"/>
  <c r="BG128" i="1"/>
  <c r="A128" i="1"/>
  <c r="EQ127" i="1"/>
  <c r="EP127" i="1"/>
  <c r="EO127" i="1"/>
  <c r="EN127" i="1"/>
  <c r="EM127" i="1"/>
  <c r="EL127" i="1"/>
  <c r="EG127" i="1"/>
  <c r="EC127" i="1"/>
  <c r="EF127" i="1" s="1"/>
  <c r="DZ127" i="1"/>
  <c r="DW127" i="1"/>
  <c r="DS127" i="1"/>
  <c r="DP127" i="1"/>
  <c r="DO127" i="1"/>
  <c r="DV127" i="1" s="1"/>
  <c r="DY127" i="1" s="1"/>
  <c r="DL127" i="1"/>
  <c r="DK127" i="1"/>
  <c r="DE127" i="1"/>
  <c r="DB127" i="1"/>
  <c r="CX127" i="1"/>
  <c r="CU127" i="1"/>
  <c r="CT127" i="1"/>
  <c r="DA127" i="1" s="1"/>
  <c r="DD127" i="1" s="1"/>
  <c r="CQ127" i="1"/>
  <c r="CP127" i="1"/>
  <c r="CJ127" i="1"/>
  <c r="CG127" i="1"/>
  <c r="CC127" i="1"/>
  <c r="BZ127" i="1"/>
  <c r="BY127" i="1"/>
  <c r="CB127" i="1" s="1"/>
  <c r="BV127" i="1"/>
  <c r="BU127" i="1"/>
  <c r="BO127" i="1"/>
  <c r="BN127" i="1"/>
  <c r="BL127" i="1"/>
  <c r="BH127" i="1"/>
  <c r="BG127" i="1"/>
  <c r="A127" i="1"/>
  <c r="EQ126" i="1"/>
  <c r="EP126" i="1"/>
  <c r="EO126" i="1"/>
  <c r="EN126" i="1"/>
  <c r="EM126" i="1"/>
  <c r="EL126" i="1"/>
  <c r="EG126" i="1"/>
  <c r="EC126" i="1"/>
  <c r="EF126" i="1" s="1"/>
  <c r="DZ126" i="1"/>
  <c r="DW126" i="1"/>
  <c r="DS126" i="1"/>
  <c r="DP126" i="1"/>
  <c r="DO126" i="1"/>
  <c r="DR126" i="1" s="1"/>
  <c r="DL126" i="1"/>
  <c r="DK126" i="1"/>
  <c r="DE126" i="1"/>
  <c r="DB126" i="1"/>
  <c r="CX126" i="1"/>
  <c r="CU126" i="1"/>
  <c r="CT126" i="1"/>
  <c r="DA126" i="1" s="1"/>
  <c r="DD126" i="1" s="1"/>
  <c r="CQ126" i="1"/>
  <c r="CP126" i="1"/>
  <c r="CJ126" i="1"/>
  <c r="CG126" i="1"/>
  <c r="CC126" i="1"/>
  <c r="BZ126" i="1"/>
  <c r="BY126" i="1"/>
  <c r="BV126" i="1"/>
  <c r="BU126" i="1"/>
  <c r="BO126" i="1"/>
  <c r="BN126" i="1"/>
  <c r="BL126" i="1"/>
  <c r="BH126" i="1"/>
  <c r="BG126" i="1"/>
  <c r="A126" i="1"/>
  <c r="EQ125" i="1"/>
  <c r="EP125" i="1"/>
  <c r="EO125" i="1"/>
  <c r="EN125" i="1"/>
  <c r="EM125" i="1"/>
  <c r="EL125" i="1"/>
  <c r="EG125" i="1"/>
  <c r="EC125" i="1"/>
  <c r="EF125" i="1" s="1"/>
  <c r="DZ125" i="1"/>
  <c r="DW125" i="1"/>
  <c r="DS125" i="1"/>
  <c r="DP125" i="1"/>
  <c r="DO125" i="1"/>
  <c r="DV125" i="1" s="1"/>
  <c r="DY125" i="1" s="1"/>
  <c r="DL125" i="1"/>
  <c r="DK125" i="1"/>
  <c r="DE125" i="1"/>
  <c r="DB125" i="1"/>
  <c r="CX125" i="1"/>
  <c r="CU125" i="1"/>
  <c r="CT125" i="1"/>
  <c r="DA125" i="1" s="1"/>
  <c r="DD125" i="1" s="1"/>
  <c r="CQ125" i="1"/>
  <c r="CP125" i="1"/>
  <c r="CJ125" i="1"/>
  <c r="CG125" i="1"/>
  <c r="CC125" i="1"/>
  <c r="BZ125" i="1"/>
  <c r="BY125" i="1"/>
  <c r="CB125" i="1" s="1"/>
  <c r="BV125" i="1"/>
  <c r="BU125" i="1"/>
  <c r="BO125" i="1"/>
  <c r="BN125" i="1"/>
  <c r="BH125" i="1"/>
  <c r="BG125" i="1"/>
  <c r="A125" i="1"/>
  <c r="EQ124" i="1"/>
  <c r="EP124" i="1"/>
  <c r="EO124" i="1"/>
  <c r="EN124" i="1"/>
  <c r="EM124" i="1"/>
  <c r="EL124" i="1"/>
  <c r="EG124" i="1"/>
  <c r="EC124" i="1"/>
  <c r="EF124" i="1" s="1"/>
  <c r="DZ124" i="1"/>
  <c r="DW124" i="1"/>
  <c r="DS124" i="1"/>
  <c r="DP124" i="1"/>
  <c r="DO124" i="1"/>
  <c r="DR124" i="1" s="1"/>
  <c r="DL124" i="1"/>
  <c r="DK124" i="1"/>
  <c r="DE124" i="1"/>
  <c r="DB124" i="1"/>
  <c r="CX124" i="1"/>
  <c r="CU124" i="1"/>
  <c r="CT124" i="1"/>
  <c r="CW124" i="1" s="1"/>
  <c r="CQ124" i="1"/>
  <c r="CP124" i="1"/>
  <c r="CJ124" i="1"/>
  <c r="CG124" i="1"/>
  <c r="CC124" i="1"/>
  <c r="BZ124" i="1"/>
  <c r="BY124" i="1"/>
  <c r="CF124" i="1" s="1"/>
  <c r="CI124" i="1" s="1"/>
  <c r="BV124" i="1"/>
  <c r="BU124" i="1"/>
  <c r="BO124" i="1"/>
  <c r="BN124" i="1"/>
  <c r="BH124" i="1"/>
  <c r="BG124" i="1"/>
  <c r="A124" i="1"/>
  <c r="EQ123" i="1"/>
  <c r="EP123" i="1"/>
  <c r="EO123" i="1"/>
  <c r="EN123" i="1"/>
  <c r="EM123" i="1"/>
  <c r="EL123" i="1"/>
  <c r="EG123" i="1"/>
  <c r="EC123" i="1"/>
  <c r="EF123" i="1" s="1"/>
  <c r="DZ123" i="1"/>
  <c r="DW123" i="1"/>
  <c r="DS123" i="1"/>
  <c r="DP123" i="1"/>
  <c r="DO123" i="1"/>
  <c r="DV123" i="1" s="1"/>
  <c r="DY123" i="1" s="1"/>
  <c r="DL123" i="1"/>
  <c r="DK123" i="1"/>
  <c r="DE123" i="1"/>
  <c r="DB123" i="1"/>
  <c r="CX123" i="1"/>
  <c r="CU123" i="1"/>
  <c r="CT123" i="1"/>
  <c r="DA123" i="1" s="1"/>
  <c r="DD123" i="1" s="1"/>
  <c r="CQ123" i="1"/>
  <c r="CP123" i="1"/>
  <c r="CJ123" i="1"/>
  <c r="CG123" i="1"/>
  <c r="CC123" i="1"/>
  <c r="BZ123" i="1"/>
  <c r="BY123" i="1"/>
  <c r="CF123" i="1" s="1"/>
  <c r="CI123" i="1" s="1"/>
  <c r="BV123" i="1"/>
  <c r="BU123" i="1"/>
  <c r="BO123" i="1"/>
  <c r="BN123" i="1"/>
  <c r="BL123" i="1"/>
  <c r="BH123" i="1"/>
  <c r="BG123" i="1"/>
  <c r="A123" i="1"/>
  <c r="EQ122" i="1"/>
  <c r="EP122" i="1"/>
  <c r="EO122" i="1"/>
  <c r="EN122" i="1"/>
  <c r="EM122" i="1"/>
  <c r="EL122" i="1"/>
  <c r="EG122" i="1"/>
  <c r="EC122" i="1"/>
  <c r="EF122" i="1" s="1"/>
  <c r="DZ122" i="1"/>
  <c r="DW122" i="1"/>
  <c r="DS122" i="1"/>
  <c r="DP122" i="1"/>
  <c r="DO122" i="1"/>
  <c r="DV122" i="1" s="1"/>
  <c r="DY122" i="1" s="1"/>
  <c r="DL122" i="1"/>
  <c r="DK122" i="1"/>
  <c r="DE122" i="1"/>
  <c r="DB122" i="1"/>
  <c r="CX122" i="1"/>
  <c r="CW122" i="1"/>
  <c r="CU122" i="1"/>
  <c r="CT122" i="1"/>
  <c r="DA122" i="1" s="1"/>
  <c r="DD122" i="1" s="1"/>
  <c r="CQ122" i="1"/>
  <c r="CP122" i="1"/>
  <c r="CJ122" i="1"/>
  <c r="CG122" i="1"/>
  <c r="CC122" i="1"/>
  <c r="BZ122" i="1"/>
  <c r="BY122" i="1"/>
  <c r="BV122" i="1"/>
  <c r="BU122" i="1"/>
  <c r="BO122" i="1"/>
  <c r="BN122" i="1"/>
  <c r="BL122" i="1"/>
  <c r="BH122" i="1"/>
  <c r="BG122" i="1"/>
  <c r="A122" i="1"/>
  <c r="EQ121" i="1"/>
  <c r="EP121" i="1"/>
  <c r="EO121" i="1"/>
  <c r="EN121" i="1"/>
  <c r="EM121" i="1"/>
  <c r="EL121" i="1"/>
  <c r="EG121" i="1"/>
  <c r="EC121" i="1"/>
  <c r="EF121" i="1" s="1"/>
  <c r="DZ121" i="1"/>
  <c r="DW121" i="1"/>
  <c r="DS121" i="1"/>
  <c r="DP121" i="1"/>
  <c r="DO121" i="1"/>
  <c r="DV121" i="1" s="1"/>
  <c r="DY121" i="1" s="1"/>
  <c r="DL121" i="1"/>
  <c r="DK121" i="1"/>
  <c r="DE121" i="1"/>
  <c r="DB121" i="1"/>
  <c r="CX121" i="1"/>
  <c r="CU121" i="1"/>
  <c r="CT121" i="1"/>
  <c r="CW121" i="1" s="1"/>
  <c r="CQ121" i="1"/>
  <c r="CP121" i="1"/>
  <c r="CJ121" i="1"/>
  <c r="CG121" i="1"/>
  <c r="CC121" i="1"/>
  <c r="BZ121" i="1"/>
  <c r="BY121" i="1"/>
  <c r="CB121" i="1" s="1"/>
  <c r="BV121" i="1"/>
  <c r="BU121" i="1"/>
  <c r="BO121" i="1"/>
  <c r="BN121" i="1"/>
  <c r="BL121" i="1"/>
  <c r="BH121" i="1"/>
  <c r="BG121" i="1"/>
  <c r="A121" i="1"/>
  <c r="EQ120" i="1"/>
  <c r="EP120" i="1"/>
  <c r="EO120" i="1"/>
  <c r="EN120" i="1"/>
  <c r="EM120" i="1"/>
  <c r="EL120" i="1"/>
  <c r="EG120" i="1"/>
  <c r="EC120" i="1"/>
  <c r="EF120" i="1" s="1"/>
  <c r="DZ120" i="1"/>
  <c r="DW120" i="1"/>
  <c r="DS120" i="1"/>
  <c r="DP120" i="1"/>
  <c r="DO120" i="1"/>
  <c r="DR120" i="1" s="1"/>
  <c r="DL120" i="1"/>
  <c r="DK120" i="1"/>
  <c r="DE120" i="1"/>
  <c r="DD120" i="1"/>
  <c r="DB120" i="1"/>
  <c r="CX120" i="1"/>
  <c r="CU120" i="1"/>
  <c r="CT120" i="1"/>
  <c r="DA120" i="1" s="1"/>
  <c r="CQ120" i="1"/>
  <c r="CP120" i="1"/>
  <c r="CJ120" i="1"/>
  <c r="CG120" i="1"/>
  <c r="CC120" i="1"/>
  <c r="BZ120" i="1"/>
  <c r="BY120" i="1"/>
  <c r="CB120" i="1" s="1"/>
  <c r="BV120" i="1"/>
  <c r="BU120" i="1"/>
  <c r="BO120" i="1"/>
  <c r="BN120" i="1"/>
  <c r="BL120" i="1"/>
  <c r="BH120" i="1"/>
  <c r="BG120" i="1"/>
  <c r="A120" i="1"/>
  <c r="EQ119" i="1"/>
  <c r="EP119" i="1"/>
  <c r="EO119" i="1"/>
  <c r="EN119" i="1"/>
  <c r="EM119" i="1"/>
  <c r="EL119" i="1"/>
  <c r="EG119" i="1"/>
  <c r="EC119" i="1"/>
  <c r="EF119" i="1" s="1"/>
  <c r="DZ119" i="1"/>
  <c r="DW119" i="1"/>
  <c r="DS119" i="1"/>
  <c r="DP119" i="1"/>
  <c r="DO119" i="1"/>
  <c r="DV119" i="1" s="1"/>
  <c r="DY119" i="1" s="1"/>
  <c r="DL119" i="1"/>
  <c r="DK119" i="1"/>
  <c r="DE119" i="1"/>
  <c r="DB119" i="1"/>
  <c r="CX119" i="1"/>
  <c r="CU119" i="1"/>
  <c r="CT119" i="1"/>
  <c r="DA119" i="1" s="1"/>
  <c r="DD119" i="1" s="1"/>
  <c r="CQ119" i="1"/>
  <c r="CP119" i="1"/>
  <c r="CJ119" i="1"/>
  <c r="CG119" i="1"/>
  <c r="CC119" i="1"/>
  <c r="BZ119" i="1"/>
  <c r="BY119" i="1"/>
  <c r="CF119" i="1" s="1"/>
  <c r="CI119" i="1" s="1"/>
  <c r="BV119" i="1"/>
  <c r="BU119" i="1"/>
  <c r="BO119" i="1"/>
  <c r="BN119" i="1"/>
  <c r="BL119" i="1"/>
  <c r="BH119" i="1"/>
  <c r="BG119" i="1"/>
  <c r="A119" i="1"/>
  <c r="EQ118" i="1"/>
  <c r="EP118" i="1"/>
  <c r="EO118" i="1"/>
  <c r="EN118" i="1"/>
  <c r="EM118" i="1"/>
  <c r="EL118" i="1"/>
  <c r="EG118" i="1"/>
  <c r="EC118" i="1"/>
  <c r="EF118" i="1" s="1"/>
  <c r="DZ118" i="1"/>
  <c r="DW118" i="1"/>
  <c r="DS118" i="1"/>
  <c r="DP118" i="1"/>
  <c r="DO118" i="1"/>
  <c r="DV118" i="1" s="1"/>
  <c r="DY118" i="1" s="1"/>
  <c r="DL118" i="1"/>
  <c r="DK118" i="1"/>
  <c r="DE118" i="1"/>
  <c r="DB118" i="1"/>
  <c r="CX118" i="1"/>
  <c r="CU118" i="1"/>
  <c r="CT118" i="1"/>
  <c r="DA118" i="1" s="1"/>
  <c r="DD118" i="1" s="1"/>
  <c r="CQ118" i="1"/>
  <c r="CP118" i="1"/>
  <c r="CJ118" i="1"/>
  <c r="CG118" i="1"/>
  <c r="CC118" i="1"/>
  <c r="BZ118" i="1"/>
  <c r="BY118" i="1"/>
  <c r="BV118" i="1"/>
  <c r="BU118" i="1"/>
  <c r="BO118" i="1"/>
  <c r="BN118" i="1"/>
  <c r="BH118" i="1"/>
  <c r="BG118" i="1"/>
  <c r="A118" i="1"/>
  <c r="EQ117" i="1"/>
  <c r="EP117" i="1"/>
  <c r="EO117" i="1"/>
  <c r="EN117" i="1"/>
  <c r="EM117" i="1"/>
  <c r="EL117" i="1"/>
  <c r="EG117" i="1"/>
  <c r="EC117" i="1"/>
  <c r="EF117" i="1" s="1"/>
  <c r="DZ117" i="1"/>
  <c r="DW117" i="1"/>
  <c r="DS117" i="1"/>
  <c r="DP117" i="1"/>
  <c r="DO117" i="1"/>
  <c r="DL117" i="1"/>
  <c r="DK117" i="1"/>
  <c r="DE117" i="1"/>
  <c r="DB117" i="1"/>
  <c r="CX117" i="1"/>
  <c r="CU117" i="1"/>
  <c r="CT117" i="1"/>
  <c r="CW117" i="1" s="1"/>
  <c r="CQ117" i="1"/>
  <c r="CP117" i="1"/>
  <c r="CJ117" i="1"/>
  <c r="CG117" i="1"/>
  <c r="CC117" i="1"/>
  <c r="BZ117" i="1"/>
  <c r="BY117" i="1"/>
  <c r="CB117" i="1" s="1"/>
  <c r="BV117" i="1"/>
  <c r="BU117" i="1"/>
  <c r="BO117" i="1"/>
  <c r="BN117" i="1"/>
  <c r="BH117" i="1"/>
  <c r="BG117" i="1"/>
  <c r="A117" i="1"/>
  <c r="EQ116" i="1"/>
  <c r="EP116" i="1"/>
  <c r="EO116" i="1"/>
  <c r="EN116" i="1"/>
  <c r="EM116" i="1"/>
  <c r="EL116" i="1"/>
  <c r="EG116" i="1"/>
  <c r="EC116" i="1"/>
  <c r="EF116" i="1" s="1"/>
  <c r="DZ116" i="1"/>
  <c r="DW116" i="1"/>
  <c r="DS116" i="1"/>
  <c r="DP116" i="1"/>
  <c r="DO116" i="1"/>
  <c r="DV116" i="1" s="1"/>
  <c r="DY116" i="1" s="1"/>
  <c r="DL116" i="1"/>
  <c r="DK116" i="1"/>
  <c r="DE116" i="1"/>
  <c r="DB116" i="1"/>
  <c r="CX116" i="1"/>
  <c r="CU116" i="1"/>
  <c r="CT116" i="1"/>
  <c r="CW116" i="1" s="1"/>
  <c r="CQ116" i="1"/>
  <c r="CP116" i="1"/>
  <c r="CJ116" i="1"/>
  <c r="CG116" i="1"/>
  <c r="CC116" i="1"/>
  <c r="BZ116" i="1"/>
  <c r="BY116" i="1"/>
  <c r="CF116" i="1" s="1"/>
  <c r="CI116" i="1" s="1"/>
  <c r="BV116" i="1"/>
  <c r="BU116" i="1"/>
  <c r="BN116" i="1"/>
  <c r="BL116" i="1"/>
  <c r="BO116" i="1" s="1"/>
  <c r="BH116" i="1"/>
  <c r="BG116" i="1"/>
  <c r="A116" i="1"/>
  <c r="EQ115" i="1"/>
  <c r="EP115" i="1"/>
  <c r="EO115" i="1"/>
  <c r="EN115" i="1"/>
  <c r="EM115" i="1"/>
  <c r="EL115" i="1"/>
  <c r="EG115" i="1"/>
  <c r="EC115" i="1"/>
  <c r="EF115" i="1" s="1"/>
  <c r="DZ115" i="1"/>
  <c r="DW115" i="1"/>
  <c r="DS115" i="1"/>
  <c r="DP115" i="1"/>
  <c r="DO115" i="1"/>
  <c r="DV115" i="1" s="1"/>
  <c r="DY115" i="1" s="1"/>
  <c r="DL115" i="1"/>
  <c r="DK115" i="1"/>
  <c r="DE115" i="1"/>
  <c r="DB115" i="1"/>
  <c r="CX115" i="1"/>
  <c r="CU115" i="1"/>
  <c r="CT115" i="1"/>
  <c r="DA115" i="1" s="1"/>
  <c r="DD115" i="1" s="1"/>
  <c r="CQ115" i="1"/>
  <c r="CP115" i="1"/>
  <c r="CJ115" i="1"/>
  <c r="CG115" i="1"/>
  <c r="CC115" i="1"/>
  <c r="BZ115" i="1"/>
  <c r="BY115" i="1"/>
  <c r="CF115" i="1" s="1"/>
  <c r="CI115" i="1" s="1"/>
  <c r="BV115" i="1"/>
  <c r="BU115" i="1"/>
  <c r="BN115" i="1"/>
  <c r="BL115" i="1"/>
  <c r="BO115" i="1" s="1"/>
  <c r="BH115" i="1"/>
  <c r="BG115" i="1"/>
  <c r="A115" i="1"/>
  <c r="EQ114" i="1"/>
  <c r="EP114" i="1"/>
  <c r="EO114" i="1"/>
  <c r="EN114" i="1"/>
  <c r="EM114" i="1"/>
  <c r="EL114" i="1"/>
  <c r="EG114" i="1"/>
  <c r="EC114" i="1"/>
  <c r="EF114" i="1" s="1"/>
  <c r="DZ114" i="1"/>
  <c r="DW114" i="1"/>
  <c r="DS114" i="1"/>
  <c r="DP114" i="1"/>
  <c r="DO114" i="1"/>
  <c r="DV114" i="1" s="1"/>
  <c r="DY114" i="1" s="1"/>
  <c r="DL114" i="1"/>
  <c r="DK114" i="1"/>
  <c r="DE114" i="1"/>
  <c r="DB114" i="1"/>
  <c r="CX114" i="1"/>
  <c r="CU114" i="1"/>
  <c r="CT114" i="1"/>
  <c r="CQ114" i="1"/>
  <c r="CP114" i="1"/>
  <c r="CJ114" i="1"/>
  <c r="CG114" i="1"/>
  <c r="CC114" i="1"/>
  <c r="BZ114" i="1"/>
  <c r="BY114" i="1"/>
  <c r="CB114" i="1" s="1"/>
  <c r="BV114" i="1"/>
  <c r="BU114" i="1"/>
  <c r="BN114" i="1"/>
  <c r="BL114" i="1"/>
  <c r="BO114" i="1" s="1"/>
  <c r="BH114" i="1"/>
  <c r="BG114" i="1"/>
  <c r="A114" i="1"/>
  <c r="EQ113" i="1"/>
  <c r="EP113" i="1"/>
  <c r="EO113" i="1"/>
  <c r="EN113" i="1"/>
  <c r="EM113" i="1"/>
  <c r="EL113" i="1"/>
  <c r="EG113" i="1"/>
  <c r="EC113" i="1"/>
  <c r="EF113" i="1" s="1"/>
  <c r="DZ113" i="1"/>
  <c r="DW113" i="1"/>
  <c r="DS113" i="1"/>
  <c r="DP113" i="1"/>
  <c r="DO113" i="1"/>
  <c r="DR113" i="1" s="1"/>
  <c r="DL113" i="1"/>
  <c r="DK113" i="1"/>
  <c r="DE113" i="1"/>
  <c r="DB113" i="1"/>
  <c r="CX113" i="1"/>
  <c r="CU113" i="1"/>
  <c r="CT113" i="1"/>
  <c r="CW113" i="1" s="1"/>
  <c r="CQ113" i="1"/>
  <c r="CP113" i="1"/>
  <c r="CJ113" i="1"/>
  <c r="CG113" i="1"/>
  <c r="CC113" i="1"/>
  <c r="BZ113" i="1"/>
  <c r="BY113" i="1"/>
  <c r="CF113" i="1" s="1"/>
  <c r="CI113" i="1" s="1"/>
  <c r="BV113" i="1"/>
  <c r="BU113" i="1"/>
  <c r="BN113" i="1"/>
  <c r="BL113" i="1"/>
  <c r="BO113" i="1" s="1"/>
  <c r="BH113" i="1"/>
  <c r="BG113" i="1"/>
  <c r="A113" i="1"/>
  <c r="EQ112" i="1"/>
  <c r="EP112" i="1"/>
  <c r="EO112" i="1"/>
  <c r="EN112" i="1"/>
  <c r="EM112" i="1"/>
  <c r="EL112" i="1"/>
  <c r="DW112" i="1"/>
  <c r="DP112" i="1"/>
  <c r="DI112" i="1"/>
  <c r="DB112" i="1"/>
  <c r="CU112" i="1"/>
  <c r="CN112" i="1"/>
  <c r="CG112" i="1"/>
  <c r="BZ112" i="1"/>
  <c r="BV112" i="1"/>
  <c r="BU112" i="1"/>
  <c r="BS112" i="1"/>
  <c r="BL112" i="1"/>
  <c r="A112" i="1"/>
  <c r="EQ111" i="1"/>
  <c r="EP111" i="1"/>
  <c r="EO111" i="1"/>
  <c r="EN111" i="1"/>
  <c r="EM111" i="1"/>
  <c r="EL111" i="1"/>
  <c r="EC111" i="1"/>
  <c r="EF111" i="1" s="1"/>
  <c r="DY111" i="1"/>
  <c r="DW111" i="1"/>
  <c r="DR111" i="1"/>
  <c r="DP111" i="1"/>
  <c r="DK111" i="1"/>
  <c r="DI111" i="1"/>
  <c r="DD111" i="1"/>
  <c r="DB111" i="1"/>
  <c r="CW111" i="1"/>
  <c r="CU111" i="1"/>
  <c r="CP111" i="1"/>
  <c r="CN111" i="1"/>
  <c r="CI111" i="1"/>
  <c r="CG111" i="1"/>
  <c r="CB111" i="1"/>
  <c r="BZ111" i="1"/>
  <c r="BV111" i="1"/>
  <c r="BU111" i="1"/>
  <c r="BS111" i="1"/>
  <c r="BN111" i="1"/>
  <c r="BL111" i="1"/>
  <c r="BG111" i="1"/>
  <c r="A111" i="1"/>
  <c r="EQ110" i="1"/>
  <c r="EP110" i="1"/>
  <c r="EO110" i="1"/>
  <c r="EN110" i="1"/>
  <c r="EM110" i="1"/>
  <c r="EL110" i="1"/>
  <c r="EC110" i="1"/>
  <c r="EF110" i="1" s="1"/>
  <c r="DY110" i="1"/>
  <c r="DW110" i="1"/>
  <c r="DR110" i="1"/>
  <c r="DP110" i="1"/>
  <c r="DK110" i="1"/>
  <c r="DI110" i="1"/>
  <c r="DD110" i="1"/>
  <c r="DB110" i="1"/>
  <c r="CW110" i="1"/>
  <c r="CU110" i="1"/>
  <c r="CP110" i="1"/>
  <c r="CN110" i="1"/>
  <c r="CI110" i="1"/>
  <c r="CG110" i="1"/>
  <c r="CB110" i="1"/>
  <c r="BZ110" i="1"/>
  <c r="BV110" i="1"/>
  <c r="BU110" i="1"/>
  <c r="BS110" i="1"/>
  <c r="BN110" i="1"/>
  <c r="BL110" i="1"/>
  <c r="BG110" i="1"/>
  <c r="A110" i="1"/>
  <c r="EQ109" i="1"/>
  <c r="EP109" i="1"/>
  <c r="EO109" i="1"/>
  <c r="EN109" i="1"/>
  <c r="EM109" i="1"/>
  <c r="EL109" i="1"/>
  <c r="EG109" i="1"/>
  <c r="EC109" i="1"/>
  <c r="EF109" i="1" s="1"/>
  <c r="DZ109" i="1"/>
  <c r="DY109" i="1"/>
  <c r="DS109" i="1"/>
  <c r="DR109" i="1"/>
  <c r="DL109" i="1"/>
  <c r="DK109" i="1"/>
  <c r="DE109" i="1"/>
  <c r="DD109" i="1"/>
  <c r="CX109" i="1"/>
  <c r="CW109" i="1"/>
  <c r="CQ109" i="1"/>
  <c r="CP109" i="1"/>
  <c r="CJ109" i="1"/>
  <c r="CI109" i="1"/>
  <c r="CC109" i="1"/>
  <c r="CB109" i="1"/>
  <c r="BV109" i="1"/>
  <c r="BU109" i="1"/>
  <c r="BO109" i="1"/>
  <c r="BN109" i="1"/>
  <c r="BH109" i="1"/>
  <c r="BG109" i="1"/>
  <c r="A109" i="1"/>
  <c r="EQ108" i="1"/>
  <c r="EP108" i="1"/>
  <c r="EO108" i="1"/>
  <c r="EN108" i="1"/>
  <c r="EM108" i="1"/>
  <c r="EL108" i="1"/>
  <c r="EG108" i="1"/>
  <c r="EF108" i="1"/>
  <c r="DZ108" i="1"/>
  <c r="DY108" i="1"/>
  <c r="DW108" i="1"/>
  <c r="DS108" i="1"/>
  <c r="DR108" i="1"/>
  <c r="DP108" i="1"/>
  <c r="DL108" i="1"/>
  <c r="DK108" i="1"/>
  <c r="DI108" i="1"/>
  <c r="DE108" i="1"/>
  <c r="DD108" i="1"/>
  <c r="DB108" i="1"/>
  <c r="CX108" i="1"/>
  <c r="CW108" i="1"/>
  <c r="CU108" i="1"/>
  <c r="CQ108" i="1"/>
  <c r="CP108" i="1"/>
  <c r="CJ108" i="1"/>
  <c r="CI108" i="1"/>
  <c r="CG108" i="1"/>
  <c r="CC108" i="1"/>
  <c r="CB108" i="1"/>
  <c r="BZ108" i="1"/>
  <c r="BV108" i="1"/>
  <c r="BU108" i="1"/>
  <c r="BS108" i="1"/>
  <c r="BO108" i="1"/>
  <c r="BN108" i="1"/>
  <c r="BL108" i="1"/>
  <c r="BH108" i="1"/>
  <c r="BG108" i="1"/>
  <c r="A108" i="1"/>
  <c r="EQ107" i="1"/>
  <c r="EP107" i="1"/>
  <c r="EO107" i="1"/>
  <c r="EN107" i="1"/>
  <c r="EM107" i="1"/>
  <c r="EL107" i="1"/>
  <c r="EG107" i="1"/>
  <c r="EC107" i="1"/>
  <c r="EF107" i="1" s="1"/>
  <c r="DZ107" i="1"/>
  <c r="DY107" i="1"/>
  <c r="DW107" i="1"/>
  <c r="DS107" i="1"/>
  <c r="DR107" i="1"/>
  <c r="DP107" i="1"/>
  <c r="DL107" i="1"/>
  <c r="DK107" i="1"/>
  <c r="DI107" i="1"/>
  <c r="DE107" i="1"/>
  <c r="DD107" i="1"/>
  <c r="DB107" i="1"/>
  <c r="CX107" i="1"/>
  <c r="CW107" i="1"/>
  <c r="CU107" i="1"/>
  <c r="CQ107" i="1"/>
  <c r="CP107" i="1"/>
  <c r="CN107" i="1"/>
  <c r="CJ107" i="1"/>
  <c r="CI107" i="1"/>
  <c r="CG107" i="1"/>
  <c r="CC107" i="1"/>
  <c r="CB107" i="1"/>
  <c r="BZ107" i="1"/>
  <c r="BV107" i="1"/>
  <c r="BU107" i="1"/>
  <c r="BS107" i="1"/>
  <c r="BO107" i="1"/>
  <c r="BN107" i="1"/>
  <c r="BL107" i="1"/>
  <c r="BH107" i="1"/>
  <c r="BG107" i="1"/>
  <c r="A107" i="1"/>
  <c r="EQ106" i="1"/>
  <c r="EP106" i="1"/>
  <c r="EO106" i="1"/>
  <c r="EN106" i="1"/>
  <c r="EM106" i="1"/>
  <c r="EL106" i="1"/>
  <c r="EG106" i="1"/>
  <c r="EC106" i="1"/>
  <c r="EF106" i="1" s="1"/>
  <c r="DZ106" i="1"/>
  <c r="DY106" i="1"/>
  <c r="DW106" i="1"/>
  <c r="DS106" i="1"/>
  <c r="DR106" i="1"/>
  <c r="DP106" i="1"/>
  <c r="DL106" i="1"/>
  <c r="DK106" i="1"/>
  <c r="DI106" i="1"/>
  <c r="DE106" i="1"/>
  <c r="DD106" i="1"/>
  <c r="DB106" i="1"/>
  <c r="CX106" i="1"/>
  <c r="CW106" i="1"/>
  <c r="CU106" i="1"/>
  <c r="CQ106" i="1"/>
  <c r="CP106" i="1"/>
  <c r="CJ106" i="1"/>
  <c r="CI106" i="1"/>
  <c r="CG106" i="1"/>
  <c r="CC106" i="1"/>
  <c r="CB106" i="1"/>
  <c r="BZ106" i="1"/>
  <c r="BV106" i="1"/>
  <c r="BU106" i="1"/>
  <c r="BS106" i="1"/>
  <c r="BO106" i="1"/>
  <c r="BN106" i="1"/>
  <c r="BL106" i="1"/>
  <c r="BH106" i="1"/>
  <c r="BG106" i="1"/>
  <c r="A106" i="1"/>
  <c r="EQ105" i="1"/>
  <c r="EP105" i="1"/>
  <c r="EO105" i="1"/>
  <c r="EN105" i="1"/>
  <c r="EM105" i="1"/>
  <c r="EL105" i="1"/>
  <c r="EG105" i="1"/>
  <c r="EC105" i="1"/>
  <c r="EF105" i="1" s="1"/>
  <c r="DZ105" i="1"/>
  <c r="DW105" i="1"/>
  <c r="DS105" i="1"/>
  <c r="DP105" i="1"/>
  <c r="DO105" i="1"/>
  <c r="DV105" i="1" s="1"/>
  <c r="DY105" i="1" s="1"/>
  <c r="DL105" i="1"/>
  <c r="DK105" i="1"/>
  <c r="DE105" i="1"/>
  <c r="DB105" i="1"/>
  <c r="CX105" i="1"/>
  <c r="CU105" i="1"/>
  <c r="CT105" i="1"/>
  <c r="DA105" i="1" s="1"/>
  <c r="DD105" i="1" s="1"/>
  <c r="CQ105" i="1"/>
  <c r="CP105" i="1"/>
  <c r="CJ105" i="1"/>
  <c r="CG105" i="1"/>
  <c r="CC105" i="1"/>
  <c r="BZ105" i="1"/>
  <c r="BY105" i="1"/>
  <c r="BV105" i="1"/>
  <c r="BU105" i="1"/>
  <c r="BO105" i="1"/>
  <c r="BN105" i="1"/>
  <c r="BH105" i="1"/>
  <c r="BG105" i="1"/>
  <c r="A105" i="1"/>
  <c r="EQ104" i="1"/>
  <c r="EP104" i="1"/>
  <c r="EO104" i="1"/>
  <c r="EN104" i="1"/>
  <c r="EM104" i="1"/>
  <c r="EL104" i="1"/>
  <c r="EG104" i="1"/>
  <c r="EC104" i="1"/>
  <c r="EF104" i="1" s="1"/>
  <c r="DZ104" i="1"/>
  <c r="DY104" i="1"/>
  <c r="DW104" i="1"/>
  <c r="DS104" i="1"/>
  <c r="DR104" i="1"/>
  <c r="DP104" i="1"/>
  <c r="DL104" i="1"/>
  <c r="DK104" i="1"/>
  <c r="DI104" i="1"/>
  <c r="DE104" i="1"/>
  <c r="DD104" i="1"/>
  <c r="DB104" i="1"/>
  <c r="CX104" i="1"/>
  <c r="CW104" i="1"/>
  <c r="CU104" i="1"/>
  <c r="CQ104" i="1"/>
  <c r="CP104" i="1"/>
  <c r="CN104" i="1"/>
  <c r="CJ104" i="1"/>
  <c r="CI104" i="1"/>
  <c r="CG104" i="1"/>
  <c r="CC104" i="1"/>
  <c r="CB104" i="1"/>
  <c r="BZ104" i="1"/>
  <c r="BV104" i="1"/>
  <c r="BU104" i="1"/>
  <c r="BS104" i="1"/>
  <c r="BO104" i="1"/>
  <c r="BN104" i="1"/>
  <c r="BH104" i="1"/>
  <c r="BG104" i="1"/>
  <c r="A104" i="1"/>
  <c r="EQ103" i="1"/>
  <c r="EP103" i="1"/>
  <c r="EO103" i="1"/>
  <c r="EN103" i="1"/>
  <c r="EM103" i="1"/>
  <c r="EL103" i="1"/>
  <c r="EG103" i="1"/>
  <c r="EC103" i="1"/>
  <c r="EF103" i="1" s="1"/>
  <c r="DZ103" i="1"/>
  <c r="DY103" i="1"/>
  <c r="DW103" i="1"/>
  <c r="DS103" i="1"/>
  <c r="DR103" i="1"/>
  <c r="DP103" i="1"/>
  <c r="DL103" i="1"/>
  <c r="DK103" i="1"/>
  <c r="DI103" i="1"/>
  <c r="DE103" i="1"/>
  <c r="DD103" i="1"/>
  <c r="DB103" i="1"/>
  <c r="CX103" i="1"/>
  <c r="CW103" i="1"/>
  <c r="CU103" i="1"/>
  <c r="CQ103" i="1"/>
  <c r="CP103" i="1"/>
  <c r="CN103" i="1"/>
  <c r="CJ103" i="1"/>
  <c r="CI103" i="1"/>
  <c r="CG103" i="1"/>
  <c r="CC103" i="1"/>
  <c r="CB103" i="1"/>
  <c r="BZ103" i="1"/>
  <c r="BV103" i="1"/>
  <c r="BU103" i="1"/>
  <c r="BS103" i="1"/>
  <c r="BO103" i="1"/>
  <c r="BN103" i="1"/>
  <c r="BH103" i="1"/>
  <c r="BG103" i="1"/>
  <c r="A103" i="1"/>
  <c r="EQ102" i="1"/>
  <c r="EP102" i="1"/>
  <c r="EO102" i="1"/>
  <c r="EN102" i="1"/>
  <c r="EM102" i="1"/>
  <c r="EL102" i="1"/>
  <c r="EG102" i="1"/>
  <c r="EC102" i="1"/>
  <c r="EF102" i="1" s="1"/>
  <c r="DZ102" i="1"/>
  <c r="DW102" i="1"/>
  <c r="DV102" i="1"/>
  <c r="DY102" i="1" s="1"/>
  <c r="DS102" i="1"/>
  <c r="DR102" i="1"/>
  <c r="DL102" i="1"/>
  <c r="DI102" i="1"/>
  <c r="DH102" i="1"/>
  <c r="DK102" i="1" s="1"/>
  <c r="DE102" i="1"/>
  <c r="DD102" i="1"/>
  <c r="CX102" i="1"/>
  <c r="CU102" i="1"/>
  <c r="CT102" i="1"/>
  <c r="CW102" i="1" s="1"/>
  <c r="CQ102" i="1"/>
  <c r="CP102" i="1"/>
  <c r="CJ102" i="1"/>
  <c r="CG102" i="1"/>
  <c r="CF102" i="1"/>
  <c r="CI102" i="1" s="1"/>
  <c r="CC102" i="1"/>
  <c r="CB102" i="1"/>
  <c r="BS102" i="1"/>
  <c r="BV102" i="1" s="1"/>
  <c r="BR102" i="1"/>
  <c r="BU102" i="1" s="1"/>
  <c r="BO102" i="1"/>
  <c r="BN102" i="1"/>
  <c r="BH102" i="1"/>
  <c r="BG102" i="1"/>
  <c r="A102" i="1"/>
  <c r="EQ101" i="1"/>
  <c r="EP101" i="1"/>
  <c r="EO101" i="1"/>
  <c r="EN101" i="1"/>
  <c r="EM101" i="1"/>
  <c r="EL101" i="1"/>
  <c r="EG101" i="1"/>
  <c r="EF101" i="1"/>
  <c r="DZ101" i="1"/>
  <c r="DY101" i="1"/>
  <c r="DW101" i="1"/>
  <c r="DS101" i="1"/>
  <c r="DR101" i="1"/>
  <c r="DP101" i="1"/>
  <c r="DL101" i="1"/>
  <c r="DK101" i="1"/>
  <c r="DI101" i="1"/>
  <c r="DE101" i="1"/>
  <c r="DD101" i="1"/>
  <c r="DB101" i="1"/>
  <c r="CX101" i="1"/>
  <c r="CW101" i="1"/>
  <c r="CU101" i="1"/>
  <c r="CQ101" i="1"/>
  <c r="CP101" i="1"/>
  <c r="CJ101" i="1"/>
  <c r="CI101" i="1"/>
  <c r="CG101" i="1"/>
  <c r="CC101" i="1"/>
  <c r="CB101" i="1"/>
  <c r="BU101" i="1"/>
  <c r="BS101" i="1"/>
  <c r="BZ101" i="1" s="1"/>
  <c r="BO101" i="1"/>
  <c r="BN101" i="1"/>
  <c r="BL101" i="1"/>
  <c r="BH101" i="1"/>
  <c r="BG101" i="1"/>
  <c r="A101" i="1"/>
  <c r="EQ100" i="1"/>
  <c r="EP100" i="1"/>
  <c r="EO100" i="1"/>
  <c r="EN100" i="1"/>
  <c r="EM100" i="1"/>
  <c r="EL100" i="1"/>
  <c r="EG100" i="1"/>
  <c r="EC100" i="1"/>
  <c r="EF100" i="1" s="1"/>
  <c r="DZ100" i="1"/>
  <c r="DW100" i="1"/>
  <c r="DV100" i="1"/>
  <c r="DY100" i="1" s="1"/>
  <c r="DS100" i="1"/>
  <c r="DR100" i="1"/>
  <c r="DL100" i="1"/>
  <c r="DI100" i="1"/>
  <c r="DH100" i="1"/>
  <c r="DK100" i="1" s="1"/>
  <c r="DE100" i="1"/>
  <c r="DD100" i="1"/>
  <c r="CX100" i="1"/>
  <c r="CU100" i="1"/>
  <c r="CT100" i="1"/>
  <c r="CW100" i="1" s="1"/>
  <c r="CQ100" i="1"/>
  <c r="CP100" i="1"/>
  <c r="CJ100" i="1"/>
  <c r="CG100" i="1"/>
  <c r="CF100" i="1"/>
  <c r="CI100" i="1" s="1"/>
  <c r="CC100" i="1"/>
  <c r="CB100" i="1"/>
  <c r="BS100" i="1"/>
  <c r="BV100" i="1" s="1"/>
  <c r="BR100" i="1"/>
  <c r="BU100" i="1" s="1"/>
  <c r="BO100" i="1"/>
  <c r="BN100" i="1"/>
  <c r="BH100" i="1"/>
  <c r="BG100" i="1"/>
  <c r="A100" i="1"/>
  <c r="EQ99" i="1"/>
  <c r="EP99" i="1"/>
  <c r="EO99" i="1"/>
  <c r="EN99" i="1"/>
  <c r="EM99" i="1"/>
  <c r="EL99" i="1"/>
  <c r="EG99" i="1"/>
  <c r="EF99" i="1"/>
  <c r="EC99" i="1"/>
  <c r="DZ99" i="1"/>
  <c r="DW99" i="1"/>
  <c r="DV99" i="1"/>
  <c r="DY99" i="1" s="1"/>
  <c r="DS99" i="1"/>
  <c r="DR99" i="1"/>
  <c r="DL99" i="1"/>
  <c r="DI99" i="1"/>
  <c r="DH99" i="1"/>
  <c r="DK99" i="1" s="1"/>
  <c r="DE99" i="1"/>
  <c r="DD99" i="1"/>
  <c r="CX99" i="1"/>
  <c r="CU99" i="1"/>
  <c r="CT99" i="1"/>
  <c r="CW99" i="1" s="1"/>
  <c r="CQ99" i="1"/>
  <c r="CP99" i="1"/>
  <c r="CJ99" i="1"/>
  <c r="CG99" i="1"/>
  <c r="CF99" i="1"/>
  <c r="CI99" i="1" s="1"/>
  <c r="CC99" i="1"/>
  <c r="CB99" i="1"/>
  <c r="BS99" i="1"/>
  <c r="BV99" i="1" s="1"/>
  <c r="BR99" i="1"/>
  <c r="BU99" i="1" s="1"/>
  <c r="BO99" i="1"/>
  <c r="BN99" i="1"/>
  <c r="BH99" i="1"/>
  <c r="BG99" i="1"/>
  <c r="A99" i="1"/>
  <c r="EQ98" i="1"/>
  <c r="EP98" i="1"/>
  <c r="EO98" i="1"/>
  <c r="EN98" i="1"/>
  <c r="EM98" i="1"/>
  <c r="EL98" i="1"/>
  <c r="EG98" i="1"/>
  <c r="EC98" i="1"/>
  <c r="EF98" i="1" s="1"/>
  <c r="DZ98" i="1"/>
  <c r="DW98" i="1"/>
  <c r="DV98" i="1"/>
  <c r="DY98" i="1" s="1"/>
  <c r="DS98" i="1"/>
  <c r="DR98" i="1"/>
  <c r="DL98" i="1"/>
  <c r="DI98" i="1"/>
  <c r="DH98" i="1"/>
  <c r="DK98" i="1" s="1"/>
  <c r="DE98" i="1"/>
  <c r="DD98" i="1"/>
  <c r="CX98" i="1"/>
  <c r="CU98" i="1"/>
  <c r="CT98" i="1"/>
  <c r="CW98" i="1" s="1"/>
  <c r="CQ98" i="1"/>
  <c r="CP98" i="1"/>
  <c r="CJ98" i="1"/>
  <c r="CG98" i="1"/>
  <c r="CF98" i="1"/>
  <c r="CI98" i="1" s="1"/>
  <c r="CC98" i="1"/>
  <c r="CB98" i="1"/>
  <c r="BU98" i="1"/>
  <c r="BS98" i="1"/>
  <c r="BV98" i="1" s="1"/>
  <c r="BO98" i="1"/>
  <c r="BN98" i="1"/>
  <c r="BH98" i="1"/>
  <c r="BG98" i="1"/>
  <c r="A98" i="1"/>
  <c r="EQ97" i="1"/>
  <c r="EP97" i="1"/>
  <c r="EO97" i="1"/>
  <c r="EN97" i="1"/>
  <c r="EM97" i="1"/>
  <c r="EL97" i="1"/>
  <c r="EG97" i="1"/>
  <c r="EC97" i="1"/>
  <c r="EF97" i="1" s="1"/>
  <c r="DZ97" i="1"/>
  <c r="DW97" i="1"/>
  <c r="DS97" i="1"/>
  <c r="DP97" i="1"/>
  <c r="DO97" i="1"/>
  <c r="DV97" i="1" s="1"/>
  <c r="DY97" i="1" s="1"/>
  <c r="DL97" i="1"/>
  <c r="DK97" i="1"/>
  <c r="DE97" i="1"/>
  <c r="DB97" i="1"/>
  <c r="CX97" i="1"/>
  <c r="CU97" i="1"/>
  <c r="CT97" i="1"/>
  <c r="DA97" i="1" s="1"/>
  <c r="DD97" i="1" s="1"/>
  <c r="CQ97" i="1"/>
  <c r="CP97" i="1"/>
  <c r="CJ97" i="1"/>
  <c r="CG97" i="1"/>
  <c r="CC97" i="1"/>
  <c r="BZ97" i="1"/>
  <c r="BY97" i="1"/>
  <c r="CB97" i="1" s="1"/>
  <c r="BV97" i="1"/>
  <c r="BU97" i="1"/>
  <c r="BO97" i="1"/>
  <c r="BN97" i="1"/>
  <c r="BL97" i="1"/>
  <c r="BH97" i="1"/>
  <c r="BG97" i="1"/>
  <c r="A97" i="1"/>
  <c r="EQ96" i="1"/>
  <c r="EP96" i="1"/>
  <c r="EO96" i="1"/>
  <c r="EN96" i="1"/>
  <c r="EM96" i="1"/>
  <c r="EL96" i="1"/>
  <c r="EG96" i="1"/>
  <c r="EF96" i="1"/>
  <c r="DZ96" i="1"/>
  <c r="DY96" i="1"/>
  <c r="DW96" i="1"/>
  <c r="DS96" i="1"/>
  <c r="DR96" i="1"/>
  <c r="DP96" i="1"/>
  <c r="DL96" i="1"/>
  <c r="DK96" i="1"/>
  <c r="DI96" i="1"/>
  <c r="DE96" i="1"/>
  <c r="DD96" i="1"/>
  <c r="DB96" i="1"/>
  <c r="CX96" i="1"/>
  <c r="CW96" i="1"/>
  <c r="CU96" i="1"/>
  <c r="CQ96" i="1"/>
  <c r="CP96" i="1"/>
  <c r="CJ96" i="1"/>
  <c r="CI96" i="1"/>
  <c r="CG96" i="1"/>
  <c r="CC96" i="1"/>
  <c r="CB96" i="1"/>
  <c r="BZ96" i="1"/>
  <c r="BV96" i="1"/>
  <c r="BU96" i="1"/>
  <c r="BO96" i="1"/>
  <c r="BN96" i="1"/>
  <c r="BL96" i="1"/>
  <c r="BH96" i="1"/>
  <c r="BG96" i="1"/>
  <c r="A96" i="1"/>
  <c r="EQ95" i="1"/>
  <c r="EP95" i="1"/>
  <c r="EO95" i="1"/>
  <c r="EN95" i="1"/>
  <c r="EM95" i="1"/>
  <c r="EL95" i="1"/>
  <c r="EG95" i="1"/>
  <c r="EC95" i="1"/>
  <c r="EF95" i="1" s="1"/>
  <c r="DZ95" i="1"/>
  <c r="DW95" i="1"/>
  <c r="DS95" i="1"/>
  <c r="DP95" i="1"/>
  <c r="DO95" i="1"/>
  <c r="DV95" i="1" s="1"/>
  <c r="DY95" i="1" s="1"/>
  <c r="DL95" i="1"/>
  <c r="DK95" i="1"/>
  <c r="DE95" i="1"/>
  <c r="DB95" i="1"/>
  <c r="CX95" i="1"/>
  <c r="CU95" i="1"/>
  <c r="CT95" i="1"/>
  <c r="DA95" i="1" s="1"/>
  <c r="DD95" i="1" s="1"/>
  <c r="CQ95" i="1"/>
  <c r="CP95" i="1"/>
  <c r="CJ95" i="1"/>
  <c r="CG95" i="1"/>
  <c r="CC95" i="1"/>
  <c r="BZ95" i="1"/>
  <c r="BY95" i="1"/>
  <c r="CF95" i="1" s="1"/>
  <c r="CI95" i="1" s="1"/>
  <c r="BV95" i="1"/>
  <c r="BU95" i="1"/>
  <c r="BO95" i="1"/>
  <c r="BN95" i="1"/>
  <c r="BH95" i="1"/>
  <c r="BG95" i="1"/>
  <c r="A95" i="1"/>
  <c r="EQ94" i="1"/>
  <c r="EP94" i="1"/>
  <c r="EO94" i="1"/>
  <c r="EN94" i="1"/>
  <c r="EM94" i="1"/>
  <c r="EL94" i="1"/>
  <c r="EG94" i="1"/>
  <c r="EC94" i="1"/>
  <c r="EF94" i="1" s="1"/>
  <c r="DZ94" i="1"/>
  <c r="DW94" i="1"/>
  <c r="DS94" i="1"/>
  <c r="DP94" i="1"/>
  <c r="DO94" i="1"/>
  <c r="DV94" i="1" s="1"/>
  <c r="DY94" i="1" s="1"/>
  <c r="DL94" i="1"/>
  <c r="DK94" i="1"/>
  <c r="DE94" i="1"/>
  <c r="DB94" i="1"/>
  <c r="CX94" i="1"/>
  <c r="CU94" i="1"/>
  <c r="CT94" i="1"/>
  <c r="DA94" i="1" s="1"/>
  <c r="DD94" i="1" s="1"/>
  <c r="CQ94" i="1"/>
  <c r="CP94" i="1"/>
  <c r="CJ94" i="1"/>
  <c r="CG94" i="1"/>
  <c r="CC94" i="1"/>
  <c r="BZ94" i="1"/>
  <c r="BY94" i="1"/>
  <c r="CF94" i="1" s="1"/>
  <c r="CI94" i="1" s="1"/>
  <c r="BV94" i="1"/>
  <c r="BU94" i="1"/>
  <c r="BO94" i="1"/>
  <c r="BN94" i="1"/>
  <c r="BH94" i="1"/>
  <c r="BG94" i="1"/>
  <c r="A94" i="1"/>
  <c r="EQ93" i="1"/>
  <c r="EP93" i="1"/>
  <c r="EO93" i="1"/>
  <c r="EN93" i="1"/>
  <c r="EM93" i="1"/>
  <c r="EL93" i="1"/>
  <c r="EG93" i="1"/>
  <c r="EC93" i="1"/>
  <c r="EF93" i="1" s="1"/>
  <c r="DZ93" i="1"/>
  <c r="DW93" i="1"/>
  <c r="DS93" i="1"/>
  <c r="DP93" i="1"/>
  <c r="DO93" i="1"/>
  <c r="DV93" i="1" s="1"/>
  <c r="DY93" i="1" s="1"/>
  <c r="DL93" i="1"/>
  <c r="DK93" i="1"/>
  <c r="DE93" i="1"/>
  <c r="DB93" i="1"/>
  <c r="CX93" i="1"/>
  <c r="CU93" i="1"/>
  <c r="CT93" i="1"/>
  <c r="DA93" i="1" s="1"/>
  <c r="DD93" i="1" s="1"/>
  <c r="CQ93" i="1"/>
  <c r="CP93" i="1"/>
  <c r="CJ93" i="1"/>
  <c r="CG93" i="1"/>
  <c r="CC93" i="1"/>
  <c r="BZ93" i="1"/>
  <c r="BY93" i="1"/>
  <c r="CF93" i="1" s="1"/>
  <c r="CI93" i="1" s="1"/>
  <c r="BV93" i="1"/>
  <c r="BU93" i="1"/>
  <c r="BO93" i="1"/>
  <c r="BN93" i="1"/>
  <c r="BH93" i="1"/>
  <c r="BG93" i="1"/>
  <c r="A93" i="1"/>
  <c r="EQ92" i="1"/>
  <c r="EP92" i="1"/>
  <c r="EO92" i="1"/>
  <c r="EN92" i="1"/>
  <c r="EM92" i="1"/>
  <c r="EL92" i="1"/>
  <c r="EG92" i="1"/>
  <c r="EF92" i="1"/>
  <c r="DZ92" i="1"/>
  <c r="DY92" i="1"/>
  <c r="DS92" i="1"/>
  <c r="DR92" i="1"/>
  <c r="DL92" i="1"/>
  <c r="DK92" i="1"/>
  <c r="DE92" i="1"/>
  <c r="DD92" i="1"/>
  <c r="CX92" i="1"/>
  <c r="CW92" i="1"/>
  <c r="CQ92" i="1"/>
  <c r="CP92" i="1"/>
  <c r="CJ92" i="1"/>
  <c r="CI92" i="1"/>
  <c r="CC92" i="1"/>
  <c r="CB92" i="1"/>
  <c r="BV92" i="1"/>
  <c r="BU92" i="1"/>
  <c r="BO92" i="1"/>
  <c r="BN92" i="1"/>
  <c r="BH92" i="1"/>
  <c r="BG92" i="1"/>
  <c r="A92" i="1"/>
  <c r="EQ91" i="1"/>
  <c r="EP91" i="1"/>
  <c r="EO91" i="1"/>
  <c r="EN91" i="1"/>
  <c r="EM91" i="1"/>
  <c r="EL91" i="1"/>
  <c r="EG91" i="1"/>
  <c r="EC91" i="1"/>
  <c r="EF91" i="1" s="1"/>
  <c r="DZ91" i="1"/>
  <c r="DW91" i="1"/>
  <c r="DS91" i="1"/>
  <c r="DP91" i="1"/>
  <c r="DO91" i="1"/>
  <c r="DV91" i="1" s="1"/>
  <c r="DY91" i="1" s="1"/>
  <c r="DL91" i="1"/>
  <c r="DK91" i="1"/>
  <c r="DE91" i="1"/>
  <c r="DB91" i="1"/>
  <c r="CX91" i="1"/>
  <c r="CU91" i="1"/>
  <c r="CT91" i="1"/>
  <c r="CW91" i="1" s="1"/>
  <c r="CQ91" i="1"/>
  <c r="CP91" i="1"/>
  <c r="CJ91" i="1"/>
  <c r="CG91" i="1"/>
  <c r="CF91" i="1"/>
  <c r="CI91" i="1" s="1"/>
  <c r="CC91" i="1"/>
  <c r="BZ91" i="1"/>
  <c r="BY91" i="1"/>
  <c r="CB91" i="1" s="1"/>
  <c r="BV91" i="1"/>
  <c r="BU91" i="1"/>
  <c r="BO91" i="1"/>
  <c r="BN91" i="1"/>
  <c r="BH91" i="1"/>
  <c r="BG91" i="1"/>
  <c r="A91" i="1"/>
  <c r="EQ90" i="1"/>
  <c r="EP90" i="1"/>
  <c r="EO90" i="1"/>
  <c r="EN90" i="1"/>
  <c r="EM90" i="1"/>
  <c r="EL90" i="1"/>
  <c r="EG90" i="1"/>
  <c r="EC90" i="1"/>
  <c r="EF90" i="1" s="1"/>
  <c r="DZ90" i="1"/>
  <c r="DW90" i="1"/>
  <c r="DS90" i="1"/>
  <c r="DP90" i="1"/>
  <c r="DO90" i="1"/>
  <c r="DV90" i="1" s="1"/>
  <c r="DY90" i="1" s="1"/>
  <c r="DL90" i="1"/>
  <c r="DK90" i="1"/>
  <c r="DE90" i="1"/>
  <c r="DB90" i="1"/>
  <c r="CX90" i="1"/>
  <c r="CU90" i="1"/>
  <c r="CT90" i="1"/>
  <c r="DA90" i="1" s="1"/>
  <c r="DD90" i="1" s="1"/>
  <c r="CQ90" i="1"/>
  <c r="CP90" i="1"/>
  <c r="CJ90" i="1"/>
  <c r="CG90" i="1"/>
  <c r="CC90" i="1"/>
  <c r="BZ90" i="1"/>
  <c r="BY90" i="1"/>
  <c r="BV90" i="1"/>
  <c r="BU90" i="1"/>
  <c r="BO90" i="1"/>
  <c r="BN90" i="1"/>
  <c r="BH90" i="1"/>
  <c r="BG90" i="1"/>
  <c r="A90" i="1"/>
  <c r="EQ89" i="1"/>
  <c r="EP89" i="1"/>
  <c r="EO89" i="1"/>
  <c r="EN89" i="1"/>
  <c r="EM89" i="1"/>
  <c r="EL89" i="1"/>
  <c r="EG89" i="1"/>
  <c r="EC89" i="1"/>
  <c r="EF89" i="1" s="1"/>
  <c r="DZ89" i="1"/>
  <c r="DY89" i="1"/>
  <c r="DS89" i="1"/>
  <c r="DR89" i="1"/>
  <c r="DL89" i="1"/>
  <c r="DK89" i="1"/>
  <c r="DE89" i="1"/>
  <c r="DD89" i="1"/>
  <c r="CX89" i="1"/>
  <c r="CW89" i="1"/>
  <c r="CQ89" i="1"/>
  <c r="CP89" i="1"/>
  <c r="CJ89" i="1"/>
  <c r="CI89" i="1"/>
  <c r="CC89" i="1"/>
  <c r="CB89" i="1"/>
  <c r="BV89" i="1"/>
  <c r="BU89" i="1"/>
  <c r="BO89" i="1"/>
  <c r="BN89" i="1"/>
  <c r="BH89" i="1"/>
  <c r="BG89" i="1"/>
  <c r="A89" i="1"/>
  <c r="EQ88" i="1"/>
  <c r="EP88" i="1"/>
  <c r="EO88" i="1"/>
  <c r="EN88" i="1"/>
  <c r="EM88" i="1"/>
  <c r="EL88" i="1"/>
  <c r="EG88" i="1"/>
  <c r="EC88" i="1"/>
  <c r="EF88" i="1" s="1"/>
  <c r="DZ88" i="1"/>
  <c r="DY88" i="1"/>
  <c r="DW88" i="1"/>
  <c r="DS88" i="1"/>
  <c r="DR88" i="1"/>
  <c r="DP88" i="1"/>
  <c r="DL88" i="1"/>
  <c r="DK88" i="1"/>
  <c r="DI88" i="1"/>
  <c r="DE88" i="1"/>
  <c r="DD88" i="1"/>
  <c r="DB88" i="1"/>
  <c r="CX88" i="1"/>
  <c r="CW88" i="1"/>
  <c r="CU88" i="1"/>
  <c r="CQ88" i="1"/>
  <c r="CP88" i="1"/>
  <c r="CN88" i="1"/>
  <c r="CJ88" i="1"/>
  <c r="CI88" i="1"/>
  <c r="CG88" i="1"/>
  <c r="CC88" i="1"/>
  <c r="CB88" i="1"/>
  <c r="BZ88" i="1"/>
  <c r="BV88" i="1"/>
  <c r="BU88" i="1"/>
  <c r="BS88" i="1"/>
  <c r="BO88" i="1"/>
  <c r="BN88" i="1"/>
  <c r="BL88" i="1"/>
  <c r="BH88" i="1"/>
  <c r="BG88" i="1"/>
  <c r="A88" i="1"/>
  <c r="EQ87" i="1"/>
  <c r="EP87" i="1"/>
  <c r="EO87" i="1"/>
  <c r="EN87" i="1"/>
  <c r="EM87" i="1"/>
  <c r="EL87" i="1"/>
  <c r="EG87" i="1"/>
  <c r="EC87" i="1"/>
  <c r="EF87" i="1" s="1"/>
  <c r="DZ87" i="1"/>
  <c r="DY87" i="1"/>
  <c r="DW87" i="1"/>
  <c r="DS87" i="1"/>
  <c r="DR87" i="1"/>
  <c r="DP87" i="1"/>
  <c r="DL87" i="1"/>
  <c r="DK87" i="1"/>
  <c r="DI87" i="1"/>
  <c r="DE87" i="1"/>
  <c r="DD87" i="1"/>
  <c r="DB87" i="1"/>
  <c r="CX87" i="1"/>
  <c r="CW87" i="1"/>
  <c r="CU87" i="1"/>
  <c r="CQ87" i="1"/>
  <c r="CP87" i="1"/>
  <c r="CN87" i="1"/>
  <c r="CJ87" i="1"/>
  <c r="CI87" i="1"/>
  <c r="CG87" i="1"/>
  <c r="CC87" i="1"/>
  <c r="CB87" i="1"/>
  <c r="BZ87" i="1"/>
  <c r="BV87" i="1"/>
  <c r="BU87" i="1"/>
  <c r="BS87" i="1"/>
  <c r="BO87" i="1"/>
  <c r="BN87" i="1"/>
  <c r="BL87" i="1"/>
  <c r="BH87" i="1"/>
  <c r="BG87" i="1"/>
  <c r="A87" i="1"/>
  <c r="EQ86" i="1"/>
  <c r="EP86" i="1"/>
  <c r="EO86" i="1"/>
  <c r="EN86" i="1"/>
  <c r="EM86" i="1"/>
  <c r="EL86" i="1"/>
  <c r="EG86" i="1"/>
  <c r="EC86" i="1"/>
  <c r="EF86" i="1" s="1"/>
  <c r="DZ86" i="1"/>
  <c r="DY86" i="1"/>
  <c r="DW86" i="1"/>
  <c r="DS86" i="1"/>
  <c r="DR86" i="1"/>
  <c r="DP86" i="1"/>
  <c r="DL86" i="1"/>
  <c r="DK86" i="1"/>
  <c r="DI86" i="1"/>
  <c r="DE86" i="1"/>
  <c r="DD86" i="1"/>
  <c r="DB86" i="1"/>
  <c r="CX86" i="1"/>
  <c r="CW86" i="1"/>
  <c r="CU86" i="1"/>
  <c r="CQ86" i="1"/>
  <c r="CP86" i="1"/>
  <c r="CN86" i="1"/>
  <c r="CJ86" i="1"/>
  <c r="CI86" i="1"/>
  <c r="CG86" i="1"/>
  <c r="CC86" i="1"/>
  <c r="CB86" i="1"/>
  <c r="BZ86" i="1"/>
  <c r="BV86" i="1"/>
  <c r="BU86" i="1"/>
  <c r="BS86" i="1"/>
  <c r="BO86" i="1"/>
  <c r="BN86" i="1"/>
  <c r="BL86" i="1"/>
  <c r="BH86" i="1"/>
  <c r="BG86" i="1"/>
  <c r="A86" i="1"/>
  <c r="EQ85" i="1"/>
  <c r="EP85" i="1"/>
  <c r="EO85" i="1"/>
  <c r="EN85" i="1"/>
  <c r="EM85" i="1"/>
  <c r="EL85" i="1"/>
  <c r="EG85" i="1"/>
  <c r="EC85" i="1"/>
  <c r="EF85" i="1" s="1"/>
  <c r="DZ85" i="1"/>
  <c r="DY85" i="1"/>
  <c r="DW85" i="1"/>
  <c r="DS85" i="1"/>
  <c r="DR85" i="1"/>
  <c r="DP85" i="1"/>
  <c r="DL85" i="1"/>
  <c r="DK85" i="1"/>
  <c r="DI85" i="1"/>
  <c r="DE85" i="1"/>
  <c r="DD85" i="1"/>
  <c r="DB85" i="1"/>
  <c r="CX85" i="1"/>
  <c r="CW85" i="1"/>
  <c r="CU85" i="1"/>
  <c r="CQ85" i="1"/>
  <c r="CP85" i="1"/>
  <c r="CN85" i="1"/>
  <c r="CJ85" i="1"/>
  <c r="CI85" i="1"/>
  <c r="CG85" i="1"/>
  <c r="CC85" i="1"/>
  <c r="CB85" i="1"/>
  <c r="BU85" i="1"/>
  <c r="BN85" i="1"/>
  <c r="BL85" i="1"/>
  <c r="BH85" i="1"/>
  <c r="BG85" i="1"/>
  <c r="A85" i="1"/>
  <c r="EQ84" i="1"/>
  <c r="EP84" i="1"/>
  <c r="EO84" i="1"/>
  <c r="EN84" i="1"/>
  <c r="EM84" i="1"/>
  <c r="EL84" i="1"/>
  <c r="EG84" i="1"/>
  <c r="EC84" i="1"/>
  <c r="EF84" i="1" s="1"/>
  <c r="DZ84" i="1"/>
  <c r="DY84" i="1"/>
  <c r="DW84" i="1"/>
  <c r="DS84" i="1"/>
  <c r="DR84" i="1"/>
  <c r="DP84" i="1"/>
  <c r="DL84" i="1"/>
  <c r="DK84" i="1"/>
  <c r="DI84" i="1"/>
  <c r="DE84" i="1"/>
  <c r="DD84" i="1"/>
  <c r="DB84" i="1"/>
  <c r="CX84" i="1"/>
  <c r="CW84" i="1"/>
  <c r="CU84" i="1"/>
  <c r="CQ84" i="1"/>
  <c r="CP84" i="1"/>
  <c r="CN84" i="1"/>
  <c r="CJ84" i="1"/>
  <c r="CI84" i="1"/>
  <c r="CG84" i="1"/>
  <c r="CC84" i="1"/>
  <c r="CB84" i="1"/>
  <c r="BZ84" i="1"/>
  <c r="BV84" i="1"/>
  <c r="BU84" i="1"/>
  <c r="BN84" i="1"/>
  <c r="BL84" i="1"/>
  <c r="BS84" i="1" s="1"/>
  <c r="BH84" i="1"/>
  <c r="BG84" i="1"/>
  <c r="A84" i="1"/>
  <c r="EQ83" i="1"/>
  <c r="EP83" i="1"/>
  <c r="EO83" i="1"/>
  <c r="EN83" i="1"/>
  <c r="EM83" i="1"/>
  <c r="EL83" i="1"/>
  <c r="EG83" i="1"/>
  <c r="EC83" i="1"/>
  <c r="EF83" i="1" s="1"/>
  <c r="DZ83" i="1"/>
  <c r="DY83" i="1"/>
  <c r="DW83" i="1"/>
  <c r="DS83" i="1"/>
  <c r="DR83" i="1"/>
  <c r="DP83" i="1"/>
  <c r="DL83" i="1"/>
  <c r="DK83" i="1"/>
  <c r="DI83" i="1"/>
  <c r="DE83" i="1"/>
  <c r="DD83" i="1"/>
  <c r="DB83" i="1"/>
  <c r="CX83" i="1"/>
  <c r="CW83" i="1"/>
  <c r="CU83" i="1"/>
  <c r="CQ83" i="1"/>
  <c r="CP83" i="1"/>
  <c r="CN83" i="1"/>
  <c r="CJ83" i="1"/>
  <c r="CI83" i="1"/>
  <c r="CG83" i="1"/>
  <c r="CC83" i="1"/>
  <c r="CB83" i="1"/>
  <c r="BZ83" i="1"/>
  <c r="BV83" i="1"/>
  <c r="BU83" i="1"/>
  <c r="BS83" i="1"/>
  <c r="BO83" i="1"/>
  <c r="BN83" i="1"/>
  <c r="BL83" i="1"/>
  <c r="BH83" i="1"/>
  <c r="BG83" i="1"/>
  <c r="A83" i="1"/>
  <c r="EQ82" i="1"/>
  <c r="EP82" i="1"/>
  <c r="EO82" i="1"/>
  <c r="EN82" i="1"/>
  <c r="EM82" i="1"/>
  <c r="EL82" i="1"/>
  <c r="EG82" i="1"/>
  <c r="EC82" i="1"/>
  <c r="EF82" i="1" s="1"/>
  <c r="DZ82" i="1"/>
  <c r="DY82" i="1"/>
  <c r="DW82" i="1"/>
  <c r="DS82" i="1"/>
  <c r="DR82" i="1"/>
  <c r="DP82" i="1"/>
  <c r="DL82" i="1"/>
  <c r="DK82" i="1"/>
  <c r="DI82" i="1"/>
  <c r="DE82" i="1"/>
  <c r="DD82" i="1"/>
  <c r="DB82" i="1"/>
  <c r="CX82" i="1"/>
  <c r="CW82" i="1"/>
  <c r="CU82" i="1"/>
  <c r="CQ82" i="1"/>
  <c r="CP82" i="1"/>
  <c r="CN82" i="1"/>
  <c r="CJ82" i="1"/>
  <c r="CI82" i="1"/>
  <c r="CG82" i="1"/>
  <c r="CC82" i="1"/>
  <c r="CB82" i="1"/>
  <c r="BZ82" i="1"/>
  <c r="BV82" i="1"/>
  <c r="BU82" i="1"/>
  <c r="BS82" i="1"/>
  <c r="BO82" i="1"/>
  <c r="BN82" i="1"/>
  <c r="BL82" i="1"/>
  <c r="BH82" i="1"/>
  <c r="BG82" i="1"/>
  <c r="A82" i="1"/>
  <c r="EQ81" i="1"/>
  <c r="EP81" i="1"/>
  <c r="EO81" i="1"/>
  <c r="EN81" i="1"/>
  <c r="EM81" i="1"/>
  <c r="EL81" i="1"/>
  <c r="EG81" i="1"/>
  <c r="EC81" i="1"/>
  <c r="EF81" i="1" s="1"/>
  <c r="DZ81" i="1"/>
  <c r="DY81" i="1"/>
  <c r="DW81" i="1"/>
  <c r="DS81" i="1"/>
  <c r="DR81" i="1"/>
  <c r="DP81" i="1"/>
  <c r="DL81" i="1"/>
  <c r="DK81" i="1"/>
  <c r="DI81" i="1"/>
  <c r="DE81" i="1"/>
  <c r="DD81" i="1"/>
  <c r="DB81" i="1"/>
  <c r="CX81" i="1"/>
  <c r="CW81" i="1"/>
  <c r="CU81" i="1"/>
  <c r="CQ81" i="1"/>
  <c r="CP81" i="1"/>
  <c r="CN81" i="1"/>
  <c r="CJ81" i="1"/>
  <c r="CI81" i="1"/>
  <c r="CG81" i="1"/>
  <c r="CC81" i="1"/>
  <c r="CB81" i="1"/>
  <c r="BZ81" i="1"/>
  <c r="BV81" i="1"/>
  <c r="BU81" i="1"/>
  <c r="BS81" i="1"/>
  <c r="BO81" i="1"/>
  <c r="BN81" i="1"/>
  <c r="BL81" i="1"/>
  <c r="BH81" i="1"/>
  <c r="BG81" i="1"/>
  <c r="A81" i="1"/>
  <c r="EQ80" i="1"/>
  <c r="EP80" i="1"/>
  <c r="EO80" i="1"/>
  <c r="EN80" i="1"/>
  <c r="EM80" i="1"/>
  <c r="EL80" i="1"/>
  <c r="EG80" i="1"/>
  <c r="EC80" i="1"/>
  <c r="EF80" i="1" s="1"/>
  <c r="DZ80" i="1"/>
  <c r="DY80" i="1"/>
  <c r="DW80" i="1"/>
  <c r="DS80" i="1"/>
  <c r="DR80" i="1"/>
  <c r="DP80" i="1"/>
  <c r="DL80" i="1"/>
  <c r="DK80" i="1"/>
  <c r="DI80" i="1"/>
  <c r="DE80" i="1"/>
  <c r="DD80" i="1"/>
  <c r="DB80" i="1"/>
  <c r="CX80" i="1"/>
  <c r="CW80" i="1"/>
  <c r="CU80" i="1"/>
  <c r="CQ80" i="1"/>
  <c r="CP80" i="1"/>
  <c r="CN80" i="1"/>
  <c r="CJ80" i="1"/>
  <c r="CI80" i="1"/>
  <c r="CG80" i="1"/>
  <c r="CC80" i="1"/>
  <c r="CB80" i="1"/>
  <c r="BZ80" i="1"/>
  <c r="BV80" i="1"/>
  <c r="BU80" i="1"/>
  <c r="BS80" i="1"/>
  <c r="BO80" i="1"/>
  <c r="BN80" i="1"/>
  <c r="BL80" i="1"/>
  <c r="BH80" i="1"/>
  <c r="BG80" i="1"/>
  <c r="A80" i="1"/>
  <c r="EQ79" i="1"/>
  <c r="EP79" i="1"/>
  <c r="EO79" i="1"/>
  <c r="EN79" i="1"/>
  <c r="EM79" i="1"/>
  <c r="EL79" i="1"/>
  <c r="EG79" i="1"/>
  <c r="EC79" i="1"/>
  <c r="EF79" i="1" s="1"/>
  <c r="DZ79" i="1"/>
  <c r="DY79" i="1"/>
  <c r="DW79" i="1"/>
  <c r="DS79" i="1"/>
  <c r="DR79" i="1"/>
  <c r="DP79" i="1"/>
  <c r="DL79" i="1"/>
  <c r="DK79" i="1"/>
  <c r="DI79" i="1"/>
  <c r="DE79" i="1"/>
  <c r="DD79" i="1"/>
  <c r="DB79" i="1"/>
  <c r="CX79" i="1"/>
  <c r="CW79" i="1"/>
  <c r="CU79" i="1"/>
  <c r="CQ79" i="1"/>
  <c r="CP79" i="1"/>
  <c r="CN79" i="1"/>
  <c r="CJ79" i="1"/>
  <c r="CI79" i="1"/>
  <c r="CG79" i="1"/>
  <c r="CC79" i="1"/>
  <c r="CB79" i="1"/>
  <c r="BZ79" i="1"/>
  <c r="BV79" i="1"/>
  <c r="BU79" i="1"/>
  <c r="BS79" i="1"/>
  <c r="BO79" i="1"/>
  <c r="BN79" i="1"/>
  <c r="BL79" i="1"/>
  <c r="BH79" i="1"/>
  <c r="BG79" i="1"/>
  <c r="A79" i="1"/>
  <c r="EQ78" i="1"/>
  <c r="EP78" i="1"/>
  <c r="EO78" i="1"/>
  <c r="EN78" i="1"/>
  <c r="EM78" i="1"/>
  <c r="EL78" i="1"/>
  <c r="EG78" i="1"/>
  <c r="EC78" i="1"/>
  <c r="EF78" i="1" s="1"/>
  <c r="DZ78" i="1"/>
  <c r="DY78" i="1"/>
  <c r="DW78" i="1"/>
  <c r="DS78" i="1"/>
  <c r="DR78" i="1"/>
  <c r="DP78" i="1"/>
  <c r="DL78" i="1"/>
  <c r="DK78" i="1"/>
  <c r="DI78" i="1"/>
  <c r="DE78" i="1"/>
  <c r="DD78" i="1"/>
  <c r="DB78" i="1"/>
  <c r="CX78" i="1"/>
  <c r="CW78" i="1"/>
  <c r="CU78" i="1"/>
  <c r="CQ78" i="1"/>
  <c r="CP78" i="1"/>
  <c r="CN78" i="1"/>
  <c r="CJ78" i="1"/>
  <c r="CI78" i="1"/>
  <c r="CG78" i="1"/>
  <c r="CC78" i="1"/>
  <c r="CB78" i="1"/>
  <c r="BZ78" i="1"/>
  <c r="BV78" i="1"/>
  <c r="BU78" i="1"/>
  <c r="BS78" i="1"/>
  <c r="BO78" i="1"/>
  <c r="BN78" i="1"/>
  <c r="BL78" i="1"/>
  <c r="BH78" i="1"/>
  <c r="BG78" i="1"/>
  <c r="A78" i="1"/>
  <c r="EQ77" i="1"/>
  <c r="EP77" i="1"/>
  <c r="EO77" i="1"/>
  <c r="EN77" i="1"/>
  <c r="EM77" i="1"/>
  <c r="EL77" i="1"/>
  <c r="EG77" i="1"/>
  <c r="EC77" i="1"/>
  <c r="EF77" i="1" s="1"/>
  <c r="DZ77" i="1"/>
  <c r="DY77" i="1"/>
  <c r="DW77" i="1"/>
  <c r="DS77" i="1"/>
  <c r="DR77" i="1"/>
  <c r="DP77" i="1"/>
  <c r="DL77" i="1"/>
  <c r="DK77" i="1"/>
  <c r="DI77" i="1"/>
  <c r="DE77" i="1"/>
  <c r="DD77" i="1"/>
  <c r="DB77" i="1"/>
  <c r="CX77" i="1"/>
  <c r="CW77" i="1"/>
  <c r="CU77" i="1"/>
  <c r="CQ77" i="1"/>
  <c r="CP77" i="1"/>
  <c r="CN77" i="1"/>
  <c r="CJ77" i="1"/>
  <c r="CI77" i="1"/>
  <c r="CG77" i="1"/>
  <c r="CC77" i="1"/>
  <c r="CB77" i="1"/>
  <c r="BZ77" i="1"/>
  <c r="BV77" i="1"/>
  <c r="BU77" i="1"/>
  <c r="BS77" i="1"/>
  <c r="BO77" i="1"/>
  <c r="BN77" i="1"/>
  <c r="BL77" i="1"/>
  <c r="BH77" i="1"/>
  <c r="BG77" i="1"/>
  <c r="A77" i="1"/>
  <c r="EQ76" i="1"/>
  <c r="EP76" i="1"/>
  <c r="EO76" i="1"/>
  <c r="EN76" i="1"/>
  <c r="EM76" i="1"/>
  <c r="EL76" i="1"/>
  <c r="EG76" i="1"/>
  <c r="EC76" i="1"/>
  <c r="EF76" i="1" s="1"/>
  <c r="DZ76" i="1"/>
  <c r="DY76" i="1"/>
  <c r="DW76" i="1"/>
  <c r="DS76" i="1"/>
  <c r="DR76" i="1"/>
  <c r="DP76" i="1"/>
  <c r="DL76" i="1"/>
  <c r="DK76" i="1"/>
  <c r="DI76" i="1"/>
  <c r="DE76" i="1"/>
  <c r="DD76" i="1"/>
  <c r="DB76" i="1"/>
  <c r="CX76" i="1"/>
  <c r="CW76" i="1"/>
  <c r="CU76" i="1"/>
  <c r="CQ76" i="1"/>
  <c r="CP76" i="1"/>
  <c r="CN76" i="1"/>
  <c r="CJ76" i="1"/>
  <c r="CI76" i="1"/>
  <c r="CG76" i="1"/>
  <c r="CC76" i="1"/>
  <c r="CB76" i="1"/>
  <c r="BZ76" i="1"/>
  <c r="BV76" i="1"/>
  <c r="BU76" i="1"/>
  <c r="BS76" i="1"/>
  <c r="BO76" i="1"/>
  <c r="BN76" i="1"/>
  <c r="BL76" i="1"/>
  <c r="BH76" i="1"/>
  <c r="BG76" i="1"/>
  <c r="A76" i="1"/>
  <c r="EQ75" i="1"/>
  <c r="EP75" i="1"/>
  <c r="EO75" i="1"/>
  <c r="EN75" i="1"/>
  <c r="EM75" i="1"/>
  <c r="EL75" i="1"/>
  <c r="EG75" i="1"/>
  <c r="EC75" i="1"/>
  <c r="EF75" i="1" s="1"/>
  <c r="DZ75" i="1"/>
  <c r="DY75" i="1"/>
  <c r="DW75" i="1"/>
  <c r="DS75" i="1"/>
  <c r="DR75" i="1"/>
  <c r="DP75" i="1"/>
  <c r="DL75" i="1"/>
  <c r="DK75" i="1"/>
  <c r="DI75" i="1"/>
  <c r="DE75" i="1"/>
  <c r="DD75" i="1"/>
  <c r="DB75" i="1"/>
  <c r="CX75" i="1"/>
  <c r="CW75" i="1"/>
  <c r="CU75" i="1"/>
  <c r="CQ75" i="1"/>
  <c r="CP75" i="1"/>
  <c r="CJ75" i="1"/>
  <c r="CI75" i="1"/>
  <c r="CG75" i="1"/>
  <c r="CC75" i="1"/>
  <c r="BZ75" i="1"/>
  <c r="BV75" i="1"/>
  <c r="BY75" i="1" s="1"/>
  <c r="CB75" i="1" s="1"/>
  <c r="BU75" i="1"/>
  <c r="BS75" i="1"/>
  <c r="BO75" i="1"/>
  <c r="BL75" i="1"/>
  <c r="BH75" i="1"/>
  <c r="BK75" i="1" s="1"/>
  <c r="BN75" i="1" s="1"/>
  <c r="BG75" i="1"/>
  <c r="A75" i="1"/>
  <c r="EQ74" i="1"/>
  <c r="EP74" i="1"/>
  <c r="EO74" i="1"/>
  <c r="EN74" i="1"/>
  <c r="EM74" i="1"/>
  <c r="EL74" i="1"/>
  <c r="EG74" i="1"/>
  <c r="EC74" i="1"/>
  <c r="EF74" i="1" s="1"/>
  <c r="DZ74" i="1"/>
  <c r="DW74" i="1"/>
  <c r="DS74" i="1"/>
  <c r="DP74" i="1"/>
  <c r="DO74" i="1"/>
  <c r="DR74" i="1" s="1"/>
  <c r="DL74" i="1"/>
  <c r="DK74" i="1"/>
  <c r="DE74" i="1"/>
  <c r="DB74" i="1"/>
  <c r="CX74" i="1"/>
  <c r="CU74" i="1"/>
  <c r="CT74" i="1"/>
  <c r="DA74" i="1" s="1"/>
  <c r="DD74" i="1" s="1"/>
  <c r="CQ74" i="1"/>
  <c r="CP74" i="1"/>
  <c r="CJ74" i="1"/>
  <c r="CG74" i="1"/>
  <c r="CC74" i="1"/>
  <c r="BZ74" i="1"/>
  <c r="BY74" i="1"/>
  <c r="CF74" i="1" s="1"/>
  <c r="CI74" i="1" s="1"/>
  <c r="BV74" i="1"/>
  <c r="BU74" i="1"/>
  <c r="BO74" i="1"/>
  <c r="BN74" i="1"/>
  <c r="BL74" i="1"/>
  <c r="BH74" i="1"/>
  <c r="BG74" i="1"/>
  <c r="A74" i="1"/>
  <c r="EQ73" i="1"/>
  <c r="EP73" i="1"/>
  <c r="EO73" i="1"/>
  <c r="EN73" i="1"/>
  <c r="EM73" i="1"/>
  <c r="EL73" i="1"/>
  <c r="EG73" i="1"/>
  <c r="EC73" i="1"/>
  <c r="EF73" i="1" s="1"/>
  <c r="DZ73" i="1"/>
  <c r="DW73" i="1"/>
  <c r="DS73" i="1"/>
  <c r="DP73" i="1"/>
  <c r="DO73" i="1"/>
  <c r="DR73" i="1" s="1"/>
  <c r="DL73" i="1"/>
  <c r="DK73" i="1"/>
  <c r="DE73" i="1"/>
  <c r="DB73" i="1"/>
  <c r="DA73" i="1"/>
  <c r="DD73" i="1" s="1"/>
  <c r="CX73" i="1"/>
  <c r="CU73" i="1"/>
  <c r="CT73" i="1"/>
  <c r="CW73" i="1" s="1"/>
  <c r="CQ73" i="1"/>
  <c r="CP73" i="1"/>
  <c r="CJ73" i="1"/>
  <c r="CG73" i="1"/>
  <c r="CC73" i="1"/>
  <c r="BZ73" i="1"/>
  <c r="BY73" i="1"/>
  <c r="CF73" i="1" s="1"/>
  <c r="CI73" i="1" s="1"/>
  <c r="BV73" i="1"/>
  <c r="BU73" i="1"/>
  <c r="BO73" i="1"/>
  <c r="BN73" i="1"/>
  <c r="BL73" i="1"/>
  <c r="BH73" i="1"/>
  <c r="BG73" i="1"/>
  <c r="A73" i="1"/>
  <c r="EQ72" i="1"/>
  <c r="EP72" i="1"/>
  <c r="EO72" i="1"/>
  <c r="EN72" i="1"/>
  <c r="EM72" i="1"/>
  <c r="EL72" i="1"/>
  <c r="EG72" i="1"/>
  <c r="EC72" i="1"/>
  <c r="EF72" i="1" s="1"/>
  <c r="DZ72" i="1"/>
  <c r="DY72" i="1"/>
  <c r="DW72" i="1"/>
  <c r="DS72" i="1"/>
  <c r="DR72" i="1"/>
  <c r="DP72" i="1"/>
  <c r="DL72" i="1"/>
  <c r="DK72" i="1"/>
  <c r="DI72" i="1"/>
  <c r="DE72" i="1"/>
  <c r="DD72" i="1"/>
  <c r="DB72" i="1"/>
  <c r="CX72" i="1"/>
  <c r="CW72" i="1"/>
  <c r="CU72" i="1"/>
  <c r="CQ72" i="1"/>
  <c r="CP72" i="1"/>
  <c r="CJ72" i="1"/>
  <c r="CI72" i="1"/>
  <c r="CG72" i="1"/>
  <c r="CC72" i="1"/>
  <c r="BZ72" i="1"/>
  <c r="BV72" i="1"/>
  <c r="BY72" i="1" s="1"/>
  <c r="CB72" i="1" s="1"/>
  <c r="BU72" i="1"/>
  <c r="BS72" i="1"/>
  <c r="BO72" i="1"/>
  <c r="BL72" i="1"/>
  <c r="BH72" i="1"/>
  <c r="BK72" i="1" s="1"/>
  <c r="BN72" i="1" s="1"/>
  <c r="BG72" i="1"/>
  <c r="A72" i="1"/>
  <c r="EQ71" i="1"/>
  <c r="EP71" i="1"/>
  <c r="EO71" i="1"/>
  <c r="EN71" i="1"/>
  <c r="EM71" i="1"/>
  <c r="EL71" i="1"/>
  <c r="EG71" i="1"/>
  <c r="EC71" i="1"/>
  <c r="EF71" i="1" s="1"/>
  <c r="DZ71" i="1"/>
  <c r="DY71" i="1"/>
  <c r="DW71" i="1"/>
  <c r="DS71" i="1"/>
  <c r="DR71" i="1"/>
  <c r="DP71" i="1"/>
  <c r="DL71" i="1"/>
  <c r="DK71" i="1"/>
  <c r="DI71" i="1"/>
  <c r="DE71" i="1"/>
  <c r="DD71" i="1"/>
  <c r="DB71" i="1"/>
  <c r="CX71" i="1"/>
  <c r="CW71" i="1"/>
  <c r="CU71" i="1"/>
  <c r="CQ71" i="1"/>
  <c r="CP71" i="1"/>
  <c r="CJ71" i="1"/>
  <c r="CI71" i="1"/>
  <c r="CG71" i="1"/>
  <c r="CC71" i="1"/>
  <c r="BZ71" i="1"/>
  <c r="BV71" i="1"/>
  <c r="BY71" i="1" s="1"/>
  <c r="CB71" i="1" s="1"/>
  <c r="BU71" i="1"/>
  <c r="BS71" i="1"/>
  <c r="BO71" i="1"/>
  <c r="BL71" i="1"/>
  <c r="BH71" i="1"/>
  <c r="BK71" i="1" s="1"/>
  <c r="BN71" i="1" s="1"/>
  <c r="BG71" i="1"/>
  <c r="A71" i="1"/>
  <c r="EQ70" i="1"/>
  <c r="EP70" i="1"/>
  <c r="EO70" i="1"/>
  <c r="EN70" i="1"/>
  <c r="EM70" i="1"/>
  <c r="EL70" i="1"/>
  <c r="EG70" i="1"/>
  <c r="EC70" i="1"/>
  <c r="EF70" i="1" s="1"/>
  <c r="DZ70" i="1"/>
  <c r="DW70" i="1"/>
  <c r="DS70" i="1"/>
  <c r="DP70" i="1"/>
  <c r="DO70" i="1"/>
  <c r="DV70" i="1" s="1"/>
  <c r="DY70" i="1" s="1"/>
  <c r="DL70" i="1"/>
  <c r="DK70" i="1"/>
  <c r="DE70" i="1"/>
  <c r="DB70" i="1"/>
  <c r="CX70" i="1"/>
  <c r="CU70" i="1"/>
  <c r="CT70" i="1"/>
  <c r="DA70" i="1" s="1"/>
  <c r="DD70" i="1" s="1"/>
  <c r="CQ70" i="1"/>
  <c r="CP70" i="1"/>
  <c r="CJ70" i="1"/>
  <c r="CG70" i="1"/>
  <c r="CC70" i="1"/>
  <c r="BZ70" i="1"/>
  <c r="BY70" i="1"/>
  <c r="CB70" i="1" s="1"/>
  <c r="BV70" i="1"/>
  <c r="BU70" i="1"/>
  <c r="BO70" i="1"/>
  <c r="BN70" i="1"/>
  <c r="BL70" i="1"/>
  <c r="BH70" i="1"/>
  <c r="BG70" i="1"/>
  <c r="A70" i="1"/>
  <c r="EQ69" i="1"/>
  <c r="EP69" i="1"/>
  <c r="EO69" i="1"/>
  <c r="EN69" i="1"/>
  <c r="EM69" i="1"/>
  <c r="EL69" i="1"/>
  <c r="EG69" i="1"/>
  <c r="EC69" i="1"/>
  <c r="EF69" i="1" s="1"/>
  <c r="DZ69" i="1"/>
  <c r="DW69" i="1"/>
  <c r="DS69" i="1"/>
  <c r="DP69" i="1"/>
  <c r="DO69" i="1"/>
  <c r="DV69" i="1" s="1"/>
  <c r="DY69" i="1" s="1"/>
  <c r="DL69" i="1"/>
  <c r="DK69" i="1"/>
  <c r="DE69" i="1"/>
  <c r="DB69" i="1"/>
  <c r="CX69" i="1"/>
  <c r="CU69" i="1"/>
  <c r="CT69" i="1"/>
  <c r="CQ69" i="1"/>
  <c r="CP69" i="1"/>
  <c r="CJ69" i="1"/>
  <c r="CG69" i="1"/>
  <c r="CC69" i="1"/>
  <c r="BZ69" i="1"/>
  <c r="BY69" i="1"/>
  <c r="CB69" i="1" s="1"/>
  <c r="BV69" i="1"/>
  <c r="BU69" i="1"/>
  <c r="BO69" i="1"/>
  <c r="BN69" i="1"/>
  <c r="BL69" i="1"/>
  <c r="BH69" i="1"/>
  <c r="BG69" i="1"/>
  <c r="A69" i="1"/>
  <c r="EQ68" i="1"/>
  <c r="EP68" i="1"/>
  <c r="EO68" i="1"/>
  <c r="EN68" i="1"/>
  <c r="EM68" i="1"/>
  <c r="EL68" i="1"/>
  <c r="EG68" i="1"/>
  <c r="EF68" i="1"/>
  <c r="EC68" i="1"/>
  <c r="DZ68" i="1"/>
  <c r="DW68" i="1"/>
  <c r="DS68" i="1"/>
  <c r="DP68" i="1"/>
  <c r="DO68" i="1"/>
  <c r="DV68" i="1" s="1"/>
  <c r="DY68" i="1" s="1"/>
  <c r="DL68" i="1"/>
  <c r="DK68" i="1"/>
  <c r="DE68" i="1"/>
  <c r="DB68" i="1"/>
  <c r="CX68" i="1"/>
  <c r="CU68" i="1"/>
  <c r="CT68" i="1"/>
  <c r="CW68" i="1" s="1"/>
  <c r="CQ68" i="1"/>
  <c r="CP68" i="1"/>
  <c r="CJ68" i="1"/>
  <c r="CG68" i="1"/>
  <c r="CC68" i="1"/>
  <c r="BZ68" i="1"/>
  <c r="BY68" i="1"/>
  <c r="CF68" i="1" s="1"/>
  <c r="CI68" i="1" s="1"/>
  <c r="BV68" i="1"/>
  <c r="BU68" i="1"/>
  <c r="BO68" i="1"/>
  <c r="BN68" i="1"/>
  <c r="BL68" i="1"/>
  <c r="BH68" i="1"/>
  <c r="BG68" i="1"/>
  <c r="A68" i="1"/>
  <c r="EQ67" i="1"/>
  <c r="EP67" i="1"/>
  <c r="EO67" i="1"/>
  <c r="EN67" i="1"/>
  <c r="EM67" i="1"/>
  <c r="EL67" i="1"/>
  <c r="EG67" i="1"/>
  <c r="EC67" i="1"/>
  <c r="EF67" i="1" s="1"/>
  <c r="DZ67" i="1"/>
  <c r="DY67" i="1"/>
  <c r="DW67" i="1"/>
  <c r="DS67" i="1"/>
  <c r="DR67" i="1"/>
  <c r="DP67" i="1"/>
  <c r="DL67" i="1"/>
  <c r="DK67" i="1"/>
  <c r="DI67" i="1"/>
  <c r="DE67" i="1"/>
  <c r="DD67" i="1"/>
  <c r="DB67" i="1"/>
  <c r="CX67" i="1"/>
  <c r="CW67" i="1"/>
  <c r="CU67" i="1"/>
  <c r="CQ67" i="1"/>
  <c r="CP67" i="1"/>
  <c r="CJ67" i="1"/>
  <c r="CI67" i="1"/>
  <c r="CG67" i="1"/>
  <c r="CC67" i="1"/>
  <c r="BZ67" i="1"/>
  <c r="BV67" i="1"/>
  <c r="BY67" i="1" s="1"/>
  <c r="CB67" i="1" s="1"/>
  <c r="BU67" i="1"/>
  <c r="BS67" i="1"/>
  <c r="BO67" i="1"/>
  <c r="BL67" i="1"/>
  <c r="BH67" i="1"/>
  <c r="BK67" i="1" s="1"/>
  <c r="BN67" i="1" s="1"/>
  <c r="BG67" i="1"/>
  <c r="A67" i="1"/>
  <c r="EQ66" i="1"/>
  <c r="EP66" i="1"/>
  <c r="EO66" i="1"/>
  <c r="EN66" i="1"/>
  <c r="EM66" i="1"/>
  <c r="EL66" i="1"/>
  <c r="EG66" i="1"/>
  <c r="EC66" i="1"/>
  <c r="EF66" i="1" s="1"/>
  <c r="DZ66" i="1"/>
  <c r="DY66" i="1"/>
  <c r="DW66" i="1"/>
  <c r="DS66" i="1"/>
  <c r="DR66" i="1"/>
  <c r="DP66" i="1"/>
  <c r="DL66" i="1"/>
  <c r="DK66" i="1"/>
  <c r="DI66" i="1"/>
  <c r="DE66" i="1"/>
  <c r="DD66" i="1"/>
  <c r="DB66" i="1"/>
  <c r="CX66" i="1"/>
  <c r="CW66" i="1"/>
  <c r="CU66" i="1"/>
  <c r="CQ66" i="1"/>
  <c r="CP66" i="1"/>
  <c r="CJ66" i="1"/>
  <c r="CI66" i="1"/>
  <c r="CG66" i="1"/>
  <c r="CC66" i="1"/>
  <c r="BZ66" i="1"/>
  <c r="BV66" i="1"/>
  <c r="BY66" i="1" s="1"/>
  <c r="CB66" i="1" s="1"/>
  <c r="BU66" i="1"/>
  <c r="BS66" i="1"/>
  <c r="BO66" i="1"/>
  <c r="BL66" i="1"/>
  <c r="BH66" i="1"/>
  <c r="BK66" i="1" s="1"/>
  <c r="BN66" i="1" s="1"/>
  <c r="BG66" i="1"/>
  <c r="A66" i="1"/>
  <c r="EQ65" i="1"/>
  <c r="EP65" i="1"/>
  <c r="EO65" i="1"/>
  <c r="EN65" i="1"/>
  <c r="EM65" i="1"/>
  <c r="EL65" i="1"/>
  <c r="EG65" i="1"/>
  <c r="EC65" i="1"/>
  <c r="EF65" i="1" s="1"/>
  <c r="DZ65" i="1"/>
  <c r="DW65" i="1"/>
  <c r="DS65" i="1"/>
  <c r="DP65" i="1"/>
  <c r="DO65" i="1"/>
  <c r="DR65" i="1" s="1"/>
  <c r="DL65" i="1"/>
  <c r="DK65" i="1"/>
  <c r="DE65" i="1"/>
  <c r="DB65" i="1"/>
  <c r="CX65" i="1"/>
  <c r="CU65" i="1"/>
  <c r="CT65" i="1"/>
  <c r="CW65" i="1" s="1"/>
  <c r="CQ65" i="1"/>
  <c r="CP65" i="1"/>
  <c r="CJ65" i="1"/>
  <c r="CG65" i="1"/>
  <c r="CC65" i="1"/>
  <c r="BZ65" i="1"/>
  <c r="BY65" i="1"/>
  <c r="CF65" i="1" s="1"/>
  <c r="CI65" i="1" s="1"/>
  <c r="BV65" i="1"/>
  <c r="BU65" i="1"/>
  <c r="BO65" i="1"/>
  <c r="BN65" i="1"/>
  <c r="BL65" i="1"/>
  <c r="BH65" i="1"/>
  <c r="BG65" i="1"/>
  <c r="A65" i="1"/>
  <c r="EQ64" i="1"/>
  <c r="EP64" i="1"/>
  <c r="EO64" i="1"/>
  <c r="EN64" i="1"/>
  <c r="EM64" i="1"/>
  <c r="EL64" i="1"/>
  <c r="EG64" i="1"/>
  <c r="EC64" i="1"/>
  <c r="EF64" i="1" s="1"/>
  <c r="DZ64" i="1"/>
  <c r="DW64" i="1"/>
  <c r="DS64" i="1"/>
  <c r="DP64" i="1"/>
  <c r="DO64" i="1"/>
  <c r="DV64" i="1" s="1"/>
  <c r="DY64" i="1" s="1"/>
  <c r="DL64" i="1"/>
  <c r="DK64" i="1"/>
  <c r="DE64" i="1"/>
  <c r="DB64" i="1"/>
  <c r="CX64" i="1"/>
  <c r="CU64" i="1"/>
  <c r="CT64" i="1"/>
  <c r="DA64" i="1" s="1"/>
  <c r="DD64" i="1" s="1"/>
  <c r="CQ64" i="1"/>
  <c r="CP64" i="1"/>
  <c r="CJ64" i="1"/>
  <c r="CG64" i="1"/>
  <c r="CC64" i="1"/>
  <c r="BZ64" i="1"/>
  <c r="BY64" i="1"/>
  <c r="CB64" i="1" s="1"/>
  <c r="BV64" i="1"/>
  <c r="BU64" i="1"/>
  <c r="BN64" i="1"/>
  <c r="BL64" i="1"/>
  <c r="BO64" i="1" s="1"/>
  <c r="BH64" i="1"/>
  <c r="BG64" i="1"/>
  <c r="A64" i="1"/>
  <c r="EQ63" i="1"/>
  <c r="EP63" i="1"/>
  <c r="EO63" i="1"/>
  <c r="EN63" i="1"/>
  <c r="EM63" i="1"/>
  <c r="EL63" i="1"/>
  <c r="EG63" i="1"/>
  <c r="EC63" i="1"/>
  <c r="EF63" i="1" s="1"/>
  <c r="DZ63" i="1"/>
  <c r="DW63" i="1"/>
  <c r="DS63" i="1"/>
  <c r="DP63" i="1"/>
  <c r="DO63" i="1"/>
  <c r="DV63" i="1" s="1"/>
  <c r="DY63" i="1" s="1"/>
  <c r="DL63" i="1"/>
  <c r="DK63" i="1"/>
  <c r="DE63" i="1"/>
  <c r="DB63" i="1"/>
  <c r="CX63" i="1"/>
  <c r="CU63" i="1"/>
  <c r="CT63" i="1"/>
  <c r="DA63" i="1" s="1"/>
  <c r="DD63" i="1" s="1"/>
  <c r="CQ63" i="1"/>
  <c r="CP63" i="1"/>
  <c r="CJ63" i="1"/>
  <c r="CG63" i="1"/>
  <c r="CC63" i="1"/>
  <c r="BZ63" i="1"/>
  <c r="BY63" i="1"/>
  <c r="BV63" i="1"/>
  <c r="BU63" i="1"/>
  <c r="BO63" i="1"/>
  <c r="BN63" i="1"/>
  <c r="BL63" i="1"/>
  <c r="BH63" i="1"/>
  <c r="BG63" i="1"/>
  <c r="A63" i="1"/>
  <c r="EQ62" i="1"/>
  <c r="EP62" i="1"/>
  <c r="EO62" i="1"/>
  <c r="EN62" i="1"/>
  <c r="EM62" i="1"/>
  <c r="EL62" i="1"/>
  <c r="EG62" i="1"/>
  <c r="EC62" i="1"/>
  <c r="EF62" i="1" s="1"/>
  <c r="DZ62" i="1"/>
  <c r="DW62" i="1"/>
  <c r="DS62" i="1"/>
  <c r="DP62" i="1"/>
  <c r="DO62" i="1"/>
  <c r="DV62" i="1" s="1"/>
  <c r="DY62" i="1" s="1"/>
  <c r="DL62" i="1"/>
  <c r="DK62" i="1"/>
  <c r="DE62" i="1"/>
  <c r="DB62" i="1"/>
  <c r="CX62" i="1"/>
  <c r="CU62" i="1"/>
  <c r="CT62" i="1"/>
  <c r="DA62" i="1" s="1"/>
  <c r="DD62" i="1" s="1"/>
  <c r="CQ62" i="1"/>
  <c r="CP62" i="1"/>
  <c r="CJ62" i="1"/>
  <c r="CG62" i="1"/>
  <c r="CC62" i="1"/>
  <c r="BZ62" i="1"/>
  <c r="BY62" i="1"/>
  <c r="CB62" i="1" s="1"/>
  <c r="BV62" i="1"/>
  <c r="BU62" i="1"/>
  <c r="BO62" i="1"/>
  <c r="BN62" i="1"/>
  <c r="BL62" i="1"/>
  <c r="BH62" i="1"/>
  <c r="BG62" i="1"/>
  <c r="A62" i="1"/>
  <c r="EQ61" i="1"/>
  <c r="EP61" i="1"/>
  <c r="EO61" i="1"/>
  <c r="EN61" i="1"/>
  <c r="EM61" i="1"/>
  <c r="EL61" i="1"/>
  <c r="EG61" i="1"/>
  <c r="EC61" i="1"/>
  <c r="EF61" i="1" s="1"/>
  <c r="DZ61" i="1"/>
  <c r="DW61" i="1"/>
  <c r="DS61" i="1"/>
  <c r="DP61" i="1"/>
  <c r="DO61" i="1"/>
  <c r="DR61" i="1" s="1"/>
  <c r="DL61" i="1"/>
  <c r="DK61" i="1"/>
  <c r="DE61" i="1"/>
  <c r="DB61" i="1"/>
  <c r="CX61" i="1"/>
  <c r="CU61" i="1"/>
  <c r="CT61" i="1"/>
  <c r="CW61" i="1" s="1"/>
  <c r="CQ61" i="1"/>
  <c r="CP61" i="1"/>
  <c r="CJ61" i="1"/>
  <c r="CG61" i="1"/>
  <c r="CC61" i="1"/>
  <c r="BZ61" i="1"/>
  <c r="BY61" i="1"/>
  <c r="CF61" i="1" s="1"/>
  <c r="CI61" i="1" s="1"/>
  <c r="BV61" i="1"/>
  <c r="BU61" i="1"/>
  <c r="BO61" i="1"/>
  <c r="BN61" i="1"/>
  <c r="BL61" i="1"/>
  <c r="BH61" i="1"/>
  <c r="BG61" i="1"/>
  <c r="A61" i="1"/>
  <c r="EQ60" i="1"/>
  <c r="EP60" i="1"/>
  <c r="EO60" i="1"/>
  <c r="EN60" i="1"/>
  <c r="EM60" i="1"/>
  <c r="EL60" i="1"/>
  <c r="EG60" i="1"/>
  <c r="EC60" i="1"/>
  <c r="EF60" i="1" s="1"/>
  <c r="DZ60" i="1"/>
  <c r="DW60" i="1"/>
  <c r="DS60" i="1"/>
  <c r="DP60" i="1"/>
  <c r="DO60" i="1"/>
  <c r="DV60" i="1" s="1"/>
  <c r="DY60" i="1" s="1"/>
  <c r="DL60" i="1"/>
  <c r="DK60" i="1"/>
  <c r="DE60" i="1"/>
  <c r="DB60" i="1"/>
  <c r="CX60" i="1"/>
  <c r="CU60" i="1"/>
  <c r="CT60" i="1"/>
  <c r="DA60" i="1" s="1"/>
  <c r="DD60" i="1" s="1"/>
  <c r="CQ60" i="1"/>
  <c r="CP60" i="1"/>
  <c r="CJ60" i="1"/>
  <c r="CG60" i="1"/>
  <c r="CC60" i="1"/>
  <c r="BZ60" i="1"/>
  <c r="BY60" i="1"/>
  <c r="CB60" i="1" s="1"/>
  <c r="BV60" i="1"/>
  <c r="BU60" i="1"/>
  <c r="BO60" i="1"/>
  <c r="BN60" i="1"/>
  <c r="BL60" i="1"/>
  <c r="BH60" i="1"/>
  <c r="BG60" i="1"/>
  <c r="A60" i="1"/>
  <c r="EQ59" i="1"/>
  <c r="EP59" i="1"/>
  <c r="EO59" i="1"/>
  <c r="EN59" i="1"/>
  <c r="EM59" i="1"/>
  <c r="EL59" i="1"/>
  <c r="EG59" i="1"/>
  <c r="EC59" i="1"/>
  <c r="EF59" i="1" s="1"/>
  <c r="DZ59" i="1"/>
  <c r="DW59" i="1"/>
  <c r="DS59" i="1"/>
  <c r="DP59" i="1"/>
  <c r="DO59" i="1"/>
  <c r="DV59" i="1" s="1"/>
  <c r="DY59" i="1" s="1"/>
  <c r="DL59" i="1"/>
  <c r="DK59" i="1"/>
  <c r="DE59" i="1"/>
  <c r="DB59" i="1"/>
  <c r="CX59" i="1"/>
  <c r="CU59" i="1"/>
  <c r="CT59" i="1"/>
  <c r="DA59" i="1" s="1"/>
  <c r="DD59" i="1" s="1"/>
  <c r="CQ59" i="1"/>
  <c r="CP59" i="1"/>
  <c r="CJ59" i="1"/>
  <c r="CG59" i="1"/>
  <c r="CC59" i="1"/>
  <c r="BZ59" i="1"/>
  <c r="BY59" i="1"/>
  <c r="BV59" i="1"/>
  <c r="BU59" i="1"/>
  <c r="BO59" i="1"/>
  <c r="BN59" i="1"/>
  <c r="BL59" i="1"/>
  <c r="BH59" i="1"/>
  <c r="BG59" i="1"/>
  <c r="A59" i="1"/>
  <c r="EQ58" i="1"/>
  <c r="EP58" i="1"/>
  <c r="EO58" i="1"/>
  <c r="EN58" i="1"/>
  <c r="EM58" i="1"/>
  <c r="EL58" i="1"/>
  <c r="EG58" i="1"/>
  <c r="EF58" i="1"/>
  <c r="DZ58" i="1"/>
  <c r="DY58" i="1"/>
  <c r="DW58" i="1"/>
  <c r="DS58" i="1"/>
  <c r="DR58" i="1"/>
  <c r="DP58" i="1"/>
  <c r="DL58" i="1"/>
  <c r="DK58" i="1"/>
  <c r="DI58" i="1"/>
  <c r="DE58" i="1"/>
  <c r="DD58" i="1"/>
  <c r="DB58" i="1"/>
  <c r="CX58" i="1"/>
  <c r="CW58" i="1"/>
  <c r="CU58" i="1"/>
  <c r="CQ58" i="1"/>
  <c r="CP58" i="1"/>
  <c r="CJ58" i="1"/>
  <c r="CI58" i="1"/>
  <c r="CG58" i="1"/>
  <c r="CC58" i="1"/>
  <c r="CB58" i="1"/>
  <c r="BZ58" i="1"/>
  <c r="BV58" i="1"/>
  <c r="BU58" i="1"/>
  <c r="BN58" i="1"/>
  <c r="BL58" i="1"/>
  <c r="BO58" i="1" s="1"/>
  <c r="BH58" i="1"/>
  <c r="BG58" i="1"/>
  <c r="A58" i="1"/>
  <c r="EQ57" i="1"/>
  <c r="EP57" i="1"/>
  <c r="EO57" i="1"/>
  <c r="EN57" i="1"/>
  <c r="EM57" i="1"/>
  <c r="EL57" i="1"/>
  <c r="EG57" i="1"/>
  <c r="EC57" i="1"/>
  <c r="EF57" i="1" s="1"/>
  <c r="DZ57" i="1"/>
  <c r="DW57" i="1"/>
  <c r="DS57" i="1"/>
  <c r="DP57" i="1"/>
  <c r="DO57" i="1"/>
  <c r="DV57" i="1" s="1"/>
  <c r="DY57" i="1" s="1"/>
  <c r="DL57" i="1"/>
  <c r="DK57" i="1"/>
  <c r="DE57" i="1"/>
  <c r="DB57" i="1"/>
  <c r="CX57" i="1"/>
  <c r="CU57" i="1"/>
  <c r="CT57" i="1"/>
  <c r="DA57" i="1" s="1"/>
  <c r="DD57" i="1" s="1"/>
  <c r="CQ57" i="1"/>
  <c r="CP57" i="1"/>
  <c r="CJ57" i="1"/>
  <c r="CG57" i="1"/>
  <c r="CC57" i="1"/>
  <c r="BZ57" i="1"/>
  <c r="BY57" i="1"/>
  <c r="BV57" i="1"/>
  <c r="BU57" i="1"/>
  <c r="BO57" i="1"/>
  <c r="BN57" i="1"/>
  <c r="BL57" i="1"/>
  <c r="BH57" i="1"/>
  <c r="BG57" i="1"/>
  <c r="A57" i="1"/>
  <c r="EQ56" i="1"/>
  <c r="EP56" i="1"/>
  <c r="EO56" i="1"/>
  <c r="EN56" i="1"/>
  <c r="EM56" i="1"/>
  <c r="EL56" i="1"/>
  <c r="EG56" i="1"/>
  <c r="EC56" i="1"/>
  <c r="EF56" i="1" s="1"/>
  <c r="DZ56" i="1"/>
  <c r="DW56" i="1"/>
  <c r="DS56" i="1"/>
  <c r="DP56" i="1"/>
  <c r="DO56" i="1"/>
  <c r="DV56" i="1" s="1"/>
  <c r="DY56" i="1" s="1"/>
  <c r="DL56" i="1"/>
  <c r="DK56" i="1"/>
  <c r="DE56" i="1"/>
  <c r="DB56" i="1"/>
  <c r="CX56" i="1"/>
  <c r="CU56" i="1"/>
  <c r="CT56" i="1"/>
  <c r="DA56" i="1" s="1"/>
  <c r="DD56" i="1" s="1"/>
  <c r="CQ56" i="1"/>
  <c r="CP56" i="1"/>
  <c r="CJ56" i="1"/>
  <c r="CG56" i="1"/>
  <c r="CC56" i="1"/>
  <c r="BZ56" i="1"/>
  <c r="BY56" i="1"/>
  <c r="CB56" i="1" s="1"/>
  <c r="BV56" i="1"/>
  <c r="BU56" i="1"/>
  <c r="BO56" i="1"/>
  <c r="BN56" i="1"/>
  <c r="BL56" i="1"/>
  <c r="BH56" i="1"/>
  <c r="BG56" i="1"/>
  <c r="A56" i="1"/>
  <c r="EQ55" i="1"/>
  <c r="EP55" i="1"/>
  <c r="EO55" i="1"/>
  <c r="EN55" i="1"/>
  <c r="EM55" i="1"/>
  <c r="EL55" i="1"/>
  <c r="EG55" i="1"/>
  <c r="EC55" i="1"/>
  <c r="EF55" i="1" s="1"/>
  <c r="DZ55" i="1"/>
  <c r="DW55" i="1"/>
  <c r="DS55" i="1"/>
  <c r="DP55" i="1"/>
  <c r="DO55" i="1"/>
  <c r="DR55" i="1" s="1"/>
  <c r="DL55" i="1"/>
  <c r="DK55" i="1"/>
  <c r="DE55" i="1"/>
  <c r="DB55" i="1"/>
  <c r="CX55" i="1"/>
  <c r="CU55" i="1"/>
  <c r="CT55" i="1"/>
  <c r="DA55" i="1" s="1"/>
  <c r="DD55" i="1" s="1"/>
  <c r="CQ55" i="1"/>
  <c r="CP55" i="1"/>
  <c r="CJ55" i="1"/>
  <c r="CG55" i="1"/>
  <c r="CC55" i="1"/>
  <c r="BZ55" i="1"/>
  <c r="BY55" i="1"/>
  <c r="CB55" i="1" s="1"/>
  <c r="BV55" i="1"/>
  <c r="BU55" i="1"/>
  <c r="BO55" i="1"/>
  <c r="BN55" i="1"/>
  <c r="BL55" i="1"/>
  <c r="BH55" i="1"/>
  <c r="BG55" i="1"/>
  <c r="A55" i="1"/>
  <c r="EQ54" i="1"/>
  <c r="EP54" i="1"/>
  <c r="EO54" i="1"/>
  <c r="EN54" i="1"/>
  <c r="EM54" i="1"/>
  <c r="EL54" i="1"/>
  <c r="EG54" i="1"/>
  <c r="EC54" i="1"/>
  <c r="EF54" i="1" s="1"/>
  <c r="DZ54" i="1"/>
  <c r="DW54" i="1"/>
  <c r="DS54" i="1"/>
  <c r="DP54" i="1"/>
  <c r="DO54" i="1"/>
  <c r="DV54" i="1" s="1"/>
  <c r="DY54" i="1" s="1"/>
  <c r="DL54" i="1"/>
  <c r="DK54" i="1"/>
  <c r="DE54" i="1"/>
  <c r="DB54" i="1"/>
  <c r="CX54" i="1"/>
  <c r="CU54" i="1"/>
  <c r="CT54" i="1"/>
  <c r="DA54" i="1" s="1"/>
  <c r="DD54" i="1" s="1"/>
  <c r="CQ54" i="1"/>
  <c r="CP54" i="1"/>
  <c r="CJ54" i="1"/>
  <c r="CG54" i="1"/>
  <c r="CC54" i="1"/>
  <c r="BZ54" i="1"/>
  <c r="BY54" i="1"/>
  <c r="CB54" i="1" s="1"/>
  <c r="BV54" i="1"/>
  <c r="BU54" i="1"/>
  <c r="BO54" i="1"/>
  <c r="BN54" i="1"/>
  <c r="BL54" i="1"/>
  <c r="BH54" i="1"/>
  <c r="BG54" i="1"/>
  <c r="A54" i="1"/>
  <c r="EQ53" i="1"/>
  <c r="EP53" i="1"/>
  <c r="EO53" i="1"/>
  <c r="EN53" i="1"/>
  <c r="EM53" i="1"/>
  <c r="EL53" i="1"/>
  <c r="EG53" i="1"/>
  <c r="EC53" i="1"/>
  <c r="EF53" i="1" s="1"/>
  <c r="DZ53" i="1"/>
  <c r="DY53" i="1"/>
  <c r="DW53" i="1"/>
  <c r="DS53" i="1"/>
  <c r="DR53" i="1"/>
  <c r="DP53" i="1"/>
  <c r="DL53" i="1"/>
  <c r="DK53" i="1"/>
  <c r="DI53" i="1"/>
  <c r="DE53" i="1"/>
  <c r="DB53" i="1"/>
  <c r="DA53" i="1"/>
  <c r="DD53" i="1" s="1"/>
  <c r="CX53" i="1"/>
  <c r="CW53" i="1"/>
  <c r="CU53" i="1"/>
  <c r="CQ53" i="1"/>
  <c r="CP53" i="1"/>
  <c r="CN53" i="1"/>
  <c r="CJ53" i="1"/>
  <c r="CI53" i="1"/>
  <c r="CG53" i="1"/>
  <c r="CC53" i="1"/>
  <c r="CB53" i="1"/>
  <c r="BZ53" i="1"/>
  <c r="BV53" i="1"/>
  <c r="BU53" i="1"/>
  <c r="BO53" i="1"/>
  <c r="BN53" i="1"/>
  <c r="BL53" i="1"/>
  <c r="BH53" i="1"/>
  <c r="BG53" i="1"/>
  <c r="A53" i="1"/>
  <c r="EQ52" i="1"/>
  <c r="EP52" i="1"/>
  <c r="EO52" i="1"/>
  <c r="EN52" i="1"/>
  <c r="EM52" i="1"/>
  <c r="EL52" i="1"/>
  <c r="EG52" i="1"/>
  <c r="EC52" i="1"/>
  <c r="EF52" i="1" s="1"/>
  <c r="DZ52" i="1"/>
  <c r="DW52" i="1"/>
  <c r="DS52" i="1"/>
  <c r="DP52" i="1"/>
  <c r="DO52" i="1"/>
  <c r="DV52" i="1" s="1"/>
  <c r="DY52" i="1" s="1"/>
  <c r="DL52" i="1"/>
  <c r="DK52" i="1"/>
  <c r="DE52" i="1"/>
  <c r="DB52" i="1"/>
  <c r="CX52" i="1"/>
  <c r="CU52" i="1"/>
  <c r="CT52" i="1"/>
  <c r="CW52" i="1" s="1"/>
  <c r="CQ52" i="1"/>
  <c r="CP52" i="1"/>
  <c r="CJ52" i="1"/>
  <c r="CG52" i="1"/>
  <c r="CF52" i="1"/>
  <c r="CI52" i="1" s="1"/>
  <c r="CC52" i="1"/>
  <c r="CB52" i="1"/>
  <c r="BZ52" i="1"/>
  <c r="BY52" i="1"/>
  <c r="BV52" i="1"/>
  <c r="BU52" i="1"/>
  <c r="BO52" i="1"/>
  <c r="BN52" i="1"/>
  <c r="BL52" i="1"/>
  <c r="BH52" i="1"/>
  <c r="BG52" i="1"/>
  <c r="A52" i="1"/>
  <c r="EQ51" i="1"/>
  <c r="EP51" i="1"/>
  <c r="EO51" i="1"/>
  <c r="EN51" i="1"/>
  <c r="EM51" i="1"/>
  <c r="EL51" i="1"/>
  <c r="EG51" i="1"/>
  <c r="EC51" i="1"/>
  <c r="EF51" i="1" s="1"/>
  <c r="DZ51" i="1"/>
  <c r="DW51" i="1"/>
  <c r="DS51" i="1"/>
  <c r="DP51" i="1"/>
  <c r="DO51" i="1"/>
  <c r="DV51" i="1" s="1"/>
  <c r="DY51" i="1" s="1"/>
  <c r="DL51" i="1"/>
  <c r="DK51" i="1"/>
  <c r="DE51" i="1"/>
  <c r="DB51" i="1"/>
  <c r="CX51" i="1"/>
  <c r="CU51" i="1"/>
  <c r="CT51" i="1"/>
  <c r="DA51" i="1" s="1"/>
  <c r="DD51" i="1" s="1"/>
  <c r="CQ51" i="1"/>
  <c r="CP51" i="1"/>
  <c r="CJ51" i="1"/>
  <c r="CG51" i="1"/>
  <c r="CC51" i="1"/>
  <c r="BZ51" i="1"/>
  <c r="BY51" i="1"/>
  <c r="CF51" i="1" s="1"/>
  <c r="CI51" i="1" s="1"/>
  <c r="BV51" i="1"/>
  <c r="BU51" i="1"/>
  <c r="BO51" i="1"/>
  <c r="BN51" i="1"/>
  <c r="BL51" i="1"/>
  <c r="BH51" i="1"/>
  <c r="BG51" i="1"/>
  <c r="A51" i="1"/>
  <c r="EQ50" i="1"/>
  <c r="EP50" i="1"/>
  <c r="EO50" i="1"/>
  <c r="EN50" i="1"/>
  <c r="EM50" i="1"/>
  <c r="EL50" i="1"/>
  <c r="EG50" i="1"/>
  <c r="EC50" i="1"/>
  <c r="EF50" i="1" s="1"/>
  <c r="DZ50" i="1"/>
  <c r="DW50" i="1"/>
  <c r="DS50" i="1"/>
  <c r="DP50" i="1"/>
  <c r="DO50" i="1"/>
  <c r="DV50" i="1" s="1"/>
  <c r="DY50" i="1" s="1"/>
  <c r="DL50" i="1"/>
  <c r="DK50" i="1"/>
  <c r="DE50" i="1"/>
  <c r="DB50" i="1"/>
  <c r="CX50" i="1"/>
  <c r="CU50" i="1"/>
  <c r="CT50" i="1"/>
  <c r="DA50" i="1" s="1"/>
  <c r="DD50" i="1" s="1"/>
  <c r="CQ50" i="1"/>
  <c r="CP50" i="1"/>
  <c r="CJ50" i="1"/>
  <c r="CG50" i="1"/>
  <c r="CC50" i="1"/>
  <c r="BZ50" i="1"/>
  <c r="BY50" i="1"/>
  <c r="BV50" i="1"/>
  <c r="BU50" i="1"/>
  <c r="BO50" i="1"/>
  <c r="BN50" i="1"/>
  <c r="BL50" i="1"/>
  <c r="BH50" i="1"/>
  <c r="BG50" i="1"/>
  <c r="A50" i="1"/>
  <c r="EQ49" i="1"/>
  <c r="EP49" i="1"/>
  <c r="EO49" i="1"/>
  <c r="EN49" i="1"/>
  <c r="EM49" i="1"/>
  <c r="EL49" i="1"/>
  <c r="EG49" i="1"/>
  <c r="EC49" i="1"/>
  <c r="EF49" i="1" s="1"/>
  <c r="DZ49" i="1"/>
  <c r="DY49" i="1"/>
  <c r="DW49" i="1"/>
  <c r="DS49" i="1"/>
  <c r="DR49" i="1"/>
  <c r="DP49" i="1"/>
  <c r="DL49" i="1"/>
  <c r="DK49" i="1"/>
  <c r="DI49" i="1"/>
  <c r="DE49" i="1"/>
  <c r="DD49" i="1"/>
  <c r="DB49" i="1"/>
  <c r="CX49" i="1"/>
  <c r="CW49" i="1"/>
  <c r="CU49" i="1"/>
  <c r="CQ49" i="1"/>
  <c r="CP49" i="1"/>
  <c r="CN49" i="1"/>
  <c r="CJ49" i="1"/>
  <c r="CI49" i="1"/>
  <c r="CG49" i="1"/>
  <c r="CC49" i="1"/>
  <c r="CB49" i="1"/>
  <c r="BZ49" i="1"/>
  <c r="BV49" i="1"/>
  <c r="BU49" i="1"/>
  <c r="BO49" i="1"/>
  <c r="BN49" i="1"/>
  <c r="BL49" i="1"/>
  <c r="BH49" i="1"/>
  <c r="BG49" i="1"/>
  <c r="A49" i="1"/>
  <c r="EQ48" i="1"/>
  <c r="EP48" i="1"/>
  <c r="EO48" i="1"/>
  <c r="EN48" i="1"/>
  <c r="EM48" i="1"/>
  <c r="EL48" i="1"/>
  <c r="EG48" i="1"/>
  <c r="EC48" i="1"/>
  <c r="EF48" i="1" s="1"/>
  <c r="DZ48" i="1"/>
  <c r="DW48" i="1"/>
  <c r="DS48" i="1"/>
  <c r="DP48" i="1"/>
  <c r="DL48" i="1"/>
  <c r="DI48" i="1"/>
  <c r="DE48" i="1"/>
  <c r="DB48" i="1"/>
  <c r="DA48" i="1"/>
  <c r="DH48" i="1" s="1"/>
  <c r="CX48" i="1"/>
  <c r="CW48" i="1"/>
  <c r="CU48" i="1"/>
  <c r="CQ48" i="1"/>
  <c r="CP48" i="1"/>
  <c r="CJ48" i="1"/>
  <c r="CI48" i="1"/>
  <c r="CG48" i="1"/>
  <c r="CC48" i="1"/>
  <c r="CB48" i="1"/>
  <c r="BZ48" i="1"/>
  <c r="BV48" i="1"/>
  <c r="BU48" i="1"/>
  <c r="BO48" i="1"/>
  <c r="BN48" i="1"/>
  <c r="BL48" i="1"/>
  <c r="BH48" i="1"/>
  <c r="BG48" i="1"/>
  <c r="A48" i="1"/>
  <c r="EQ47" i="1"/>
  <c r="EP47" i="1"/>
  <c r="EO47" i="1"/>
  <c r="EN47" i="1"/>
  <c r="EM47" i="1"/>
  <c r="EL47" i="1"/>
  <c r="EG47" i="1"/>
  <c r="EC47" i="1"/>
  <c r="EF47" i="1" s="1"/>
  <c r="DZ47" i="1"/>
  <c r="DY47" i="1"/>
  <c r="DS47" i="1"/>
  <c r="DR47" i="1"/>
  <c r="DL47" i="1"/>
  <c r="DK47" i="1"/>
  <c r="DE47" i="1"/>
  <c r="DD47" i="1"/>
  <c r="CX47" i="1"/>
  <c r="CW47" i="1"/>
  <c r="CQ47" i="1"/>
  <c r="CP47" i="1"/>
  <c r="CJ47" i="1"/>
  <c r="CI47" i="1"/>
  <c r="CC47" i="1"/>
  <c r="CB47" i="1"/>
  <c r="BV47" i="1"/>
  <c r="BU47" i="1"/>
  <c r="BO47" i="1"/>
  <c r="BN47" i="1"/>
  <c r="BH47" i="1"/>
  <c r="BG47" i="1"/>
  <c r="A47" i="1"/>
  <c r="EQ46" i="1"/>
  <c r="EP46" i="1"/>
  <c r="EO46" i="1"/>
  <c r="EN46" i="1"/>
  <c r="EM46" i="1"/>
  <c r="EL46" i="1"/>
  <c r="EG46" i="1"/>
  <c r="EC46" i="1"/>
  <c r="EF46" i="1" s="1"/>
  <c r="DZ46" i="1"/>
  <c r="DW46" i="1"/>
  <c r="DS46" i="1"/>
  <c r="DP46" i="1"/>
  <c r="DL46" i="1"/>
  <c r="DI46" i="1"/>
  <c r="DE46" i="1"/>
  <c r="DB46" i="1"/>
  <c r="DA46" i="1"/>
  <c r="DH46" i="1" s="1"/>
  <c r="DO46" i="1" s="1"/>
  <c r="CX46" i="1"/>
  <c r="CW46" i="1"/>
  <c r="CU46" i="1"/>
  <c r="CQ46" i="1"/>
  <c r="CP46" i="1"/>
  <c r="CJ46" i="1"/>
  <c r="CI46" i="1"/>
  <c r="CG46" i="1"/>
  <c r="CC46" i="1"/>
  <c r="CB46" i="1"/>
  <c r="BZ46" i="1"/>
  <c r="BV46" i="1"/>
  <c r="BU46" i="1"/>
  <c r="BO46" i="1"/>
  <c r="BN46" i="1"/>
  <c r="BL46" i="1"/>
  <c r="BH46" i="1"/>
  <c r="BG46" i="1"/>
  <c r="A46" i="1"/>
  <c r="EQ45" i="1"/>
  <c r="EP45" i="1"/>
  <c r="EO45" i="1"/>
  <c r="EN45" i="1"/>
  <c r="EM45" i="1"/>
  <c r="EL45" i="1"/>
  <c r="EG45" i="1"/>
  <c r="EC45" i="1"/>
  <c r="EF45" i="1" s="1"/>
  <c r="DZ45" i="1"/>
  <c r="DY45" i="1"/>
  <c r="DS45" i="1"/>
  <c r="DR45" i="1"/>
  <c r="DL45" i="1"/>
  <c r="DK45" i="1"/>
  <c r="DE45" i="1"/>
  <c r="DD45" i="1"/>
  <c r="CX45" i="1"/>
  <c r="CW45" i="1"/>
  <c r="CQ45" i="1"/>
  <c r="CP45" i="1"/>
  <c r="CJ45" i="1"/>
  <c r="CI45" i="1"/>
  <c r="CC45" i="1"/>
  <c r="CB45" i="1"/>
  <c r="BV45" i="1"/>
  <c r="BU45" i="1"/>
  <c r="BO45" i="1"/>
  <c r="BN45" i="1"/>
  <c r="BH45" i="1"/>
  <c r="BG45" i="1"/>
  <c r="A45" i="1"/>
  <c r="EQ44" i="1"/>
  <c r="EP44" i="1"/>
  <c r="EO44" i="1"/>
  <c r="EN44" i="1"/>
  <c r="EM44" i="1"/>
  <c r="EL44" i="1"/>
  <c r="EG44" i="1"/>
  <c r="EC44" i="1"/>
  <c r="EF44" i="1" s="1"/>
  <c r="DZ44" i="1"/>
  <c r="DW44" i="1"/>
  <c r="DS44" i="1"/>
  <c r="DP44" i="1"/>
  <c r="DO44" i="1"/>
  <c r="DV44" i="1" s="1"/>
  <c r="DY44" i="1" s="1"/>
  <c r="DL44" i="1"/>
  <c r="DK44" i="1"/>
  <c r="DI44" i="1"/>
  <c r="DE44" i="1"/>
  <c r="DB44" i="1"/>
  <c r="DA44" i="1"/>
  <c r="DD44" i="1" s="1"/>
  <c r="CX44" i="1"/>
  <c r="CW44" i="1"/>
  <c r="CU44" i="1"/>
  <c r="CQ44" i="1"/>
  <c r="CP44" i="1"/>
  <c r="CJ44" i="1"/>
  <c r="CI44" i="1"/>
  <c r="CG44" i="1"/>
  <c r="CC44" i="1"/>
  <c r="CB44" i="1"/>
  <c r="BZ44" i="1"/>
  <c r="BV44" i="1"/>
  <c r="BU44" i="1"/>
  <c r="BO44" i="1"/>
  <c r="BN44" i="1"/>
  <c r="BL44" i="1"/>
  <c r="BH44" i="1"/>
  <c r="BG44" i="1"/>
  <c r="A44" i="1"/>
  <c r="EQ43" i="1"/>
  <c r="EP43" i="1"/>
  <c r="EO43" i="1"/>
  <c r="EN43" i="1"/>
  <c r="EM43" i="1"/>
  <c r="EL43" i="1"/>
  <c r="EG43" i="1"/>
  <c r="EF43" i="1"/>
  <c r="EC43" i="1"/>
  <c r="DZ43" i="1"/>
  <c r="DY43" i="1"/>
  <c r="DS43" i="1"/>
  <c r="DR43" i="1"/>
  <c r="DL43" i="1"/>
  <c r="DK43" i="1"/>
  <c r="DE43" i="1"/>
  <c r="DD43" i="1"/>
  <c r="CX43" i="1"/>
  <c r="CW43" i="1"/>
  <c r="CQ43" i="1"/>
  <c r="CP43" i="1"/>
  <c r="CJ43" i="1"/>
  <c r="CI43" i="1"/>
  <c r="CC43" i="1"/>
  <c r="CB43" i="1"/>
  <c r="BV43" i="1"/>
  <c r="BU43" i="1"/>
  <c r="BO43" i="1"/>
  <c r="BN43" i="1"/>
  <c r="BH43" i="1"/>
  <c r="BG43" i="1"/>
  <c r="A43" i="1"/>
  <c r="EQ42" i="1"/>
  <c r="EP42" i="1"/>
  <c r="EO42" i="1"/>
  <c r="EN42" i="1"/>
  <c r="EM42" i="1"/>
  <c r="EL42" i="1"/>
  <c r="EG42" i="1"/>
  <c r="EC42" i="1"/>
  <c r="EF42" i="1" s="1"/>
  <c r="DZ42" i="1"/>
  <c r="DW42" i="1"/>
  <c r="DS42" i="1"/>
  <c r="DP42" i="1"/>
  <c r="DO42" i="1"/>
  <c r="DL42" i="1"/>
  <c r="DK42" i="1"/>
  <c r="DE42" i="1"/>
  <c r="DB42" i="1"/>
  <c r="CX42" i="1"/>
  <c r="CU42" i="1"/>
  <c r="CT42" i="1"/>
  <c r="DA42" i="1" s="1"/>
  <c r="DD42" i="1" s="1"/>
  <c r="CQ42" i="1"/>
  <c r="CP42" i="1"/>
  <c r="CJ42" i="1"/>
  <c r="CG42" i="1"/>
  <c r="CF42" i="1"/>
  <c r="CI42" i="1" s="1"/>
  <c r="CC42" i="1"/>
  <c r="CB42" i="1"/>
  <c r="BV42" i="1"/>
  <c r="BU42" i="1"/>
  <c r="BO42" i="1"/>
  <c r="BN42" i="1"/>
  <c r="BH42" i="1"/>
  <c r="BG42" i="1"/>
  <c r="A42" i="1"/>
  <c r="EQ41" i="1"/>
  <c r="EP41" i="1"/>
  <c r="EO41" i="1"/>
  <c r="EN41" i="1"/>
  <c r="EM41" i="1"/>
  <c r="EL41" i="1"/>
  <c r="EG41" i="1"/>
  <c r="EC41" i="1"/>
  <c r="EF41" i="1" s="1"/>
  <c r="DZ41" i="1"/>
  <c r="DY41" i="1"/>
  <c r="DS41" i="1"/>
  <c r="DR41" i="1"/>
  <c r="DL41" i="1"/>
  <c r="DK41" i="1"/>
  <c r="DE41" i="1"/>
  <c r="DD41" i="1"/>
  <c r="CX41" i="1"/>
  <c r="CW41" i="1"/>
  <c r="CQ41" i="1"/>
  <c r="CP41" i="1"/>
  <c r="CJ41" i="1"/>
  <c r="CI41" i="1"/>
  <c r="CC41" i="1"/>
  <c r="CB41" i="1"/>
  <c r="BU41" i="1"/>
  <c r="BS41" i="1"/>
  <c r="BV41" i="1" s="1"/>
  <c r="BO41" i="1"/>
  <c r="BN41" i="1"/>
  <c r="BH41" i="1"/>
  <c r="BG41" i="1"/>
  <c r="A41" i="1"/>
  <c r="EQ40" i="1"/>
  <c r="EP40" i="1"/>
  <c r="EO40" i="1"/>
  <c r="EN40" i="1"/>
  <c r="EM40" i="1"/>
  <c r="EL40" i="1"/>
  <c r="EG40" i="1"/>
  <c r="EC40" i="1"/>
  <c r="EF40" i="1" s="1"/>
  <c r="DZ40" i="1"/>
  <c r="DY40" i="1"/>
  <c r="DS40" i="1"/>
  <c r="DR40" i="1"/>
  <c r="DL40" i="1"/>
  <c r="DK40" i="1"/>
  <c r="DE40" i="1"/>
  <c r="DD40" i="1"/>
  <c r="CX40" i="1"/>
  <c r="CW40" i="1"/>
  <c r="CQ40" i="1"/>
  <c r="CP40" i="1"/>
  <c r="CJ40" i="1"/>
  <c r="CI40" i="1"/>
  <c r="CC40" i="1"/>
  <c r="CB40" i="1"/>
  <c r="BU40" i="1"/>
  <c r="BS40" i="1"/>
  <c r="BV40" i="1" s="1"/>
  <c r="BO40" i="1"/>
  <c r="BN40" i="1"/>
  <c r="BH40" i="1"/>
  <c r="BG40" i="1"/>
  <c r="A40" i="1"/>
  <c r="EQ39" i="1"/>
  <c r="EP39" i="1"/>
  <c r="EO39" i="1"/>
  <c r="EN39" i="1"/>
  <c r="EM39" i="1"/>
  <c r="EL39" i="1"/>
  <c r="EG39" i="1"/>
  <c r="EC39" i="1"/>
  <c r="EF39" i="1" s="1"/>
  <c r="DZ39" i="1"/>
  <c r="DW39" i="1"/>
  <c r="DS39" i="1"/>
  <c r="DP39" i="1"/>
  <c r="DL39" i="1"/>
  <c r="DI39" i="1"/>
  <c r="DE39" i="1"/>
  <c r="DB39" i="1"/>
  <c r="CX39" i="1"/>
  <c r="CU39" i="1"/>
  <c r="CT39" i="1"/>
  <c r="CQ39" i="1"/>
  <c r="CP39" i="1"/>
  <c r="CJ39" i="1"/>
  <c r="CI39" i="1"/>
  <c r="CG39" i="1"/>
  <c r="CC39" i="1"/>
  <c r="CB39" i="1"/>
  <c r="BV39" i="1"/>
  <c r="BU39" i="1"/>
  <c r="BO39" i="1"/>
  <c r="BN39" i="1"/>
  <c r="BH39" i="1"/>
  <c r="BG39" i="1"/>
  <c r="A39" i="1"/>
  <c r="EQ38" i="1"/>
  <c r="EP38" i="1"/>
  <c r="EO38" i="1"/>
  <c r="EN38" i="1"/>
  <c r="EM38" i="1"/>
  <c r="EL38" i="1"/>
  <c r="EG38" i="1"/>
  <c r="EC38" i="1"/>
  <c r="EF38" i="1" s="1"/>
  <c r="DZ38" i="1"/>
  <c r="DW38" i="1"/>
  <c r="DS38" i="1"/>
  <c r="DP38" i="1"/>
  <c r="DL38" i="1"/>
  <c r="DI38" i="1"/>
  <c r="DE38" i="1"/>
  <c r="DB38" i="1"/>
  <c r="CX38" i="1"/>
  <c r="CU38" i="1"/>
  <c r="CT38" i="1"/>
  <c r="CQ38" i="1"/>
  <c r="CP38" i="1"/>
  <c r="CJ38" i="1"/>
  <c r="CI38" i="1"/>
  <c r="CG38" i="1"/>
  <c r="CC38" i="1"/>
  <c r="CB38" i="1"/>
  <c r="BV38" i="1"/>
  <c r="BU38" i="1"/>
  <c r="BO38" i="1"/>
  <c r="BN38" i="1"/>
  <c r="BH38" i="1"/>
  <c r="BG38" i="1"/>
  <c r="A38" i="1"/>
  <c r="EQ37" i="1"/>
  <c r="EP37" i="1"/>
  <c r="EO37" i="1"/>
  <c r="EN37" i="1"/>
  <c r="EM37" i="1"/>
  <c r="EL37" i="1"/>
  <c r="EG37" i="1"/>
  <c r="EC37" i="1"/>
  <c r="EF37" i="1" s="1"/>
  <c r="DZ37" i="1"/>
  <c r="DW37" i="1"/>
  <c r="DS37" i="1"/>
  <c r="DV37" i="1" s="1"/>
  <c r="DY37" i="1" s="1"/>
  <c r="DP37" i="1"/>
  <c r="DL37" i="1"/>
  <c r="DO37" i="1" s="1"/>
  <c r="DR37" i="1" s="1"/>
  <c r="DI37" i="1"/>
  <c r="DE37" i="1"/>
  <c r="DH37" i="1" s="1"/>
  <c r="DK37" i="1" s="1"/>
  <c r="DB37" i="1"/>
  <c r="CX37" i="1"/>
  <c r="DA37" i="1" s="1"/>
  <c r="DD37" i="1" s="1"/>
  <c r="CU37" i="1"/>
  <c r="CQ37" i="1"/>
  <c r="CT37" i="1" s="1"/>
  <c r="CW37" i="1" s="1"/>
  <c r="CN37" i="1"/>
  <c r="CJ37" i="1"/>
  <c r="CM37" i="1" s="1"/>
  <c r="CP37" i="1" s="1"/>
  <c r="CG37" i="1"/>
  <c r="CC37" i="1"/>
  <c r="CF37" i="1" s="1"/>
  <c r="CI37" i="1" s="1"/>
  <c r="CB37" i="1"/>
  <c r="BV37" i="1"/>
  <c r="BU37" i="1"/>
  <c r="BO37" i="1"/>
  <c r="BN37" i="1"/>
  <c r="BH37" i="1"/>
  <c r="BG37" i="1"/>
  <c r="A37" i="1"/>
  <c r="EQ36" i="1"/>
  <c r="EP36" i="1"/>
  <c r="EO36" i="1"/>
  <c r="EN36" i="1"/>
  <c r="EM36" i="1"/>
  <c r="EL36" i="1"/>
  <c r="EG36" i="1"/>
  <c r="EC36" i="1"/>
  <c r="EF36" i="1" s="1"/>
  <c r="DZ36" i="1"/>
  <c r="DW36" i="1"/>
  <c r="DS36" i="1"/>
  <c r="DV36" i="1" s="1"/>
  <c r="DY36" i="1" s="1"/>
  <c r="DP36" i="1"/>
  <c r="DL36" i="1"/>
  <c r="DO36" i="1" s="1"/>
  <c r="DR36" i="1" s="1"/>
  <c r="DI36" i="1"/>
  <c r="DE36" i="1"/>
  <c r="DH36" i="1" s="1"/>
  <c r="DK36" i="1" s="1"/>
  <c r="DB36" i="1"/>
  <c r="CX36" i="1"/>
  <c r="DA36" i="1" s="1"/>
  <c r="DD36" i="1" s="1"/>
  <c r="CU36" i="1"/>
  <c r="CQ36" i="1"/>
  <c r="CT36" i="1" s="1"/>
  <c r="CW36" i="1" s="1"/>
  <c r="CN36" i="1"/>
  <c r="CJ36" i="1"/>
  <c r="CM36" i="1" s="1"/>
  <c r="CP36" i="1" s="1"/>
  <c r="CG36" i="1"/>
  <c r="CC36" i="1"/>
  <c r="CF36" i="1" s="1"/>
  <c r="CI36" i="1" s="1"/>
  <c r="CB36" i="1"/>
  <c r="BV36" i="1"/>
  <c r="BU36" i="1"/>
  <c r="BO36" i="1"/>
  <c r="BN36" i="1"/>
  <c r="BH36" i="1"/>
  <c r="BG36" i="1"/>
  <c r="A36" i="1"/>
  <c r="EQ35" i="1"/>
  <c r="EP35" i="1"/>
  <c r="EO35" i="1"/>
  <c r="EN35" i="1"/>
  <c r="EM35" i="1"/>
  <c r="EL35" i="1"/>
  <c r="EG35" i="1"/>
  <c r="EC35" i="1"/>
  <c r="EF35" i="1" s="1"/>
  <c r="DZ35" i="1"/>
  <c r="DW35" i="1"/>
  <c r="DS35" i="1"/>
  <c r="DV35" i="1" s="1"/>
  <c r="DY35" i="1" s="1"/>
  <c r="DP35" i="1"/>
  <c r="DL35" i="1"/>
  <c r="DO35" i="1" s="1"/>
  <c r="DR35" i="1" s="1"/>
  <c r="DI35" i="1"/>
  <c r="DE35" i="1"/>
  <c r="DH35" i="1" s="1"/>
  <c r="DK35" i="1" s="1"/>
  <c r="DB35" i="1"/>
  <c r="CX35" i="1"/>
  <c r="DA35" i="1" s="1"/>
  <c r="DD35" i="1" s="1"/>
  <c r="CU35" i="1"/>
  <c r="CQ35" i="1"/>
  <c r="CT35" i="1" s="1"/>
  <c r="CW35" i="1" s="1"/>
  <c r="CN35" i="1"/>
  <c r="CJ35" i="1"/>
  <c r="CM35" i="1" s="1"/>
  <c r="CP35" i="1" s="1"/>
  <c r="CG35" i="1"/>
  <c r="CC35" i="1"/>
  <c r="CF35" i="1" s="1"/>
  <c r="CI35" i="1" s="1"/>
  <c r="CB35" i="1"/>
  <c r="BV35" i="1"/>
  <c r="BU35" i="1"/>
  <c r="BO35" i="1"/>
  <c r="BN35" i="1"/>
  <c r="BH35" i="1"/>
  <c r="BG35" i="1"/>
  <c r="A35" i="1"/>
  <c r="EQ34" i="1"/>
  <c r="EP34" i="1"/>
  <c r="EO34" i="1"/>
  <c r="EN34" i="1"/>
  <c r="EM34" i="1"/>
  <c r="EL34" i="1"/>
  <c r="EG34" i="1"/>
  <c r="EC34" i="1"/>
  <c r="EF34" i="1" s="1"/>
  <c r="DZ34" i="1"/>
  <c r="DW34" i="1"/>
  <c r="DS34" i="1"/>
  <c r="DP34" i="1"/>
  <c r="DO34" i="1"/>
  <c r="DV34" i="1" s="1"/>
  <c r="DY34" i="1" s="1"/>
  <c r="DL34" i="1"/>
  <c r="DK34" i="1"/>
  <c r="DE34" i="1"/>
  <c r="DB34" i="1"/>
  <c r="CX34" i="1"/>
  <c r="CU34" i="1"/>
  <c r="CT34" i="1"/>
  <c r="DA34" i="1" s="1"/>
  <c r="DD34" i="1" s="1"/>
  <c r="CQ34" i="1"/>
  <c r="CP34" i="1"/>
  <c r="CJ34" i="1"/>
  <c r="CG34" i="1"/>
  <c r="CF34" i="1"/>
  <c r="CI34" i="1" s="1"/>
  <c r="CC34" i="1"/>
  <c r="CB34" i="1"/>
  <c r="BV34" i="1"/>
  <c r="BU34" i="1"/>
  <c r="BO34" i="1"/>
  <c r="BN34" i="1"/>
  <c r="BH34" i="1"/>
  <c r="BG34" i="1"/>
  <c r="A34" i="1"/>
  <c r="EQ33" i="1"/>
  <c r="EP33" i="1"/>
  <c r="EO33" i="1"/>
  <c r="EN33" i="1"/>
  <c r="EM33" i="1"/>
  <c r="EL33" i="1"/>
  <c r="EG33" i="1"/>
  <c r="EC33" i="1"/>
  <c r="EF33" i="1" s="1"/>
  <c r="DZ33" i="1"/>
  <c r="DW33" i="1"/>
  <c r="DS33" i="1"/>
  <c r="DP33" i="1"/>
  <c r="DO33" i="1"/>
  <c r="DR33" i="1" s="1"/>
  <c r="DL33" i="1"/>
  <c r="DK33" i="1"/>
  <c r="DE33" i="1"/>
  <c r="DB33" i="1"/>
  <c r="CX33" i="1"/>
  <c r="CU33" i="1"/>
  <c r="CT33" i="1"/>
  <c r="CQ33" i="1"/>
  <c r="CP33" i="1"/>
  <c r="CJ33" i="1"/>
  <c r="CG33" i="1"/>
  <c r="CF33" i="1"/>
  <c r="CI33" i="1" s="1"/>
  <c r="CC33" i="1"/>
  <c r="CB33" i="1"/>
  <c r="BV33" i="1"/>
  <c r="BU33" i="1"/>
  <c r="BO33" i="1"/>
  <c r="BN33" i="1"/>
  <c r="BH33" i="1"/>
  <c r="BG33" i="1"/>
  <c r="A33" i="1"/>
  <c r="EQ32" i="1"/>
  <c r="EP32" i="1"/>
  <c r="EO32" i="1"/>
  <c r="EN32" i="1"/>
  <c r="EM32" i="1"/>
  <c r="EL32" i="1"/>
  <c r="EG32" i="1"/>
  <c r="EC32" i="1"/>
  <c r="EF32" i="1" s="1"/>
  <c r="DZ32" i="1"/>
  <c r="DW32" i="1"/>
  <c r="DS32" i="1"/>
  <c r="DV32" i="1" s="1"/>
  <c r="DY32" i="1" s="1"/>
  <c r="DP32" i="1"/>
  <c r="DL32" i="1"/>
  <c r="DO32" i="1" s="1"/>
  <c r="DR32" i="1" s="1"/>
  <c r="DI32" i="1"/>
  <c r="DE32" i="1"/>
  <c r="DH32" i="1" s="1"/>
  <c r="DK32" i="1" s="1"/>
  <c r="DB32" i="1"/>
  <c r="CX32" i="1"/>
  <c r="DA32" i="1" s="1"/>
  <c r="DD32" i="1" s="1"/>
  <c r="CU32" i="1"/>
  <c r="CQ32" i="1"/>
  <c r="CT32" i="1" s="1"/>
  <c r="CW32" i="1" s="1"/>
  <c r="CN32" i="1"/>
  <c r="CJ32" i="1"/>
  <c r="CM32" i="1" s="1"/>
  <c r="CP32" i="1" s="1"/>
  <c r="CG32" i="1"/>
  <c r="CC32" i="1"/>
  <c r="CF32" i="1" s="1"/>
  <c r="CI32" i="1" s="1"/>
  <c r="CB32" i="1"/>
  <c r="BV32" i="1"/>
  <c r="BU32" i="1"/>
  <c r="BO32" i="1"/>
  <c r="BN32" i="1"/>
  <c r="BH32" i="1"/>
  <c r="BG32" i="1"/>
  <c r="A32" i="1"/>
  <c r="EQ31" i="1"/>
  <c r="EP31" i="1"/>
  <c r="EO31" i="1"/>
  <c r="EN31" i="1"/>
  <c r="EM31" i="1"/>
  <c r="EL31" i="1"/>
  <c r="EG31" i="1"/>
  <c r="EC31" i="1"/>
  <c r="EF31" i="1" s="1"/>
  <c r="DZ31" i="1"/>
  <c r="DY31" i="1"/>
  <c r="DW31" i="1"/>
  <c r="DS31" i="1"/>
  <c r="DV31" i="1" s="1"/>
  <c r="DP31" i="1"/>
  <c r="DL31" i="1"/>
  <c r="DO31" i="1" s="1"/>
  <c r="DR31" i="1" s="1"/>
  <c r="DI31" i="1"/>
  <c r="DE31" i="1"/>
  <c r="DH31" i="1" s="1"/>
  <c r="DK31" i="1" s="1"/>
  <c r="DB31" i="1"/>
  <c r="CX31" i="1"/>
  <c r="DA31" i="1" s="1"/>
  <c r="DD31" i="1" s="1"/>
  <c r="CU31" i="1"/>
  <c r="CQ31" i="1"/>
  <c r="CT31" i="1" s="1"/>
  <c r="CW31" i="1" s="1"/>
  <c r="CN31" i="1"/>
  <c r="CJ31" i="1"/>
  <c r="CM31" i="1" s="1"/>
  <c r="CP31" i="1" s="1"/>
  <c r="CG31" i="1"/>
  <c r="CC31" i="1"/>
  <c r="CF31" i="1" s="1"/>
  <c r="CI31" i="1" s="1"/>
  <c r="CB31" i="1"/>
  <c r="BV31" i="1"/>
  <c r="BU31" i="1"/>
  <c r="BO31" i="1"/>
  <c r="BN31" i="1"/>
  <c r="BH31" i="1"/>
  <c r="BG31" i="1"/>
  <c r="A31" i="1"/>
  <c r="EQ30" i="1"/>
  <c r="EP30" i="1"/>
  <c r="EO30" i="1"/>
  <c r="EN30" i="1"/>
  <c r="EM30" i="1"/>
  <c r="EL30" i="1"/>
  <c r="EG30" i="1"/>
  <c r="EC30" i="1"/>
  <c r="EF30" i="1" s="1"/>
  <c r="DZ30" i="1"/>
  <c r="DW30" i="1"/>
  <c r="DS30" i="1"/>
  <c r="DV30" i="1" s="1"/>
  <c r="DY30" i="1" s="1"/>
  <c r="DP30" i="1"/>
  <c r="DL30" i="1"/>
  <c r="DO30" i="1" s="1"/>
  <c r="DR30" i="1" s="1"/>
  <c r="DI30" i="1"/>
  <c r="DE30" i="1"/>
  <c r="DH30" i="1" s="1"/>
  <c r="DK30" i="1" s="1"/>
  <c r="DB30" i="1"/>
  <c r="CX30" i="1"/>
  <c r="DA30" i="1" s="1"/>
  <c r="DD30" i="1" s="1"/>
  <c r="CU30" i="1"/>
  <c r="CQ30" i="1"/>
  <c r="CT30" i="1" s="1"/>
  <c r="CW30" i="1" s="1"/>
  <c r="CN30" i="1"/>
  <c r="CJ30" i="1"/>
  <c r="CM30" i="1" s="1"/>
  <c r="CP30" i="1" s="1"/>
  <c r="CG30" i="1"/>
  <c r="CC30" i="1"/>
  <c r="CF30" i="1" s="1"/>
  <c r="CI30" i="1" s="1"/>
  <c r="CB30" i="1"/>
  <c r="BV30" i="1"/>
  <c r="BU30" i="1"/>
  <c r="BO30" i="1"/>
  <c r="BN30" i="1"/>
  <c r="BH30" i="1"/>
  <c r="BG30" i="1"/>
  <c r="A30" i="1"/>
  <c r="EQ29" i="1"/>
  <c r="EP29" i="1"/>
  <c r="EO29" i="1"/>
  <c r="EN29" i="1"/>
  <c r="EM29" i="1"/>
  <c r="EL29" i="1"/>
  <c r="EG29" i="1"/>
  <c r="EC29" i="1"/>
  <c r="EF29" i="1" s="1"/>
  <c r="DZ29" i="1"/>
  <c r="DW29" i="1"/>
  <c r="DS29" i="1"/>
  <c r="DV29" i="1" s="1"/>
  <c r="DY29" i="1" s="1"/>
  <c r="DP29" i="1"/>
  <c r="DL29" i="1"/>
  <c r="DO29" i="1" s="1"/>
  <c r="DR29" i="1" s="1"/>
  <c r="DI29" i="1"/>
  <c r="DE29" i="1"/>
  <c r="DH29" i="1" s="1"/>
  <c r="DK29" i="1" s="1"/>
  <c r="DB29" i="1"/>
  <c r="CX29" i="1"/>
  <c r="DA29" i="1" s="1"/>
  <c r="DD29" i="1" s="1"/>
  <c r="CU29" i="1"/>
  <c r="CQ29" i="1"/>
  <c r="CT29" i="1" s="1"/>
  <c r="CW29" i="1" s="1"/>
  <c r="CN29" i="1"/>
  <c r="CJ29" i="1"/>
  <c r="CM29" i="1" s="1"/>
  <c r="CP29" i="1" s="1"/>
  <c r="CG29" i="1"/>
  <c r="CC29" i="1"/>
  <c r="CF29" i="1" s="1"/>
  <c r="CI29" i="1" s="1"/>
  <c r="CB29" i="1"/>
  <c r="BV29" i="1"/>
  <c r="BU29" i="1"/>
  <c r="BO29" i="1"/>
  <c r="BN29" i="1"/>
  <c r="BH29" i="1"/>
  <c r="BG29" i="1"/>
  <c r="A29" i="1"/>
  <c r="EQ28" i="1"/>
  <c r="EP28" i="1"/>
  <c r="EO28" i="1"/>
  <c r="EN28" i="1"/>
  <c r="EM28" i="1"/>
  <c r="EL28" i="1"/>
  <c r="EG28" i="1"/>
  <c r="EC28" i="1"/>
  <c r="EF28" i="1" s="1"/>
  <c r="DZ28" i="1"/>
  <c r="DW28" i="1"/>
  <c r="DS28" i="1"/>
  <c r="DV28" i="1" s="1"/>
  <c r="DY28" i="1" s="1"/>
  <c r="DP28" i="1"/>
  <c r="DL28" i="1"/>
  <c r="DO28" i="1" s="1"/>
  <c r="DR28" i="1" s="1"/>
  <c r="DI28" i="1"/>
  <c r="DE28" i="1"/>
  <c r="DH28" i="1" s="1"/>
  <c r="DK28" i="1" s="1"/>
  <c r="DB28" i="1"/>
  <c r="CX28" i="1"/>
  <c r="DA28" i="1" s="1"/>
  <c r="DD28" i="1" s="1"/>
  <c r="CU28" i="1"/>
  <c r="CQ28" i="1"/>
  <c r="CT28" i="1" s="1"/>
  <c r="CW28" i="1" s="1"/>
  <c r="CN28" i="1"/>
  <c r="CJ28" i="1"/>
  <c r="CM28" i="1" s="1"/>
  <c r="CP28" i="1" s="1"/>
  <c r="CG28" i="1"/>
  <c r="CC28" i="1"/>
  <c r="CF28" i="1" s="1"/>
  <c r="CI28" i="1" s="1"/>
  <c r="CB28" i="1"/>
  <c r="BV28" i="1"/>
  <c r="BU28" i="1"/>
  <c r="BO28" i="1"/>
  <c r="BN28" i="1"/>
  <c r="BH28" i="1"/>
  <c r="BG28" i="1"/>
  <c r="A28" i="1"/>
  <c r="EQ27" i="1"/>
  <c r="EP27" i="1"/>
  <c r="EO27" i="1"/>
  <c r="EN27" i="1"/>
  <c r="EM27" i="1"/>
  <c r="EL27" i="1"/>
  <c r="EG27" i="1"/>
  <c r="EC27" i="1"/>
  <c r="EF27" i="1" s="1"/>
  <c r="DZ27" i="1"/>
  <c r="DW27" i="1"/>
  <c r="DS27" i="1"/>
  <c r="DV27" i="1" s="1"/>
  <c r="DY27" i="1" s="1"/>
  <c r="DP27" i="1"/>
  <c r="DL27" i="1"/>
  <c r="DO27" i="1" s="1"/>
  <c r="DR27" i="1" s="1"/>
  <c r="DI27" i="1"/>
  <c r="DE27" i="1"/>
  <c r="DH27" i="1" s="1"/>
  <c r="DK27" i="1" s="1"/>
  <c r="DB27" i="1"/>
  <c r="CX27" i="1"/>
  <c r="DA27" i="1" s="1"/>
  <c r="DD27" i="1" s="1"/>
  <c r="CU27" i="1"/>
  <c r="CQ27" i="1"/>
  <c r="CT27" i="1" s="1"/>
  <c r="CW27" i="1" s="1"/>
  <c r="CN27" i="1"/>
  <c r="CJ27" i="1"/>
  <c r="CM27" i="1" s="1"/>
  <c r="CP27" i="1" s="1"/>
  <c r="CG27" i="1"/>
  <c r="CC27" i="1"/>
  <c r="CF27" i="1" s="1"/>
  <c r="CI27" i="1" s="1"/>
  <c r="CB27" i="1"/>
  <c r="BV27" i="1"/>
  <c r="BU27" i="1"/>
  <c r="BO27" i="1"/>
  <c r="BN27" i="1"/>
  <c r="BH27" i="1"/>
  <c r="BG27" i="1"/>
  <c r="A27" i="1"/>
  <c r="EQ26" i="1"/>
  <c r="EP26" i="1"/>
  <c r="EO26" i="1"/>
  <c r="EN26" i="1"/>
  <c r="EM26" i="1"/>
  <c r="EL26" i="1"/>
  <c r="EG26" i="1"/>
  <c r="EC26" i="1"/>
  <c r="EF26" i="1" s="1"/>
  <c r="DZ26" i="1"/>
  <c r="DW26" i="1"/>
  <c r="DS26" i="1"/>
  <c r="DP26" i="1"/>
  <c r="DL26" i="1"/>
  <c r="DI26" i="1"/>
  <c r="DE26" i="1"/>
  <c r="DB26" i="1"/>
  <c r="CX26" i="1"/>
  <c r="CU26" i="1"/>
  <c r="CT26" i="1"/>
  <c r="CW26" i="1" s="1"/>
  <c r="CQ26" i="1"/>
  <c r="CP26" i="1"/>
  <c r="CJ26" i="1"/>
  <c r="CI26" i="1"/>
  <c r="CG26" i="1"/>
  <c r="CC26" i="1"/>
  <c r="CB26" i="1"/>
  <c r="BV26" i="1"/>
  <c r="BU26" i="1"/>
  <c r="BO26" i="1"/>
  <c r="BN26" i="1"/>
  <c r="BH26" i="1"/>
  <c r="BG26" i="1"/>
  <c r="A26" i="1"/>
  <c r="EQ25" i="1"/>
  <c r="EP25" i="1"/>
  <c r="EO25" i="1"/>
  <c r="EN25" i="1"/>
  <c r="EM25" i="1"/>
  <c r="EL25" i="1"/>
  <c r="EG25" i="1"/>
  <c r="EC25" i="1"/>
  <c r="EF25" i="1" s="1"/>
  <c r="DZ25" i="1"/>
  <c r="DW25" i="1"/>
  <c r="DS25" i="1"/>
  <c r="DV25" i="1" s="1"/>
  <c r="DY25" i="1" s="1"/>
  <c r="DP25" i="1"/>
  <c r="DL25" i="1"/>
  <c r="DO25" i="1" s="1"/>
  <c r="DR25" i="1" s="1"/>
  <c r="DI25" i="1"/>
  <c r="DE25" i="1"/>
  <c r="DH25" i="1" s="1"/>
  <c r="DK25" i="1" s="1"/>
  <c r="DB25" i="1"/>
  <c r="CX25" i="1"/>
  <c r="DA25" i="1" s="1"/>
  <c r="DD25" i="1" s="1"/>
  <c r="CU25" i="1"/>
  <c r="CT25" i="1"/>
  <c r="CW25" i="1" s="1"/>
  <c r="CQ25" i="1"/>
  <c r="CN25" i="1"/>
  <c r="CM25" i="1"/>
  <c r="CP25" i="1" s="1"/>
  <c r="CJ25" i="1"/>
  <c r="CG25" i="1"/>
  <c r="CC25" i="1"/>
  <c r="CF25" i="1" s="1"/>
  <c r="CI25" i="1" s="1"/>
  <c r="CB25" i="1"/>
  <c r="BV25" i="1"/>
  <c r="BU25" i="1"/>
  <c r="BO25" i="1"/>
  <c r="BN25" i="1"/>
  <c r="BH25" i="1"/>
  <c r="BG25" i="1"/>
  <c r="A25" i="1"/>
  <c r="EQ24" i="1"/>
  <c r="EP24" i="1"/>
  <c r="EO24" i="1"/>
  <c r="EN24" i="1"/>
  <c r="EM24" i="1"/>
  <c r="EL24" i="1"/>
  <c r="EG24" i="1"/>
  <c r="EC24" i="1"/>
  <c r="EF24" i="1" s="1"/>
  <c r="DZ24" i="1"/>
  <c r="DW24" i="1"/>
  <c r="DS24" i="1"/>
  <c r="DV24" i="1" s="1"/>
  <c r="DY24" i="1" s="1"/>
  <c r="DP24" i="1"/>
  <c r="DL24" i="1"/>
  <c r="DO24" i="1" s="1"/>
  <c r="DR24" i="1" s="1"/>
  <c r="DI24" i="1"/>
  <c r="DE24" i="1"/>
  <c r="DH24" i="1" s="1"/>
  <c r="DK24" i="1" s="1"/>
  <c r="DB24" i="1"/>
  <c r="CX24" i="1"/>
  <c r="DA24" i="1" s="1"/>
  <c r="DD24" i="1" s="1"/>
  <c r="CU24" i="1"/>
  <c r="CQ24" i="1"/>
  <c r="CT24" i="1" s="1"/>
  <c r="CW24" i="1" s="1"/>
  <c r="CN24" i="1"/>
  <c r="CJ24" i="1"/>
  <c r="CM24" i="1" s="1"/>
  <c r="CP24" i="1" s="1"/>
  <c r="CG24" i="1"/>
  <c r="CC24" i="1"/>
  <c r="CF24" i="1" s="1"/>
  <c r="CI24" i="1" s="1"/>
  <c r="CB24" i="1"/>
  <c r="BV24" i="1"/>
  <c r="BU24" i="1"/>
  <c r="BO24" i="1"/>
  <c r="BN24" i="1"/>
  <c r="BH24" i="1"/>
  <c r="BG24" i="1"/>
  <c r="A24" i="1"/>
  <c r="EQ23" i="1"/>
  <c r="EP23" i="1"/>
  <c r="EO23" i="1"/>
  <c r="EN23" i="1"/>
  <c r="EM23" i="1"/>
  <c r="EL23" i="1"/>
  <c r="EG23" i="1"/>
  <c r="EC23" i="1"/>
  <c r="EF23" i="1" s="1"/>
  <c r="DZ23" i="1"/>
  <c r="DW23" i="1"/>
  <c r="DS23" i="1"/>
  <c r="DV23" i="1" s="1"/>
  <c r="DY23" i="1" s="1"/>
  <c r="DP23" i="1"/>
  <c r="DL23" i="1"/>
  <c r="DO23" i="1" s="1"/>
  <c r="DR23" i="1" s="1"/>
  <c r="DI23" i="1"/>
  <c r="DE23" i="1"/>
  <c r="DH23" i="1" s="1"/>
  <c r="DK23" i="1" s="1"/>
  <c r="DB23" i="1"/>
  <c r="CX23" i="1"/>
  <c r="DA23" i="1" s="1"/>
  <c r="DD23" i="1" s="1"/>
  <c r="CU23" i="1"/>
  <c r="CQ23" i="1"/>
  <c r="CT23" i="1" s="1"/>
  <c r="CW23" i="1" s="1"/>
  <c r="CN23" i="1"/>
  <c r="CJ23" i="1"/>
  <c r="CM23" i="1" s="1"/>
  <c r="CP23" i="1" s="1"/>
  <c r="CG23" i="1"/>
  <c r="CC23" i="1"/>
  <c r="CF23" i="1" s="1"/>
  <c r="CI23" i="1" s="1"/>
  <c r="CB23" i="1"/>
  <c r="BV23" i="1"/>
  <c r="BU23" i="1"/>
  <c r="BO23" i="1"/>
  <c r="BN23" i="1"/>
  <c r="BH23" i="1"/>
  <c r="BG23" i="1"/>
  <c r="A23" i="1"/>
  <c r="EQ22" i="1"/>
  <c r="EP22" i="1"/>
  <c r="EO22" i="1"/>
  <c r="EN22" i="1"/>
  <c r="EM22" i="1"/>
  <c r="EL22" i="1"/>
  <c r="EG22" i="1"/>
  <c r="EF22" i="1"/>
  <c r="EC22" i="1"/>
  <c r="DZ22" i="1"/>
  <c r="DW22" i="1"/>
  <c r="DS22" i="1"/>
  <c r="DV22" i="1" s="1"/>
  <c r="DY22" i="1" s="1"/>
  <c r="DP22" i="1"/>
  <c r="DL22" i="1"/>
  <c r="DO22" i="1" s="1"/>
  <c r="DR22" i="1" s="1"/>
  <c r="DI22" i="1"/>
  <c r="DH22" i="1"/>
  <c r="DK22" i="1" s="1"/>
  <c r="DE22" i="1"/>
  <c r="DB22" i="1"/>
  <c r="CX22" i="1"/>
  <c r="DA22" i="1" s="1"/>
  <c r="DD22" i="1" s="1"/>
  <c r="CU22" i="1"/>
  <c r="CQ22" i="1"/>
  <c r="CT22" i="1" s="1"/>
  <c r="CW22" i="1" s="1"/>
  <c r="CN22" i="1"/>
  <c r="CJ22" i="1"/>
  <c r="CM22" i="1" s="1"/>
  <c r="CP22" i="1" s="1"/>
  <c r="CG22" i="1"/>
  <c r="CC22" i="1"/>
  <c r="CF22" i="1" s="1"/>
  <c r="CI22" i="1" s="1"/>
  <c r="CB22" i="1"/>
  <c r="BV22" i="1"/>
  <c r="BU22" i="1"/>
  <c r="BO22" i="1"/>
  <c r="BN22" i="1"/>
  <c r="BH22" i="1"/>
  <c r="BG22" i="1"/>
  <c r="A22" i="1"/>
  <c r="EQ21" i="1"/>
  <c r="EP21" i="1"/>
  <c r="EO21" i="1"/>
  <c r="EN21" i="1"/>
  <c r="EM21" i="1"/>
  <c r="EL21" i="1"/>
  <c r="EG21" i="1"/>
  <c r="EC21" i="1"/>
  <c r="EF21" i="1" s="1"/>
  <c r="DZ21" i="1"/>
  <c r="DW21" i="1"/>
  <c r="DS21" i="1"/>
  <c r="DP21" i="1"/>
  <c r="DL21" i="1"/>
  <c r="DI21" i="1"/>
  <c r="DE21" i="1"/>
  <c r="DB21" i="1"/>
  <c r="CX21" i="1"/>
  <c r="CU21" i="1"/>
  <c r="CT21" i="1"/>
  <c r="CQ21" i="1"/>
  <c r="CP21" i="1"/>
  <c r="CJ21" i="1"/>
  <c r="CI21" i="1"/>
  <c r="CG21" i="1"/>
  <c r="CC21" i="1"/>
  <c r="BZ21" i="1"/>
  <c r="BV21" i="1"/>
  <c r="BY21" i="1" s="1"/>
  <c r="CB21" i="1" s="1"/>
  <c r="BU21" i="1"/>
  <c r="BS21" i="1"/>
  <c r="BO21" i="1"/>
  <c r="BN21" i="1"/>
  <c r="BL21" i="1"/>
  <c r="BH21" i="1"/>
  <c r="BG21" i="1"/>
  <c r="A21" i="1"/>
  <c r="EQ20" i="1"/>
  <c r="EP20" i="1"/>
  <c r="EO20" i="1"/>
  <c r="EN20" i="1"/>
  <c r="EM20" i="1"/>
  <c r="EL20" i="1"/>
  <c r="EG20" i="1"/>
  <c r="EC20" i="1"/>
  <c r="EF20" i="1" s="1"/>
  <c r="DZ20" i="1"/>
  <c r="DW20" i="1"/>
  <c r="DS20" i="1"/>
  <c r="DP20" i="1"/>
  <c r="DL20" i="1"/>
  <c r="DI20" i="1"/>
  <c r="DE20" i="1"/>
  <c r="DD20" i="1"/>
  <c r="DB20" i="1"/>
  <c r="CX20" i="1"/>
  <c r="CU20" i="1"/>
  <c r="CT20" i="1"/>
  <c r="DA20" i="1" s="1"/>
  <c r="DH20" i="1" s="1"/>
  <c r="CQ20" i="1"/>
  <c r="CP20" i="1"/>
  <c r="CJ20" i="1"/>
  <c r="CI20" i="1"/>
  <c r="CG20" i="1"/>
  <c r="CC20" i="1"/>
  <c r="BU20" i="1"/>
  <c r="BN20" i="1"/>
  <c r="BL20" i="1"/>
  <c r="BS20" i="1" s="1"/>
  <c r="BH20" i="1"/>
  <c r="BG20" i="1"/>
  <c r="A20" i="1"/>
  <c r="EQ19" i="1"/>
  <c r="EP19" i="1"/>
  <c r="EO19" i="1"/>
  <c r="EN19" i="1"/>
  <c r="EM19" i="1"/>
  <c r="EL19" i="1"/>
  <c r="EG19" i="1"/>
  <c r="EC19" i="1"/>
  <c r="EF19" i="1" s="1"/>
  <c r="DZ19" i="1"/>
  <c r="DW19" i="1"/>
  <c r="DS19" i="1"/>
  <c r="DP19" i="1"/>
  <c r="DL19" i="1"/>
  <c r="DI19" i="1"/>
  <c r="DE19" i="1"/>
  <c r="DB19" i="1"/>
  <c r="DA19" i="1"/>
  <c r="DH19" i="1" s="1"/>
  <c r="DO19" i="1" s="1"/>
  <c r="CX19" i="1"/>
  <c r="CW19" i="1"/>
  <c r="CU19" i="1"/>
  <c r="CT19" i="1"/>
  <c r="CQ19" i="1"/>
  <c r="CP19" i="1"/>
  <c r="CJ19" i="1"/>
  <c r="CI19" i="1"/>
  <c r="CG19" i="1"/>
  <c r="CC19" i="1"/>
  <c r="BU19" i="1"/>
  <c r="BN19" i="1"/>
  <c r="BL19" i="1"/>
  <c r="BS19" i="1" s="1"/>
  <c r="BH19" i="1"/>
  <c r="BG19" i="1"/>
  <c r="A19" i="1"/>
  <c r="EQ18" i="1"/>
  <c r="EP18" i="1"/>
  <c r="EO18" i="1"/>
  <c r="EN18" i="1"/>
  <c r="EM18" i="1"/>
  <c r="EL18" i="1"/>
  <c r="EG18" i="1"/>
  <c r="ED18" i="1"/>
  <c r="EC18" i="1"/>
  <c r="EF18" i="1" s="1"/>
  <c r="DZ18" i="1"/>
  <c r="DW18" i="1"/>
  <c r="DS18" i="1"/>
  <c r="DV18" i="1" s="1"/>
  <c r="DY18" i="1" s="1"/>
  <c r="DP18" i="1"/>
  <c r="DL18" i="1"/>
  <c r="DO18" i="1" s="1"/>
  <c r="DR18" i="1" s="1"/>
  <c r="DI18" i="1"/>
  <c r="DE18" i="1"/>
  <c r="DH18" i="1" s="1"/>
  <c r="DK18" i="1" s="1"/>
  <c r="DB18" i="1"/>
  <c r="CX18" i="1"/>
  <c r="DA18" i="1" s="1"/>
  <c r="DD18" i="1" s="1"/>
  <c r="CU18" i="1"/>
  <c r="CQ18" i="1"/>
  <c r="CT18" i="1" s="1"/>
  <c r="CW18" i="1" s="1"/>
  <c r="CN18" i="1"/>
  <c r="CJ18" i="1"/>
  <c r="CM18" i="1" s="1"/>
  <c r="CP18" i="1" s="1"/>
  <c r="CG18" i="1"/>
  <c r="CC18" i="1"/>
  <c r="CF18" i="1" s="1"/>
  <c r="CI18" i="1" s="1"/>
  <c r="BU18" i="1"/>
  <c r="BN18" i="1"/>
  <c r="BL18" i="1"/>
  <c r="BS18" i="1" s="1"/>
  <c r="BH18" i="1"/>
  <c r="BG18" i="1"/>
  <c r="A18" i="1"/>
  <c r="EQ17" i="1"/>
  <c r="EP17" i="1"/>
  <c r="EO17" i="1"/>
  <c r="EN17" i="1"/>
  <c r="EM17" i="1"/>
  <c r="EL17" i="1"/>
  <c r="EG17" i="1"/>
  <c r="ED17" i="1"/>
  <c r="EC17" i="1"/>
  <c r="EF17" i="1" s="1"/>
  <c r="DZ17" i="1"/>
  <c r="DW17" i="1"/>
  <c r="DS17" i="1"/>
  <c r="DV17" i="1" s="1"/>
  <c r="DY17" i="1" s="1"/>
  <c r="DP17" i="1"/>
  <c r="DL17" i="1"/>
  <c r="DO17" i="1" s="1"/>
  <c r="DR17" i="1" s="1"/>
  <c r="DI17" i="1"/>
  <c r="DE17" i="1"/>
  <c r="DH17" i="1" s="1"/>
  <c r="DK17" i="1" s="1"/>
  <c r="DB17" i="1"/>
  <c r="CX17" i="1"/>
  <c r="DA17" i="1" s="1"/>
  <c r="DD17" i="1" s="1"/>
  <c r="CU17" i="1"/>
  <c r="CQ17" i="1"/>
  <c r="CT17" i="1" s="1"/>
  <c r="CW17" i="1" s="1"/>
  <c r="CN17" i="1"/>
  <c r="CJ17" i="1"/>
  <c r="CM17" i="1" s="1"/>
  <c r="CP17" i="1" s="1"/>
  <c r="CG17" i="1"/>
  <c r="CC17" i="1"/>
  <c r="CF17" i="1" s="1"/>
  <c r="CI17" i="1" s="1"/>
  <c r="BU17" i="1"/>
  <c r="BO17" i="1"/>
  <c r="BN17" i="1"/>
  <c r="BL17" i="1"/>
  <c r="BS17" i="1" s="1"/>
  <c r="BH17" i="1"/>
  <c r="BG17" i="1"/>
  <c r="A17" i="1"/>
  <c r="EQ16" i="1"/>
  <c r="EP16" i="1"/>
  <c r="EO16" i="1"/>
  <c r="EN16" i="1"/>
  <c r="EM16" i="1"/>
  <c r="EL16" i="1"/>
  <c r="EG16" i="1"/>
  <c r="EC16" i="1"/>
  <c r="EF16" i="1" s="1"/>
  <c r="DZ16" i="1"/>
  <c r="DW16" i="1"/>
  <c r="DS16" i="1"/>
  <c r="DP16" i="1"/>
  <c r="DL16" i="1"/>
  <c r="DI16" i="1"/>
  <c r="DE16" i="1"/>
  <c r="DB16" i="1"/>
  <c r="CX16" i="1"/>
  <c r="CU16" i="1"/>
  <c r="CT16" i="1"/>
  <c r="DA16" i="1" s="1"/>
  <c r="CQ16" i="1"/>
  <c r="CP16" i="1"/>
  <c r="CJ16" i="1"/>
  <c r="CI16" i="1"/>
  <c r="CG16" i="1"/>
  <c r="CC16" i="1"/>
  <c r="BU16" i="1"/>
  <c r="BN16" i="1"/>
  <c r="BL16" i="1"/>
  <c r="BS16" i="1" s="1"/>
  <c r="BH16" i="1"/>
  <c r="BG16" i="1"/>
  <c r="A16" i="1"/>
  <c r="EQ15" i="1"/>
  <c r="EP15" i="1"/>
  <c r="EO15" i="1"/>
  <c r="EN15" i="1"/>
  <c r="EM15" i="1"/>
  <c r="EL15" i="1"/>
  <c r="EG15" i="1"/>
  <c r="EF15" i="1"/>
  <c r="DZ15" i="1"/>
  <c r="DY15" i="1"/>
  <c r="DW15" i="1"/>
  <c r="DS15" i="1"/>
  <c r="DR15" i="1"/>
  <c r="DP15" i="1"/>
  <c r="DL15" i="1"/>
  <c r="DK15" i="1"/>
  <c r="DI15" i="1"/>
  <c r="DE15" i="1"/>
  <c r="DD15" i="1"/>
  <c r="DB15" i="1"/>
  <c r="CX15" i="1"/>
  <c r="CW15" i="1"/>
  <c r="CU15" i="1"/>
  <c r="CQ15" i="1"/>
  <c r="CP15" i="1"/>
  <c r="CN15" i="1"/>
  <c r="CJ15" i="1"/>
  <c r="CI15" i="1"/>
  <c r="CG15" i="1"/>
  <c r="CC15" i="1"/>
  <c r="CB15" i="1"/>
  <c r="BU15" i="1"/>
  <c r="BN15" i="1"/>
  <c r="BL15" i="1"/>
  <c r="BS15" i="1" s="1"/>
  <c r="BH15" i="1"/>
  <c r="BG15" i="1"/>
  <c r="A15" i="1"/>
  <c r="EQ14" i="1"/>
  <c r="EP14" i="1"/>
  <c r="EO14" i="1"/>
  <c r="EN14" i="1"/>
  <c r="EM14" i="1"/>
  <c r="EL14" i="1"/>
  <c r="EG14" i="1"/>
  <c r="EC14" i="1"/>
  <c r="EF14" i="1" s="1"/>
  <c r="DZ14" i="1"/>
  <c r="DW14" i="1"/>
  <c r="DS14" i="1"/>
  <c r="DP14" i="1"/>
  <c r="DL14" i="1"/>
  <c r="DI14" i="1"/>
  <c r="DE14" i="1"/>
  <c r="DB14" i="1"/>
  <c r="CX14" i="1"/>
  <c r="CU14" i="1"/>
  <c r="CT14" i="1"/>
  <c r="DA14" i="1" s="1"/>
  <c r="CQ14" i="1"/>
  <c r="CP14" i="1"/>
  <c r="CJ14" i="1"/>
  <c r="CI14" i="1"/>
  <c r="CG14" i="1"/>
  <c r="CC14" i="1"/>
  <c r="BU14" i="1"/>
  <c r="BN14" i="1"/>
  <c r="BL14" i="1"/>
  <c r="BS14" i="1" s="1"/>
  <c r="BZ14" i="1" s="1"/>
  <c r="BH14" i="1"/>
  <c r="BG14" i="1"/>
  <c r="A14" i="1"/>
  <c r="EQ13" i="1"/>
  <c r="EP13" i="1"/>
  <c r="EO13" i="1"/>
  <c r="EN13" i="1"/>
  <c r="EM13" i="1"/>
  <c r="EL13" i="1"/>
  <c r="EG13" i="1"/>
  <c r="EC13" i="1"/>
  <c r="EF13" i="1" s="1"/>
  <c r="DZ13" i="1"/>
  <c r="DY13" i="1"/>
  <c r="DW13" i="1"/>
  <c r="DS13" i="1"/>
  <c r="DR13" i="1"/>
  <c r="DP13" i="1"/>
  <c r="DL13" i="1"/>
  <c r="DK13" i="1"/>
  <c r="DI13" i="1"/>
  <c r="DE13" i="1"/>
  <c r="DD13" i="1"/>
  <c r="DB13" i="1"/>
  <c r="CX13" i="1"/>
  <c r="CW13" i="1"/>
  <c r="CU13" i="1"/>
  <c r="CQ13" i="1"/>
  <c r="CP13" i="1"/>
  <c r="CN13" i="1"/>
  <c r="CJ13" i="1"/>
  <c r="CI13" i="1"/>
  <c r="CG13" i="1"/>
  <c r="CC13" i="1"/>
  <c r="CB13" i="1"/>
  <c r="BU13" i="1"/>
  <c r="BN13" i="1"/>
  <c r="BL13" i="1"/>
  <c r="BS13" i="1" s="1"/>
  <c r="BH13" i="1"/>
  <c r="BG13" i="1"/>
  <c r="A13" i="1"/>
  <c r="EQ12" i="1"/>
  <c r="EP12" i="1"/>
  <c r="EO12" i="1"/>
  <c r="EN12" i="1"/>
  <c r="EM12" i="1"/>
  <c r="EL12" i="1"/>
  <c r="EG12" i="1"/>
  <c r="EC12" i="1"/>
  <c r="EF12" i="1" s="1"/>
  <c r="DZ12" i="1"/>
  <c r="DY12" i="1"/>
  <c r="DW12" i="1"/>
  <c r="DS12" i="1"/>
  <c r="DR12" i="1"/>
  <c r="DP12" i="1"/>
  <c r="DL12" i="1"/>
  <c r="DK12" i="1"/>
  <c r="DI12" i="1"/>
  <c r="DE12" i="1"/>
  <c r="DD12" i="1"/>
  <c r="DB12" i="1"/>
  <c r="CX12" i="1"/>
  <c r="CW12" i="1"/>
  <c r="CU12" i="1"/>
  <c r="CQ12" i="1"/>
  <c r="CP12" i="1"/>
  <c r="CN12" i="1"/>
  <c r="CJ12" i="1"/>
  <c r="CI12" i="1"/>
  <c r="CG12" i="1"/>
  <c r="CC12" i="1"/>
  <c r="CB12" i="1"/>
  <c r="BU12" i="1"/>
  <c r="BN12" i="1"/>
  <c r="BL12" i="1"/>
  <c r="BS12" i="1" s="1"/>
  <c r="BZ12" i="1" s="1"/>
  <c r="BH12" i="1"/>
  <c r="BG12" i="1"/>
  <c r="A12" i="1"/>
  <c r="EQ11" i="1"/>
  <c r="EP11" i="1"/>
  <c r="EO11" i="1"/>
  <c r="EN11" i="1"/>
  <c r="EM11" i="1"/>
  <c r="EL11" i="1"/>
  <c r="EG11" i="1"/>
  <c r="EC11" i="1"/>
  <c r="EF11" i="1" s="1"/>
  <c r="DZ11" i="1"/>
  <c r="DY11" i="1"/>
  <c r="DW11" i="1"/>
  <c r="DS11" i="1"/>
  <c r="DR11" i="1"/>
  <c r="DP11" i="1"/>
  <c r="DL11" i="1"/>
  <c r="DK11" i="1"/>
  <c r="DI11" i="1"/>
  <c r="DE11" i="1"/>
  <c r="DD11" i="1"/>
  <c r="DB11" i="1"/>
  <c r="CX11" i="1"/>
  <c r="CW11" i="1"/>
  <c r="CU11" i="1"/>
  <c r="CQ11" i="1"/>
  <c r="CP11" i="1"/>
  <c r="CN11" i="1"/>
  <c r="CJ11" i="1"/>
  <c r="CI11" i="1"/>
  <c r="CG11" i="1"/>
  <c r="CC11" i="1"/>
  <c r="CB11" i="1"/>
  <c r="BU11" i="1"/>
  <c r="BN11" i="1"/>
  <c r="BL11" i="1"/>
  <c r="BS11" i="1" s="1"/>
  <c r="BH11" i="1"/>
  <c r="BG11" i="1"/>
  <c r="A11" i="1"/>
  <c r="EQ10" i="1"/>
  <c r="EP10" i="1"/>
  <c r="EO10" i="1"/>
  <c r="EN10" i="1"/>
  <c r="EM10" i="1"/>
  <c r="EL10" i="1"/>
  <c r="EG10" i="1"/>
  <c r="EC10" i="1"/>
  <c r="EF10" i="1" s="1"/>
  <c r="DZ10" i="1"/>
  <c r="DW10" i="1"/>
  <c r="DS10" i="1"/>
  <c r="DP10" i="1"/>
  <c r="DO10" i="1"/>
  <c r="DR10" i="1" s="1"/>
  <c r="DL10" i="1"/>
  <c r="DK10" i="1"/>
  <c r="DE10" i="1"/>
  <c r="DB10" i="1"/>
  <c r="CX10" i="1"/>
  <c r="CU10" i="1"/>
  <c r="CT10" i="1"/>
  <c r="DA10" i="1" s="1"/>
  <c r="DD10" i="1" s="1"/>
  <c r="CQ10" i="1"/>
  <c r="CP10" i="1"/>
  <c r="CJ10" i="1"/>
  <c r="CG10" i="1"/>
  <c r="CC10" i="1"/>
  <c r="BZ10" i="1"/>
  <c r="BY10" i="1"/>
  <c r="BV10" i="1"/>
  <c r="BU10" i="1"/>
  <c r="BO10" i="1"/>
  <c r="BN10" i="1"/>
  <c r="BL10" i="1"/>
  <c r="BH10" i="1"/>
  <c r="BG10" i="1"/>
  <c r="A10" i="1"/>
  <c r="EQ9" i="1"/>
  <c r="EP9" i="1"/>
  <c r="EO9" i="1"/>
  <c r="EN9" i="1"/>
  <c r="EM9" i="1"/>
  <c r="EL9" i="1"/>
  <c r="EG9" i="1"/>
  <c r="EC9" i="1"/>
  <c r="EF9" i="1" s="1"/>
  <c r="DZ9" i="1"/>
  <c r="DY9" i="1"/>
  <c r="DW9" i="1"/>
  <c r="DS9" i="1"/>
  <c r="DR9" i="1"/>
  <c r="DP9" i="1"/>
  <c r="DL9" i="1"/>
  <c r="DK9" i="1"/>
  <c r="DI9" i="1"/>
  <c r="DE9" i="1"/>
  <c r="DD9" i="1"/>
  <c r="DB9" i="1"/>
  <c r="CX9" i="1"/>
  <c r="CW9" i="1"/>
  <c r="CU9" i="1"/>
  <c r="CQ9" i="1"/>
  <c r="CP9" i="1"/>
  <c r="CN9" i="1"/>
  <c r="CJ9" i="1"/>
  <c r="CI9" i="1"/>
  <c r="CG9" i="1"/>
  <c r="CC9" i="1"/>
  <c r="CB9" i="1"/>
  <c r="BZ9" i="1"/>
  <c r="BV9" i="1"/>
  <c r="BU9" i="1"/>
  <c r="BS9" i="1"/>
  <c r="BO9" i="1"/>
  <c r="BN9" i="1"/>
  <c r="BL9" i="1"/>
  <c r="BH9" i="1"/>
  <c r="BG9" i="1"/>
  <c r="A9" i="1"/>
  <c r="EQ8" i="1"/>
  <c r="EP8" i="1"/>
  <c r="EO8" i="1"/>
  <c r="EN8" i="1"/>
  <c r="EM8" i="1"/>
  <c r="EL8" i="1"/>
  <c r="EG8" i="1"/>
  <c r="EC8" i="1"/>
  <c r="EF8" i="1" s="1"/>
  <c r="DZ8" i="1"/>
  <c r="DY8" i="1"/>
  <c r="DW8" i="1"/>
  <c r="DS8" i="1"/>
  <c r="DR8" i="1"/>
  <c r="DP8" i="1"/>
  <c r="DL8" i="1"/>
  <c r="DK8" i="1"/>
  <c r="DI8" i="1"/>
  <c r="DE8" i="1"/>
  <c r="DD8" i="1"/>
  <c r="DB8" i="1"/>
  <c r="CX8" i="1"/>
  <c r="CW8" i="1"/>
  <c r="CU8" i="1"/>
  <c r="CQ8" i="1"/>
  <c r="CP8" i="1"/>
  <c r="CN8" i="1"/>
  <c r="CJ8" i="1"/>
  <c r="CI8" i="1"/>
  <c r="CG8" i="1"/>
  <c r="CC8" i="1"/>
  <c r="CB8" i="1"/>
  <c r="BZ8" i="1"/>
  <c r="BV8" i="1"/>
  <c r="BU8" i="1"/>
  <c r="BS8" i="1"/>
  <c r="BO8" i="1"/>
  <c r="BN8" i="1"/>
  <c r="BL8" i="1"/>
  <c r="BH8" i="1"/>
  <c r="BG8" i="1"/>
  <c r="A8" i="1"/>
  <c r="EQ7" i="1"/>
  <c r="EP7" i="1"/>
  <c r="EO7" i="1"/>
  <c r="EN7" i="1"/>
  <c r="EM7" i="1"/>
  <c r="EL7" i="1"/>
  <c r="EG7" i="1"/>
  <c r="EF7" i="1"/>
  <c r="EC7" i="1"/>
  <c r="DZ7" i="1"/>
  <c r="DW7" i="1"/>
  <c r="DS7" i="1"/>
  <c r="DP7" i="1"/>
  <c r="DO7" i="1"/>
  <c r="DV7" i="1" s="1"/>
  <c r="DY7" i="1" s="1"/>
  <c r="DL7" i="1"/>
  <c r="DK7" i="1"/>
  <c r="DE7" i="1"/>
  <c r="DB7" i="1"/>
  <c r="CX7" i="1"/>
  <c r="CU7" i="1"/>
  <c r="CT7" i="1"/>
  <c r="DA7" i="1" s="1"/>
  <c r="DD7" i="1" s="1"/>
  <c r="CQ7" i="1"/>
  <c r="CP7" i="1"/>
  <c r="CJ7" i="1"/>
  <c r="CG7" i="1"/>
  <c r="CC7" i="1"/>
  <c r="BZ7" i="1"/>
  <c r="BY7" i="1"/>
  <c r="BV7" i="1"/>
  <c r="BU7" i="1"/>
  <c r="BO7" i="1"/>
  <c r="BN7" i="1"/>
  <c r="BL7" i="1"/>
  <c r="BH7" i="1"/>
  <c r="BG7" i="1"/>
  <c r="A7" i="1"/>
  <c r="EQ6" i="1"/>
  <c r="EP6" i="1"/>
  <c r="EO6" i="1"/>
  <c r="EN6" i="1"/>
  <c r="EM6" i="1"/>
  <c r="EL6" i="1"/>
  <c r="EG6" i="1"/>
  <c r="EC6" i="1"/>
  <c r="EF6" i="1" s="1"/>
  <c r="DZ6" i="1"/>
  <c r="DW6" i="1"/>
  <c r="DS6" i="1"/>
  <c r="DP6" i="1"/>
  <c r="DL6" i="1"/>
  <c r="DI6" i="1"/>
  <c r="DE6" i="1"/>
  <c r="DB6" i="1"/>
  <c r="CX6" i="1"/>
  <c r="CU6" i="1"/>
  <c r="CT6" i="1"/>
  <c r="DA6" i="1" s="1"/>
  <c r="DH6" i="1" s="1"/>
  <c r="DO6" i="1" s="1"/>
  <c r="DR6" i="1" s="1"/>
  <c r="CQ6" i="1"/>
  <c r="CP6" i="1"/>
  <c r="CJ6" i="1"/>
  <c r="CI6" i="1"/>
  <c r="CG6" i="1"/>
  <c r="CC6" i="1"/>
  <c r="BZ6" i="1"/>
  <c r="BV6" i="1"/>
  <c r="BY6" i="1" s="1"/>
  <c r="CB6" i="1" s="1"/>
  <c r="BU6" i="1"/>
  <c r="BO6" i="1"/>
  <c r="BN6" i="1"/>
  <c r="BL6" i="1"/>
  <c r="BH6" i="1"/>
  <c r="BG6" i="1"/>
  <c r="A6"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5" i="1"/>
  <c r="CW7" i="8" l="1"/>
  <c r="DV7" i="8"/>
  <c r="DY7" i="8" s="1"/>
  <c r="DA6" i="8"/>
  <c r="DD6" i="8" s="1"/>
  <c r="DR7" i="7"/>
  <c r="BS36" i="4"/>
  <c r="CF15" i="4"/>
  <c r="CI15" i="4" s="1"/>
  <c r="CF29" i="4"/>
  <c r="CI29" i="4" s="1"/>
  <c r="DR15" i="4"/>
  <c r="DA10" i="4"/>
  <c r="DD10" i="4" s="1"/>
  <c r="CW33" i="4"/>
  <c r="CB32" i="4"/>
  <c r="DR31" i="4"/>
  <c r="DA6" i="4"/>
  <c r="DD6" i="4" s="1"/>
  <c r="CF11" i="4"/>
  <c r="CI11" i="4" s="1"/>
  <c r="CW16" i="4"/>
  <c r="DR34" i="4"/>
  <c r="CW7" i="4"/>
  <c r="DV10" i="4"/>
  <c r="DY10" i="4" s="1"/>
  <c r="DR16" i="4"/>
  <c r="DA32" i="4"/>
  <c r="DD32" i="4" s="1"/>
  <c r="CB28" i="4"/>
  <c r="CW29" i="4"/>
  <c r="CB6" i="4"/>
  <c r="DV11" i="4"/>
  <c r="DY11" i="4" s="1"/>
  <c r="CW30" i="4"/>
  <c r="CW31" i="4"/>
  <c r="BV37" i="4"/>
  <c r="CB10" i="4"/>
  <c r="CW11" i="4"/>
  <c r="CB27" i="4"/>
  <c r="BV35" i="4"/>
  <c r="DV28" i="4"/>
  <c r="DY28" i="4" s="1"/>
  <c r="CB79" i="3"/>
  <c r="DA60" i="3"/>
  <c r="DD60" i="3" s="1"/>
  <c r="BO13" i="3"/>
  <c r="CW20" i="3"/>
  <c r="CB63" i="3"/>
  <c r="BO12" i="3"/>
  <c r="DR34" i="3"/>
  <c r="CF54" i="3"/>
  <c r="CI54" i="3" s="1"/>
  <c r="CF55" i="3"/>
  <c r="CI55" i="3" s="1"/>
  <c r="BO16" i="3"/>
  <c r="CW38" i="3"/>
  <c r="DD46" i="3"/>
  <c r="DR62" i="3"/>
  <c r="DV85" i="3"/>
  <c r="DY85" i="3" s="1"/>
  <c r="DV86" i="3"/>
  <c r="DY86" i="3" s="1"/>
  <c r="CW42" i="3"/>
  <c r="DR83" i="3"/>
  <c r="DA56" i="3"/>
  <c r="DD56" i="3" s="1"/>
  <c r="CF50" i="3"/>
  <c r="CI50" i="3" s="1"/>
  <c r="CF7" i="3"/>
  <c r="CI7" i="3" s="1"/>
  <c r="DR7" i="3"/>
  <c r="DD26" i="3"/>
  <c r="CW10" i="3"/>
  <c r="CW19" i="3"/>
  <c r="CB61" i="3"/>
  <c r="CB62" i="3"/>
  <c r="BZ71" i="3"/>
  <c r="BV71" i="3"/>
  <c r="BZ18" i="3"/>
  <c r="BV18" i="3"/>
  <c r="BY18" i="3" s="1"/>
  <c r="CB18" i="3" s="1"/>
  <c r="DD19" i="3"/>
  <c r="DH19" i="3"/>
  <c r="DO19" i="3" s="1"/>
  <c r="DR10" i="3"/>
  <c r="DD38" i="3"/>
  <c r="CB60" i="3"/>
  <c r="CW79" i="3"/>
  <c r="CF86" i="3"/>
  <c r="CI86" i="3" s="1"/>
  <c r="DR59" i="3"/>
  <c r="DA62" i="3"/>
  <c r="DD62" i="3" s="1"/>
  <c r="CB84" i="3"/>
  <c r="BS15" i="3"/>
  <c r="BZ15" i="3" s="1"/>
  <c r="CB56" i="3"/>
  <c r="BO14" i="3"/>
  <c r="BO18" i="3"/>
  <c r="BO19" i="3"/>
  <c r="CB51" i="3"/>
  <c r="CF78" i="3"/>
  <c r="CI78" i="3" s="1"/>
  <c r="CW85" i="3"/>
  <c r="BO11" i="3"/>
  <c r="DA21" i="3"/>
  <c r="DH21" i="3" s="1"/>
  <c r="DR50" i="3"/>
  <c r="DR56" i="3"/>
  <c r="CW63" i="3"/>
  <c r="BO71" i="3"/>
  <c r="CB75" i="3"/>
  <c r="DR84" i="3"/>
  <c r="DA6" i="3"/>
  <c r="DH6" i="3" s="1"/>
  <c r="DH16" i="3"/>
  <c r="DO16" i="3" s="1"/>
  <c r="CF52" i="3"/>
  <c r="CI52" i="3" s="1"/>
  <c r="DR78" i="3"/>
  <c r="DV77" i="3"/>
  <c r="DY77" i="3" s="1"/>
  <c r="DR52" i="3"/>
  <c r="DR6" i="8"/>
  <c r="CB7" i="8"/>
  <c r="DA7" i="7"/>
  <c r="DD7" i="7" s="1"/>
  <c r="CW7" i="7"/>
  <c r="DV6" i="7"/>
  <c r="DY6" i="7" s="1"/>
  <c r="DR6" i="7"/>
  <c r="CB7" i="7"/>
  <c r="CW6" i="7"/>
  <c r="CB6" i="7"/>
  <c r="DR7" i="6"/>
  <c r="CF16" i="4"/>
  <c r="CI16" i="4" s="1"/>
  <c r="CB16" i="4"/>
  <c r="DA34" i="4"/>
  <c r="DD34" i="4" s="1"/>
  <c r="CW34" i="4"/>
  <c r="DV6" i="4"/>
  <c r="DY6" i="4" s="1"/>
  <c r="DR6" i="4"/>
  <c r="DV12" i="4"/>
  <c r="DY12" i="4" s="1"/>
  <c r="DR12" i="4"/>
  <c r="DV27" i="4"/>
  <c r="DY27" i="4" s="1"/>
  <c r="DR27" i="4"/>
  <c r="CF31" i="4"/>
  <c r="CI31" i="4" s="1"/>
  <c r="CB31" i="4"/>
  <c r="DH36" i="4"/>
  <c r="DD36" i="4"/>
  <c r="DA15" i="4"/>
  <c r="DD15" i="4" s="1"/>
  <c r="CW15" i="4"/>
  <c r="DH35" i="4"/>
  <c r="DD35" i="4"/>
  <c r="DV30" i="4"/>
  <c r="DY30" i="4" s="1"/>
  <c r="DR30" i="4"/>
  <c r="BZ36" i="4"/>
  <c r="BV36" i="4"/>
  <c r="DO37" i="4"/>
  <c r="DK37" i="4"/>
  <c r="DR33" i="4"/>
  <c r="CW35" i="4"/>
  <c r="DD37" i="4"/>
  <c r="CW12" i="4"/>
  <c r="CB34" i="4"/>
  <c r="CW27" i="4"/>
  <c r="DR29" i="4"/>
  <c r="CB12" i="4"/>
  <c r="CB30" i="4"/>
  <c r="DR32" i="4"/>
  <c r="CB33" i="4"/>
  <c r="DK21" i="3"/>
  <c r="DO21" i="3"/>
  <c r="DK6" i="3"/>
  <c r="DO6" i="3"/>
  <c r="DV16" i="3"/>
  <c r="DY16" i="3" s="1"/>
  <c r="DR16" i="3"/>
  <c r="DK48" i="3"/>
  <c r="DO48" i="3"/>
  <c r="DR19" i="3"/>
  <c r="DV19" i="3"/>
  <c r="DY19" i="3" s="1"/>
  <c r="DH39" i="3"/>
  <c r="DD39" i="3"/>
  <c r="DK38" i="3"/>
  <c r="DO38" i="3"/>
  <c r="DO26" i="3"/>
  <c r="DK26" i="3"/>
  <c r="BZ17" i="3"/>
  <c r="BV17" i="3"/>
  <c r="BY17" i="3" s="1"/>
  <c r="CB17" i="3" s="1"/>
  <c r="DR46" i="3"/>
  <c r="DV46" i="3"/>
  <c r="DY46" i="3" s="1"/>
  <c r="DH14" i="3"/>
  <c r="DD14" i="3"/>
  <c r="BZ16" i="3"/>
  <c r="BV16" i="3"/>
  <c r="BY16" i="3" s="1"/>
  <c r="CB16" i="3" s="1"/>
  <c r="BV20" i="3"/>
  <c r="BY20" i="3" s="1"/>
  <c r="CB20" i="3" s="1"/>
  <c r="BZ20" i="3"/>
  <c r="BV19" i="3"/>
  <c r="BY19" i="3" s="1"/>
  <c r="CB19" i="3" s="1"/>
  <c r="BZ19" i="3"/>
  <c r="DO20" i="3"/>
  <c r="DK20" i="3"/>
  <c r="CB10" i="3"/>
  <c r="BV15" i="3"/>
  <c r="DD21" i="3"/>
  <c r="CW52" i="3"/>
  <c r="CW55" i="3"/>
  <c r="DV55" i="3"/>
  <c r="DY55" i="3" s="1"/>
  <c r="CW61" i="3"/>
  <c r="DV61" i="3"/>
  <c r="DY61" i="3" s="1"/>
  <c r="CB83" i="3"/>
  <c r="DA83" i="3"/>
  <c r="DD83" i="3" s="1"/>
  <c r="CW7" i="3"/>
  <c r="BV12" i="3"/>
  <c r="BV14" i="3"/>
  <c r="BY14" i="3" s="1"/>
  <c r="CB14" i="3" s="1"/>
  <c r="CW14" i="3"/>
  <c r="DK16" i="3"/>
  <c r="BO17" i="3"/>
  <c r="DD20" i="3"/>
  <c r="DR33" i="3"/>
  <c r="DR51" i="3"/>
  <c r="DR54" i="3"/>
  <c r="DR60" i="3"/>
  <c r="DR63" i="3"/>
  <c r="CW78" i="3"/>
  <c r="CB85" i="3"/>
  <c r="BO70" i="3"/>
  <c r="CW75" i="3"/>
  <c r="CW33" i="3"/>
  <c r="CW39" i="3"/>
  <c r="DR42" i="3"/>
  <c r="CW51" i="3"/>
  <c r="CW54" i="3"/>
  <c r="DD6" i="3"/>
  <c r="DK19" i="3"/>
  <c r="BO20" i="3"/>
  <c r="DR44" i="3"/>
  <c r="DK46" i="3"/>
  <c r="DD48" i="3"/>
  <c r="CW50" i="3"/>
  <c r="CW57" i="3"/>
  <c r="CW59" i="3"/>
  <c r="CW74" i="3"/>
  <c r="CW84" i="3"/>
  <c r="BV11" i="3"/>
  <c r="BV13" i="3"/>
  <c r="CB77" i="3"/>
  <c r="DR79" i="3"/>
  <c r="CW86" i="3"/>
  <c r="CB57" i="3"/>
  <c r="CB59" i="3"/>
  <c r="CB74" i="3"/>
  <c r="CW42" i="1"/>
  <c r="DR51" i="1"/>
  <c r="DR62" i="1"/>
  <c r="DR68" i="1"/>
  <c r="DD19" i="1"/>
  <c r="BO18" i="1"/>
  <c r="DD48" i="1"/>
  <c r="DA91" i="1"/>
  <c r="DD91" i="1" s="1"/>
  <c r="DV74" i="1"/>
  <c r="DY74" i="1" s="1"/>
  <c r="CW95" i="1"/>
  <c r="BO20" i="1"/>
  <c r="CB124" i="1"/>
  <c r="BZ129" i="1"/>
  <c r="BV129" i="1"/>
  <c r="DH16" i="1"/>
  <c r="DD16" i="1"/>
  <c r="CW10" i="1"/>
  <c r="CW16" i="1"/>
  <c r="CW6" i="1"/>
  <c r="DA61" i="1"/>
  <c r="DD61" i="1" s="1"/>
  <c r="CF70" i="1"/>
  <c r="CI70" i="1" s="1"/>
  <c r="CF97" i="1"/>
  <c r="CI97" i="1" s="1"/>
  <c r="BO12" i="1"/>
  <c r="DR56" i="1"/>
  <c r="DR69" i="1"/>
  <c r="CB116" i="1"/>
  <c r="BO129" i="1"/>
  <c r="CF121" i="1"/>
  <c r="CI121" i="1" s="1"/>
  <c r="CW20" i="1"/>
  <c r="DR57" i="1"/>
  <c r="CF60" i="1"/>
  <c r="CI60" i="1" s="1"/>
  <c r="CB65" i="1"/>
  <c r="BV101" i="1"/>
  <c r="CB113" i="1"/>
  <c r="DR122" i="1"/>
  <c r="DR123" i="1"/>
  <c r="BO11" i="1"/>
  <c r="CW74" i="1"/>
  <c r="BV14" i="1"/>
  <c r="BY14" i="1" s="1"/>
  <c r="CB14" i="1" s="1"/>
  <c r="DR59" i="1"/>
  <c r="CF62" i="1"/>
  <c r="CI62" i="1" s="1"/>
  <c r="DA68" i="1"/>
  <c r="DD68" i="1" s="1"/>
  <c r="CB95" i="1"/>
  <c r="DR116" i="1"/>
  <c r="DD46" i="1"/>
  <c r="DR60" i="1"/>
  <c r="DR64" i="1"/>
  <c r="CW7" i="1"/>
  <c r="CW130" i="1"/>
  <c r="DV10" i="1"/>
  <c r="DY10" i="1" s="1"/>
  <c r="CW57" i="1"/>
  <c r="CW97" i="1"/>
  <c r="CW120" i="1"/>
  <c r="BV15" i="1"/>
  <c r="BZ15" i="1"/>
  <c r="BV17" i="1"/>
  <c r="BY17" i="1" s="1"/>
  <c r="CB17" i="1" s="1"/>
  <c r="BZ17" i="1"/>
  <c r="BZ19" i="1"/>
  <c r="BV19" i="1"/>
  <c r="BY19" i="1" s="1"/>
  <c r="CB19" i="1" s="1"/>
  <c r="DV33" i="1"/>
  <c r="DY33" i="1" s="1"/>
  <c r="CW55" i="1"/>
  <c r="CF64" i="1"/>
  <c r="CI64" i="1" s="1"/>
  <c r="DA65" i="1"/>
  <c r="DD65" i="1" s="1"/>
  <c r="DA129" i="1"/>
  <c r="DH129" i="1" s="1"/>
  <c r="DO129" i="1" s="1"/>
  <c r="BO131" i="1"/>
  <c r="DR52" i="1"/>
  <c r="CW56" i="1"/>
  <c r="DR63" i="1"/>
  <c r="CB68" i="1"/>
  <c r="DR90" i="1"/>
  <c r="DR94" i="1"/>
  <c r="BZ130" i="1"/>
  <c r="CF117" i="1"/>
  <c r="CI117" i="1" s="1"/>
  <c r="BO13" i="1"/>
  <c r="DK19" i="1"/>
  <c r="CF54" i="1"/>
  <c r="CI54" i="1" s="1"/>
  <c r="CB61" i="1"/>
  <c r="CW62" i="1"/>
  <c r="DR118" i="1"/>
  <c r="DR7" i="1"/>
  <c r="DA26" i="1"/>
  <c r="CW34" i="1"/>
  <c r="DR50" i="1"/>
  <c r="CB51" i="1"/>
  <c r="DA52" i="1"/>
  <c r="DD52" i="1" s="1"/>
  <c r="CF55" i="1"/>
  <c r="CI55" i="1" s="1"/>
  <c r="CW90" i="1"/>
  <c r="DR91" i="1"/>
  <c r="CW94" i="1"/>
  <c r="DR105" i="1"/>
  <c r="DR119" i="1"/>
  <c r="CF120" i="1"/>
  <c r="CI120" i="1" s="1"/>
  <c r="CF127" i="1"/>
  <c r="CI127" i="1" s="1"/>
  <c r="BO14" i="1"/>
  <c r="CW14" i="1"/>
  <c r="BO15" i="1"/>
  <c r="BO19" i="1"/>
  <c r="DR44" i="1"/>
  <c r="DR54" i="1"/>
  <c r="CF56" i="1"/>
  <c r="CI56" i="1" s="1"/>
  <c r="DV73" i="1"/>
  <c r="DY73" i="1" s="1"/>
  <c r="CW93" i="1"/>
  <c r="DV126" i="1"/>
  <c r="DY126" i="1" s="1"/>
  <c r="DA113" i="1"/>
  <c r="DD113" i="1" s="1"/>
  <c r="DA116" i="1"/>
  <c r="DD116" i="1" s="1"/>
  <c r="CW125" i="1"/>
  <c r="DA124" i="1"/>
  <c r="DD124" i="1" s="1"/>
  <c r="CW126" i="1"/>
  <c r="BO16" i="1"/>
  <c r="DV120" i="1"/>
  <c r="DY120" i="1" s="1"/>
  <c r="DR121" i="1"/>
  <c r="CW21" i="1"/>
  <c r="DA21" i="1"/>
  <c r="DA38" i="1"/>
  <c r="CW38" i="1"/>
  <c r="DA114" i="1"/>
  <c r="DD114" i="1" s="1"/>
  <c r="CW114" i="1"/>
  <c r="BZ11" i="1"/>
  <c r="BV11" i="1"/>
  <c r="CF59" i="1"/>
  <c r="CI59" i="1" s="1"/>
  <c r="CB59" i="1"/>
  <c r="CB126" i="1"/>
  <c r="CF126" i="1"/>
  <c r="CI126" i="1" s="1"/>
  <c r="DK48" i="1"/>
  <c r="DO48" i="1"/>
  <c r="DA69" i="1"/>
  <c r="DD69" i="1" s="1"/>
  <c r="CW69" i="1"/>
  <c r="DV117" i="1"/>
  <c r="DY117" i="1" s="1"/>
  <c r="DR117" i="1"/>
  <c r="DA39" i="1"/>
  <c r="CW39" i="1"/>
  <c r="DD6" i="1"/>
  <c r="DV19" i="1"/>
  <c r="DY19" i="1" s="1"/>
  <c r="DR19" i="1"/>
  <c r="DA33" i="1"/>
  <c r="DD33" i="1" s="1"/>
  <c r="CW33" i="1"/>
  <c r="CF90" i="1"/>
  <c r="CI90" i="1" s="1"/>
  <c r="CB90" i="1"/>
  <c r="CF7" i="1"/>
  <c r="CI7" i="1" s="1"/>
  <c r="CB7" i="1"/>
  <c r="CB73" i="1"/>
  <c r="CW105" i="1"/>
  <c r="BZ16" i="1"/>
  <c r="BV16" i="1"/>
  <c r="BY16" i="1" s="1"/>
  <c r="CB16" i="1" s="1"/>
  <c r="DR46" i="1"/>
  <c r="DV46" i="1"/>
  <c r="DY46" i="1" s="1"/>
  <c r="CW50" i="1"/>
  <c r="CF57" i="1"/>
  <c r="CI57" i="1" s="1"/>
  <c r="CB57" i="1"/>
  <c r="CF122" i="1"/>
  <c r="CI122" i="1" s="1"/>
  <c r="CB122" i="1"/>
  <c r="CF10" i="1"/>
  <c r="CI10" i="1" s="1"/>
  <c r="CB10" i="1"/>
  <c r="DO20" i="1"/>
  <c r="DK20" i="1"/>
  <c r="CW63" i="1"/>
  <c r="CW118" i="1"/>
  <c r="DK6" i="1"/>
  <c r="DV6" i="1"/>
  <c r="DY6" i="1" s="1"/>
  <c r="BZ13" i="1"/>
  <c r="BV13" i="1"/>
  <c r="BZ18" i="1"/>
  <c r="BV18" i="1"/>
  <c r="BY18" i="1" s="1"/>
  <c r="CB18" i="1" s="1"/>
  <c r="DK46" i="1"/>
  <c r="CW59" i="1"/>
  <c r="BS85" i="1"/>
  <c r="BO85" i="1"/>
  <c r="CF105" i="1"/>
  <c r="CI105" i="1" s="1"/>
  <c r="CB105" i="1"/>
  <c r="BV12" i="1"/>
  <c r="BV20" i="1"/>
  <c r="BY20" i="1" s="1"/>
  <c r="CB20" i="1" s="1"/>
  <c r="BZ20" i="1"/>
  <c r="CF50" i="1"/>
  <c r="CI50" i="1" s="1"/>
  <c r="CB50" i="1"/>
  <c r="DR114" i="1"/>
  <c r="DH131" i="1"/>
  <c r="DD131" i="1"/>
  <c r="DH14" i="1"/>
  <c r="DD14" i="1"/>
  <c r="DV42" i="1"/>
  <c r="DY42" i="1" s="1"/>
  <c r="DR42" i="1"/>
  <c r="CF63" i="1"/>
  <c r="CI63" i="1" s="1"/>
  <c r="CB63" i="1"/>
  <c r="CF118" i="1"/>
  <c r="CI118" i="1" s="1"/>
  <c r="CB118" i="1"/>
  <c r="BZ131" i="1"/>
  <c r="BV131" i="1"/>
  <c r="DV113" i="1"/>
  <c r="DY113" i="1" s="1"/>
  <c r="DA121" i="1"/>
  <c r="DD121" i="1" s="1"/>
  <c r="DV124" i="1"/>
  <c r="DY124" i="1" s="1"/>
  <c r="CF125" i="1"/>
  <c r="CI125" i="1" s="1"/>
  <c r="DR127" i="1"/>
  <c r="DV55" i="1"/>
  <c r="DY55" i="1" s="1"/>
  <c r="DV61" i="1"/>
  <c r="DY61" i="1" s="1"/>
  <c r="DV65" i="1"/>
  <c r="DY65" i="1" s="1"/>
  <c r="CF69" i="1"/>
  <c r="CI69" i="1" s="1"/>
  <c r="CF114" i="1"/>
  <c r="CI114" i="1" s="1"/>
  <c r="DA117" i="1"/>
  <c r="DD117" i="1" s="1"/>
  <c r="CW131" i="1"/>
  <c r="CW127" i="1"/>
  <c r="BO84" i="1"/>
  <c r="CW51" i="1"/>
  <c r="CW54" i="1"/>
  <c r="CW60" i="1"/>
  <c r="CW64" i="1"/>
  <c r="DR70" i="1"/>
  <c r="CB74" i="1"/>
  <c r="DR93" i="1"/>
  <c r="CB94" i="1"/>
  <c r="DR115" i="1"/>
  <c r="CW119" i="1"/>
  <c r="CW123" i="1"/>
  <c r="CW70" i="1"/>
  <c r="CW115" i="1"/>
  <c r="CB119" i="1"/>
  <c r="CB123" i="1"/>
  <c r="DR125" i="1"/>
  <c r="DR34" i="1"/>
  <c r="CB93" i="1"/>
  <c r="DR95" i="1"/>
  <c r="DR97" i="1"/>
  <c r="CB115" i="1"/>
  <c r="DH130" i="1"/>
  <c r="DK36" i="4" l="1"/>
  <c r="DO36" i="4"/>
  <c r="DV37" i="4"/>
  <c r="DY37" i="4" s="1"/>
  <c r="DR37" i="4"/>
  <c r="DO35" i="4"/>
  <c r="DK35" i="4"/>
  <c r="DK14" i="3"/>
  <c r="DO14" i="3"/>
  <c r="DK39" i="3"/>
  <c r="DO39" i="3"/>
  <c r="DR20" i="3"/>
  <c r="DV20" i="3"/>
  <c r="DY20" i="3" s="1"/>
  <c r="DV48" i="3"/>
  <c r="DY48" i="3" s="1"/>
  <c r="DR48" i="3"/>
  <c r="DV6" i="3"/>
  <c r="DY6" i="3" s="1"/>
  <c r="DR6" i="3"/>
  <c r="DV26" i="3"/>
  <c r="DY26" i="3" s="1"/>
  <c r="DR26" i="3"/>
  <c r="DV38" i="3"/>
  <c r="DY38" i="3" s="1"/>
  <c r="DR38" i="3"/>
  <c r="DV21" i="3"/>
  <c r="DY21" i="3" s="1"/>
  <c r="DR21" i="3"/>
  <c r="DO16" i="1"/>
  <c r="DK16" i="1"/>
  <c r="DK129" i="1"/>
  <c r="DD129" i="1"/>
  <c r="DD26" i="1"/>
  <c r="DH26" i="1"/>
  <c r="DH39" i="1"/>
  <c r="DD39" i="1"/>
  <c r="DV129" i="1"/>
  <c r="DY129" i="1" s="1"/>
  <c r="DR129" i="1"/>
  <c r="DO131" i="1"/>
  <c r="DK131" i="1"/>
  <c r="DR48" i="1"/>
  <c r="DV48" i="1"/>
  <c r="DY48" i="1" s="1"/>
  <c r="DH38" i="1"/>
  <c r="DD38" i="1"/>
  <c r="DK130" i="1"/>
  <c r="DO130" i="1"/>
  <c r="DH21" i="1"/>
  <c r="DD21" i="1"/>
  <c r="DK14" i="1"/>
  <c r="DO14" i="1"/>
  <c r="BZ85" i="1"/>
  <c r="BV85" i="1"/>
  <c r="DR20" i="1"/>
  <c r="DV20" i="1"/>
  <c r="DY20" i="1" s="1"/>
  <c r="DV35" i="4" l="1"/>
  <c r="DY35" i="4" s="1"/>
  <c r="DR35" i="4"/>
  <c r="DV36" i="4"/>
  <c r="DY36" i="4" s="1"/>
  <c r="DR36" i="4"/>
  <c r="DV39" i="3"/>
  <c r="DY39" i="3" s="1"/>
  <c r="DR39" i="3"/>
  <c r="DV14" i="3"/>
  <c r="DY14" i="3" s="1"/>
  <c r="DR14" i="3"/>
  <c r="DV16" i="1"/>
  <c r="DY16" i="1" s="1"/>
  <c r="DR16" i="1"/>
  <c r="DO26" i="1"/>
  <c r="DK26" i="1"/>
  <c r="DV131" i="1"/>
  <c r="DY131" i="1" s="1"/>
  <c r="DR131" i="1"/>
  <c r="DO38" i="1"/>
  <c r="DK38" i="1"/>
  <c r="DO21" i="1"/>
  <c r="DK21" i="1"/>
  <c r="DV130" i="1"/>
  <c r="DY130" i="1" s="1"/>
  <c r="DR130" i="1"/>
  <c r="DV14" i="1"/>
  <c r="DY14" i="1" s="1"/>
  <c r="DR14" i="1"/>
  <c r="DK39" i="1"/>
  <c r="DO39" i="1"/>
  <c r="DR26" i="1" l="1"/>
  <c r="DV26" i="1"/>
  <c r="DY26" i="1" s="1"/>
  <c r="DV39" i="1"/>
  <c r="DY39" i="1" s="1"/>
  <c r="DR39" i="1"/>
  <c r="DV38" i="1"/>
  <c r="DY38" i="1" s="1"/>
  <c r="DR38" i="1"/>
  <c r="DR21" i="1"/>
  <c r="DV21" i="1"/>
  <c r="DY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tc={99B6F2C1-79E3-4E13-BA67-089162E5DABC}</author>
    <author>tc={9DFCDF00-5699-404B-AB5E-6E94E53DA46B}</author>
    <author>tc={D6B8E55C-4F21-4EA8-8342-0D54279DD96D}</author>
    <author>tc={A18B2E64-268B-433C-808F-EE340094A092}</author>
  </authors>
  <commentList>
    <comment ref="AU129" authorId="0" shapeId="0" xr:uid="{99B6F2C1-79E3-4E13-BA67-089162E5DABC}">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130" authorId="1" shapeId="0" xr:uid="{9DFCDF00-5699-404B-AB5E-6E94E53DA46B}">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131" authorId="2" shapeId="0" xr:uid="{D6B8E55C-4F21-4EA8-8342-0D54279DD9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 ref="AU132" authorId="3" shapeId="0" xr:uid="{A18B2E64-268B-433C-808F-EE340094A092}">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tc={5F0FBB59-E9B9-4D1D-A6D8-B19DCF6049B7}</author>
  </authors>
  <commentList>
    <comment ref="AU87" authorId="0" shapeId="0" xr:uid="{5F0FBB59-E9B9-4D1D-A6D8-B19DCF6049B7}">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tc={7B0AC806-6C7D-485C-9E5D-11862CCBD162}</author>
    <author>tc={47A52B46-DE9D-4C17-A2F9-7DE086C6DF61}</author>
    <author>tc={7A5563DE-6A18-4C60-8617-E7E71ECF76B7}</author>
  </authors>
  <commentList>
    <comment ref="AU35" authorId="0" shapeId="0" xr:uid="{7B0AC806-6C7D-485C-9E5D-11862CCBD162}">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36" authorId="1" shapeId="0" xr:uid="{47A52B46-DE9D-4C17-A2F9-7DE086C6DF61}">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37" authorId="2" shapeId="0" xr:uid="{7A5563DE-6A18-4C60-8617-E7E71ECF76B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List>
</comments>
</file>

<file path=xl/sharedStrings.xml><?xml version="1.0" encoding="utf-8"?>
<sst xmlns="http://schemas.openxmlformats.org/spreadsheetml/2006/main" count="14326" uniqueCount="1003">
  <si>
    <t xml:space="preserve">Responsable </t>
  </si>
  <si>
    <t>Articulación MIPG y SIG</t>
  </si>
  <si>
    <t>Alineación con la planeación</t>
  </si>
  <si>
    <t>Ficha técnica</t>
  </si>
  <si>
    <t>Alineación políticas transversales</t>
  </si>
  <si>
    <t>Alineación con otros compromisos</t>
  </si>
  <si>
    <t>Programación de metas cuatrienio</t>
  </si>
  <si>
    <t>Avances cuatrienio</t>
  </si>
  <si>
    <t>R e p o r t e s  2 0 2 4</t>
  </si>
  <si>
    <t>Nivel</t>
  </si>
  <si>
    <t>Despacho o dirección</t>
  </si>
  <si>
    <t>Dependencia</t>
  </si>
  <si>
    <t>Dimensión MIPG</t>
  </si>
  <si>
    <t>Objetivo del SIG</t>
  </si>
  <si>
    <t>Proceso del SIG</t>
  </si>
  <si>
    <t>Meta Objetivos de Desarrollo Sostenible (ODS)</t>
  </si>
  <si>
    <t>Transformación</t>
  </si>
  <si>
    <t>Pilar</t>
  </si>
  <si>
    <t>Catalizador</t>
  </si>
  <si>
    <t>Componente</t>
  </si>
  <si>
    <t>Eje estratégico</t>
  </si>
  <si>
    <t>Estrategia</t>
  </si>
  <si>
    <t>ID Indicador</t>
  </si>
  <si>
    <t>Nombre del indicador</t>
  </si>
  <si>
    <t>Tipo de indicador</t>
  </si>
  <si>
    <t>Tipo de acumulación</t>
  </si>
  <si>
    <t>Fórmula de cálculo</t>
  </si>
  <si>
    <t>Unidad de medida</t>
  </si>
  <si>
    <t>Periodicidad</t>
  </si>
  <si>
    <t>Días de rezago</t>
  </si>
  <si>
    <t>Medio de verificación</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</si>
  <si>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</si>
  <si>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</si>
  <si>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</si>
  <si>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</si>
  <si>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</si>
  <si>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</si>
  <si>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</si>
  <si>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</si>
  <si>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</si>
  <si>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</si>
  <si>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</si>
  <si>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</si>
  <si>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</si>
  <si>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</si>
  <si>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</si>
  <si>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</si>
  <si>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</si>
  <si>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</si>
  <si>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</si>
  <si>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</si>
  <si>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</si>
  <si>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</si>
  <si>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</si>
  <si>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</si>
  <si>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</si>
  <si>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</si>
  <si>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</si>
  <si>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</si>
  <si>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</si>
  <si>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Reporte cualitativo enero</t>
  </si>
  <si>
    <t>% Meta enero</t>
  </si>
  <si>
    <t>% Avance enero</t>
  </si>
  <si>
    <t>Validado enero</t>
  </si>
  <si>
    <t>Observaciones validación enero</t>
  </si>
  <si>
    <t>Meta febrero</t>
  </si>
  <si>
    <t>Avance cuantitativo febrero</t>
  </si>
  <si>
    <t>Reporte cualitativo febrero</t>
  </si>
  <si>
    <t>% Meta febrero</t>
  </si>
  <si>
    <t>% Avance febrero</t>
  </si>
  <si>
    <t>Validado febrero</t>
  </si>
  <si>
    <t>Observaciones validación febrero</t>
  </si>
  <si>
    <t>Meta marzo</t>
  </si>
  <si>
    <t>Avance cuantitativo marzo</t>
  </si>
  <si>
    <t>Reporte cualitativo marzo</t>
  </si>
  <si>
    <t>% Meta marzo</t>
  </si>
  <si>
    <t>% Avance marzo</t>
  </si>
  <si>
    <t>Validado marzo</t>
  </si>
  <si>
    <t>Observaciones validación marzo</t>
  </si>
  <si>
    <t>Meta abril</t>
  </si>
  <si>
    <t>Avance cuantitativo abril</t>
  </si>
  <si>
    <t>Reporte cualitativo abril</t>
  </si>
  <si>
    <t>% Meta abril</t>
  </si>
  <si>
    <t>% Avance abril</t>
  </si>
  <si>
    <t>Validado abril</t>
  </si>
  <si>
    <t>Observaciones validación abril</t>
  </si>
  <si>
    <t>Meta mayo</t>
  </si>
  <si>
    <t>Avance cuantitativo mayo</t>
  </si>
  <si>
    <t>Reporte cualitativo mayo</t>
  </si>
  <si>
    <t>% Meta mayo</t>
  </si>
  <si>
    <t>% Avance mayo</t>
  </si>
  <si>
    <t>Validado mayo</t>
  </si>
  <si>
    <t>Observaciones validación mayo</t>
  </si>
  <si>
    <t>Meta junio</t>
  </si>
  <si>
    <t>Avance cuantitativo junio</t>
  </si>
  <si>
    <t>Reporte cualitativo junio</t>
  </si>
  <si>
    <t>% Meta junio</t>
  </si>
  <si>
    <t>% Avance junio</t>
  </si>
  <si>
    <t>Validado junio</t>
  </si>
  <si>
    <t>Observaciones validación junio</t>
  </si>
  <si>
    <t>Meta julio</t>
  </si>
  <si>
    <t>Avance cuantitativo julio</t>
  </si>
  <si>
    <t>Reporte cualitativo julio</t>
  </si>
  <si>
    <t>% Meta julio</t>
  </si>
  <si>
    <t>% Avance julio</t>
  </si>
  <si>
    <t>Validado julio</t>
  </si>
  <si>
    <t>Observaciones validación julio</t>
  </si>
  <si>
    <t>Meta agosto</t>
  </si>
  <si>
    <t>Avance cuantitativo agosto</t>
  </si>
  <si>
    <t>Reporte cualitativo agosto</t>
  </si>
  <si>
    <t>% Meta agosto</t>
  </si>
  <si>
    <t>% Avance agosto</t>
  </si>
  <si>
    <t>Validado agosto</t>
  </si>
  <si>
    <t>Observaciones validación agosto</t>
  </si>
  <si>
    <t>Meta septiembre</t>
  </si>
  <si>
    <t>Avance cuantitativo septiembre</t>
  </si>
  <si>
    <t>Reporte cualitativo septiembre</t>
  </si>
  <si>
    <t>% Meta septiembre</t>
  </si>
  <si>
    <t>% Avance septiembre</t>
  </si>
  <si>
    <t>Validado septiembre</t>
  </si>
  <si>
    <t>Observaciones validación septiembre</t>
  </si>
  <si>
    <t>Meta octubre</t>
  </si>
  <si>
    <t>Avance cuantitativo octubre</t>
  </si>
  <si>
    <t>Reporte cualitativo octubre</t>
  </si>
  <si>
    <t>% Meta octubre</t>
  </si>
  <si>
    <t>% Avance octubre</t>
  </si>
  <si>
    <t>Validado octubre</t>
  </si>
  <si>
    <t>Observaciones validación octubre</t>
  </si>
  <si>
    <t>Meta noviembre</t>
  </si>
  <si>
    <t>Avance cuantitativo noviembre</t>
  </si>
  <si>
    <t>Reporte cualitativo noviembre</t>
  </si>
  <si>
    <t>% Meta noviembre</t>
  </si>
  <si>
    <t>% Avance noviembre</t>
  </si>
  <si>
    <t>Validado noviembre</t>
  </si>
  <si>
    <t>Observaciones validación noviembre</t>
  </si>
  <si>
    <t>Meta diciembre</t>
  </si>
  <si>
    <t>Avance cuantitativo diciembre</t>
  </si>
  <si>
    <t>Reporte cualitativo diciembre</t>
  </si>
  <si>
    <t>% Meta diciembre</t>
  </si>
  <si>
    <t>% Avance diciembre</t>
  </si>
  <si>
    <t>Validado diciembre</t>
  </si>
  <si>
    <t>Observaciones validación diciembre</t>
  </si>
  <si>
    <t>llave_ID</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</si>
  <si>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</si>
  <si>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</si>
  <si>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</si>
  <si>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</si>
  <si>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</si>
  <si>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</si>
  <si>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INCOMPLETO</t>
  </si>
  <si>
    <t>Vigencia</t>
  </si>
  <si>
    <t>Sigla Dirección</t>
  </si>
  <si>
    <t>VPBM</t>
  </si>
  <si>
    <t>Dirección de Calidad para la Educación Preescolar, Básica y Media</t>
  </si>
  <si>
    <t>Direccionamiento Estratégico.</t>
  </si>
  <si>
    <t>2. Aumentar los niveles de satisfacción del cliente y de los grupos de valor.</t>
  </si>
  <si>
    <t>Implementación de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</si>
  <si>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</si>
  <si>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</si>
  <si>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</si>
  <si>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</si>
  <si>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</si>
  <si>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2. Formación Integral</t>
  </si>
  <si>
    <t>Implementación de PTA-FI</t>
  </si>
  <si>
    <t>Número de docentes y directivos docentes que participan en procesos de formación y/o acompañamiento situado</t>
  </si>
  <si>
    <t>Producto</t>
  </si>
  <si>
    <t xml:space="preserve">Acumulado </t>
  </si>
  <si>
    <t>Sumatoria de docentes y directivos docentes que participan en procesos de formación y/o acompañamiento situado</t>
  </si>
  <si>
    <t>Número</t>
  </si>
  <si>
    <t>Semestral</t>
  </si>
  <si>
    <t>Listado de asistencia y/o
Bases de datos</t>
  </si>
  <si>
    <t>Institucional</t>
  </si>
  <si>
    <t>Generación de la Paz</t>
  </si>
  <si>
    <t>X</t>
  </si>
  <si>
    <t>Pendiente Validar</t>
  </si>
  <si>
    <t xml:space="preserve"> </t>
  </si>
  <si>
    <t>h. Hacia la erradicación de los analfabetismos y el cierre de inequidades</t>
  </si>
  <si>
    <t>6. Acceso al derecho (transversal)</t>
  </si>
  <si>
    <t>Acceso al derecho a la educación</t>
  </si>
  <si>
    <t>Porcentaje de avance en la aprobación de actos administrativos del proceso de convalidaciones de preescolar, básica y media por la Dirección de Calidad EPBM</t>
  </si>
  <si>
    <t>Número de actos administrativos aprobados por la Dirección de Calidad PBM/ Número de solicitudes de convalidaciones asignadas</t>
  </si>
  <si>
    <t>Porcentaje</t>
  </si>
  <si>
    <t>Trimestral</t>
  </si>
  <si>
    <t>Actos administrativos aprobados por la Dirección de Calidad PBM.</t>
  </si>
  <si>
    <t>NO APLICA REPORTE PARA ESTE PERÍODO</t>
  </si>
  <si>
    <t>El Ministerio de Educación Nacional avanzó  en la aprobación de los actos administrativos relacionados con la convalidación de estudios de Preescolar, Básica y Media, facilitando así el acceso a la Educación Superior. 
Cuellos de Botella: No se identificaron cuellos de botella ni limitaciones para este periodo.
Restricciones: No aplica
Justificación: Durante el presente período, el Ministerio de Educación Nacional avanzó en las aprobaciones de los actos administrativos derivados de los trámites de convalidación de Preescolar, Básica y Media. Se aprobaron 959 actos administrativos de un total de 1333 solicitudes de convalidaciones asignadas, lo que representa un sólido avance del 72% en el primer trimestre de 2024. Estos procesos, esenciales para garantizar el acceso a la Educación Superior, han sido priorizados y gestionados con eficiencia, reflejando el compromiso del Ministerio con la equidad educativa y el desarrollo académico de la población. Esta labor demuestra el esfuerzo continuo por eliminar barreras y facilitar oportunidades para que todos los estudiantes puedan alcanzar sus metas educativas y profesionales, fortaleciendo así el sistema educativo nacional.</t>
  </si>
  <si>
    <t>SI</t>
  </si>
  <si>
    <t>OAPF 09/04/2024
* COMPLETITUD: El reporte de avance cualitativo describe las acciones realizadaspara avanzar en el cumplimiento de este indicador. Cumple.
*CONSISTENCIA:  El reporte de avance cualitativo es consistente con lo reportado en el avance cuantitativo. Cumple.
*OPORTUNIDAD: Se realizó el reporte cumpliendo con las fechas establecidas en la circulas N° 007 de 2024 para el periodo establecido. Cumple.
*MV: Se encuentran los MV definidos para soportar el avance del indicador dentro de la carpeta dispuesta para tal fin. Cumple.</t>
  </si>
  <si>
    <t>Subdirección de Fomento de Competencias</t>
  </si>
  <si>
    <t>4. Poder pedagógico popular</t>
  </si>
  <si>
    <t>Bienestar laboral y dignificación de la labor docente</t>
  </si>
  <si>
    <t>Número de educadores de educación inicial, preescolar, básica y media beneficiados con estrategias de acceso y permanencia a programas de Formación continua (cursos y diplomados)</t>
  </si>
  <si>
    <t>Sumatoria de educadores de educación inicial, preescolar, básica y media beneficiados con estrategias de acceso y permanencia a programas de Formación continua (cursos y diplomados)</t>
  </si>
  <si>
    <t>Anual</t>
  </si>
  <si>
    <t>Documentos procesos de selección de programas de formación, documentos proceso de identificación de necesidades de formación, actas de Junta Administradora para aprobación de convocatorias y de adjudicación de créditos educativos, listados de beneficiairos</t>
  </si>
  <si>
    <t>Compromiso Fecode</t>
  </si>
  <si>
    <t>Número de educadores de educación inicial, preescolar, básica y media beneficiados con estrategias de acceso y permanencia a programas de licenciatura y posgrado (especialización, maestrías y doctorados)</t>
  </si>
  <si>
    <t>Sumatoria de educadores de educación inicial, preescolar, básica y media beneficiados con estrategias de acceso y permanencia a programas de licenciatura y posgrado (especialización, maestrías y doctorados)</t>
  </si>
  <si>
    <t>3. Expansión de capacidades: más y mejores oportunidades de la población para lograr sus proyectos de vida</t>
  </si>
  <si>
    <t>2. Garantía del disfrute y ejercicio de los derechos culturales para la vida y la paz</t>
  </si>
  <si>
    <t>c. Fomento y estímulos a las culturas, las artes y los saberes</t>
  </si>
  <si>
    <t>Coordinación oferta intersectorial</t>
  </si>
  <si>
    <t>Número de entidades territoriales que desarrollan la implementación de la Cátedra de Estudios Afrocolombianos</t>
  </si>
  <si>
    <t>Sumatoria de entidades territoriales que desarrollan la implementación de la Cátedra de Estudios Afrocolombianos</t>
  </si>
  <si>
    <t>Acta y listas de asistencia</t>
  </si>
  <si>
    <t>NO</t>
  </si>
  <si>
    <t>OAPF 09/04/2024
* COMPLETITUD: No se encuentra reportado el indicador para dar cumplimiento al reporte del primer trimestre. No cumple.
*CONSISTENCIA:  No se encuentra reportado el indicador para dar cumplimiento al reporte del primer trimestre. No cumple.
*OPORTUNIDAD: No se encuentra reportado el indicador para dar cumplimiento al reporte del primer trimestre. No cumple.*MV: No se encuentra reportado el indicador para dar cumplimiento al reporte del primer trimestre. No cumple.</t>
  </si>
  <si>
    <t>g. Educación media para la construcción de proyectos de vida.</t>
  </si>
  <si>
    <t>3. Educación Media: General y Sistema regional de educación media y superior, en zonas de ruralidad dispersa (SIMES)</t>
  </si>
  <si>
    <t>Articulación con el SENA, ENS y IES</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</si>
  <si>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</si>
  <si>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</si>
  <si>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</si>
  <si>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</si>
  <si>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Base de datos
Listas de asistencia</t>
  </si>
  <si>
    <t>PND - Sectorial</t>
  </si>
  <si>
    <t xml:space="preserve">Avance cualitativo: El Ministerio de Educación Nacional realizó las focalizaciones de 173 municipios y 1.220 establecimientos educativos en los que trabajará en trayectorias vitales con estudiantes de grado noveno en formación integral y desarrollo de capacidades socioemocionales y sociocupacionales.
Cuellos de Botella: No se identificaron cuellos de botella ni limitaciones para este periodo.
Restricciones: No aplica
Justificación: Se han focalizado 1.220 establecimientos educativos en 173 municipios, en donde se trabajará educación socioemocional emocional (CRESE), orientación socio ocupacional (OSO) y formación integral con el fin de fortalecer el proyecto de vida de los jóvenes y garantizar el tránsito de la básica secundaria a la media. Se contará con el apoyo de Unicef, Fasecolda, Banca de oportunidades, Cuerpos de paz, Natura y Fundación Corona. En los territoritos con Sistemas de Educación Media y Superior (SIMES) se inició la ubicación de los implementadores de territorios en Telembí y Guainía. 
</t>
  </si>
  <si>
    <t xml:space="preserve"> 22.02.2024 OAPF:
• Oportunidad: Se reportó en el plazo dado por la OAPF para reporte enero. Cumplió.
• Completitud: Incluyó los cuatro componentes del reporte. La redacción es clara y cumple con orientaciones. Se realizaron ajuste menores. Cumplió.
• Consistencia: El avance cualitativo destaca la focalización la cual se amplía en la justificación. Se complementó el avance cualitativo con el objetivo del indicador (promover el tránsito a 10°. En avance cualitativo se eliminó alianzas dado que ya se mencionan en justificación y responden a gestión. Se trasladó detalles de SIMES y EE a la justificación, no obstante se requiere validar la relación entre el dato de EE de la justificación (1220) y los que se mencionaban en avance cualitativo (771). PENDIENTE AJUSTE.
• Medios de verificación: N.A dada su periodicidad.
NOTA: Se recomienda aclarar número EE.
28.02.2024 OAPF: 
• Consistencia: La dependencia ajustó el número de EE de manera que sean consistente entre avance cualitativo y justificación. Cumplió.
NOTA: Cumple con validación preliminar de OAPF. Una vez sean cargados y aprobados los reportes pendientes de 2023, se recomienda cargar este reporte en el periodo Sinergia del 1° al 10 marzo 2024. La validación final depende del DNP.
01.04.2024 OAPF: Dependencia cargó a Sinergia y DNP aprobó. Se validó.</t>
  </si>
  <si>
    <t>Avance cualitativo: El Ministerio de Educación organizó los procesos para la convocatoria de los implementadores de Sistemas de Educación Media y Superior (SIMES) en Guanía y Telembí. Se prevé la ejecución con los implementadores del Fondo de Tránsito a la Posmedia en 2 SIMES (11 municipios, 55 EE).
Cuellos de Botella: No se identificaron cuellos de botella ni limitaciones para este periodo.
Restricciones: No aplica
Justificación: Se avanzó en la estructuración de la convocatoria  del fondo de tránsito a la posmedia, la cuál contempla cinco acciones: 1. Construcción de lineamientos para implementar los componentes y programas de educación media que apoyarán los tránsitos a la posmedia. 2. Convocatoria a las instituciones de educación superior para participar en la implementación de los lineamientos. 3. Reunión con las instituciones de educación superior para socializar los términos de implementación de los lineamientos en los establecimientos educativos  focalizados en cada Sistemas de Educación Media y Superior (SIMES). 4. Presentación de propuestas por parte de las instituciones de educación superior y 5. Evaluación y selección de implementadores para cada Sistemas de Educación Media y Superior (SIMES) focalizado al finalizar el 2023</t>
  </si>
  <si>
    <t>07.03.2024 OAPF:
• Oportunidad: Se reportó en el plazo dado por la OAPF para reporte febrero. Cumplió.
• Completitud: Incluyó los cuatro componentes del reporte. La redacción es clara y cumple con las orientaciones. Cumplió.
• Consistencia: El avance cualitativo destaca el inicio de los procesos para las convocatoria de los implementadores de los SIMES y se da cuenta en cuáles territorios.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02.04.2024 OAPF: Dependencia cargó a Sinergia y DNP aprobó. Se validó.</t>
  </si>
  <si>
    <t>Avance cualitativo: El Ministerio de Educación Nacional realizó la caracterización del SIMES Guaviare. Además, inició el proceso de trabajo para la construcción de propuestas que permitirá el acompañamiento al ajuste de los Proyectos Educativos Institucionales (PEI) en los establecimientos educativos de los 12 SIMES.
Cuellos de Botella: No se identificaron cuellos de botella ni limitaciones para este periodo.
Restricciones: No aplica
Justificación: Se avanzó en la realización del encuentro de Guaviare, en el que se beneficiarán 3 municipios (Calamar, El Retorno y San José del Guaviare) y se impactarán a 2.963 estudiantes de educación media de 38 Establecimientos Educativos (EE). Frente al tema de la selección de los implementadores se presentaron dos Instituciones de Educación Superior (La Salle y UNAD), ambas para ser implementadores del Sistemas de Educación Media y Superior (SIMES) Triángulo de Telembí. Por otra parte, se elaboró la propuesta de lineamientos y especificaciones técnicas para acompañarlos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</si>
  <si>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 xml:space="preserve">06.04.2024 OAPF: 
• Oportunidad: Se reportó el 5 abril 2024 dentro del plazo dado por la Circular 007 del 30 de enero 2024. Cumplió.
• Completitud:  Se valida información en los cuatro componentes del reporte. Cumplió.
• Consistencia: En su mayoría cumple con orientaciones OAPF. En avance cualitativo repitió en una misma oración "inicio" (el inicio que permitirá el inicio) se elimina, se realizaron ajustes de puntuación, se agrega sigla EE y se agregó significado de SIMES en justificación. Considerando estos ajustes, cumplió.
• Medios de verificación: N.A dada su periodicidad.
NOTA: Cumple con validación preliminar de OAPF. Se  recomienda cargar este reporte en Sinergia 2.0 antes del 10 de abril. La validación final depende del DNP.
06.04.2024 OAPF: Dependencia cargó reporte a Sinergia 2.0.
07.04.2024 OAPF: DNP aprobó, se valida SI.
</t>
  </si>
  <si>
    <t>b. Resignificación de la jornada escolar: más que tiempo</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</si>
  <si>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</si>
  <si>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</si>
  <si>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t>
  </si>
  <si>
    <t xml:space="preserve">Avance cualitativo: El Ministerio de Educación avanzó en la organización pedagógica y operativa del Programa de Tutorías para el Aprendizaje y Formación Integral (PTA-FI 3.0) para la implementación de la formación integral en la vigencia 2024. 
Cuellos de Botella: No se identificaron cuellos de botella ni limitaciones para este periodo.
Restricciones: No aplica
Justificación:  Se fortaleció y amplió el PTA 2.0 (Programa Todos a Aprender) en el marco de las metas del PND 2022-2026, transformándose en el Programa de Tutorías para el Aprendizaje y la formación integral PTAFI-3.0 a través del cual se busca implementar las estrategias de formación integral por medio del fortalecimiento pedagógico, el acompañamiento, la gestión de centros de interés y la educación CRESE en los establecimientos educativos focalizados. </t>
  </si>
  <si>
    <t xml:space="preserve"> 22.02.2024 OAPF:
• Oportunidad: Se reportó en el plazo dado por la OAPF para reporte enero. Cumplió.
• Completitud: Incluyó los cuatro componentes del reporte. La redacción es clara y cumple con orientaciones. Se completó nombre de PTA-FI. Cumplió.
• Consistencia: El avance cualitativo incluyó acciones propias del inicio de una vigencia y en articulación con indicador. No obstante se sugiere aclarar en la justificación la relación de PTA 2.0 y PTA-FI 3.0 para el ciudadano no resulta obvio y puede confundirlo. PENDIENTE AJUSTE.
• Medios de verificación: N.A dada su periodicidad.
NOTA: Dado que el indicador aún no tiene ficha aprobada por DNP, se sugiere hacer el ajuste recomendado por OAPF y tan pronto se apruebe ficha y se avance en reportes 2023, iniciar con reportes 2024.
28.02.2024 OAPF: 
• Consistencia: La dependencia aclaró la relación entre PTA 2.0 y PTA-FI 3.0. Se recomienda no olvidar el uso de verbos en pasado. Cumplió.
NOTA: Cumple con validación preliminar de OAPF. Pendiente enviar ficha a DNP y una vez aprobada, avanzar en reportes 2023 e iniciar con reportes 2024.
09.04.2024 OAPF: Dependencia cargó a Sinergia y DNP aprobó. Se validó.
</t>
  </si>
  <si>
    <t xml:space="preserve">Avance cualitativo: El Ministerio de Educación estructuró el documento del componente pedagógico a partir del cuál se definió la ruta metodológica para la implementación del Programa de Tutorías y Formación integral PTA-FI 3.0 
Cuellos de Botella: No se identificaron cuellos de botella ni limitaciones para este periodo.
Restricciones: No aplica
Justificación: Se avanzó en la estructuración del componente pedagógico el cuál expone los principales elementos que orientan la reflexión pedagógica y las acciones de formación y acompañamiento situado a cargo de los tutores, practicantes y formadores para la implementación de la formación integral en los establecimientos educativos focalizados.
Por otra parte, del 13 al 15 de febrero de 2024 se llevó a cabo el evento de formación del equipo de apoyo a los tutores encargados de la implementación del PTAFI.30. Este evento se convocó con el fin de brindar orientaciones pedagógicas, operativas y administrativas para la implementación de la formación integral en los establecimientos educativos focalizados 2024. 
</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</si>
  <si>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el alistamiento para la implementación de la estrategia a través del PTA-FI 3.0 y la construcción del documentos con la ruta. Sin embargo, en la justificación se menciona que ya se cuenta con el documento del componente pedagógico; sería importante aclarar si es que son dos documentos distintos (pedagógico y de la ruta de implementación), de lo contrario, se sugiere que tanto en el avance como en la justificación se relacione con el mismo nombre. En la justificación se adiciona que se cuenta con las fichas de algunos centros de interés pero no queda claro cómo estos centros de interés aportar al objetivo del indicador; allí mismo es importante mencionar por qué se establece entre paréntesis el "Bilingüismo", no es claro esta relación con el relato que se establece. POR FAVOR VERIFICAR Y AJUSTAR.
• Medios de verificación: N.A dada su periodicidad.
11.03.2024 OAPF:
• Consistencia: Ajustado. Cumplió
NOTA: Cumple con validación preliminar de OAPF. Una vez sean cargados y aprobados los reportes pendientes de 2023, se recomienda cargar este reporte Sinergia. La validación final depende del DNP.
09.04.2024 OAPF: Dependencia cargó a Sinergia y DNP aprobó. Se validó.
</t>
  </si>
  <si>
    <t>Avance cualitativo: El Ministerio de Educación Nacional definió la focalización con la organización de la oferta intersectorial para la implementación de centros de interés durante 2024 en arte, cultura, deportes, ciencia y tecnología que aportan al desarrollo de la educación CRESE.
Cuellos de Botella: No se identificaron cuellos de botella ni limitaciones para este periodo.
Restricciones: No aplica
Justificación: Se avanzó en la definición de la focalización del año 2024 en los centros de interés con Mincultura (1.590 EE), Mindeportes (1.342 EE), Minciencias (90EE), Mineducacion (4.362 EE educación CRESE, 1050 LEO, 608 CTI-STEM+ y 600 bilingüismo).
Por otra parte,  los tutores del Programa de Tutorías y Formación integral (PTA-FI) 3.0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</si>
  <si>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"que aportan al desarrollo de la educación CRESE" para dejar explícito ese aporte y en justificación se agregó significado de sigla PTA-FI; con estos ajustes menores, cumplió.
• Medios de verificación: N.A dada su periodicidad.
NOTA: Cumple con validación preliminar de OAPF. Se  recomienda cargar este reporte en Sinergia 2.0 una vez se aprueben reportes 2023 y los meses anteriores 2024. La validación final depende del DNP.
09.04.2024 OAPF: Dependencia cargó a Sinergia y DNP aprobó. Se validó.</t>
  </si>
  <si>
    <t>Subdirección de Referentes y Evaluación de la Calidad Educativa</t>
  </si>
  <si>
    <t>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</si>
  <si>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</si>
  <si>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</si>
  <si>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 de los EE que implementan evaluación de formación integral y de educación CRESE (ciudadana, para la reconciliación, antirracista, socioemocional y para el cambio climático) con enfoques étnicos y poblacionales.</t>
  </si>
  <si>
    <t>Avance cualitativo: El Ministerio de Educación se avanzó en la organización del marco de acción de la evaluación para la formación integral y educación CRESE, a través de la revisión de pruebas que historicamente han respondido a  diferentes estrategias, permitiendo la comprensión del progreso estudiantil..
Cuellos de Botella: No se identificaron cuellos de botella.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Con el propósito de preparar a los estudiantes para ser ciudadanos responsables, con una visión holística de su entorno y una mayor capacidad para contribuir positivamente a la sociedad. El sistema de evaluación permitirá, a partir de sus resultados, una comprensión más completa del progreso estudiantil y proporcionará información valiosa para focalizar la enseñanza, identificar áreas de mejora y promover un ambiente educativo que apoye el desarrollo integral de los estudiantes en diferentes grados de la educación inicial, básica y media en Colombia.</t>
  </si>
  <si>
    <t xml:space="preserve"> 22.02.2024 OAPF:
• Oportunidad: Se reportó en el plazo dado por la OAPF para reporte enero. Cumplió.
• Completitud: Incluyó los cuatro componentes del reporte. La redacción es clara y cumple con orientaciones. Cumplió.
• Consistencia: El avance cualitativo resalta "reeestructuración" acción propia del inicio de vigencia, la justificación incluye gestión (reuniones) pero con resultados. Se reemplazó "reuniones de equipo" por "reuniones internas". Cumplió.
• Medios de verificación: N.A dada su periodicidad.
NOTA: Cumple con validación preliminar de OAPF. Una vez sea aprobada la ficha y cargados y aprobados los reportes de 2023, se recomienda cargar este reporte en Sinergia. La validación final depende del DNP.
09.04.2024 OAPF: Dependencia cargó a Sinergia y DNP aprobó. Se validó.</t>
  </si>
  <si>
    <t xml:space="preserve">Avance cualitativo: Desde el Ministerio de Educación se avanzó en la contextualización de la evaluación de la formación integral y de educación CRESE, de manera que la evaluación de los estudiantes este conformada por el diseño e implementación de pruebas que han respondido a estrategias diferentes.
Cuellos de Botella: No se identificaron cuellos de botella ni limitaciones para este periodo.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Esto prepara a los estudiantes para ser ciudadanos responsables, con una visión holística de su entorno y una mayor capacidad para contribuir positivamente a la sociedad. </t>
  </si>
  <si>
    <t xml:space="preserve">  07.03.2024 OAPF:
• Oportunidad: Se reportó en el plazo dado por la OAPF para reporte febrero. Cumplió.
• Completitud: Incluyó los cuatro componentes del reporte. Cumplió.
• Consistencia: Si bien el avance da cuenta de la contextualización de la evaluación, se sugiere que se establezca a quien se contextualizó, así como se aclare a qué se hace referencia con "estrategias diferentes". POR FAVOR AJUSTAR.
• Medios de verificación: N.A dada su periodicidad.
11.03.2024 OAPF:
• Consistencia: No se ajustó de acuerdo con las recomendaciones realizadas. Sin embargo cumple con los criterios de consistencia. Cumplió
14.03.2024 OAPF:
• Consistencia: Se ajustó parcialmente de acuerdo con la recomendación de la OAPF. Sin embargo cumple con los criterios de consistencia. Cumplió
NOTA: Cumple con validación preliminar de OAPF. Una vez sean cargados y aprobados los reportes pendientes de 2023, se recomienda cargar este reporte Sinergia. La validación final depende del DNP.
10.04.2024 OAPF: Dependencia cargó a Sinergia y DNP aprobó. Se validó SI.</t>
  </si>
  <si>
    <t xml:space="preserve">AVance cualitativo: El Ministerio consolidó el anexo técnico para articular las acciones a desarrollar con el Instituto Colombiano para la Evaluación de la Educación en pro del fortalecimiento de la evaluación para la formación integral. 
Cuellos de Botella: No se identificaron cuellos de botella ni limitaciones para este periodo.
Restricciones: No aplica
Justificación: El Ministerio definió la evaluación para la formación integral como un proceso que permita valorar y comprender aspectos del desempeño académico y dimensiones del ser.
El diseño, implementación y seguimiento de la evaluación para la formación integral busca, además de la medición de la progresión de los aprendizajes, sino continuar con la identificación de áreas de fortaleza y oportunidades de mejora en los procesos de aprendizaje de los estudiantes, y los procesos de enseñanza a partir del uso pedagógico de los resultados.
El componente de las pruebas SER parte de la necesidad de estructurar tres instrumentos: el primero evalua el desempeño en una disciplina artística, el segundo, un instrumento que recoja información sobre las diferentes dimensiones asociadas al bienestar físico - corporal de estudiantes, y por último, un instrumento que permita obtener información sobre los ejes de acción y enfoques de la educación CRECE. Se realizará construcción de instrumentos y pilotajes. </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</si>
  <si>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al final "en el marco de la educación CRESE" para dejar explícito ese aporte y en justificación se reemplazó "El Ministerio definió" por "Se avanzó en la definición", se corrigió CRESE con "s" y se agregó "se definió que se realizará" para no dejar verbo en futuro.; con estos ajustes, cumplió.
• Medios de verificación: N.A dada su periodicidad.
NOTA: Cumple con validación preliminar de OAPF. Se recomienda cargar este reporte en Sinergia 2.0 una vez se aprueben reportes 2023 y los meses anteriores 2024. La validación final depende del DNP.
10.04.2024 OAPF: Dependencia cargó a Sinergia y DNP aprobó. Se validó SI.</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</si>
  <si>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</si>
  <si>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</si>
  <si>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 de los estudiantes de grados transición a sexto en establecimientos educativos oficiales beneficiarios de programas para promover el desarrollo integral y reducir brechas y rezagos de los aprendizajes</t>
  </si>
  <si>
    <t xml:space="preserve">Avance cualitativo: Desde el Ministerio de Educación se realizó la construcción de los diferentes espacios de formación para la implementación del Momento I del Programa de Tutorías para el Aprendizaje y Formación Integral (PTA-FI 3.0) para promover el desarrollo integral y reducir brechas y rezagos de aprendizajes.
Cuellos de botella: No se identificaron cuellos de botella ni limitaciones para este periodo.
Restricciones: No aplica
Justificación : Se avanzó en la creación del equipo pedagógico interdisciplinar de la Dirección de Calidad de Eduación Preescolar, Básica y Media con el fin de trazar la ruta de planeación del programa PTA-FI 3.0. Así mismo, se avanzó en la construcción de los espacios de formación para el equipo técnico de esa Dirección, la agenda de trabajo y la ruta operativa del Programa desde transición hasta sexto grado. </t>
  </si>
  <si>
    <t xml:space="preserve"> 22.02.2024 OAPF:
• Oportunidad: Se reportó en el plazo dado por la OAPF para reporte enero. Cumplió.
• Completitud: Incluyó los cuatro componentes del reporte. Se agregó significado de sigla PTA-FI y se complementó para articular con nombre del indicador. Cumplió.
• Consistencia: La justificación amplía detalles del avance cualitativo, se agrega nombre completo de la Dirección de Calidad EPBM, se espera que DNP no objete nada frente a incluir la dependencia, si devuelve omitimos nombre. Cumplió.
• Medios de verificación: N.A dada su periodicidad.
NOTA: Cumple con validación preliminar de OAPF. Si se carga y aprueba avances cuantitativos 1° y 2° sem 2023 y los cualitativos pendientes 2023, se recomienda cargar este reporte en Sinergia 2.0 del 1° al 10 marzo 2024. La validación final depende del DNP.
01.04.2024 OAPF: Dependencia cargó a Sinergia y DNP aprobó.</t>
  </si>
  <si>
    <t>Avance cualitativo: Desde el Ministerio de Educación Nacional se realizó acompañamieno de los formadores que implementarán el PTA-FI 3.0 en los establecimientos educativos. 
Cuellos de Botella: No se identificaron cuellos de botella ni limitaciones para este periodo.
Restricciones: No aplica
Justificación: Se realizó la formación de los formadores del 13 al 15 de febrero con los espacios que van a realizar estos con los tutores para la implementación del programa PTA-FI 3.0. En estos se abordaron los documentos del componente pedagógico, la lectura del contexto, la implementación de la bitácora para el trabajo con los tutores en los establecimientos educativos en la implementación del PTAFI 3.0</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</si>
  <si>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la formación a formadores para la implementación del PTA-FI 3.0, sin embargo, en la justificación se habla de formación de espacio de trabajo. No es claro si se está relatando cuáles fueron las temáticas que se trataton en la formación a formadores o si se trata de otro espacio de formación (espacios de trabajo). POR FAVOR AJUSTAR.
• Medios de verificación: N.A dada su periodicidad.
11.03.2024 OAPF:
• Consistencia: No se ajustó de acuerdo con las recomendaciones realizadas. Sin embargo cumple con los criterios de consistencia. Cumplió.
14.03.2024 OAPF:
• Consistencia: Se ajustó de acuerdo con las sugerencia de la OAPF. Cumplió.
NOTA: Cumple con validación preliminar de OAPF. Una vez sean cargados y aprobados los reportes pendientes de 2023, se recomienda cargar este reporte Sinergia. La validación final depende del DNP.
02.04.2024 OAPF: Dependencia cargó a Sinergia, DNP solicitó ajuste de término "formación", dependencia ajustó y DNP aprobó. Se valida SI.</t>
  </si>
  <si>
    <t xml:space="preserve">Avance cualitativo: El Ministerio emitió las orientaciones para la implementación de la ruta del Programa de Tutorías para el Aprendizaje y Formación Integral (PTA-FI 3.0) y apoyo a la formación de tutores y practicantes. Se iniciaron actividades para la implementación de la formación integral y educación CRESE.
Cuellos de Botella: No se identificaron cuellos de botella ni limitaciones para este periodo.
Restricciones: No aplica
Justificación: Justificación: Se avanzó en la formación de tutores del PTA-FI 3.0 a través del desarrollo del taller experiencial sobre formación integral y educación CRESE, así como la socialización de la ruta metodológica. Además los tutores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 Se avanzó en la formación de 440 practicantes que apoyaron a los  tutores en una sesión de manera virtual y otra de manera presencial en las ciudades de Bogotá, Cali y Barranquilla. </t>
  </si>
  <si>
    <t>05.04.2024 OAPF: 
• Oportunidad: Se reportó el 5 abril 2024 dentro del plazo dado por la Circular 007 del 30 de enero 2024. Cumplió.
• Completitud: Incluyó los cuatro componentes del reporte. Se agregó significado de sigla PTA-FI. Cumplió.
• Consistencia: El avance y la justificación son consistentes, el avance da continuidad a lo reportado en meses anteriores. Se sugiere ajustar "que van a realizar el apoyo a los tutores en la fecha del 20 al 22 de marzo de 2024" dado que se utiliza verbo futuro pero esas fechas están dentro del periodo reportado. POR AJUSTAR.
• Medios de verificación: N.A dada su periodicidad.
NOTA: Aunque el reporte fue aprobado por DNP el 05.04.2024, se solicitó su devolución. Se sugiere realizar ajuste en justificación y volver a cargar en  Sinergia 2.0. La validación final depende del DNP.
06.04.2024 OAPF: Dependencia cargó ajuste a Sinergia 2.0.
07.04.2024 OAPF: DNP aprobó, se valida SI.</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</si>
  <si>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</si>
  <si>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</si>
  <si>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</si>
  <si>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t>
  </si>
  <si>
    <t>Avance cualitativo: El Ministerio de Educación Nacional avanzó en la consolidación de los datos de las pruebas Saber 11 - 2023, que se encuentran en la página Web del Icfes de manera preliminar, como resultado de la aplicación del 2022. 
Cuellos de botella: No se identificaron cuellos de botella ni limitaciones en el periodo.
Restricciones: No aplica
Justificación: Se avanzó en la estructuración de la información de los establecimientos educativos en categoria D con el fin de compartir la información con las dependencias que lo requieren para los reportes que se emiten sobre estos resultados. Los datos de Saber 11 - 2023,  que se encuentran en la página Web del Icfes, son preliminares y quedan en firmes en marzo de 2024. El Ministerio recibió la información remitida por parte del ICFES con los resultados de los establecimientos educativos en categoría D en las pruebas Saber 11, las cuales se realizaron en el 2022.</t>
  </si>
  <si>
    <t xml:space="preserve"> 22.02.2024 OAPF:
• Oportunidad: Se reportó en el plazo dado por la OAPF para reporte enero. Cumplió.
• Completitud: Incluyó los cuatro componentes del reporte. Se agregó significado de EE y se complementó nombre de la prueba. Cumplió.
• Consistencia: Se sugiere especificar el año de de las pruebas sobre las que se recibió resultado. Adicional y de fondo, se sugiere replantear el avance cualitativo dado que "recibir" se asocia a una acción de gestión, trasladar a justificación y resaltar en cualitativo la "estructuración" mencionada en justificación u otra acción relevante para el indicador. PENDIENTE AJUSTE.
• Medios de verificación: N.A dada su periodicidad.
NOTA: Se sugiere hacer los ajuste recomendados por OAPF y dejarlos listos para cargar a Sinergia 2.0.
28.02.2024 OAPF: 
• Consistencia: La dependencia aclaró el periodo de la prueba y enfocó lo cualitativo en resultados para el avance del indicador. Se sugiere concentrar los reportes en acciones ya realizadas. Cumplió.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</si>
  <si>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 xml:space="preserve">Avance cualitativo: El Ministerio de Educación Nacional avanzó en la estructuración de la información de los establecimientos educativos en categoria D con el fin de compartir la información con las dependencias que lo requieren para los reportes que se emiten sobre estos resultados.
Cuellos de Botella: No se identificaron cuellos de botella ni limitaciones para este periodo.
Restricciones: No aplica
Justificación: Se avanzó en el análisis de la información con el fin de dar inicio al diseño de la ruta para el uso pedagógico de los resultados en articulación con los profesionales del programa PTAFI 3.0.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</si>
  <si>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inicio del análisis de la información remitida por el ICFES para proceder con el segundo momento.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</si>
  <si>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Avance cualitativo: El Ministerio de Educación avanzó en la consolidación de ruta de acompañamiento para el uso pedagógico de los resultados de pruebas externas, el cual, focaliza la articulación con las Entidades Territoriales Certificadas con establecimientos educativos en categoría D en las pruebas Saber 11.
Cuellos de Botella: No se identificaron cuellos de botella ni limitaciones para este periodo.
Restricciones: No aplica
Justificación: El Ministerio avanzó en la consolidación de una ruta de acompañamiento territorial para promover acciones articuladas que permitan instaurar el uso pedagógico de los resultados de pruebas externas en los establecimientos educativos en categoría D. Con esto se busca: Establecer acuerdos con las Entidades Territoriales Certificadas focalizadas sobre las acciones que implementarán en sus territorios para fortalecer los aprendizajes con más bajos resultados en las pruebas externas, haciendo uso estratégico de las posibilidades de cada contexto, generar acciones de análisis, comprensión y aplicación de recursos didácticos en Establecimientos Educativos en categoría D, para fortalecer los aprendizajes con resultados más bajos en las pruebas externas y potenciar los aprendizajes de los estudiantes en los Establecimientos Educativos en categoría D, que les permita asumir su proceso formativo con mayor solvencia y acceder a mejores oportunidades de desarrollo y proyección académica y social.</t>
  </si>
  <si>
    <t>05.04.2024 OAPF: 
• Oportunidad: Se reportó el 5 abril 2024 dentro del plazo dado por la Circular 007 del 30 de enero 2024. Cumplió.
• Completitud: Se validó la inclusión de los cuatro elementos del reporte. Cumplió.
• Consistencia: La información reportada es consistente con el indicador y con lo reportado en meses anteriores. En avance cualitativo se agregó el nombre de la Prueba para dejar explícito el aporte. En justificación se excede el número de caracteres (1046), se sugiere ajustar y se sugiere agregar un conector antes de "Se busca" para dar claridad que comprende algo que se busca con la ruta de acompañamiento ya realizada. POR AJUSTAR.
• Medios de verificación: N.A dada su periodicidad.
NOTA: Se sugiere realizar ajuste en justificación y cargar este reporte en Sinergia 2.0 una vez se apruebe reporte dic 2023 y los meses anteriores 2024. La validación final depende del DNP.
08.04.2024 OAPF: 
• Consistencia: La dependencia ajustó número de caracteres, OAPF realizó ajuste menor de redacción, con estos ajustes se valida. Cumplió.
NOTA: Cumple con validación preliminar de OAPF. Se recomienda cargar este reporte en Sinergia 2.0 una vez se aprueben reportes 2023 y los meses anteriores 2024 antes del 10 de abril. La validación final depende del DNP.
10.04.2024 OAPF: Dependencia cargó a Sinergia y DNP aprobó. Se validó SI.</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</si>
  <si>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</si>
  <si>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</si>
  <si>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</si>
  <si>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 xml:space="preserve">Bases de datos con los EE que cuentan con esquemas de ampliación y/o resignificación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</si>
  <si>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la formación integral en establecimientos educativos oficiales.
Cuellos de botella: No se identificaron cuellos de botella ni limitaciones para este periodo.
Restricciones: No aplica
Justificación: Se avanzó en la revisión de acciones para agilizar la entrega de reportes de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</si>
  <si>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le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"establecimientos educativos". Cumplió.
NOTA: Cumple con validación preliminar de OAPF. Una vez sean cargados y aprobados los reportes cualitativos y cuantitativos pendientes de 2023, se recomienda cargar este reporte en Sinergia. La validación final depende del DNP.
09.04.2024 OAPF: Dependencia cargó a Sinergia y DNP aprobó. Se validó SI.</t>
  </si>
  <si>
    <t xml:space="preserve">Avance cualitativo: El Ministerio de Educación avanzó en el alistamiento para la operación de los centros de interés con el Ministerio de las Culturas y  el Ministerio del Deporte. Por otra parte, se efectuó cualificación del equipo de formadores de tutores para el aprendizaje y la formación integral.
Cuellos de Botella: No se identificaron cuellos de botella ni limitaciones para este periodo.
Restricciones: No aplica
Justificación: .
Se elaboró el plan de trabajo del equipo de Tiempo Escolar, donde se incluyó el acompañamiento a secretarías de educación y establecimientos educativos, fortalecimiento de las alianzas estrategias y gestión territorial.
Se avanzó en la gestión del alistamiento para la operación de centros de interés de 2024 con MinCulturas y MinDeporte, donde se trabajó la focalización y la propuesta pedagógica a implementar.
Así mismo, se elaboró el plan de trabajo del equipo de Tiempo Escolar, donde se incluyó el acompañamiento a secretarías de educación y establecimientos educativos, fortalecimiento de las alianzas estrategias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</si>
  <si>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alistamiento operativo para disponer los centros de interés con dos ministerios. Sin embargo, en la justificación es importante que todos los verbos se establezcan en pasado simple. POR FAVOR AJUSTAR.
• Medios de verificación: N.A dada su periodicidad.
11.03.2024 OAPF:
• Consistencia: Ajustó.Cumplió
NOTA: Cumple con validación preliminar de OAPF. Una vez sean cargados y aprobados los reportes pendientes de 2023, se recomienda cargar este reporte Sinergia. La validación final depende del DNP.
09.04.2024 OAPF: Dependencia cargó a Sinergia y DNP aprobó. Se validó SI.</t>
  </si>
  <si>
    <t xml:space="preserve">Avance cualitativo: El Ministerio de Educación Nacional elaboró un documento con las orientaciones metodológicas para la implementación de estrategias de resignificación como los centros de interés. Además, se adelantaron mesas técnicas para la implementación de centros de interés en 2024.
Cuellos de Botella: Demora en los tiempos de inicio de la operación de los centros de interés por parte de los aliados.
Restricciones: Fallas en gestión e implementación.
Justificación: Se avanzó en la propuesta de un documento que brinda orientaciones frente a los centros de interés, su importancia en la formación integral, ejes articuladores, así como ruta de implementación. Se efectuaron reuniones de trabajo con Ministerio del Deporte y la Oficina de Innovación Educativa del MEN para avanzar en la focalización de los establecimientos educativos para la oferta de los centros de interés. Por otra parte, las entidades aliadas se encontraban en proceso de contratación por lo que aún no inicia implementación de centros de interés. Las cajas de compensación se encontraban en proceso para adelantar convenios con las secretarías de educación. Se han adelantando mesas técnicas para identificar cómo se optimiza este proceso con Superintendencia del Subsidio Familiar y las cajas de compensación.
</t>
  </si>
  <si>
    <t>06.04.2024 OAPF: 
• Oportunidad: Se reportó el 5 abril 2024 dentro del plazo dado por la Circular 007 del 30 de enero 2024. Cumplió.
• Completitud: Incluyó los cuatro componentes del reporte. Cumplió.
• Consistencia: El avance y la justificación son consistentes, no obstante se sugiere reducir número de caracteres en avance cualitativo (347) se puede trasladar a justificación la actualización del directorio y las mesas técnicas, dado que son acciones de gestión, dejar solo elaboración del documento que ya tiene explícito aporte al indicador. En justificación, si lo permite el límite de caracteres después del traslado de las acciones de gestión, se sugiere especificar si la Oficina de Innovación es la de nuestra Entidad. Adicional, en justificación se sugiere ampliar, en lo posible, cuello de botella. POR AJUSTAR.
• Medios de verificación: N.A dada su periodicidad.
NOTA: Se sugiere realizar ajustes y cargar este reporte en Sinergia 2.0 una vez se aprueben reporte dic 2023 y los meses anteriores 2024. 
08.04.2024 OAPF: Dependencia realizó ajustes sugeridos, se cumple con validación preliminar de OAPF. Se  recomienda cargar este reporte en Sinergia 2.0 entre el 1° y 10 de abril. La validación final depende del DNP.
10.04.2024 OAPF: Dependencia cargó a Sinergia y DNP aprobó. Se validó SI.</t>
  </si>
  <si>
    <t>Índice del desempeño satisfactorio de los estudiantes del sector oficial de los grados 5 y 9 que participan en las pruebas Saber Lenguaje</t>
  </si>
  <si>
    <t xml:space="preserve">[Porcentaje de estudiantes sector oficial con nivel de desempeño Satisfactorio (niveles 3 y 4) en Lenguaje en la Prueba SABER  5] * 0,5 + [Porcentaje de estudiantes sector oficial con nivel de desempeño Satisfactorio (niveles 3 y 4) en Lenguaje en la Prueba SABER  9] * 0,5					</t>
  </si>
  <si>
    <t>Índice</t>
  </si>
  <si>
    <t>Bienal</t>
  </si>
  <si>
    <t>Base de datos ICFES: Con el cálculo del índice del desempeño satisfactorio de los estudiantes del sector oficial de los grados 5 y 9 que participan en las pruebas Saber Lenguaje.</t>
  </si>
  <si>
    <t xml:space="preserve">Avance cualitativo: Desde el Ministerio de Educación se inició la planeación de la estrategia para la elaboración de la ruta de implementación del Programa de Tutorías para el Aprendizaje y Formación Integral (PTA-FI) 3.0.
Cuellos de botella: Se presentaron dificultades en los nombramientos de los tutores que implementarán la estrategia PTA-FI 3.0 en las diferentes secretarías de educación.
Restricciones: Coordinación interinstitucional
Justificación: Se realizó el cronograma de planeación para la implementación del programa que contenía las actividades a desarrollar en la vigencia 2024. En este cronograma se encontraron las fechas de ejecución de los módulos y las fechas de formación a formadores y tutores.
Así mismo, se desarrollaron asistencias técnicas conjuntas entre diferentes dependencias del Ministerio de Educación Nacional a las secretarías de educación focalizadas con el objetivo de resolver inquietudes con respecto a los actos administrativos de adopción de planta y de nombramiento de tutores. </t>
  </si>
  <si>
    <t>20.02.2024 OAPF:
• Oportunidad: Se cargó a Sinergia oportunamente en periodo de reportes feb 2024 y DNP aprobó reporte el 09.02.2024. Cumplió.
• Completitud: El avance cualitativo describió acciones propias del inicio de una vigencia y destacó el nuevo programa PTA-FI 3.0, describió de manera clara y puntual el cuello de botella y la restricción. La justificación amplió detalles de la planeación descrita en lo cualitativo y de cómo se ha enfrentado el cuello de botella. Cumplió.
• Consistencia: Garantizó la continuidad con los reportes 2023 y con la implementación del nuevo programa que aportará al indicador. Cumplió.
• Medios de verificación: N.A dada su periodicidad bienal.</t>
  </si>
  <si>
    <t>Avance  cualitativo: El Ministerio de Educación definió el componente No. 1 referente a la calibración y reportes de las pruebas denominadas Saber 3°, 5º, 7° y 9° 2023 para al área de Lenguaje; Trayectorias Escolares 6º y 8º 2024, y Capacidades y Aprendizajes en tecnología e informática 3º, 5º, 7º y 9º .
Cuellos de Botella: No se identificaron cuellos de botella ni limitaciones para este periodo.
Restricciones: No aplica
Justificación: Se avanzó en el análisis del componente 1 de la propuesta de trabajo con el Instituto Colombiano para la Evaluación de la Educación- ICFES, el cual estará enfocado en procesar, calificar, entregar y difundir los resultados de las Pruebas Saber 3°, 5º, 7° y 9° para el área de lenguaje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</si>
  <si>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08.03.2024 OAPF: Dependencia cargó a Sinergia, DNP solicitó ajustes, dependencia ajustó y DNP aprobó.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</si>
  <si>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lenguaje.</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</si>
  <si>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2.0 entre el 1° y 10 de abril. La validación final depende del DNP.
05.04.2024 OAPF: Dependencia cargó a Sinergia 2.0 y DNP aprobó. Se valida SI.</t>
  </si>
  <si>
    <t>Índice del desempeño satisfactorio de los estudiantes del sector oficial de los grados 5 y 9 que participan en las pruebas Saber matemáticas</t>
  </si>
  <si>
    <t xml:space="preserve">[Porcentaje de estudiantes sector oficial con nivel de desempeño Satisfactorio (niveles 3 y 4) en Matemáticas en la Prueba SABER  5] * 0,5 + [Porcentaje de estudiantes sector oficial con nivel de desempeño Satisfactorio (niveles 3 y 4) en Matemáticas en la Prueba SABER  9] * 0,5					</t>
  </si>
  <si>
    <t>Base de datos ICFES: Con el cálculo del índice del desempeño satisfactorio de los estudiantes del sector oficial de los grados 5 y 9 que participan en las pruebas Saber matemática.</t>
  </si>
  <si>
    <t>Avance cualitativo: El Ministerio de Educación Nacional avanzó en la estructuración de la propuesta de trabajo en revisión, análisis de la información y consolidación del informe en conjunto con el ICFES, para contar con los reportes de las pruebas denominadas Pruebas Saber 3°, 5º, 7° y 9° aplicadas en 2023.
Cuellos de botella: No se identificaron cuellos de botella ni limitaciones para este periodo
Restricción: No aplica
Justificación: Se avanzó en la ejecución de dos reuniones para la revisión y análisis de la propuesta de trabajo con el ICFES. Con esta información se logró la estructurar dicha propuesta a desarrollar en la formación PTA-FI 3.0. El dato del índice de desempeño de los estudiantes del sector oficial de los grados 5° y 9° se extrae de la base de datos proporcionada por el ICFES, la cual contiene los resultados de las pruebas Saber 3°, 5°, 7° y 9° aplicadas en 2023.</t>
  </si>
  <si>
    <t xml:space="preserve"> 22.02.2024 OAPF:
• Oportunidad: Se reportó en el plazo dado por la OAPF para reporte enero. Cumplió. 
• Completitud: Se reportaron los cuatro componentes (avance, cuellos botella, restricción y justificación), no obstante la justificación solo incluye una acción de gestión, se sugiere completar. PENDIENTE AJUSTE.
• Consistencia: El indicador aplica a Pruebas de 5 y 9, se sugiere eliminar 3 y 7. En justificación revisar si fue una o varias reuniones y ajustar plural /singular. Se recuerda no agregar equipos de trabajo internos "equipo de evaluación". Como la reunión es interna (del Ministerio) se sugiere concentrar la justificación en el resultado de la reunión (es), puede ser detalles de la "revisión de la propuesta de trabajo" o de la "estructuración del proceso". PENDIENTE AJUSTE.
• Medios de verificación: N.A dada su periodicidad.
NOTA: Se sugiere revisar las recomendaciones de la OAPF y realizar los ajustes correspondientes para cargar este reporte en el periodo Sinergia del 1° al 10 marzo 2024.
28.02.2024 OAPF: 
• Completitud: La dependencia complementó la justificación. Cumplió.
• Consistencia: La dependencia aclaró que fueron reuniones y se aclaraon los grados que aplican a las pruebas del indicador. Cumplió.
NOTA: Cumple con validación preliminar de OAPF. Una vez sean cargados y aprobados los reportes pendientes de 2023, se recomienda cargar este reporte en el periodo Sinergia del 1° al 10 marzo 2024. La validación final depende del DNP.
DNP aprobó el reporte el 04/03/2024. Se valida SI.</t>
  </si>
  <si>
    <t>Avance cualitativo: El Ministerio de Educación avanzó en la definición del componente No. 1 referente a la calibración y reportes de las pruebas Saber 3°, 5º, 7° y 9° 2023, Trayectorias Escolares 6º y 8º 2024, y la definición de Capacidades y aprendizajes en tecnología e informática 3º, 5º, 7º y 9º.
Cuellos de Botella: No se identificaron cuellos de botella ni limitaciones para este periodo.
Restricciones: No aplica
Justificación: Se avanzó en el análisis del componente 1 de la propuesta de trabajo con el ICFES, el cual estará enfocado en procesar, calificar, entregar y difundir los resultados de las Pruebas Saber 3°, 5º, 7° y 9° para matemáticas, lenguaje, ciencias, e inglés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</si>
  <si>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DNP aprobó el 07/03/2024.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</si>
  <si>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matemáticas.</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</si>
  <si>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entre el 1° y 10 de abril. La validación final depende del DNP.
05.04.2024 OAPF: Dependencia carga a Sinergia 2.0. DNP aprobó. Se valida SI.</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</si>
  <si>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</si>
  <si>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</si>
  <si>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 xml:space="preserve">Base de datos doble titulación (SENA), matrícula
Base de datos Fortalecimiento de la Media (UTP), listas de asistencia,
</t>
  </si>
  <si>
    <t xml:space="preserve">Avance cualitativo: El Ministerio de Educación Nacional definió y ajustó los cinco componentes para garantizar el tránsito a la educación posmedia. 
Cuellos de botella: No se identificaron cuellos de botella para este periodo.
Restricciones: No aplica
Justificación:  Se avanzó en la definición de la focalización para el año 2024 que beneficiará a 130.000 jóvenes de 10° y 11°. La propuesta implica la focalización de nuevos territorios que permita llegar al 30% de los jóvenes de la meta de 360.000 estudiantes a los que se pretende llegar en el cuatrienio. Por otra parte, se definió que se trabajará en 14 territorios con Sistemas de Educación Media y Superior (SIMES), con 771 establecimientos educativos y 71 municipios. Además, se generaron alianzas con Unicef y Fasecolda para avanzar en estos procesos y garantizar la permanencia de los jóvenes en la media y su próximo tránsito a la posmedia.
</t>
  </si>
  <si>
    <t xml:space="preserve"> 22.02.2024 OAPF:
• Oportunidad: Se reportó en el plazo dado por la OAPF para reporte enero. Cumplió.
• Completitud:  Incluyó los cuatro componentes del reporte. La redacción es clara y cumple con orientaciones. Se trasladaron detalles del avance cualitativo a la justificación y se ajustó última parte del cualitativo en términos del indicador. Se agregó significado de SIMES. Cumplió.
• Consistencia: El avance cualitativo es puntual y claro. En la justificación se amplían detalles y gestión. Cumplió.
• Medios de verificación: N.A dada su periodicidad.
NOTA: Si se avanza en reportes cuantitativos y cualitativos 2023, se sugiere cargar este reporte en el periodo Sinergia del 1° al 10 marzo 2024.
08.05.2024 OAPF: Dependencia cargó reporte a Sinergia 2.0.en el periodo de reportes de mayo. DNP aprobó, se valida SI.</t>
  </si>
  <si>
    <t xml:space="preserve">Avance cualitativo: El Ministerio de Educación realizó la caracterización de  7 Sistemas de Educación Media y Superior (SIMES).
Cuellos de Botella: No se identificaron cuellos de botella ni limitaciones para este periodo.
Restricciones: No aplica
Justificación: Se avanzó en la realización de la caracterización de los Sistemas de Educación Media y Superior (SIMES) de El Bagre; Jagua de Ibirico; Putumayo; Guainía y Planadas con la participación de 26 municipios, 70 establecimientos educativos, 71 directivos docentes, 43 Docentes.  30 Jóvenes, 11 Familias, 50 líderes comunitarios y autoridades indigenas- afrodescendientes, 26 líderes de entidades territoriales y secretarias municipales y 11 organizaciones del territorio. Queda pendiente para marzo y abril la caracterización de los SIMES de San José del Guaviare y Suárez. Se avanzó en la organización de la convocatoria de la implementación de los dos SIMES.
</t>
  </si>
  <si>
    <t>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 la caracterización de 7 SIMES. Se pasó a la justificación el apartadado que destacaba lo que falta. Cumplió
• Medios de verificación: N.A dada su periodicidad.
NOTA: Cumple con validación preliminar de OAPF. Se recomienda cargar este reporte en el periodo Sinergia del 1° al 10 marzo 2024. La validación final depende del DNP.
09.05.2024 OAPF: Dependencia cargó en esta fecha porque ya le fueron aprobados reportes pendientes 2023. DNP rechazó, dependencias aprobó. Se validó SI.</t>
  </si>
  <si>
    <t>Avance cualitativo: El Ministerio de Educación Nacional avanzó en la presentación de interesados para implementar el Sistema de Media y Educación Superior (SIMES) del Triángulo de Telembí que aporta al tránsito a educación posmedia en este territorio.
Cuellos de Botella: No se identificaron cuellos de botella ni limitaciones para este periodo.
Restricciones: No aplica
Justificación: Se presentaron dos Instituciones de Educación Superior (La Salle y UNAD), ambas para ser implementadores del Sistema de Media y Educación Superior (SIMES) del Triángulo Telembí. Se avanzó en la elaboración de la propuesta de lineamientos y especificaciones técnicas para el acompañamiento de este SIMES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</si>
  <si>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05.04.2024 OAPF: 
• Oportunidad: Se reportó el 5 abril 2024 dentro del plazo dado por la Circular 007 del 30 de enero 2024. Cumplió.
• Completitud: Se observó que se cuenta con los cuatro elementos del reporte. Cumplió.
• Consistencia: El avance cualitativo y la justificación guardan relación. Se especificaron siglas. En avance cualitativo se agregó "que aporta al tránsito a educación posmedia en este territorio" para precisar aporte al indicador. Considerando este ajuste menor de forma, cumplió.
• Medios de verificación: N.A dada su periodicidad.
NOTA: Se sugiere realizar ajustes y cargar este reporte en Sinergia 2.0 una vez se resuelva inconveniente en cargue de avance cuantitativo jun 2023 y se aprueben el resto de reportes 2023 y los meses anteriores 2024. La validación final depende del DNP.
09.05.2024 OAPF: Dependencia cargó en esta fecha porque ya le fueron aprobados reportes pendientes 2023. DNP aprobó. Se validó SI.</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</si>
  <si>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</si>
  <si>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</si>
  <si>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 xml:space="preserve">Bases de datos de los establecimientos y matrícula que cuentan con esquemas de ampliación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</si>
  <si>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cumplir con el porcentaje de estudiantes en establecimientos educativos oficiales con ampliación de jornada.
Cuellos de botella: No se identificaron cuellos de botella ni limitaciones para este periodo.
Restricciones: No aplica
Justificación: Se avanzó en la revisión de acciones para agilizar la entrega de reportes de estudiantes en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de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</si>
  <si>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"estudiantes". Cumplió.
NOTA: Cumple con validación preliminar de OAPF. Una vez sean cargados y aprobados los reportes cualitativos y cuantitativos pendientes de 2023, se recomienda cargar este reporte en Sinergia. La validación final depende del DNP.
10.04.2024 OAPF: Dependencia cargó a Sinergia y DNP aprobó. Se validó SI.</t>
  </si>
  <si>
    <t xml:space="preserve">Avance cualitativo: El Ministerio de Educación elaboró el plan de trabajo del equipo de Tiempo Escolar para definir el acompañamiento a desarrollar en el año 2024.
Cuellos de Botella: No se identificaron cuellos de botella ni limitaciones para este periodo.
Restricciones: No aplica
Justificación: Se elaboró el plan de trabajo del equipo de Tiempo Escolar, donde se incluye acompañamiento a secretarías de educación y establecimientos educativos, fortalecimiento de las alianzas estrategicas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</si>
  <si>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el periodo Sinergia del 1° al 10 marzo 2024. La validación final depende del DNP.
10.04.2024 OAPF: Dependencia cargó a Sinergia y DNP aprobó. Se validó SI.
</t>
  </si>
  <si>
    <t>Avance Cualitativo: El Ministerio de Educación brindó asistencia técnica a secretarias de educación para orientar estrategias de ampliación del tiempo escolar en el marco de la formación integral. Se adelantó mesa técnica con coordinadores del Programa de Tutorías para el Aprendizaje- Formación Integral- PTA FI-3.0.
Cuellos de Botella: No se identificaron cuellos de botella ni limitaciones para este periodo.
Restricciones: No aplica.
Justificación: Se avanzó en el desarrollo de una mesa técnica donde se brindaron orientaciones generales en torno a la Jornada Única, así como de sus objetivos e intensidades horarias para mejorar la calidad educativa. Del mismo modo, se hicieron precisiones respecto al tiempo escolar. Las secretarías de educación que fueron acompañadas con asistencias técnicas fueron: Secretarías de educación de: Antioquia, Arauca, Atlántico, Barrancabermeja, Barranquilla, Boyacá, Bucaramanga, Buenaventura, Caldas, Cali, Caquetá, Cartagena, Cartago, Cauca, Chía, Choco, Ciénaga, Cundinamarca, Dosquebradas, Duitama, Envigado, Florencia, Floridablanca, Funza, Fusagasugá, Girón, Itagüí, La Estrella, Lorica, Magdalena, Malambo, Manizales, Montería, Norte Santander, Palmira, Pasto, Pereira, Piedecuesta, Pitalito, Popayán, Putumayo, Quindío, Rionegro, Risaralda, Sabaneta, Santander, Soacha, Sogamoso, Sucre, Tolima, Tuluá, Tumaco, Tunja, Valledupar, Vaupés, Vichada, Yopal, Zipaquirá.</t>
  </si>
  <si>
    <t>06.04.2024 OAPF: 
• Oportunidad: Se reportó el 5 abril 2024 dentro del plazo dado por la Circular 007 del 30 de enero 2024. Cumplió.
• Completitud: Incluyó los cuatro componentes del reporte. Cumplió.
• Consistencia: El avance y la justificación son consistentes. En justificación se agregó "donde" después de "mesa técnica". Se espera que DNP no devuelva por mención a mesa técnica en avance cualitativo y dado que por caracteres no se podría trasladar a justificación. Cumplió.
• Medios de verificación: N.A dada su periodicidad.
NOTA: Se sugiere cargar este reporte en Sinergia 2.0 una vez se aprueben reportes 2023 y los meses anteriores 2024. La validación final depende del DNP.
10.04.2024 OAPF: Dependencia cargó a Sinergia y DNP aprobó. Se validó SI.</t>
  </si>
  <si>
    <t>Despacho VPBM</t>
  </si>
  <si>
    <t>f. Gestión territorial educativa y comunitaria</t>
  </si>
  <si>
    <t>5. Capacidades territoriales</t>
  </si>
  <si>
    <t>Programa de voluntariado</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</si>
  <si>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</si>
  <si>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</si>
  <si>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t>
  </si>
  <si>
    <t>Avance: Desde el Ministerio de Educación Nacional se avanzó en la cotinuidad y ampliación de la convocatoria de practicantes para el primer semestre de 2024 de acuerdo con la focalización del Programa de Tutorías para el Aprendizaje y la Formación Integral (PTA-FI) 3.0.
Cuello de botella: Se presentaron dificultades en la postulación de los estudiantes debido a las fechas de inicio de actividades de las Universidades y de las Escuelas Normales Superiores.
Restricciones: otra / Inicio de calendarios académicos
Justificación: Se avanzó con el cronograma establecido para la postulación de los estudiantes interesados en el desarrollo de la prácticas en Escuelas Rurales en el marco del Programa de Tutorías para el Aprendizaje y la Formación Integral (PTAFI) 3.0. Sin embargo, se ajustó la fecha de cierre que esta prevista para el 28 de enero hasta el 04 de febrero de 2024, esto debido a que las Escuelas Normales Superiores (ENS) y las universidades manifestaron la necesidad de tener tiempo adicional para que sus estudiantes se postularan para que conforme a sus calendarios académicos fuese posible socializar la convocatoria, verificar que los estudiantes estuvieran activos, y dar cumplimiento a los requisitos y documentos del programa.</t>
  </si>
  <si>
    <t>Validación preliminar</t>
  </si>
  <si>
    <t xml:space="preserve"> 22.02.2024 OAPF:
• Oportunidad: No se reportó en el plazo dado por la OAPF para reporte enero. Se reportó el 23 de feb. No cumplió.
• Completitud:  Incluyó los cuatro componentes del reporte. La redacción es clara y cumple con orientaciones. Cumplió.
• Consistencia: El avance cualitativo resalta acciones propias del inicio de la vigencia, se definé una clara limitación. Se validará con DNP la opción de "Otra -  Inicio de calendarios académicos" para la restricción. La justificación es clara y amplía detalles de avance cualitativo y de limitación. Cumplió.
• Medios de verificación: N.A dada su periodicidad.
NOTA: Cumple con validación preliminar de OAPF. Si se cargan y aprueban avances cuantitativos 1° y 2° sem 2023 y los cualitativos pendientes 2023, se recomienda cargar este reporte en Sinergia 2.0 del 1° al 10 marzo 2024. La validación final depende del DNP.</t>
  </si>
  <si>
    <t>Avance: Desde el Ministerio de Educación Nacional se avanzó en el cierre de la convocatoria de practicantes para el primer semestre de 2024, cuyo resultado fue un total de 1215 postulaciones que revisadas y validadas por las Universidades y Escuelas Normales Superiores arrojó como resultado final un total de 708 estudiantes para iniciar práctica en el territorio.
Cuello de botella: Dificultad en el proceso de subsanación de documentos y validación de los estudiantes debido a los reportes por parte de las Universidades y Escuelas Normales Superiores. 
Restricciones: otra / Fecha de inicio de calendarios académicos
Justificación: Se avanzó de acuerdo con el cronograma establecido para el cierre de la convocatoria para los estudiantes interesados en el desarrollo de la prácticas en Escuelas Rurales en el marco del Programa de Tutorías para el Aprendizaje y la Formación Integral (PTAFI) 3.0, cuyo resultado fue un total de 1215 postulaciones, de los cuales 115 cumplían con los requisitos establecidos por el Programa. Una vez las Universidades y Escuelas Normales Superiores realizaron la fase de subsanación de documentos 708 estudiantes son sujeto de iniciar proceso de práctica en los territorios de la focalización establecida para la Formación Integral. Por otra parte, se avanzó en la revisión de la focalización y asignación municipal de los estudiantes validados.</t>
  </si>
  <si>
    <t>07.03.2024 OAPF:
No se evidencia reporte
 11.03.2024 OAPF:
• Oportunidad: Se reportó en el plazo dado por la OAPF para reporte febrero dado que el área lo reportó el mismo 7 de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Sinergia . La validación final depende del DNP.</t>
  </si>
  <si>
    <t xml:space="preserve">Avance cualitativo: El Ministerio avanzó en la asignación de 707 estudiantes para desarrollar la práctica en I semestre 2024, dando inicio al proceso de confirmación de vacante por los estudiantes para aumentar cobertura del Programa de voluntariado. Por otra parte, se llevaron a cabo procesos de formación pedagógica. 
Cuello de botella: Dificultades en el proceso de asignación territorial. 
Restricciones: Fallas en planeación 
Justificación: Se avanzó con el proceso de asignación territorial de 707 estudiantes en las escuelas focalizadas del Programa para el desarrollo de la práctica del primer semestre de 2024, en los departamentos de Amazonas, Antioquia, Atlántico, Bolívar, Boyacá, Caldas, Caquetá, Casanare, Cauca, Cesar, Choco, Córdoba, Cundinamarca, Guainía, Huila, La Guajira, Magdalena, Meta, Nariño, Norte De Santander, Quindío, Risaralda, Santander, Sucre, Tolima y Valle Del Cauca, conforme con esto, se dio inicio a la confirmación de la vacante asignada con los estudiantes seleccionados para avanzar con procesos administrativos de despliegue territorial. Por otra parte, durante el periodo se adelantó el proceso de formación pedagógica con los practicantes en Bogotá, Cali y Barranquilla.
De otro lado, se presentaron dificultades en el proceso de asignación territorial por cuanto fue necesario verificar la focalización del Programa. </t>
  </si>
  <si>
    <t>06.04.2024 OAPF: 
• Oportunidad: Se reportó el 5 abril 2024 dentro del plazo dado por la Circular 007 del 30 de enero 2024. Cumplió.
• Completitud: Se validó que se incluyeron los cuatro componentes del reporte. Cumplió.
• Consistencia: La justificación es consistente con el avance cualitativo y con la limitación. Se realizó ajuste menor en avance cualitativo para que se pudiera agregar aporte al indicador. Se trasladó a justificación detalles de la limitación. Con estos ajustes menores, cumplió.
• Medios de verificación: N.A dada su periodicidad.
NOTA: Se sugiere cargar este reporte en Sinergia 2.0 una vez se aprueben reportes 2023 y los meses anteriores 2024. La validación final depende del DNP.</t>
  </si>
  <si>
    <t>Dirección de Cobertura y Equidad</t>
  </si>
  <si>
    <t>Subdirección de Permanencia</t>
  </si>
  <si>
    <t>4.6  De aquí a 2030, asegurar que todos los jóvenes y una proporción considerable de los adultos, tanto hombres como mujeres, estén alfabetizados y tengan nociones elementales de aritmética</t>
  </si>
  <si>
    <t>A.64</t>
  </si>
  <si>
    <t>Personas mayores de 15 años alfabetizadas en las zonas rurales A.64</t>
  </si>
  <si>
    <t>Sumatoria de personas mayores de 15 años alfabetizadas en las zonas rurales</t>
  </si>
  <si>
    <t xml:space="preserve">SIMAT </t>
  </si>
  <si>
    <t>PMI</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</si>
  <si>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 Buenaventura, Cauca, Tumaco, Valle del Cauca, Nariño, Amazonas, Florencia, Meta, Norte de Santander y Tolima, atención de 9.377 beneficiarios población joven, adulta y adulta mayor no alfabetizada, vulnerable y víctima del conflicto armado, inversión $8.507.095.710.</t>
  </si>
  <si>
    <t xml:space="preserve">08.04.2024 OAPF: 
• Oportunidad: Cumple, se reportó dentro de los plazos definidos
• Completitud: Cumple, una vez validado  se identifica que incluyeron los cuatro componentes del reporte.
• Consistencia: La justificación es consistente con el avance cualitativo y con la limitación.
• Medios de verificación: N.A dada su periodicidad.
NOTA: La validación final esta sujeta a la aprobación y/o rechazo del reporte en SIIPO por parte del DNP, en caso de requerirlo se podrán solicitar ajustes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</si>
  <si>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</si>
  <si>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</si>
  <si>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</si>
  <si>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</si>
  <si>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Valledupar5, Buenaventura, Cauca, Tumaco, Valle del Cauca, Nariño, Amazonas, Florencia, Meta, Norte de Santander y Tolima, atención de 9.377 beneficiarios población joven, adulta y adulta mayor no alfabetizada, vulnerable y víctima del conflicto armado, inversión $8.507.095.710.  Se contará  con información diferencial de población atendida en municipios PDET, hasta que se cuenta con la focalziación de la población beneficiaria en SIMAT.</t>
  </si>
  <si>
    <t>Estrategias de calidad</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</si>
  <si>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</si>
  <si>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</si>
  <si>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</si>
  <si>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</si>
  <si>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 </t>
  </si>
  <si>
    <t xml:space="preserve">Avance: Se logró la suscripción de carta de aceptación entre el Ministerio de Educación Nacional y la Institución de Educación Superior Univerisdad de Magdalena para la implementación de la estrategia de Modelos Educativos Flexibles. 
Cuellos de botella: N/A
Restricciones: N/A
Justificación: El Ministerio de Educación Nacional, el eperiodo reportado avanzó en la suscripción de carta de aceptación con la Institución de Educación Superior con acreditación en alta calidad Universidad del Magdalena, para la implementación de la estrategia de alfabetización, la cual contempla la dotación y acompañamiento de 940 sedes educativas con guías para estudiantes y manuales para docentes en los modelos educativos flexibles Escuela Nueva, Postprimaria Rural, Media Rural, Aceleración del Aprendizaje y Caminar en Secundaria, de igual manera llevar a cabo proceso de formación presencial y virtual a 940 docentes de las sedes dotadas en los MEF detallados. </t>
  </si>
  <si>
    <t xml:space="preserve">08.04.2024 OAPF: 
• Oportunidad: Cumple, se reportó dentro de los plazos definidos
• Completitud: Cumple, una vez validado  se identifica que incluyeron los cuatro componentes del reporte.
• Consistencia: No cumple, el avance cualitativo con la forma de medición del indicador, como se ha indicado en reiteradas ocasiones, la actual ficha técnica del indicador no contempla formación avanzada como maestrías y/o doctorados, por favor tener en cuenta para futuros reportes 
• Medios de verificación: N.A dada su periodicidad.
NOTA: La validación final esta sujeta a la aprobación y/o rechazo del reporte en SIIPO por parte del DNP, en caso de requerirlo se podrán solicitar ajustes </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</si>
  <si>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</si>
  <si>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</si>
  <si>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</si>
  <si>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 xml:space="preserve">Avance: 
Cuellos de botella: 
Restricciones: 
Justificación: </t>
  </si>
  <si>
    <t xml:space="preserve">09.04.2024 OAPF: 
• Oportunidad: No cumple; no se reportó el 5 abril 2024 dentro del plazo dado por la Circular 007 del 30 de enero 2024. </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</si>
  <si>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</si>
  <si>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</si>
  <si>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</si>
  <si>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</si>
  <si>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</si>
  <si>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Avance: Acorde con el reporte del Módulo Anexo 13A corte febrero del 2024, se reportan 22 Entidades Territoriales Certificadas beneficiando a 50.673 estudiantes de zona rural.    
Cuellos de botella: Barreras relacionadas al reporte y actualización oportuna de información y/o conectividad especialmente en zonas rurales.
Restricciones: Conectividad 
Justificación: Se viene acompañando tecnicamente frente a las funcionalidades del Módulo Anexo 13A del Sistema de Matricula, frente al reporte oportuno por parte de las Instituciones Educativas, que da cuenta de la contratación del servicios de transporte escolar en zonas rurales, de acuerdo con el corte febrero de 2024, se reporte beneficiarios en 22 Entidades Territoriales Certificadas las cuales son: ANTIOQUIA, APARTADO, BUCARAMANGA, CALDAS, CASANARE, CUNDINAMARCA, DUITAMA, FACATATIVÁ, GIRON, GUAINIA, JAMUNDÍ, MANIZALES, META, NEIVA, PEREIRA, PIEDECUESTA, PUTUMAYO, QUINDIO, SANTANDER, TUNJA, VILLAVICENCIO y ZIPAQUIRA.</t>
  </si>
  <si>
    <t xml:space="preserve">09.04.2024 OAPF: 
• Oportunidad: Cumple; se reportó el 5 abril 2024 dentro del plazo dado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</si>
  <si>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</si>
  <si>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</si>
  <si>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</si>
  <si>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</si>
  <si>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</si>
  <si>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</si>
  <si>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</si>
  <si>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</si>
  <si>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</si>
  <si>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</si>
  <si>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</si>
  <si>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</si>
  <si>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</si>
  <si>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</si>
  <si>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</si>
  <si>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</si>
  <si>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</si>
  <si>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</si>
  <si>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</si>
  <si>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Avance: A 31 de marzo, de acuerdo con el reporte entregado por parte de la Subdirección de Acceso, con corte a 29 de febrero, la estrategia de residencia escolar ha sido fortalecida y cualificada en 345 sedes de las 555 para un avance histórico del 63%. 
Cuellos de botella: No se identificaron cuellos de botella o limitaciones en este periodo.
Restricciones: No Aplica
Justificación: La estrategia de residencia escolar ha sido fortalecida y cualificada en 345 sedes de las 555 para un avance histórico del 63%. Los resultados por componentes son los siguientes: Ambientes escolares: 352; Administrativo y Gestión: 534; Pedagógico: 457; Vida Cotidiana: 228; Salud y nutrición 555.</t>
  </si>
  <si>
    <t xml:space="preserve">09.04.2024 OAPF: 
• Oportunidad: Cumple; se reportó el 5 abril 2024 dentro del plazo dado por la Circular 007 del 30 de enero 2024.
• Completitud: Incluyó los cuatro componentes del reporte. 
• Consistencia: No cumple, de acuerdo con las observaciones que se hicieron en la pre validaciones de las vigencias anteriores, se indicó que el avance e en términnos cualitativos, y los avances cuantitativos sólo se darán con el reporte anual de acuerdo con la periodicidad, no hay consistencia entre el avance y la justificación son consistentes. 
• Medios de verificación: N.A dada su periodicidad.
NOTA: La validación definitiva se dará una vez sea registrado en SIIPO y aprobado por el DNP, de ser neceario se requerirán ajustes.
</t>
  </si>
  <si>
    <t>Personas alfabetizadas a través de estrategias educativas con enfoque diferencial para la vida</t>
  </si>
  <si>
    <t>Sumatoria de personas alfabetizadas</t>
  </si>
  <si>
    <t xml:space="preserve">Reporte SIMAT </t>
  </si>
  <si>
    <t>4031_4005_4040_4051</t>
  </si>
  <si>
    <t>No aplica reporte dado que la ficha aún no ha sido enviada y aprobada por DNP.</t>
  </si>
  <si>
    <t>Número de ETC con asistencia técnica para la formulación de planes de permanencia  con énfasís en los componentes de politica pública (búsqueda activa, discapacidad, trabajo infantil, víctimas, y Educación Media)</t>
  </si>
  <si>
    <t>Gestión</t>
  </si>
  <si>
    <t>Mantenimiento</t>
  </si>
  <si>
    <t>Sumatoria de ETC con acompañamiento para la formulación de planes de permanencia</t>
  </si>
  <si>
    <t>Listado de asistencia, grabación o acta de asistencias técnicas realizadas en ETC (Focalizar las ETC objeto de este indicador)</t>
  </si>
  <si>
    <t>4023_4031_4040</t>
  </si>
  <si>
    <t>Avance: El Ministerio de Educación Nacional, llevó a cabo asistencias técnicas frente a Plan de Permanencia.
Cuellos de botella: No se identifican cuellos de botella relacionados
Restricciones: No aplica
Justificación: En el primer trimestre se realizaron asistencias técnicas a las siguientes Entidades Territoriales Certificadas - ETC:
- Amazonas, Antioquia, Arauca, Bolívar, Caquetá, Cauca, Cesar, Chocó, Florencia, Guainía, Huila, Magdalena, Nariño, Neiva, Norte de Santander, Putumayo, Quindío, San Andrés, Tolima, Valle del Cauca y Vichada en Deserción, búsqueda activa y Planes de Permanencia.</t>
  </si>
  <si>
    <t>06.04.2024 OAPF: 
• Oportunidad: Se reportó dentro del plazo dado por la Circular 007 del 30 de enero 2024. Cumplió.
• Completitud: Incluyó los cuatro componentes del reporte. Cumplió.
• Consistencia: El avance y la justificación son consistentes. Cumplió.
• Medios de verificación: Se anexan los medios de verificación correspondientes. Cumplió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La validación final depende del DNP.</t>
  </si>
  <si>
    <t xml:space="preserve">Número de ETC con asistencias técnicas frente a estrategias de permanencia para prevenir la deserción escolar y promover las trayectorias educativas </t>
  </si>
  <si>
    <t>Sumatoria de ETC con asistencias técnicas realizadas</t>
  </si>
  <si>
    <t>Lista de asistencia, grabación, acta de reunión</t>
  </si>
  <si>
    <t>Avance: El Ministerio de Educación Nacional, llevó a cabo asistencias técnicas frente a las estrategias de Residencias Escolares, Sistema de Responsabilidad Penal para Adolecentes, Gestión Integral del Reisgo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En el primer trimestre se realizaron asistencias técnicas a las siguientes Entidades Territoriales Certificadas - ETC:
 -  Huila, Chocó, Santander y Norte de Santander en la estrategia de permanencia de Residencia Escolares.
 - Popayán, Cauca, Cesar, Valledupar, Cúcuta, Cundinamarca, Risaralda, Pereira, Quindío, Huila, La Guajira, Valle del Cauca, Nariño, Pasto, Córdoba, Norte de Santander, Putumayo, Santander, Tolima, Meta, San Andrés, Santa Marta, Magdalena Duitama y Caquetá en la estrategia de permanencia del Sistema de Responsabilidad Penal para Adolecentes. 
 - Valle del Cauca y Cundinamarca en la estrategia de permanencia de Gestión Integral del Reisgo Escolar.
- Buga, Cali, Ciénaga, Córdoba y Monteria en las funciones del Módulo reporte de estrategias Anexo 13A
- Amazonas, Bucaramanga, Buenaventura, Magdalena, Norte de Santander, Pereira, Quibdó, Risaralda, Sucre, Tunja y Turbo en el registro y caracterización en el Sistema de Información para el Monitoreo, Prevención y Análisis de la Deserción Escolar- SIMPADE.
- Amazonas, Antioquia, Arauca, Bolívar, Caquetá, Cauca, Cesar
Chocó, Florencia, Guainía, Huila, Magdalena, Nariño, Neiva
Norte de Santander, Putumayo, Quindío, San Andrés, Tolima, Valle del Cauca y Vichada en Deserción, búsqueda activa y Planes de Permanencia.
- Arauca, Bolívar, Boyacá, Cartago, Cundinamarca, Huila, Ipiales,
Magdalena, Putumayo, Santander y Sucre en la implementación del transporte escolar, Decreto 746 de 2020 Zonas Diferenciales para el tránsito y transporte y Proyectos de ante Sistema General de Regalías-SGR</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</si>
  <si>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</si>
  <si>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</si>
  <si>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</si>
  <si>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</si>
  <si>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</si>
  <si>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Principales avances: El Ministerio de Educación Nacional llevó a cabo asistencias técnicas en la estrategia de transporte escolar que previene la deserción escolar del sector oficial y en la caracterización en el Sistema de Información para el Monitoreo, Prevención y Análisis de la Deserción Escolar.
Cuellos de botella: Dificultades en la apropiación de recursos para la contratación de la estrategia de transporte escolar y barreras relacionadas con la conectividad en zonas rurales para el funcionamiento del Sistema de Información para el Monitoreo, Prevención y Análisis de la Deserción Escolar.
Restricciones: Presupuesto y financiera
Justificación: Se avanzó en la realización de asistencia técnica a las entidades territoriales de Ipiales y Magdalena frente a las generalidades en la implementación de la estrategia de transporte escolar que aporta a la prevención de la deserción escolar y asistencia técnica a Armenia sobre el registro y caracterización en el Sistema de Información para el Monitoreo, Prevención y Análisis de la Deserción Escolar. 
De otro lado, se identificó de manera especial en los municipios de 5ta y 6ta categoría, dificultades en la apropiación de recursos para la financiación de la estrategia de transporte escolar, debido al alto costo y de otra parte la falta de oferta local de medios que cumplan la normatividad vigente. Así mismo, frente a las dificultades en la conectividad se evidenció que se requiere la articulación de otros sectores que estratégicamente beneficien a las Instituciones Educativas de zonas rurales altamente dispersas.</t>
  </si>
  <si>
    <t xml:space="preserve"> 26.02.2024 OAPF:
• Oportunidad: Se reportó en el plazo dado por la OAPF para reporte enero. Cumplió.
• Completitud: Incluyó los cuatro componentes del reporte. No obstante se sugiere: 
1. Avance cualitativo: no especificar detalles de las ETC, trasladarlo a la justificación y especificar como las acciones aportan a prevenir o disminuir la deserción. 
2. Cuello de botella: Supera los 300 caracteres, se sugiere resumir y trasladar los detalles a la justificación, no olvidar dejarlo explícito en términos negativos. 
3. Justificación: Utilizar verbos en pasado y al trasladar parte de lo anotado en cuellos de botella, organizar la redacción de las dos limitantes presentadas. Trasladar detalle de ETC e iniciar con esto la justificación (positivo). PENDIENTE AJUSTE.
• Consistencia: El avance cualitativo incluyó acciones similares a las reportadas en la vigencia 2023. Se sugiere atender las recomendaciones de la completitud, recordando que el avance cualitativo debe ser muy puntual, positivo y con relación al indicador y la justificación con detalles del avance cualitativo y cuellos botella. PENDIENTE AJUSTE.
• Medios de verificación: N.A dada su periodicidad.
NOTA: Se sugiere hacer los ajustes recomendados por OAPF e informar para una nueva validación y dejar listo para cargar a Sinergia una vez se avance en reportes 2023.
05.04.2024 OAPF: Se validan los ajustes en completitud y consistencia.
NOTA: Cumple con validación preliminar de OAPF. Se recomienda cargar este reporte en Sinergia 2.0 del 1° al 10 abril 2024. La validación final depende del DNP.
05.04.2024 OAPF: DNP devuelve para ajustar principales avances y justificación: Se sugiere ampliar a más acciones el indicador, los cuellos de botella deben redactarse en negativo y ampliar el reporte de la asitencia en este campo, antes de ampliar el tema del cuello de botella. Así mismo, conectarlo con la manera en cómo impide el avance del indicador.
05.04.2024 OAPF: Se ajustó atendiendo recomendaciones del DNP.
05.04.2024 OAPF: DNP aprobó. Se valida SI.</t>
  </si>
  <si>
    <t>Principales avances: El Ministerio de Educación Nacional llevó a cabo asistencia técnica frente a la estrategia de transporte escolar, registro y caracterización en el Sistema de Información para el Monitoreo, Prevención y Análisis de la Deserción Escolar y funcionalidades del Módulo anexo 13A.
Cuellos de botella: Dificultad en la apropiación de recursos para la contratación de la estrategia y barreras relacionadas al difícil acceso y/o conectividad en zonas rurales, para la actualización de información.
Restricciones: Presupuesto y financiera
Justificación: Se avanzó en asistencia técnica a las Entidades Territoriales Certificadas Arauca, Bolívar, Boyacá, Buga, Cali, Cundinamarca, Huila, Magdalena, Putumayo, Santander, Sucre y Tuluá frente a transporte escolar, registro y caracterización en el Sistema de Información para el Monitoreo, Prevención y Análisis de la Deserción Escolar (SIMPADE) y funcionalidades del Módulo anexo 13A.
También se identificaron retos y dificultades frente a la apropiación de recursos para la estrategia de transporte escolar, debido al alto costo y de otra parte, la falta de oferta local de medios de transporte que cumplan la normatividad. Frente a la conectividad, se identificó que requiere la articulación de otros sectores, que beneficien a Instituciones Educativas de zonas rurales altamente dispersas, para el registro y caracterización de la población desertora en aplicativo SIMPADE  y en módulo Anexo 13A en el que se reportan estrategias de permanencia que la entidad implementa e identifica los beneficiarios.</t>
  </si>
  <si>
    <t>09.03.2024 OAPF:
• Oportunidad:  Cumple, de acuerdo con la fechas establecidas en la circular 007 del 30 de enero del 2024.
• Completitud: Incluyó los cuatro componentes del reporte. Cumplió.
• Consistencia: Cumple, existe coherencia entre los componentes del reporte. 
• Medios de verificación: N.A dada su periodicidad.
NOTA: Se sugiere cargar a Sinergia una vez se avance en reportes 2023.
05.04.2024 OAPF: Dependencia cargó a Sinergia 2.0.
07.04.2024 OAPF: DNP aprobó. Se valida SI.</t>
  </si>
  <si>
    <t xml:space="preserve">Avance: El Ministerio de Educación realizó asistencias técnicas frente a las estrategias que previenen la deserción como Residencias Escolares, Gestión Integral del Riesgo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las siguientes Entidades Territoriales Certificadas: Huila y Chocó en estrategia de residencias escolares, Tolima y Cartago en Gestión Integral del Riesgo Escolar, Bucaramanga, Buenaventura, Magdalena, Pereira, Quibdó, Risaralda, Sucre, Tunja y Turbo en el registro y caracterización en el Sistema de Información para el Monitoreo, Prevención y Análisis de la Deserción Escolar, Amazonas, Arauca, Bolívar, Caquetá, Cauca, Cesar, Guainía, Nariño, Neiva, San Andrés, Tolima y Vichada en deserción, búsqueda activa y planes de Permanencia, Bolívar, Cartago, Magdalena y Putumayo en implementación del transporte escolar, Decreto 746 de 2020 Zonas Diferenciales para el tránsito y transporte y Proyectos de ante Sistema General de Regalías. También se identificaron dificultades en apropiación de recursos para la contratación de la estrategia de transporte y se presentaron dificultades de conectividad en zonas rurales, para actualización de la información. </t>
  </si>
  <si>
    <t>06.04.2024 OAPF: 
• Oportunidad: Se reportó el 5 abril 2024 dentro del plazo dado por la Circular 007 del 30 de enero 2024. Cumplió.
• Completitud: Incluyó los cuatro componentes del reporte. Se realizaron ajustes para cumplir con caracteres en principales avances. Cumplió.
• Consistencia: La justificación amplía detalles del avance cualitativo, son consistentes. En avance cualitativo se agrega aporte al indicador "estrategias que previenen la deserción escolar". Se sugiere ajustar el límite de caracteres (1.022) dado que sobrepasan el límite y como se hizo en los meses anteriores 2024, incluir en justificación detalles del cuello de botella. PENDIENTE AJUSTE.
• Medios de verificación: N.A dada su periodicidad.
NOTA: Se sugiere hacer el ajuste recomendado por OAPF e informar para una nueva validación antes de cargar a Sinergia 2.0 antes del 10 de abril.
08.04.2024 OAPF: 
• Consistencia: Dependencia ajustó. Cumplió.
08.04.2024 OAPF: Dependencia cargó a Sinergia. DNP aprobó. Se valida SI.</t>
  </si>
  <si>
    <t>Tasa de cobertura neta en educación media</t>
  </si>
  <si>
    <t xml:space="preserve">(Número de estudiantes matriculados en educación media que tienen la edad teórica en Colombia para cursarlo  / Población con edades entre 15 y 16 años) x 100 	</t>
  </si>
  <si>
    <t xml:space="preserve">Principales avances: El Ministerio llevó a cabo la planeación de las líneas estratégicas de trabajo en el tema de atención a población víctima del conflicto armado interno para la vigencia 2024, con el fin de aportar a la cobertura en educación media.
Cuellos de botella: No se identifican cuellos de botella y limitaciones en el periodo.
Restricciones: No aplica
Justificación del avance: Se avanzó en el ejercicio de planeación de las líneas estratégicas de trabajo y acciones en el tema de atención a población víctima del conflicto armado interno para la vigencia 2024, toda vez que es uno de los factores que afecta el logro de avances en la cobertura en educación media.
</t>
  </si>
  <si>
    <t xml:space="preserve"> 26.02.2024 OAPF:
• Oportunidad: No se reportó en el plazo dado por la OAPF para reporte enero. No cumplió.
03.04.2024 OAPF:
• Oportunidad: Se reportó por fuera del plazo OAPF pero dentro del plazo de reportes Sinergia abril 2024, subsano. Cumplió.
• Completitud: Se incluyeron los cuatro componentes del reporte con aportes de la Dir de Cobertura y Equidad. Cumplió.
• Consistencia: Es consistente con lo que se reportó en 2023 y considera acciones que aportan a la cobertura en educación media y precisa acciones propias de inicio de vigencia. Cumplió.
• Medios de verificación: N.A dada su periodicidad.
NOTA: Cumple con validación preliminar de OAPF. Se recomienda cargar este reporte en Sinergia 2.0 del 1° al 10 abril 2024. La validación final depende del DNP.
05.04.2024 OAPF: Dependencia cargó a Sinergia 2.0 y DNP aprobó. Se valida reporte.</t>
  </si>
  <si>
    <t>Principales avances: El Ministerio llevó a cabo asistencia técnica a  Entidades Territoriales Certificadas (ETC) en la estrategia de Sistemas de Educación Media y Superior (SIMES) y oferta integral en la caracterización educativa regional con comunidades priorizadas. También se caracterizaron cinco SIMES.
Cuellos de botella: No se identifican cuellos de botella ni limitaciones en el periodo.
Restricciones: No aplica
Justificación del avance: El Ministerio avanzó en el acompañamiento de la socialización de la estrategia de Sistemas de Educación Media y Superior (SIMES) para el fortalecimiento de la educación media en los territorios y la la caracterización educativa de la región con la participación de las comunidades de los municipios priorizados de las Entidades Territoriales Certificadas (ETC) Antioquia, Cesar, Huila, Putumayo y Tolima. 
Adicionalmente, se realizó la caracterización de cinco SIMES: El Bagre; Jagua de Ibirico; Putumayo; Guainía y Planadas.</t>
  </si>
  <si>
    <t>09.03.2024 OAPF: 
• Oportunidad: No Cumple, de acuerdo con la fechas establecidas en la circular 007 del 30 de enero del 2024.
05.04.2024: OAPF
• Oportunidad: Se reportó el 5 abril 2024 por fuera del plazo dado por la Circular 007 del 30 de enero 2024 para reportes de feb, no obstante, reportó dentro del plazo del DNP y se puso al día; se subsanó oportunidad. Cumplió.
• Completitud: Incluyó los cuatro componentes del reporte con aportes de las direcciones de Calidad EPBM y Cobertura. OAPF consolidó y realizó ajustes para cumplir con orientaciones del DNP.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06.04.2024 OAPF: DNP aprobó. Se valida SI.</t>
  </si>
  <si>
    <t>Principales avances: Se realizó la caracterización de un Sistema de Educación Media y Superior (SIMES), se elaboró propuesta de lineamientos y especificaciones técnicas para 12 SIMES restantes y oferta integral en la caracterización educativa regional con comunidades priorizadas.
Cuellos de botella: No se identifican cuellos de botella ni limitaciones en el periodo.
Restricciones: No aplica
Justificación del avance: Se avanzó en la caracterización de un nuevo SIMES (San José del Guaviare) alcanzando seis con los caracterizados el mes pasado y quedando pendiente solamente la caracterización del SIMES de Suárez, que por situación de orden público y presupuesto no se ha podido realizar. Para los 12 SIMES restantes (diferentes a Guainía y Triángulo de Telembí), se elaboró la propuesta de lineamientos y especificaciones técnicas para acompañarlos durante el año 2024 en la resignificación de los Proyectos Educativos Institucionales (PEI), con el propósito de incluir en los PEI los programas establecidos en los componentes del fortalecimiento de la educación media.
Adicionalmente, se realizó la caracterización educativa de la región con la participación de las comunidades de los municipios priorizados de la Entidad Territorial Certificada de Guainía, que cubrirá las zonas de Barranco Minas, Cacahual, Inírida, La Guadalupe, Monichal Nuevo, Pana Pana, Puerto Colombia y San Felipe Obando.</t>
  </si>
  <si>
    <t>06.04.2024 OAPF: 
• Oportunidad: Se reportó el 5 abril 2024 dentro del plazo dado por la Circular 007 del 30 de enero 2024. Cumplió.
• Completitud: Incluyó los cuatro componentes del reporte. Se realizaron ajustes para cumplir con caracteres en principales avances. Se incluyeron aportes de las direcciones de Calidad EPBM y Cobertura. OAPF consolidó. Cumplió.
• Consistencia: El avance y la justificación son consistentes. Cumplió. 
• Medios de verificación: N.A dada su periodicidad.
NOTA: Cumple con validación preliminar de OAPF. Se  recomienda cargar este reporte en Sinergia 2.0 antes del 10 de abril. La validación final depende del DNP.
06.04.2024 OAPF: Dependencia cargó a Sinergia 2.0.
07.04.2024 OAPF: DNP aprobó. Se valida SI.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07.04.2024 OAPF: DNP aprobó. Se valida SI.</t>
  </si>
  <si>
    <t>Subdirección de Acceso</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</si>
  <si>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</si>
  <si>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</si>
  <si>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</si>
  <si>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</si>
  <si>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7. Espacios educativos como centro de la vida comunitaria y la paz</t>
  </si>
  <si>
    <t>Fortalecimiento de la infraestructura de educación preescolar, básica y media</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</si>
  <si>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</si>
  <si>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</si>
  <si>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</si>
  <si>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</si>
  <si>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 xml:space="preserve">09.04.2024 OAPF: 
• Oportunidad: No cumple no se reporto dentro del plazo dado por la Circular 007 del 30 de enero 2024. 
15.04.2024 OAPF: 
</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</si>
  <si>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</si>
  <si>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</si>
  <si>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</si>
  <si>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 xml:space="preserve">09.04.2024 OAPF: 
• Oportunidad: No cumple no se reporto dentro del plazo dado por la Circular 007 del 30 de enero 2024. 
</t>
  </si>
  <si>
    <t>&lt;</t>
  </si>
  <si>
    <t>Ambientes educativos construidos o mejorados en educación preescolar, básica y media para la paz y la vida</t>
  </si>
  <si>
    <t xml:space="preserve">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
Defínase ambientes pedagógicos, así; corresponde a todos los tipos de ambiente de la norma técnica 4595 del capítulo 5 el cual se compone de ambientes pedagógicos básicos (aulas, bibliotecas, laboratorios, aulas multiples, entre otros) y ambientes pedagogicos complementarios (baterias sanitarias, comedores) y los demás definidos en dicha norma. </t>
  </si>
  <si>
    <t>Mensual</t>
  </si>
  <si>
    <t>Base de datos con la relación de las obras entregadas por sede educativa, municipio y epartamento</t>
  </si>
  <si>
    <t xml:space="preserve">Principales avances:
El Ministerio de Educación Nacional a través del Fondo de Financiamiento a la Infraestructura Educativa - FFIE, inició con la ejecución de obras y entrega de ambientes educativos construidos y/o mejorados en educación preescolar, básica y media a nivel nacional para la vigencia 2024.
Cuellos de Botella:
No se identifican cuellos de botella y limitaciones en el periodo.
Justificación:
Se avanzó en obras de infraestructura en sedes educativas a nivel nacional, interviniendo zonas rurales y zonas urbanas, gestionando a través del equipo del trabajo del Fondo de Financiamiento a la Infraestructura Educativa – FFIE y del Ministerio de Educación Nacional los recursos humanos y financieros necesarios para dar inicio a la ejecución y entrega de los proyectos en la vigencia 2024.
</t>
  </si>
  <si>
    <t>20.02.2024 OAPF:
• Oportunidad: Se cargó a Sinergia oportunamente en periodo de reportes feb 2024 y DNP aprobó reporte preliminar ene 2024 el 07.02.2024. Cumplió.
• Completitud: Se describió un avance cualitativo amplio sin especificar datos, no se presentaron cuellos de botella o limitaciones o restricciones y la justificación es amplia y no especifica datos. Cumplió.
• Consistencia: Se reportó guardando la coherencia con el tipo de acumulación, la periodicidad, días de rezago y con los reportes 2023. Cumplió.
• Medios de verificación: N.A hasta que se reporte el avance cuantitativo enero 2024.
NOTA: La validación final del reporte se realizará cuando la dependencia cargue el avance cuantitativo enero 2024 y ajuste el avance cualitativo y la justificación y DNP apruebe.
11.03.2024. OPAF
• Medios de verificación: Cumple. Se anexó le medio de verificación que soporta el avance registrado en enero.
Nota. El reporte fue aprobado en SINERGIA por DNP el 07/03/2024.
Se valida "SI"</t>
  </si>
  <si>
    <t xml:space="preserve">Principales avances:
El Ministerio de Educación Nacional a través del Fondo de Financiamiento a la Infraestructura Educativa - FFIE, ejecutó obras y entregó  ambientes educativos construidos y/o mejorados en educación preescolar, básica y media a nivel nacional para la vigencia 2024.
Cuellos de botella:
No se identifican cuellos de botella y limitaciones en el periodo.
Justificación del avance:
El Ministerio de Educación Nacional a través del Fondo de Financiamiento a la Infraestructura Educativa – FFIE, avanzó a corte 29 de febrero de 2024 (teniendo en cuenta que este reporte se realiza mes vencido), con 450 ambientes educativos construidos y/o mejorados en educación preescolar, básica y media. En ese sentido, se avanzó con 6 sedes educativas nuevas, ampliadas y/o por reposición en los departamentos de Antioquia (1), Atlántico (1), Boyacá (1), Cundinamarca (1), Santander (1) y Valle del Cauca (1), y 92 sedes educativas mejoradas en los departamentos de Antioquia (6), Atlántico (5), Bolívar (6), Boyacá (5), Caquetá (3), Casanare (6), Cauca (1), Cesar (3), Chocó (1), Córdoba (2), Cundinamarca (7), Huila (7), Magdalena (3), Meta (5), Nariño (4), Norte de Santander (2), Putumayo (1), Risaralda (3), San Andrés y Providencia (1), Santander (2), Sucre (9), Tolima (2), Valle del Cauca (3) y Vichada (5).
</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</si>
  <si>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hasta que se reporte el avance cuantitativo en razón al tiempo de rezago.
Validación: El DNP valido "Aprobado" avance cualitativo  07/03/2024</t>
  </si>
  <si>
    <t>Principales avances: El Ministerio de Educación Nacional a través del Fondo de Financiamiento a la Infraestructura Educativa - FFIE, continuó con la ejecución de obras y entrega de ambientes educativos construidos y/o mejorados en educación preescolar, básica y media a nivel nacional para la vigencia 2024.
Cuellos de botella: No se identifican cuellos de botella y limitaciones en el periodo.
Restricciones: No aplica
Justificación del avance: Se avanzó en obras de infraestructura en sedes educativas a nivel nacional, interviniendo zonas rurales y zonas urbanas, gestionando a través del equipo del trabajo del Fondo de Financiamiento a la Infraestructura Educativa – FFIE y del Ministerio de Educación Nacional los recursos humanos y financieros necesarios, para ejecutar y entregar los proyectos en la vigencia 2024.</t>
  </si>
  <si>
    <t>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Cumplió.
• Medios de verificación: N.A hasta que se reporte el avance cuantitativo marzo 2024.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La validación final depende del DNP.</t>
  </si>
  <si>
    <t>Ambientes pedagógicos con dotación para infraestructura escolar</t>
  </si>
  <si>
    <t>Sumatoria mensual del total de ambientes pedagógicos dotados a la fecha de corte.
Ap=∑ N t
Ap = Sumatoria de ambientes pedagógicos
N = Ambientes pedagógicos
t = Mes de observación
El indicador mide los ambientes pedagógicos que son fortalecidos con dotación de mobiliario escolar, menaje cocina - comedor y/o elementos para residencias escolares establecidos en el manual de dotaciones escolares del Ministerio de Educación Nacional y sus actualizaciones.</t>
  </si>
  <si>
    <t>Base de datos con la relación de las entregas por sede educativa, municipio y departamento</t>
  </si>
  <si>
    <t>Principales avances:
No se tiene avance cuantitativo para la meta establecida en 2024, puesto que el Ministerio de Educación Nacional esta definiendo el plan de acción y actividades necesarias para la fabricación y entrega de dotaciones escolares durante la vigencia.
Cuellos de botella:
No se han focalizado las regiones e instituciones educativas a las que se le entregarán dotaciones escolares durante la presente vigencia.
Justificación del avance:
El Ministerio de Educación Nacional estableció las actividades que deben realizarse en la estrategia de dotaciones escolares para la vigencia 2024, definiendo las metas, tiempos de ejecución preliminar para las entregas y adelantando los insumos para la focalización de las regiones e instituciones educativas que serán beneficiadas.</t>
  </si>
  <si>
    <t>20.02.2024 OAPF:
• Oportunidad: Se cargó a Sinergia oportunamente en periodo de reportes feb 2024 y DNP aprobó reporte ene 2024 el 07.02.2024. Cumplió.
• Completitud: El avance cualitativo describió acciones propias del inicio de una vigencia, no se presentaron cuellos de botella o limitaciones o restricciones y la justificación amplió detalles de la planeación descrita en lo cualitativo. Cumplió.
• Consistencia: Dado que este indicador programó sus metas para iniciar con avances en agosto de manera similar al comportamiento de la vigencia 2023, no reportó avance. Cumplió.
• Medios de verificación: N.A dado que no reportó avance cuantitativo enero 2024.
NOTA: Dado que no reportó avance cuantitativo no requiere ajuste en avance cualitativo en Sinergia, basta con cargar el dato 0 y planilla de desagregación en blanco y esperar validación final de DNP.</t>
  </si>
  <si>
    <t>Principales avances:
El Ministerio de Educación Nacional ha contestado observaciones técnicas a los pliegos realizados por los proponentes que se presentan en el acuerdo marco de precios. Adicionalmente, se han identificado los compromisos de dotaciones presentados por las comunidades en las regiones, entre otros.
Cuellos de botella:
No se ha aprobado el acuerdo marco de precios por parte de Colombia Compra Eficiente.
Justificación del avance:
Se realizó la gestión necesaria por parte del Ministerio de Educación Nacional, para la definición del acuerdo marco de precios de Colombia Compra Eficiente, depuración de la base de datos Sistema de Media y Educación Superior – SIMES y cruces con master de inversiones, así como, la revisión de compromisos en las regiones del país para identificar las necesidades de dotaciones, como insumo para dar inicio al proceso de focalización de la vigencia 2024.</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</si>
  <si>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hasta que se reporte el avance cuantitativo.
Validación: El DNP valido "Aprobado" avance cualitativo 07/03/2024</t>
  </si>
  <si>
    <t>Principales avances: El Ministerio de Educación Nacional ha contestado observaciones técnicas a los pliegos realizados por los proponentes que se presentan en el acuerdo marco de precios. Adicionalmente, se han identificado los compromisos de dotaciones presentados por las comunidades en las regiones, entre otros.
Cuellos de botella: No se ha aprobado el acuerdo marco de precios por parte de Colombia Compra Eficiente.
Restricciones: No aplica
Justificación del avance: Se realizó la gestión necesaria por parte del Ministerio de Educación Nacional, para la definición del acuerdo marco de precios de Colombia Compra Eficiente, depuración de la base de datos Sistema de Educación Media y Superior – SIMES y cruces con master de inversiones, así como, la revisión de compromisos en las regiones del país para identificar las necesidades de dotaciones, como insumo para dar inicio al proceso de focalización de la vigencia 2024.</t>
  </si>
  <si>
    <t xml:space="preserve">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Al igual que en los meses anteriores de 2024, se reportó cuello de botella relacionado con el Acuerdo Marco de Precios. Se sugiere revisar si se puede reportar cero (0) como avance cuantitativo de marzo o si se van a incluir dotaciones finaciadas con recursos de Obras por impuestos. Se realizó ajuste menor en la justificación en el significado de SIMES. Cumplió.
• Medios de verificación: N.A hasta que se reporte el avance cuantitativo marzo 2024 o si se decide dejar en cero (0) se deberá cargar el formato de desagregación en ceros.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</si>
  <si>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</si>
  <si>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</si>
  <si>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</si>
  <si>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06.04.2024 OAPF: 
• Oportunidad: No se registró avance. No cumple</t>
  </si>
  <si>
    <t>Dirección de Fortalecimiento a la Gestión Territorial</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</si>
  <si>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</si>
  <si>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</si>
  <si>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</si>
  <si>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</si>
  <si>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Atención diferencial a 37 ETC priorizadas</t>
  </si>
  <si>
    <t>Entidades con asistencia técnica en diseño, implementación y seguimiento de estrategias de acogida, bienestar y permanencia</t>
  </si>
  <si>
    <t># de ETC acompañadas</t>
  </si>
  <si>
    <t>Matriz de resultados del Crédito BID</t>
  </si>
  <si>
    <t>OAPF 27/02/2024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</si>
  <si>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OAPF 11/03/2024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</si>
  <si>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r>
      <rPr>
        <sz val="11"/>
        <rFont val="Aptos Narrow"/>
        <family val="2"/>
        <scheme val="minor"/>
      </rPr>
      <t>OAPF 09/04/2024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r>
  </si>
  <si>
    <t>Documentos elaborados</t>
  </si>
  <si>
    <t># de documentos elaborados</t>
  </si>
  <si>
    <t>Informes de Progreso semestrales</t>
  </si>
  <si>
    <t>12.00</t>
  </si>
  <si>
    <t>2.00</t>
  </si>
  <si>
    <t>a. Primera infancia feliz y protegida</t>
  </si>
  <si>
    <t xml:space="preserve">1. Educación inicial en el marco de la atención integral </t>
  </si>
  <si>
    <t>Mejoramiento hacia la atención integral</t>
  </si>
  <si>
    <t>Instituciones educativas oficiales que implementan el nivel preescolar en el marco de la atención integral</t>
  </si>
  <si>
    <t># de EE beneficiados</t>
  </si>
  <si>
    <t>OAPF 11/03/2024
* COMPLETITUD: El indicador no fue reportado para el período de febrero. NO CUMPLE
*CONSISTENCIA:  El indicador no fue reportado para el período de febrero. NO CUMPLE
*OPORTUNIDAD: El indicador no fue reportado para el período de febrero. NO CUMPLE
*MV: El indicador no fue reportado para el período de febrero, por tanto, tampoco cuenta con MV. NO CUMPLE</t>
  </si>
  <si>
    <t>OAPF 09/04/2024
* COMPLETITUD: El indicador no fue reportado para el período de marzo. NO CUMPLE
*CONSISTENCIA:  El indicador no fue reportado para el período de marzo. NO CUMPLE
*OPORTUNIDAD: El indicador no fue reportado para el período de marzo. NO CUMPLE
*MV: El indicador no fue reportado para el período de marzo, por tanto, tampoco cuenta con MV. NO CUMPLE</t>
  </si>
  <si>
    <t>Ambientes de aprendizaje dotados</t>
  </si>
  <si>
    <t># de sedes beneficiadas</t>
  </si>
  <si>
    <t>1600.00</t>
  </si>
  <si>
    <t>Fortalecimiento de las capacidades de gestión de todas las ETC</t>
  </si>
  <si>
    <t>Entidades con asistencia técnica en diseño, implementación y seguimiento en procesos de gestión del conocimiento</t>
  </si>
  <si>
    <t>Programas, proyectos y estrategias evaluadas</t>
  </si>
  <si>
    <t># de proyectos evaluados</t>
  </si>
  <si>
    <t>1.00</t>
  </si>
  <si>
    <t>Subdirección de Recursos Humanos del Sector Educativo</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</si>
  <si>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</si>
  <si>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</si>
  <si>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</si>
  <si>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</si>
  <si>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 xml:space="preserve">09.04.2024 OAPF:
• Oportunidad: No cumple, no se reportó el 1° abril 2024 dentro del plazo dado por la Circular 007 del 30 de enero 2024. </t>
  </si>
  <si>
    <t>e. Capacidades y articulación para la gestión territorial</t>
  </si>
  <si>
    <t>Número de ETC con acompañamiento para apoyo a la reorganización de plantas de cargos</t>
  </si>
  <si>
    <t xml:space="preserve">Mantenimiento </t>
  </si>
  <si>
    <t>Sumatoria de entidades acompañadas</t>
  </si>
  <si>
    <t>Actas de acompañamiento</t>
  </si>
  <si>
    <t>OAPF 27/02/2024
En este mes no se valida el indicador por la periodicidad</t>
  </si>
  <si>
    <t>OAPF 11/03/2024
En este mes no se valida el indicador por la periodicidad</t>
  </si>
  <si>
    <t>Durante el mes de marzo se realizaron 87 mesas de trabajo en 85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</si>
  <si>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OAPF 09/04/2024
* COMPLETITUD: El indicador fue reportado para el período de marzo, sin ebargo no se registra avance cuantitativo, ni meta. NO CUMPLE
*CONSISTENCIA:  el reporte cualitativo debe resumir las acciones de todo el trimestre. NO CUMPLE
*OPORTUNIDAD: El indicador fue reportado para el período de marzo.  CUMPLE
*MV: NO cuenta con medios de verificación en la carpeta correspondiente. NO CUMPLE</t>
  </si>
  <si>
    <t>Numero de entidades territoriales certificadas con capacitación en las nuevas funcionalidades del Sistema Maestro</t>
  </si>
  <si>
    <t>Número de entidades capacitadas en el sistema maestro/Número total de entidades territoriales</t>
  </si>
  <si>
    <t>Durante el mes de enero se desarrollo la fase de planeación donde se está elaborando un diagnóstico de las 97 secretarías de educación certificadas frente al cumplimiento del aplicativo y con base en dicho resultado elaborar el  cronograma de capacitación, priorización las ETC que tienen oportunidades de mejora de los principios de eficiencia y eficacia frente en el sistema, para mejorar la calidad educativa, la permanencia del docente en el aula y mejorar los tiempos de selección.</t>
  </si>
  <si>
    <t xml:space="preserve">Durante el mes de marzo se realizó el taller de gestión emocional y herramientas de afrontamiento como acción de respuesta frente a alertas tempranas N° 005-22 y N° 019-22 de la defensoría del pueblo en el ítem de acompañamiento a docentes, con la participación de 100 docentes de los municipios de Toribio, Caldono, buenos aires y Santander de Quilichao en el departamento del Cauca. De igual manera se han realizado 31 desayunos de bienvenida con 30 Entidades Territoriales certificadas, en las que han participado 5775 nuevos docentes y directivos docentes y se han entregado igual número de agendas. </t>
  </si>
  <si>
    <t>OAPF 09/04/2024
* COMPLETITUD: El indicador fue reportado para el período de marzo, sin embargo no se registra avance cuantitativo, ni meta. NO CUMPLE
*CONSISTENCIA: el reporte no guarda consistenca con el indicador. El indicador hbla de capacitaciones de nuevas funcionalidades del Sistema Maestro, y el reporte habla de desayunos, alertas tempranas etc. NO CUMPLE
*OPORTUNIDAD: El indicador fue reportado para el período de marzo.  CUMPLE
*MV: No se anexan los medios de verificación establecidos "Actas de acompañamiento". NO CUMPLE</t>
  </si>
  <si>
    <t>Porcentaje de avance en la realización de las actividades de bienestar programadas</t>
  </si>
  <si>
    <t xml:space="preserve">
Actividades de bienestar realizadas/ Actividades programadas</t>
  </si>
  <si>
    <t>Cronograma con los avances  de las actividades de Bienestar Laboral Docente (Juegos Nacionales, Encuentro folclorico, Mujer Maestra) ejecutados</t>
  </si>
  <si>
    <t>En el mes de enero desde el Ministerio de Educación  se elaboró el cronograma de desayunos de bienvenida y recibimiento para los nuevos docentes y directivos docentes del país, en el cual participarán 13.000 docentes de 50 ETC. 
De igual forma se elaboró el cronograma de los programas de Salud Mental, Prepensionados y Mujer maestra del primer semestre de 2024. 
Se asesoró a las entidades territoriales en el diseño del plan de acción de bienestar laboral docente 2024.</t>
  </si>
  <si>
    <t>OAPF 27/02/2024
* COMPLETITUD: El reporte de avance cualitativo del indicador describe lo realizado para el periodo en temas de bienestar docente. Se identifica que el reporte se realiza cumpliendo con los criterios requeridos para el avance. Cumple.
*CONSISTENCIA:  El reporte de avance cualitativo es consistente con lo reportado en el avance cuantitativo. Cumple.
*OPORTUNIDAD: Se realizó el reporte cumpliendo con las fechas establecidas en la circulas N° 007 de 2024 para el periodo establecido. Cumple.
*MV: No se encuentran los MV definidos para soportar el avance de la acción dentro de la carpeta dispuesta para tal fin. No cumple.</t>
  </si>
  <si>
    <t>Porcentaje de avance en el diseño, actualización e implementación de un programa de inducción y reinducción en conocimiento institucional, competencias Laborales, Sociales, Emocionales y de Bienestar</t>
  </si>
  <si>
    <t>Hitos cumplidos de la ruta para la expedicion de la guia de lineamientos de actualización de la inducción y reinducción territorial.</t>
  </si>
  <si>
    <t>Documento con los lineamientos de actualización del proceso de inducción y reinducción para los docentes.</t>
  </si>
  <si>
    <t>Subdirección de Monitoreo y Control</t>
  </si>
  <si>
    <t xml:space="preserve">Número de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</si>
  <si>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</si>
  <si>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</si>
  <si>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Durante el mes de enero , se realizó la revisión y análisis para la inclusión de las fuentes no estructuradas utilizadas por el equipo financiero para el seguimiento al uso de los recursos de las 97 ETC.
Paralelamente, se ajusto la metodología y los instrumentos de seguimiento al uso de  los recursos  para el cierre fiscal de la vigencia 2023.
</t>
  </si>
  <si>
    <t>Durante el periodo a reportar, se realizó seguimiento, monitoreo y acompañamiento  a 26 ETC  (Huila, Casanare, Guainía, Sincelejo, Caldas, Cesar, Pereira, La Guajira, Turbo, Buenaventura,  Meta, Magdalena, Bucaramanga, Itagüi, Santander, Chocó, Palmira, La Estrella, Floridablanca, Sabaneta, Atlántico, Córdoba, Malambo, Florencia, Putumayo y Vaupés), con el fin de verificar el cierre financiero de la vigencia 2023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menera, se suscribieron  compromisos fruto de la revisión de estos documentos.</t>
  </si>
  <si>
    <t>OAPF 09/04/2024
* COMPLETITUD: El indicador fue reportado para el período de marzo. CUMPLE
*CONSISTENCIA: El reporte  guarda consistenca con el indicador.  CUMPLE
*OPORTUNIDAD: El indicador fue reportado para el período de marzo.  CUMPLE
*MV: Se anexan los medios de verificación establecidos. CUMPLE</t>
  </si>
  <si>
    <t>Subdirección de Fortalecimiento Institucional</t>
  </si>
  <si>
    <t xml:space="preserve">Numero de ETC con hoja de ruta para el fortalecimiento institucional </t>
  </si>
  <si>
    <t>Sumatoria de las ETC con hoja de ruta</t>
  </si>
  <si>
    <t>Documento que describa la hoja de ruta de cada una de las ETC con sus avances</t>
  </si>
  <si>
    <t xml:space="preserve">1.	Se avanzó en el diligenciamiento de 53   hojas de ruta diferencial en las ETC de:  
Amazonas, Antioquia, Apartadó, Armenia, Atlántico, Barranquilla. Bello, Bolívar, Boyacá, Buenaventura, Caldas, Cali, Cartagena de Indias, Casanare, Chocó, Córdoba, Cúcuta, Cundinamarca, Duitama, Envigado, Florencia, Fusagasugá, Girardot, Guadalajara de Buga, Guainía, Guaviare 
Ipiales, Itaguí, La Estrella, La Guajira, Lorica, Magangué, Magdalena, Manizales, Medellín, Montería, Nariño, Norte de Santander, Pasto, Popayán, Quibdó, Quindío, Rionegro, Sabaneta, Sahagún, San Andrés de Tumaco, Santa Marta, Sincelejo, Soacha, Sucre, Turbo, Vaupés. Villavicencio
2.	De estas hojas de ruta, 45 tienen reporte de seguimiento de enero
</t>
  </si>
  <si>
    <t xml:space="preserve">1.	Se avanzó en el diligenciamiento de 83   hojas de ruta diferencial en las ETC de:  
Amazonas, Antioquia, Apartadó, Arauca, Armenia, Atlántico, Barrancabermeja, Barranquilla, Bello, Bogotá, Bolívar, Boyacá, Buenaventura, Caldas, Cali, Caquetá, Cartagena de Indias, Cartago, Casanare, Cauca, Chocó, Córdoba, Cúcuta, Cundinamarca, Duitama, Envigado, Facatativá, Florencia, Floridablanca, Funza, Fusagasugá, Girardot, Girón, Guadalajara de Buga, Guainia, Guaviare, Huila, Ipiales, Itaguí, Jamundí, La Estrella, La Guajira, Lorica, Magangué, Magdalena, Maicao, Malambo, Manizales, Medellín, Monteria, Mosquera, Nariño, Neiva, Norte de Santander, Palmira, Pasto, Piedecuesta, Pitalito, Popayán, Putumayo, Quibdó, Quíndio, Riohacha, Rionegro, Risaralda, Sabaneta, Sahagún, San Andrés de Tumaco, Santa Marta, Santander, Sincelejo, Soacha, Sogamoso, Soledad, Sucre, Tolima, Tuluá, Tunja, Turbo, Vaupés, Vichada, Villavicencio, Zipaquirá
2.	De estas hojas de ruta, 68 tienen reporte de seguimiento de febrero
Amazonas, Antioquia, Apartadó, Arauca, Atlántico, Barrancabermeja, Bogotá, Bolívar, Boyacá, Buenaventura, Caldas, Cali, Caquetá, Cartagena de Indias, Cartago, Casanare, Cauca, Chocó, Córdoba, Cundinamarca, Duitama,Facatativá, Florencia, Floridablanca, Funza, Fusagasugá, Girardot, Guadalajara de Buga, Guainía, Guaviare, Huila, Jamundí, La Guajira, Lorica, Magangué, Magdalena, Maicao, Malambo, Monteria, Mosquera, Nariño, Neiva, Norte de Santander, Palmira, Pasto, Pitalito, Popayán, Putumayo, Quibdó, Quíndio, Riohacha, Rionegro, Risaralda, Sahagún, San Andrés de Tumaco, Santa Marta, Sincelejo, Soacha, Sogamoso, Soledad, Sucre, Tolima, Tuluá, Tunja, Turbo, Vichada, Villavicencio y Zipaquirá
</t>
  </si>
  <si>
    <t>1.	Para el mes de Marzo se avanzó en el diligenciamiento de 92   hojas de ruta diferencial en las ETC de:
Amazonas, Antioquia, Apartadó, Arauca, Armenia, Atlántico, Barrancabermeja Barranquilla,Bello,Bogotá,Bolívar,Boyacá,Bucaramanga,Buenaventura,Caldas,Cali, Caquetá, Cartagena de Indias, Cartago,Casanare, Cauca. Chía, Chocó, Córdoba, Cúcuta,Cundinamarca,Dosquebradas,Duitama,Envigado,Facatativá,Florencia, Floridablanca, Funza, Fusagasugá, Girardot, Girón ,Guadalajara de Buga, Guainia, Guaviare, Huila, Ibagué,Ipiales, Itaguí,Jamundí, La Estrella, La Guajira,Lorica,Magangué,Magdalena,Maicao,Malambo,Manizales,Medellín,MonteriaMosquera,Nariño,Neiva,Norte de Santander,Palmira,Pasto,Pereira,Piedecuesta,Pitalito,Popayán,Putumayo,Quibdó, Quíndio, Riohacha,Rionegro,Risaralda,Sabaneta, Sahagún ,San Andrés de Tumaco,Santa Marta,Santander,Sincelejo,Soacha,Sogamoso, Soledad,Sucre,Tolima, Tuluá,Tunja,Turbo,Uribia,Valledupar,Vaupés,Vichada,Villavicencio,Yopal,Yumbo,Zipaquirá
2.	De estas hojas de ruta, 65 tienen reporte de seguimiento de Marzo: Amazonas, Antioquia, Arauca, Armenia, Barrancabermeja,  Boyacá,Bucaramanga,Buenaventura,Caldas,Cali, Caquetá, Cauca. Chía, Chocó, Córdoba, Cúcuta,Cundinamarca, Duitama,Envigado,Facatativá,Florencia, Floridablanca,Funza,Fusagasugá,Girardot,Girón , Guaviare, Huila,Ibagué,Ipiales, La Guajira,Lorica,Magangué,Maicao,Malambo,Manizales,Medellín,Mosquera,Nariño,Neiva,Norte de Santander,Pasto,Pereira,Piedecuesta, Pitalito,Popayán,Quibdó, Quíndio, Riohacha,Sahagún ,San Andrés de Tumaco, Santa Marta, Santander, Soacha, Sogamoso, Sucre ,Tolima, Tunja, Uribia, Valledupar, Vaupés, Vichada,Yopal ,Yumbo, Zipaquirá</t>
  </si>
  <si>
    <t>OAPF 09/04/2024
* COMPLETITUD: El indicador fue reportado para el período de marzo, sin embargo no se registra avance cuantitativo. NO CUMPLE
*CONSISTENCIA: El reporte no guarda consistenca con el indicador. El indicador habla de "RHoja de rtas para el fortalecimiento institucional" y el reporte habla de "Hojas de ruta diferencial". NO CUMPLE
*OPORTUNIDAD: El indicador fue reportado para el período de marzo.  CUMPLE
*MV: No se anexan los medios de verificación establecidos "ADocumento que describa la hoja de ruta de cada una de las ETC con sus avances". NO CUMPLE</t>
  </si>
  <si>
    <t>Número de ETC con retroalimentación de la formulación y el seguimiento al plan operativo anual de inspección y vigilancia</t>
  </si>
  <si>
    <t>Sumatoria de las ETC retroalimentadas</t>
  </si>
  <si>
    <t>Documento de retroalimentación</t>
  </si>
  <si>
    <t>Para el mes de enero no se presenta avance en cuanto a las retroalimentaciones de los POAIV pero se realizo previamente la socialización de orientaciones. Las entidades territoriales tienen plazo hasta el 31 de enero para entregar el seguimiento final 2023.Se avanzo en la construcción de orientaciones e instrumentos 2024</t>
  </si>
  <si>
    <t>Durante el mes de febrero de 2024, el equipo de Planes Operativos Anuales de Inspección y Vigilancia de la Subdirección de Fortalecimiento Institucional adelantó la evaluación y retroalimentación de  57 informes; 27 informes se encuentran en proceso de evaluación y retroalimentación y a la fecha trece (13) ETC (Atlántico, Ciénaga, Floridablanca, Ipiales, Malambo, Mosquera, Norte de Santander, Pereira, Quindío, San Andrés de Tumaco, Sogamoso, Uribia y Villavicencio) no han remitido sus informes finales al Ministerio, de estas Sogamoso, Uribia y Quindío solicitaron prorroga.</t>
  </si>
  <si>
    <t>Durante el mes de marzo de 2024, el equipo de Planes Operativos Anuales de Inspección y Vigilancia de la Subdirección de Fortalecimiento Institucional adelantó la evaluación y retroalimentación de treinta (30) informes finales de los POAIV 2023, que sumados a los adelantados en enero y febrero ascienden a setenta y nueve 79 informes evaluados y retroalimentados, nueve (9) informes se encuentran en proceso de evaluación y retroalimentación y nueve (9) ETC (Atlántico, Ciénaga, Floridablanca, Ipiales, Malambo, Mosquera, Pereira, San Andrés de Tumaco y Villavicencio) no han remitido sus informes finales al Ministerio.</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</si>
  <si>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debe anexar MV definido como soporte. La matriz anexada es confusa ya que las hojas estan nombradas con el año 2023.NO CUMPLE</t>
  </si>
  <si>
    <t>Número de ETC con seguimiento y levantamiento de la información de la estructura organizacional y de las plantas de cargos del nivel central</t>
  </si>
  <si>
    <t>Sumatoria de las ETC con seguimiento y levantamiento de la información</t>
  </si>
  <si>
    <t>Documento de reporte</t>
  </si>
  <si>
    <t>Para el mes de enero no se presenta avance pues no se realizaron visitas de seguimiento y levantamiento de información. Se realizó todo el proceso de planeación de visitas a las entidades territoriales en el primer semestre</t>
  </si>
  <si>
    <t xml:space="preserve"> Durante el mes de febrero se realizaron 9 Visitas de seguimiento y levantamiento de la estructura organizacional y  planta de cargos de la administración central de las secretarías de educación de La Estrella, Itagüí, Sabaneta, Pasto, Envigado, Montería, Casanare, Yopal y Vaupés.</t>
  </si>
  <si>
    <t>Durante el mes de marzo se realizaron 7 Visitas de seguimiento y levantamiento de la estructura organizacional y  planta de cargos de la administración central de las secretarías de educación. Las secretarias visitadas fueron: Bello, Rionegro, Cartagena, Sincelejo, Quindío, Armenia y Manizales. Se lleva un acumulado de 16 ETC</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</si>
  <si>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anexa MV. CUMPLE</t>
  </si>
  <si>
    <t>Orientadoras/es escolares en municipios PDET</t>
  </si>
  <si>
    <t>Sumatoria de orientadores escolares en municipios PDET.</t>
  </si>
  <si>
    <t>Principales avances: El Ministerio de Educación Nacional finalizó los conceptos técnicos de siete Entidades Territoriales Certificadas (ETC), lo que significó el aumento de 161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siete conceptos de viabilidad de planta de docentes orientadores para las ETC que lograron solventar las dificultades con Fiduprevisora, estas ETC son: Antioquia (86), Buenaventura (11), La Guajira (15), Santa Martha (37), Tolima (9) y Valle del Cauca (3), lo que significa el aumento de 161 docentes orientadores para los municipios PDET de estas secretarías de educación. Por otro lado, teniendo en cuenta que las Entidades Territoriales tienen que cumplir con determinados requisitos para la adopción de la planta, tales como estar a paz y salvo con Fiduprevisora, el Ministerio identificó que algunas ETC no cumplían con este aspecto, por lo cual,  se adelantaron sesiones de acompañamiento para orientar a las secretarias de educación sobre alternativas para satisfacer los requisitos necesarios para la adopción de la planta de docentes orientadores en los municipios focalizados.</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</si>
  <si>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relacionadas con el indicador y propias de inicio 2024, la justificación amplía lo cualitativo y detalla las ETC. Se requiere ajustar cuello de botella a 300 caracteres y como se dejó cuello de botella se requiere dejar una restricción que para este caso podría ser "Coordinación interinstitucional",  lo que alcance se podría pasar a justificación teniendo en cuenta que para ese campo son 1.000 caracteres. PENDIENTE AJUSTE.
• Medios de verificación: N.A dada su periodicidad.
NOTA: Se sugiere ajustar cuellos de botella.
 28.02.2024 OAPF:
• Consistencia: La dependencia ajustó número de caracteres en cuello de botella y justificación. La justificación amplía detalles del cuello de botella. Cumplió.
NOTA: Cumple con validación preliminar de OAPF. Una vez sean cargados y aprobados los reportes cualitativos y cuantitativos 2023, se recomienda cargar este reporte en el periodo Sinergia del 1° al 10 marzo 2024. La validación final depende del DNP.
02.04.2024 OAPF: Se realiza ajuste en principales avances y justificación debido a ajustes que se debieron hacer en los reportes cuantitativos de junio y dic 2023 acordados con DNP. Se validan estos ajustes.
NOTA: Los ajustes cumple con validación preliminar de OAPF. Una vez sea ajustado reporte junio 2023 y cargado y aprobado reporte dic 2023, se recomienda cargar este reporte en el periodo Sinergia del 1° al 10 abril 2024. La validación final depende del DNP.
04.04.2024 OAPF: Dependencia cargó y DNP aprobó reporte.</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</si>
  <si>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cuatro conceptos de viabilidad de planta de docentes orientadores para las ETC que lograron solventar las dificultades con Fiduprevisora. Estas ETC son: Cesar, Meta, Norte de Santander y Valledupar, lo que significa nuevos docentes orientadores para los municipios PDET, una vez la Entidad territorial proceda con su respectivo nombramiento. Así mismo, teniendo en cuenta que las Entidades Territoriales tienen que cumplir con determinados requisitos para la adopción de la planta, tales como estar a paz y salvo con Fiduprevisora, el Ministerio continuó con el acompañamiento para orientar a las secretarias de educación sobre alternativas para satisfacer los requisitos necesarios para la adopción de la planta de docentes orientadores en los municipios focalizados.</t>
  </si>
  <si>
    <t>09.03.2024 OAPF:
• Oportunidad:  No cumple, de acuerdo con la fechas establecidas en la circular 007 del 30 de enero del 2024. 
02.04.2024 OAPF:
• Oportunidad: Se reportó el 1° abril 2024 subsanando este criterio.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en enero, la justificación amplía lo cualitativo y los cuellos de botella y detalla las ETC. 
• Medios de verificación: N.A dada su periodicidad.
NOTA: Cumple con validación preliminar de OAPF. Una vez sea ajustado reporte junio 2023 y cargados y aprobados los reportes dic 2023 y enero 2024, se recomienda cargar este reporte en el periodo Sinergia del 1° al 10 abril 2024. La validación final depende del DNP.
04.04.2024 OAPF: Dependencia cargó, DNP solicitó ajuste, dependencia ajustó y DNP aprobó reporte.</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</si>
  <si>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No se identificaron cuellos de botella o limitaciones en este periodo. 
Restricciones: No aplica
Justificación: Se avanzó en la emisión de cuatro conceptos de viabilidad de planta de docentes orientadores para las ETC que lograron solventar las dificultades con Fiduprevisora, identificadas por el Ministerio de Educación en el mes de enero del 2024. Estas ETC son: Huila, Córdoba, Guaviare y Magdalena, lo que significa nuevos docentes orientadores para los municipios PDET, una vez la Entidad territorial proceda con su respectivo nombramiento.</t>
  </si>
  <si>
    <t>02.04.2024 OAPF:
• Oportunidad: Se reportó el 1° abril 2024 dentro del plazo dado por la Circular 007 del 30 de enero 2024.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desde enero, la justificación amplía lo cualitativo y detalla las ETC. 
• Medios de verificación: N.A dada su periodicidad.
NOTA: Cumple con validación preliminar de OAPF. Una vez sean cargados y aprobados por DNP los reportes pendientes, se recomienda cargar este reporte en el periodo Sinergia del 1° al 10 abril 2024. La validación final depende del DNP.
04.04.2024 OAPF: Dependencia cargó.
05.04.2024 OAPF: DNP aprobó reporte.</t>
  </si>
  <si>
    <t>Dirección de Primera Infancia</t>
  </si>
  <si>
    <t>Ampliación de la oferta de prejardín y jardin, con énfasis en ruralidad dispersa</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</si>
  <si>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</si>
  <si>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</si>
  <si>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</si>
  <si>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</si>
  <si>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 xml:space="preserve"> x </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</si>
  <si>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</si>
  <si>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</si>
  <si>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</si>
  <si>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</si>
  <si>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</si>
  <si>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</si>
  <si>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</si>
  <si>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</si>
  <si>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</si>
  <si>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Subdirección de Cobertura de Primera Infancia</t>
  </si>
  <si>
    <t>Gestión con valores para resultados.</t>
  </si>
  <si>
    <t>Número de niñas y niños nuevos atendidos en el sistema educativo oficial en los grados de pre jardín, jardín y transición</t>
  </si>
  <si>
    <t>Sumatoria de niños y niñas nuevos matriculados en los grados del preescolar</t>
  </si>
  <si>
    <t>SIMAT</t>
  </si>
  <si>
    <t>10000.00</t>
  </si>
  <si>
    <t>50000.00</t>
  </si>
  <si>
    <r>
      <t xml:space="preserve">Niñas y niños con educación inicial en el marco de la atención integral </t>
    </r>
    <r>
      <rPr>
        <sz val="11"/>
        <color rgb="FFC00000"/>
        <rFont val="Aptos Narrow"/>
        <family val="2"/>
        <scheme val="minor"/>
      </rPr>
      <t>matriculados en los grados de prejardín, jardín y transición</t>
    </r>
  </si>
  <si>
    <t>Sumatoria de niños y niñas de preescolar con educación inicial en el marco de la atención integral</t>
  </si>
  <si>
    <t xml:space="preserve">Avance: Desde el Ministerio de Educación Nacional se avanzó en la construcción de los anexos técnicos para la contratación de diferentes procesos que se adelantarán en 2024 para la amplicación de la cobertura y el mejoramiento de la calidad de la educación inicial.
Cuellos de botella: No se identificaron cuellos de botella ni limitaciones en el periodo.
Restricciones: No aplica
Justificación: Se realizó la verificación con las Entidades Territoriales Certificadas (ETC), de las necesidades de planta de docente para la ampliación de la atención en los grados del preescolar. Se realizó la focalización de instituciones educativas con necesidades de dotación de material pedagógico para el fortalecimiento de los ambientes en las aulas de preescolar, con el fin de identificar los recursos de gratuidad requeridos, que serán enviados para este fin en 2024.
</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</si>
  <si>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de contratación propias del inicio de vigencia,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</si>
  <si>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Avance: El Ministerio de Educación Nacional dio viabilidad técnica y financiera a la creación de una planta temporal para avanzar en el acceso universal a la educación inicial en los tres grados de preescolar durante 2024, autorizando hasta 5.899 docentes para realizar esta ampliación.
Cuellos de botella: No se identifican cuellos de botella ni limitaciones en el período.
Restricciones: No aplica
Justificación: - En el marco del encuentro nacional de Secretarios de Educación (realizado entre el 22 y 24 de febrero), se socializaron las acciones a realizar desde el Ministerio de Educación Nacional para el cumplimiento de esta meta y las posibilidades de gestión desde los territorios con la incorporación en sus planes de desarrollo territorial. - Se avanzó en la definición de la estructura de la ruta de gestión de atención conjunta entre el MEN e ICBF. Tiene 4 fases en su estructura técnica y operativa. -Se publicaron dos (2) convocatorias dirigidas a Universidades con acreditación de alta calidad para realizar fortalecimiento a la atención en educación inicial en territorios priorizados con énfasis en la ruralidad y la ruralidad dispersa. - Se seleccionaron las Universidades que realizarán la implementación de procesos de formación y acompañamiento a maestras y maestros de educación inicial, básica primaria y primer grado de la secundaria a través del fondo 1.400 con Icetex.</t>
  </si>
  <si>
    <t xml:space="preserve"> 09.03.2024 OAPF:
• Oportunidad: Se reportó en el plazo dado por la OAPF para reporte enero. Cumplió.
• Completitud: Incluyó los cuatro componentes del reporte. La redacción es clara y cumple con orientaciones.
• Consistencia: El avance cualitativo resalta acciones adelantadas durante el periodo de reporte,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</si>
  <si>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Avance: Se realizó acompañamiento técnico a las ETC Uribia, Soledad y Quibdó para la implementación de Centros de Educación Inicial - CEI en el marco de la operación conjunta. Se ha priorizado Soledad para dar inicio al primer CEI en el mes de abril.
Cuellos de botella: No se identificaron
Restricciones: No aplica
Se culminó la definición de la estructura de la ruta de gestión de atención conjunta entre el MEN y el ICBF. Se avanzó en la definición y escritura del anexo técnico como insumo para los convenios territoriales. Se espera que al cierre del mes de abril, se cuente con el documento de anexo técnico culminado y aprobado.
Justificación: se concluyó el proceso de cotización y manifestación de interés para implementar en las 97 ETC y 1.500 EE, un proceso de fortalecimiento de capacidades territoriales para la gestión de la educación inicial. 6 enviaron cotización, y dos ESAL manifestaron interés en desarrollar el proceso con un aporte en dinero del 30% del valor del proceso (United Way y Fundación Plan).
Se realizó la convocatoria para la formación y acompañamiento de maestras y maestros de educación inicial, básica primaria y primer grado de secundaria 2024 a través del Fondo 1.400 de Icetex, y se adelantó el proceso de pre inscripción en las 7 macro regiones definidas. A 31 de marzo se cuenta con una preinscripción de 2.580 maestras y maestros de preescolar interesadas en participar, y se avanza en el proceso de formalización de las inscripciones y conformación de grupos.
Adicionalmente, se encuentran 453 maestras en proceso de formación en el diplomado de innovación con la Universidad Autónoma de Bucaramanga – UNAB.</t>
  </si>
  <si>
    <t xml:space="preserve"> 08.04.2024 OAPF: 
• Oportunidad: Se reportó el 5 abril 2024 dentro del plazo dado por la Circular 007 del 30 de enero 2024. Cumplió.
• Completitud: Incluyó los cuatro componentes del reporte. No obstante, se sugiere ajustar el avance cualitativo que sobrepasa el número de caracteres permitido, se recuerda que los detalles se dejan en la justificación. Se realizaron ajustes para cumplir con caracteres en principales avances. POR AJUSTAR.
• Consistencia: Se sugiere garantizar que la justificación inicialmente amplié detalles del avance cualitativo y luego se agreguen los detalles de gestión. POR AJUSTAR.
• Medios de verificación: N.A dado el rezago, el avance cuantitativo de marzo se cargará en periodo de reportes de mayo. Pendiente.
NOTA: Se sugiere realizar los ajustes en completitud y consistencia, informar a la OAPF para validar ajuster y luego cargar este reporte en Sinergia 2.0 antes del 10 de abril. La validación final depende del DNP.
09.04.2024 OAPF: Dependencia atendió recomendaciones de la OAPF en completitud y consistencia, se valida. Dependencia cargó a Sinergia 2.0 y DNP aprobó. Se valida SI.</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</si>
  <si>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</si>
  <si>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</si>
  <si>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75.00</t>
  </si>
  <si>
    <t>78.00</t>
  </si>
  <si>
    <t>80.00</t>
  </si>
  <si>
    <t>Diseño de políticas e instrumentos</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</si>
  <si>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</si>
  <si>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</si>
  <si>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</si>
  <si>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50.00</t>
  </si>
  <si>
    <t>Subdirección de Calidad de Primera Infancia</t>
  </si>
  <si>
    <t>Porcentaje de docentes de educación inicial que han participado en procesos de formación inicial, avanzada y en servicio</t>
  </si>
  <si>
    <t>No. total de maestras y maestros vinculados a servicios de educación inicial, que ha participado de proceso de formación inicial, en servicio o avanzada / No. total de maestras y maestros vinculados a servicios de educación inicial x 100</t>
  </si>
  <si>
    <t>Porcentaje de niñas y niños en educación inicial cuyas familias participan en la promoción del desarrollo y aprendizaje desde el disfrute de experiencias en el hogar o en la comunidad</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</si>
  <si>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</si>
  <si>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100.00</t>
  </si>
  <si>
    <t>25.00</t>
  </si>
  <si>
    <t>30.00</t>
  </si>
  <si>
    <t>40.00</t>
  </si>
  <si>
    <t>Evaluación de política</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</si>
  <si>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</si>
  <si>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</si>
  <si>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</si>
  <si>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</si>
  <si>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</si>
  <si>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Porcentaje de establecimientos educativos con ampliación de cobertura en los grados del preescolar acompañados para el fortalecimiento de la gestión escolar e institucional y armonización de la educación inicial en el marco de la atención integral</t>
  </si>
  <si>
    <t>EE acompañados/EE con ampliación de cobertura en preescolar</t>
  </si>
  <si>
    <t>Informe de avance del acompañamiento</t>
  </si>
  <si>
    <t>Número de colectivos pedagógicos conformados y/o consolidados para la gestión de la educación inicial en sus territorios</t>
  </si>
  <si>
    <t>Sumatoria de colectivos pedagógicos que generan conocimiento sistematicamente en torno a las prácticas educativas.</t>
  </si>
  <si>
    <t>Informe de avance del funcionamiento de los colectivos pedagógicos</t>
  </si>
  <si>
    <t>41.00</t>
  </si>
  <si>
    <t xml:space="preserve">Número de ETC con acompañamiento para la incorporación e implementación de acciones relacionadas con educación inicial en el marco de la atención integral en sus planes de desarrollo territoriales </t>
  </si>
  <si>
    <t>Sumatoria de ETC con acompañamiento para la incorporación de acciones en sus planes de desarrollo territoriales que impacten la educación inicial en el marco de la atención integral y con avances en su implementación.</t>
  </si>
  <si>
    <t>Informe de avance en la construcción e implementación de planes de desarrollo territorial con metas que impacten la educación inicial en el marco de la atención integral.</t>
  </si>
  <si>
    <t>60.00</t>
  </si>
  <si>
    <t>Número de ETC acompañadas en el diseño y/o implementación de estrategias flexibles para la educación inicial en la ruralidad y otros contextos para el cierre de brechas</t>
  </si>
  <si>
    <t>Sumatoria de ETC con acompañamiento</t>
  </si>
  <si>
    <t>Informes de avance del acompañamiento
Reporte CMR</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</si>
  <si>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</si>
  <si>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</si>
  <si>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VES</t>
  </si>
  <si>
    <t>Dirección de Fomento de la Educación Superior</t>
  </si>
  <si>
    <t>Subdirección de Apoyo a la Gestión de las IES</t>
  </si>
  <si>
    <t>4.3  De aquí a 2030, asegurar el acceso igualitario de todos los hombres y las mujeres a una formación técnica, profesional y superior de calidad, incluida la enseñanza universitaria</t>
  </si>
  <si>
    <t xml:space="preserve">Programa nacional de educación ambiental </t>
  </si>
  <si>
    <t>8. Educación superior como un derecho fundamental</t>
  </si>
  <si>
    <t>Fortalecimiento del sistema de educación superior</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</si>
  <si>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</si>
  <si>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</si>
  <si>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</si>
  <si>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</si>
  <si>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El ministerio de Educación, como parte de las acciones para la creación de nuevos cupos en 2024 para las zonas rurales, se encuentra en consolidación del balance de las acciones del programa de PTIES para fortalecimiento de la estrategia en 2024</t>
  </si>
  <si>
    <t>El ministerio de Educación, como parte de las acciones para la creacion de nuevos cupos en zonas rurales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</si>
  <si>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rurales</t>
  </si>
  <si>
    <t xml:space="preserve">09.04.2024 OAPF: No cumple con el criterio de oportunidad, la dependencia no reportó en las fechas establecidas en la circular No 007 del 30 de enero del 2024.
</t>
  </si>
  <si>
    <t>k. Educación Superior como un derecho.</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</si>
  <si>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</si>
  <si>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</si>
  <si>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</si>
  <si>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El ministerio de Educación, como parte de las acciones para la creación de nuevos cupos en 2024 para los municipios PDET se encuentra en cconsolidación el balance de las acciones del programa de PTIES para fortalecimiento de la estrategia en 2024</t>
  </si>
  <si>
    <t>El ministerio de Educación, como parte de las acciones para la creación de nuevos cupos en municipios PDET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</si>
  <si>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PDET</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</si>
  <si>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</si>
  <si>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</si>
  <si>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</si>
  <si>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</si>
  <si>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El ministerio de Educación, con la Expedición de la Ley 2307 de 2023 “por la cual se establece la gratuidad en los programas de pregrado en las instituciones de educación superior públicas del país y se dictan otras disposiciones" se realizó un proceso de reglamentación que estuvo acompañado por los diferentes actores de la comunidad educativa. A partir de lo anterior se expidió el Decreto 2271 del 29 de diciembre del 2023, en donde se creó la Junta Administradora de la Política de Gratuidad en la Matrícula como máxima instancia de planeación, organización, seguimiento y control y en el marco de las funciones otorgadas, en sesión del 17 de enero de 2024 se aprobó el Reglamento Operativo de la Política de Gratuidad en la Matrícula para el año 2024 y en adelante.</t>
  </si>
  <si>
    <t>El ministerio de Educación, en el marco del Reglamento Operativo de la Política de Gratuidad en la Matrícula, se han iniciado las mesas de trabajo con el operador SOFINSER, con el objetivo de estructurar el proceso operativo para el reporte de las Instituciones de Educación Superior (IES) y las validaciones por parte del Ministerio de Educación Nacional de los beneficiarios matriculados para el periodo 2024-1. Este proceso tiene como finalidad establecer un procedimiento robusto que permita la validación de requisitos tanto para los estudiantes antiguos como para los nuevos.</t>
  </si>
  <si>
    <t>El ministerio de Educación, para la implementación de la Política de Gratuidad en la Matrícula en el periodo 2024-1, en el mes de marzo se llevaron a cabo los trámites para la expedición del PAC con el fin de realizar el primer desembolso del 80% de los recursos proyectados a las Instituciones de Educación Superior (IES). Esto se hizo dado que la documentación requerida a las IES para la certificación inicial se completó y fue aprobada por la Junta Administradora el 11 de marzo de 2024.</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</si>
  <si>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</si>
  <si>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</si>
  <si>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</si>
  <si>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</si>
  <si>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</si>
  <si>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</si>
  <si>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</si>
  <si>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El ministerio de Educación, como parte de las acciones para la creación de nuevos cupos en 2024 para los municipios PDET se encuentra en consolidación el balance de las acciones del programa de PTIES para fortalecimiento de la estrategia en 2024 con la cual promover el diseño de programas por parte de las IES</t>
  </si>
  <si>
    <t>El ministerio de Educación,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programas</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</si>
  <si>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</si>
  <si>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</si>
  <si>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</si>
  <si>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</si>
  <si>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El ministerio de Educación, avanzó en revisión y consoldiación de las acciones diferenciales para la promoción de acceso y permanencia en las IES Públicas instrumento que estara habilitado para las IES hasta el mes de marzo</t>
  </si>
  <si>
    <t>El ministerio de Educación, avanzó en el proceso para el diligenciamiento de 15 IES faltantes que permita la identificación de acciones diferenciales para la promoción de acceso y permanencia diferencial</t>
  </si>
  <si>
    <t>El ministerio de Educación, avanzo en la elaboración de los terminos de referencia para la busqueda de un aliado que apoye al MEN en el fortalecimiento de las estrateias para el fomento de acceso y permanencia con enfoque de genero y diversidad, promoción de igualdad y equidad</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</si>
  <si>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</si>
  <si>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</si>
  <si>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</si>
  <si>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</si>
  <si>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</si>
  <si>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</si>
  <si>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Universidad en tu Territorio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</si>
  <si>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</si>
  <si>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</si>
  <si>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</si>
  <si>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Principales avances: Desde el Ministerio de Educación Nacional se continuó con la implementación de la estrategia "Universidad en tu Territorio" con el fin de poder lograr el número de cupos nuevos en educación superior.
Cuellos de botella: No se identifican cuellos de botella y limitaciones en el periodo.
Restricciones: No aplica
Justificación del avance: Se avanzó en la revisión y asignación de montos a girar a las 64 Instituciones de Educación Superior (IES) públicas para la implementación de la política de Gratuidad en la matrícula y se programó la autorización de los primeros desembolsos para las IES, correspondiente a los recursos del periodo 2024-1.</t>
  </si>
  <si>
    <t xml:space="preserve"> 27.02.2024 OAPF:
• Oportunidad: No se reportó en el plazo dado por la OAPF para reporte enero. No cumplió. Se reportó el 26.02.2024
• Completitud: Incluyó los cuatro componentes del reporte. La redacción es clara y cumple con orientaciones. Se le agregó significado a IES. Cumplió.
• Consistencia: El avance cualitativo garantiza continuidad con lo que se venía reportando en 2023 y la justificación resalta acciones financieras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08.04.2024 OAPF: Dependencia cargó a Sinergia 2.0 y DNP aprobó. Se valida SI.</t>
  </si>
  <si>
    <t>El Ministerio de Educación Nacional, espera que una vez inicien los semestres académicos en las Instituciones de Educación Superior se empiece a realizar la verificación de beneficiarios a fin de alcanzar la meta de nuevos estudiantes en educación superior. No se identifican cuellos de botella y limitaciones en el periodo. Se realizó la revisión y asignación de montos a girar a las 64 IES - Instituciones de Educación Superior  públicas para la implementación de la política de gratuidad en la matricula, adicionalmente se compartió el nuevo reglamento operativo de la política. Se espera autorizar los primeros desembolsos para las IES, correspondiente al 80% de los recursos del periodo 2024-1.</t>
  </si>
  <si>
    <t>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financieras requeridas para avanzar en el indicador. Cumplió.
• Medios de verificación: N.A dada su periodicidad.
NOTA: Cumple con validación preliminar de OAPF. Una vez sean aprobados reportes oct a dic 2023 y enero a febrero de 2024, se recomienda cargar este reporte en Sinergia. La validación final depende del DNP.
08.04.2024 OAPF: Dependencia cargó a Sinergia 2.0 y DNP aprobó. Se valida SI.</t>
  </si>
  <si>
    <t>Avance cualitativo: El Ministerio de Educación Nacional, espera con la apertura de los semestres académicos en las Instituciones de Educación Superior realizar la verificación de beneficiarios a fin de alcanzar la meta de nuevos estudiantes en educación superior. 
Cuello de botella o limitaciones: No se identifican cuellos de botella y limitaciones en el periodo. 
Restricciones: No aplica
Justificación: Se avanzó en la revisión y asignación de montos a girar a las 64 Instituciones de Educación Superior (IES) públicas para la implementación de la política de Gratuidad en la matrícula, adicionalmente se compartió el nuevo Reglamento operativo de la política y los ajustes en el Sistema Nacional de Información de la Educación Superior (SNIES) para facilitar el reporte.</t>
  </si>
  <si>
    <t xml:space="preserve"> 08.04.2024 OAPF: 
• Oportunidad: Se reportó el 5 abril 2024 dentro del plazo dado por la Circular 007 del 30 de enero 2024. Cumplió.
• Completitud: Incluyó los cuatro componentes del reporte. Cumplió.
• Consistencia: El avance es consistente con los reportes de meses anteriores. OAPF realizó ajustes menores, se agregó significado de SNIES. Cumplió.
• Medios de verificación: N.A dada su periodicidad.
NOTA: Cumple con validación preliminar de OAPF. Se  recomienda cargar este reporte en Sinergia 2.0 antes del 10 de abril. La validación final depende del DNP.</t>
  </si>
  <si>
    <t>Tasa de cobertura en educación superior</t>
  </si>
  <si>
    <t>(Número de estudiantes matriculados en programas de pregrado / Población entre 17 y 21 años) x 100</t>
  </si>
  <si>
    <t>Reportes anuales Subdirección de Desarrollo Sectorial</t>
  </si>
  <si>
    <t>53,94% (2021)</t>
  </si>
  <si>
    <t>Principales avances: Desde el Ministerio de Educación Nacional se avanzó principalmente en continuar con la implementación de la Política de Gratuidad y la estrategia de los nuevos estudiantes que buscan impactar la tasa de cobertura en educación superior.
Cuellos de botella: No se identifican cuellos de botella y limitaciones en el periodo.
Restricciones: No aplica
Justificación del avance: Se envió a las Instituciones de Educación Superior el nuevo manual operativo de Gratuidad que será utilizado en 2024 para reglamentar el acceso de los jóvenes a la política. Adicionalmente se trabaja en la revisión de los equipos responsables del seguimiento a la Política. En la estrategia de nuevos estudiantes en educación superior, se revisó la asignación de cupos y recursos para el año 2024.</t>
  </si>
  <si>
    <t>20.02.2024 OAPF:
• Oportunidad: Se cargó a Sinergia oportunamente en periodo de reportes feb 2024 y DNP aprobó reporte el 09.02.2024.
• Completitud: El avance cualitativo mantuvo la continuidad con los reportes 2023 y su relación con el indicador. La justificación describió acciones de gestión que le aportan al indicador y que son inherentes al inicio de una vigencia.
• Consistencia: Garantizó la continuidad con los reportes 2023.
• Medios de verificación: N.A dada su periodicidad anual.</t>
  </si>
  <si>
    <t>Desde el Ministerio de Educación Nacional se avanzó principalmente en continuar con la implementación de la Política de Gratuidad y la estrategia de los nuevos estudiantes en educación superior que buscan impactar la tasa de cobertura en educación superior. No se identifican cuellos de botella y limitaciones en el periodo. Se espera el inicio de periodo academico para revisar la implementación por parte de las IES - Instituciones de Educación Superior  del  nuevo manual operativo de Gratuidad que será utilizado en 2024. Se conitnua con el ejercicio de revisión de la asignación de cupos y recursos para el año 2024.</t>
  </si>
  <si>
    <t xml:space="preserve">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05.04.2024 OAPF: Dependencia cargó a Sinergia 2.0 y DNP aprobó. Se valida SI.
</t>
  </si>
  <si>
    <t>Avance cualitativo: Desde el Ministerio de Educación Nacional se avanzó principalmente en continuar con la implementación de la Política de Gratuidad y la estrategia de los nuevos estudiantes de la mano de las Instituciones de Educación Superior Públicas.
Cuellos de botella o limitaciones: No se identifican cuellos de botella y limitaciones en el periodo.
Restricciones: No aplica
Justificación: Se espera el inicio de periodo académico para revisar la implementación por parte de las Instituciones de Educación Superior - IES del nuevo manual operativo de Gratuidad de 2024. Así mismo continua el ejercicio de revisión de la asignación de cupos con el fin de autorizar los primeros desembolsos a las IES en los próximos meses</t>
  </si>
  <si>
    <t xml:space="preserve"> 07.04.2024 OAPF: 
• Oportunidad: Se reportó el 5 abril 2024 dentro del plazo dado por la Circular 007 del 30 de enero 2024. Cumplió.
• Completitud: Incluyó los cuatro componentes del reporte. Cumplió.
• Consistencia: El avance y la justificación son consistentes, el avance da continuidad a lo reportado en meses anteriores. Cumplió.
• Medios de verificación: N.A dada su periodicidad.
NOTA: Cumple con validación preliminar de OAPF. Se  recomienda cargar este reporte en Sinergia 2.0 antes del 10 de abril. La validación final depende del DNP.
07.04.2024 OAPF: Dependencia cargó a Sinergia 2.0 y DNP aprobó. Se valida SI.</t>
  </si>
  <si>
    <t>Fortalecimiento de la infraestructura de educación superior</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</si>
  <si>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</si>
  <si>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</si>
  <si>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</si>
  <si>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Aumento del número de mujeres matriculadas en programas de educación superior clasificadas en los campos detallados UNESCO- CINE en los que presentan brecha de género</t>
  </si>
  <si>
    <t>Sumatoria de mujeres matriculadas en educación superior en los 20 campos detallados de la clasificación CINE UNESCO en donde se presenta brecha de género/total de estudiantes matriculados en educación superior en los 20 campos detallados de la clasificación CINE UNESCO en donde se presenta brecha de género</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</si>
  <si>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</si>
  <si>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</si>
  <si>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</si>
  <si>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23,9 (2021)</t>
  </si>
  <si>
    <t xml:space="preserve">Principales avances:Desde el Ministerio de Educación Nacional se trabajó en la revisión de las acciones para la implementación de estrategias en 2024 que impacten la tasa de tránsito en zonas rurales.
Cuellos de botella: No se identifican cuellos de botella y limitaciones en el periodo.
Restricciones: No aplica
Justificación del avance: Se avanzó en la revisión de Política de Gratuidad, la estrategia de los nuevos estudiantes en educación superior, la asignación de cupos y recursos para el año 2024 para las Instituciones de Educación Superior (IES) públicas, y la implementación del Programa de Tránsito Inmediato a la Educación Superior (PTIES).
</t>
  </si>
  <si>
    <t xml:space="preserve"> 27.02.2024 OAPF:
• Oportunidad: No se reportó en el plazo dado por la OAPF para reporte enero. No cumplió. Se reportó el 26.02.2024
• Completitud: Incluyó los cuatro componentes del reporte. La redacción es clara y cumple con orientaciones. Cumplió.
• Consistencia: El avance cualitativo destaca acciones propias de inicio de la vigencia 2024 y la justificación amplía detalles de la revisión incluida en el avance cualitativo. Cumplió.
• Medios de verificación: N.A dada su periodicidad.
NOTA: Cumple con validación preliminar de OAPF. Una vez sean cargados y aprobados reportes ago a dic 2023, se recomienda cargar este reporte en Sinergia. La validación final depende del DNP.</t>
  </si>
  <si>
    <t>Desde el Ministerio de Educación Nacional se realizará el despliegue de los Programas de Tránsito Inmediato a Educación Superior, componente de "Universidad en tu Territorio" con el fin de impactar Tasa de tránsito inmediato a la educación superior en zonas rurales. El recurso para el desarrollo de esta actividad sera girado hasta el segundo semestre del año pues corresponde a dinero del Banco Interamericano de Desarrollo BID. El Ministerio de Educación junto con el BID (Banco Interamericano de Desarrollo), trabajo en la definición de los términos de referencia para la contratación de un aliado que realice la evaluación de PTIES 2023-2, adicionalmente avanza en la definición del modelo de contratación para el operador de 2024</t>
  </si>
  <si>
    <t>8/03/2024 OAPF: No cumple con el criterio de oportunidad, la dependencia no reportó en las fechas establecidas en la circular No 007 del 30 de enero del 2024. 
13/03/2024
• Completitud: No se evidencia la descripción de limitaciones y cuellos de botella,.No cumplió.
• Consistencia: El avance cualitativo destaca acciones propias del segundo semestre del 2024  y la justificación amplía detalles de la revisión incluida en el avance cualitativo. Cumplió.
• Medios de verificación: N.A dada su periodicidad.
NOTA: Cumple con validación preliminar de OAPF. Una vez sean cargados y aprobados reportes sep  a dic 2023, se recomienda cargar este reporte en Sinergia. La validación final depende del DNP.</t>
  </si>
  <si>
    <t>Avance cualitativo: Desde el Ministerio de Educación Nacional se realizará el despliegue de los Programas de Tránsito Inmediato a Educación Superior (PTIES), componente de "Universidad en tu Territorio" con el fin de impactar la tasa de tránsito inmediato a la educación superior en zonas rurales.
Cuellos de botella o limitaciones: No se identifican cuellos de botella y limitaciones en el periodo.
Restricciones: No aplica
Justificación: Se avanzó en el despliegue de los programas de tránsito inmediato a Educación Superior, componente de "Universidad en tu Territorio". El recurso para el desarrollo de esta actividad será girado hasta el segundo semestre del año pues corresponde a dinero del Banco Interamericano de Desarrollo BID. El Ministerio de Educación junto con el Banco Interamericano de Desarrollo (BID), trabajó en la definición de los términos de referencia para la contratación de un aliado que realice la evaluación de PTIES 2023-2 y la definición de los PTIES que operarán en 2024.</t>
  </si>
  <si>
    <t xml:space="preserve"> 08.04.2024 OAPF: 
• Oportunidad: Se reportó el 5 abril 2024 dentro del plazo dado por la Circular 007 del 30 de enero 2024. Cumplió.
• Completitud: Incluyó los cuatro componentes del reporte. Cumplió.
• Consistencia: El avance cualitativo es ampliado en la justificación, garantizando consistencia. OAPF realizó ajustes menores, se agregó significado de PTIES. Cumplió.
• Medios de verificación: N.A dada su periodicidad.
NOTA: Cumple con validación preliminar de OAPF. Se  recomienda cargar este reporte en Sinergia 2.0 antes del 10 de abril una vez sean aprobados los reportes 2023 pendientes. La validación final depende del DNP.</t>
  </si>
  <si>
    <t>Dirección de Calidad para la Educación Superior</t>
  </si>
  <si>
    <t>5. Educación, formación y reconversión laboral como respuesta al cambio productivo</t>
  </si>
  <si>
    <t>b. Reconceptualización del sistema de aseguramiento de la calidad de la educación superior</t>
  </si>
  <si>
    <t>Iniciativas regulatorias del sistema de aseguramiento de la calidad de educación superior expedidas</t>
  </si>
  <si>
    <t>Sumatoria de iniciativas regulatorias expedidas en materia de educación superior.
Nota: Leyes, decretos, resoluciones, acuerdos directivas, todo lo reglamentario que termine en un acto administrativo.</t>
  </si>
  <si>
    <t>Iniciativas regulatorias expedidas</t>
  </si>
  <si>
    <t>Reporte Anual</t>
  </si>
  <si>
    <t>Subdirección de Inspección y Vigilancia</t>
  </si>
  <si>
    <t>Porcentaje de IES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</si>
  <si>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</si>
  <si>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</si>
  <si>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Reporte Trimestral</t>
  </si>
  <si>
    <t>El Ministerio de Educación Nacional adelantó visitas de seguimiento preventivo a 10 IES, de acuerdo con el plan de visitas generado para el 2024.
Se inicia ejecución del plan de visitas evaluando componentes de gobierno, administrativo, académico, financiero con el fin de verificar que la IES cumplan con la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</si>
  <si>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 xml:space="preserve">11/04/2024 OAPF:
Oportunidad: Se efectua reporte durante los plazos establecidos por la OAPF.
Completitud: Se reportó avance y justificación, relacionando las visitas efectuadas durante el primer trimestre.
Consistencia: El reporte relaciona el porcentaje de avance establecido dentro del indicador, el cual representa un avance 48% de la meta del cuatrinenio.
Medios de verificación: Se efectua cargue de la matriz que relaciona visitas efectuadas. </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</si>
  <si>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</si>
  <si>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</si>
  <si>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</si>
  <si>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El Ministerio de Educación Nacional inició revisión de la información remitida por 17 IES, en cuanto a la aplicación de acciones afirmativas relacionadas con sujetos de especial protección constitucional. 
Se revisó, analizó y tabulo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</si>
  <si>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11/04/2024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6% de la meta propuesta para esta vigencia.
Medios de verificación: Se efectua cargue de la matriz que relaciona visitas efectuadas.</t>
  </si>
  <si>
    <t>Subdirección de Aseguramiento de la Calidad para la Educación Superior</t>
  </si>
  <si>
    <t>Porcentaje de trámites de Convalidaciones de Educación Superior atendidos en el tiempo establecido en la normatividad vigente</t>
  </si>
  <si>
    <t>(A/B)*100
A= Número de solicitudes de convalidaciones finalizadas en el tiempo establecido en la normatividad vigente.
B= Número de  solicitudes de convalidaciones que vencen en el periodo de medición.</t>
  </si>
  <si>
    <t>Reporte de segumiento a las solicitudes de convalidaciones cerradas</t>
  </si>
  <si>
    <t>El Ministerio de Educación Nacional atendió 1802 trámites de solicitudes de convalidacionesen el tiempo establecido beneficiando al 98% de los solicitantes.
Se gestionaron internamente los recursos asignados para mejorar el proceso de convalidaciones, agilizando los trámites y cumpliendo con los plazos establecidos en la normativa vigente.</t>
  </si>
  <si>
    <t>23/02/2024 OAPF:
Oportunidad: Aunque no se reporto durante los plazos establecidos por la OAPF para el mes de enero, se registro avance el 23 de febrero.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</si>
  <si>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atendió 1565 trámites de solicitudes de convalidacionesen el tiempo establecido beneficiando al 99,7% de los solicitantes.
Se gestionaron internamente los recursos asignados para mejorar el proceso de convalidaciones, agilizando los trámites y cumpliendo con los plazos establecidos en la normativa vigente.</t>
  </si>
  <si>
    <t xml:space="preserve">11/03/2024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</si>
  <si>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El Ministerio de Educación Nacional atendió 1658 trámites de solicitudes de convalidacionesen el tiempo establecido beneficiando al 82,97% de los solicitantes.
Se gestionaron internamente los recursos asignados para mejorar el proceso de convalidaciones, agilizando los trámites y cumpliendo con los plazos establecidos en la normativa vigente.</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</si>
  <si>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</si>
  <si>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Porcentaje de avance del proyecto de renovación y soporte tecnológico al sistema de aseguramiento de la calidad de educación superior</t>
  </si>
  <si>
    <t>Suma de avance de las acciones estratégicas definidas por el área.</t>
  </si>
  <si>
    <t xml:space="preserve">Reporte de avance
Soportes documentales
URL del Sistema de Información </t>
  </si>
  <si>
    <t>El Ministerio de Educación Nacional para el proyecto de i) implementación y desarrollo del trámite de Nuevo CNA de Acreditación en Alta Calidad, realizó reunión de seguimiento para dar inicio al trabajo de definición de las acciones que se deben desarrollar para la elaboración de las especificaciones técnicas y de procedimiento que conlleven a la contratación de la empresa que desarrollará e implementará la aplicación tecnológica para la gestión de los trámites de Acreditación en Alta Calidad. Entre las actividades desarrolladas está la revisión de la documentación existente para adelantar el proyecto. 
Para el proyecto de ii) renovación y soporte tecnológico a las aplicaciones del Sistema de Aseguramiento de la Calidad: Gestión de Pares, Convalida y Nuevo SACES, se realiza despliegues en el ambiente de producción con los siguientes controles de cambio: 
1.	Ajustes al proceso de Construcción concepto CONACES
2.	Poblado de datos en la consulta consolidada
3.	Control de cambio para la integración entre Nuevo SACES y Sharepoint
4.	Ajuste proceso de Carga de informe de pares
5.	Inclusión de los campos NBC en el modelo de datos y las formas de carga de información 
6.	Paramétrica para la definición de usuarios en actividades específicas: Seleccionar pares, Asignar o cambiar par, Revisar informe y Avalar pago 
7.	Retorno desde elaborar ponencia al secretario de sala. Este cambio será funcional en la versión 1.1. del proceso de construcción concepto CONACES
8.	Editabilidad del campo de concepto Docencia Servicio en la actividad de Elaborar concepto sala de CONACES
9.	Ajuste del texto de presentación de los roles de revisores de los actos administrativos 
10.	Ajuste en las reglas de validación e inclusión de campos en el modelo de datos que incluyen la información de los programas cubiertos por lo definido en el Decreto 1174 de 2023 (Se realizan los cambios en las Bases de Datos: SACES, SNIES, Sincronización, Nuevo SACES)
11.	Visibilidad de los datos cargados, relativos al concepto de sala de evaluación, en la actividad de cierre de casos denominada Cargar documento firmado, en la etapa de Prerradicado
12.	Ajuste y control de cambio para la finalización de casos en la actividad “Cargar información Ejecutoria” para la generación del código SNIES y código registro calificado único de acuerdo con las reglas de negocio.  
13.	Control de cambio para ajustar la regla de asignación en la actividad "Revisar comunicación" del proceso de Comunicación documentos incompletos, para que se asigne a TODOS, e incluir la funcionalidad del botón tomar actividad y liberar por parte de los usuarios. 
14.	Visibilidad de la colección de pares después del proceso de designación de pares académicos
15.	Control de cambio Proceso Designación de pares en el que se diseña nuevo proceso de Gestión Administrativa de Pares, para la gestión de las visitas de verificación de condiciones de calidad.  
16.	Control de cambio Revocatoria Directa acto administrativo, se diseña e implementa nuevo proceso para la gestión de proceso de revocatoria directa y corrección de acto administrativo. 
Se realiza revisión de la versión 3 del documento de especificación detallada del control de cambio de la modificación del Decreto 1330 de 2019 de acuerdo con nuevas observaciones y sugerencias de la Señora Ministra de Educación Nacional. No se identificaron cuellos de botella y limitaciones en el periodo.</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</si>
  <si>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No se relacionan soportes. </t>
  </si>
  <si>
    <t>Porcentaje de conceptos de evaluación integral atendidos a tiempo de procesos de acreditación, bajo el Acuerdo CESU 02 de 2020</t>
  </si>
  <si>
    <t>(A/B)*100 
A= Número de solicitudes de acreditación en alta calidad finalizadas a tiempo.
B= Número total de solicitudes de acreditación en alta calidad que vencen en el periodo de medición bajo el Acuerdo CESU 02 de 2020.
Notas:  Se entiende como finalizadas las solicitudes  que se encuentran con resolución ejecutoriada.
A Tiempo: 10 meses (Según Acuerdo CESU 02 de 2020)</t>
  </si>
  <si>
    <t>Reporte de los procesos que cuentan con concepto .</t>
  </si>
  <si>
    <t>El Ministerio de Educación a través del CNA en el 1er  trimestre de 2024, gestionó 101 conceptos con Resolución, dentro de los términos establecidos en el acuerdo CESU 02/20.  Los cuales incluyen programas de la Universidad Nacional  y cierre a  recursos de reposición). La meta establecida para el primer trimestres eran 106 conceptos con resolución, que corresponden al 15% acumulado, obteniendo un 95,28% en el cumplimiento del indicador y un 14,29% acumulado en el trimestre. No se presentaron cuellos de botella para el periodo reportado.</t>
  </si>
  <si>
    <t xml:space="preserve">11/04/2024 OAPF:
Oportunidad: Se efectua reporte durante los plazos establecidos por la OAPF.
Completitud: Se reportó avance y justificación, relacionandolos trámites atendidos durante el periodo reportado.
Consistencia: El reporte relaciona el porcentaje de avance establecido dentro del indicador 
Medios de verificación: Se relacionan los soportes correspondientes. </t>
  </si>
  <si>
    <t>x</t>
  </si>
  <si>
    <t>Porcentaje de respuesta a las solicitudes de Registro Calificado que se atienden en el tiempo establecido en la normatividad vigente</t>
  </si>
  <si>
    <t>(A/B)*100
A= Número de solicitudes de RC finalizadas en el tiempo establecido en la normatividad vigente.
B= Número de  solicitudes de RC que vencen en el periodo de medición.</t>
  </si>
  <si>
    <t>Informe de las actividades
Sistemas de Información</t>
  </si>
  <si>
    <t>El Ministerio de Educación Nacional para el mes de febrero cerró un total de  252 trámites de Registro Calificado, de los cuales 67 fueron procesos finalizados antes de lo establecido en la normatividad vigente, lo que conlleva al 26,6% de oportunidad de respuesta. No se presentaron cuellos de botella para el periodo reportado.</t>
  </si>
  <si>
    <t>TRANSVERSALES</t>
  </si>
  <si>
    <t>Despacho Ministr@</t>
  </si>
  <si>
    <t>Oficina Asesora de Comunicaciones</t>
  </si>
  <si>
    <t>Información y comunicación.</t>
  </si>
  <si>
    <t>1. Aumentar de manera sostenida el Índice Anual de Desempeño Institucional.</t>
  </si>
  <si>
    <t>Gestión de comunicaciones</t>
  </si>
  <si>
    <t>f. Eficiencia institucional para el cumplimiento de los acuerdos realizados con las comunidades</t>
  </si>
  <si>
    <t>9. Humanización y fortalecimiento organizacional - acompañamiento al cambio</t>
  </si>
  <si>
    <t>Comunicación al servicio de la fuerza transformadora</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</si>
  <si>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</si>
  <si>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</si>
  <si>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 xml:space="preserve">Informe encuesta de satisfacción </t>
  </si>
  <si>
    <t>OAPF 23/02/2024:
De acuerdo con la periodicidad definida, no aplica reporte de avance para este periodo.</t>
  </si>
  <si>
    <t>OAPF 12/03/2024:
De acuerdo con la periodicidad definida, no aplica reporte de avance para este periodo.</t>
  </si>
  <si>
    <t>N/A</t>
  </si>
  <si>
    <t>Interacciones de los usuarios con los contenidos divulgados a través de las redes sociales</t>
  </si>
  <si>
    <t>Sumatoria del número de interacciones de las publicaciones realizadas en las redes sociales del MEN.</t>
  </si>
  <si>
    <t>Informe interacciones  en Redes Sociales</t>
  </si>
  <si>
    <t xml:space="preserve">Avance cualitativo: El Ministerio de Educación Nacional registró 355,636 interacciones en las diversas plataformas de redes sociales del Ministerio COMO Twitter, Facebook, Instagram, YouTube Y LinkedIn 
Cuellos de botella: No se identificaron cuellos
Restricciones: N/A
Justificación:  Los mensajes institucionales del Ministerio de Educación Nacional en las redes sociales (Facebook, Twitter, YouTube, Instagram, LinkedIn y TikTok) generan interacción con los diferentes grupos de interés y la ciudadanía en general a través de la publicación de contenidos sobre las políticas y resultados de su gestión.
Durante el primer trimestre de 2024, se recibieron un total de 355.636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me gusta, no me gusta, comentarios añadidos y compartidos.
LinkedIn: se registraron reacciones, comentarios y compartidos.
Se destaca que la red social de Facebook obtuvo el mayor número de interacciones, con un total de 153,400, lo que representa aproximadamente el 43.13% del total de interacciones recibidas en durante este trimestre
</t>
  </si>
  <si>
    <t>OAPF 09/04/2024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</si>
  <si>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Oficina Asesora Jurídica</t>
  </si>
  <si>
    <t>Gestión jurídica</t>
  </si>
  <si>
    <t>10. Servicios de justicia centrados en las personas, comunidades y territorios</t>
  </si>
  <si>
    <t>e. Sistema Nacional de Defensa Jurídica del Estado</t>
  </si>
  <si>
    <t>Fortalecer y orientar la defensa judicial del Ministerio de Educación  Nacional</t>
  </si>
  <si>
    <t>Documentos y/o actos administrativos expedidos que orienten la defensa judicial</t>
  </si>
  <si>
    <t>Sumatoria de documentos y/o actos administrativos expedidos</t>
  </si>
  <si>
    <t>Bimestral</t>
  </si>
  <si>
    <t>Documentos y/o actos administrativos</t>
  </si>
  <si>
    <t>Avance: El Ministerio de Educación  revisó y analizó la litigiosidad con la que cerro la vigencia 2023, identificando las pretensiones más relevantes, con el fin, de iniciar en el estudio del manual de defensa.
Cuellos de botella: No se identificaron cuellos de botella y limitaciones en el periodo.
Restricciones: No aplica.
Justificación: Con el fin de iniciar el estudio del manual de defensa, se identificaron que las 5 pretensiones con mayor litigiosidad son:
1. Reconocimiento, reliquidación o reparación por pago tardío de salarios, prima técnica, de servicios, bonificación por servicios prestados, incentivo de mejoramiento a la calidad o reubicación salarial con efectos fiscales, cesantías retroactivas, prima de antigüedad.
2. Nulidad acto administrativo, oficio y/o decreto y/o ordenanza y/o acuerdo por ilegalidad o inconstitucionalidad.
3. Contrato realidad
4. Nulidad niega convalidación o reparación por convalidación.
5. Reparación por falla en el servicio por accidente, abuso, acoso sexual, acoso laboral o actos discriminatorios en institución educativa.
Se anexa archivo Excel, donde se identifican el resto de las pretensiones.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</si>
  <si>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N/A para el periodo de reporte. Se evidencia cargue de matriz de identificación de pretensiones.</t>
  </si>
  <si>
    <t>OAPF 08/04/2024:
De acuerdo con la periodicidad definida, no aplica reporte de avance para este periodo.</t>
  </si>
  <si>
    <t xml:space="preserve">Estrategia para prevenir la causación de intereses de mora y costas procesales por el pago tardío de cesantías de los docentes afiliados al FOMAG de acuerdo a la Ley 1071 de 2006, en el marco de conciliaciones extrajudiciales y sentencias judiciales </t>
  </si>
  <si>
    <t>Acciones realizadas para la prevención de la causación de intereses de mora y costas procesales</t>
  </si>
  <si>
    <t>Sumatoria de # de pagos por vía administrativa + # de conciliaciones donde se pretenda reconocimiento y pago de sanción moratoria + # de contratos de transacción suscritos</t>
  </si>
  <si>
    <t>Base de datos conciliaciones</t>
  </si>
  <si>
    <t>Avance: El Ministerio de Educación suscribio 61 contratos de transaccion relacionadas con el pago de sanción moratoria por el pago tardio de consignacion de las cesantias en virtud de las disposiciones de la ley 50 de 1990 y ley 52  de 1975.
Cuellos de botella: Se está a la espera que respondan requerimiento realizado desde la oficina asesora jurídica  a la FIDUPREVISORA solicitándole los pagos que se hicieron por vía directa en virtud de la sanción moratoria de la ley 1071 de 2006.  
Restricciones: No aplica.
Justificación: Con las acciones que se estan realizando se busca celeridad en la resolucion de controversias de conflictos en los cuales se pueda ver inmerso el Ministerio de Educación Nacional y en ese sentido buscar reducir los gastos en los que se pueda incurrir en una etapa judicial.  De acuerdo a lo anterior en caso de haberse inicado las actuaciones judiciales se busca que no se continuen ocaisonando costas procesales y agencias en derecho por la continuidad de pleitos en sede judicial.</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</si>
  <si>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leve rezago del avance frente a la meta programada para el mes de reporte.
c) Oportunidad: El reporte se realizó dentro de las fechas, plazos (Circular N° 007 de 2024) y periodicidad establecida.
d) Medio de Verificación: Se evidencia cargue de base de datos de conciliaciones.</t>
  </si>
  <si>
    <t>Mejorar la eficacia del cobro coactivo</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</si>
  <si>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</si>
  <si>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</si>
  <si>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 de datos de cobro coactivo</t>
  </si>
  <si>
    <t>Avance: El Ministerio de Educación recaudó en total la suma de $ 85.739.080,22. Por concepto de ley 21 $82.287.338,22 y por concepto de FOMAG $ 3.451.742,00. 
Cuellos de botella: No se identificaron cuellos de botella y limitaciones en el periodo.
Restricciones: No aplica.
Justificación: Por concepto de Ley 21 $ 82.287.338,22 de los cuales $ 37.232.087,06 corresponden al resultado de embargos decretados en los diferentes procesos de cobro coactivo. Los embargos referenciados se encuentran reflejados en 9 títulos de depósito judicial que emite el Banco Agrario de Colombia a nombre del MEN y que se encuentran bajo custodia de esta entidad.  y la suma de $ 45.055.251,16 se recaudaron de pagos directos de los municipios Salazar de las Palmas – Santander, Cerete – Córdoba, Gámeza – Boyacá, Departamento del Quindío, Nueva Granada – Magdalena por lo cual se expiden los autos de archivo de los respectivos procesos. 
Por concepto FOMAG se recaudó la suma de $ 3.451.742,00 corresponde a un acuerdo de pago de Sotará – Cauca cumpliendo con la cuota pactada en el acuerdo de pago suscrito en marzo del 2023.</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</si>
  <si>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</si>
  <si>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c. Calidad, efectividad, transparencia y coherencia de las normas</t>
  </si>
  <si>
    <t>Gestión de proyectos normativos estratégicos cumpliendo la Política de Mejora Normativa</t>
  </si>
  <si>
    <t>Porcentaje de normatividad estratégica proyectada</t>
  </si>
  <si>
    <t>(Número de proyectos normativos estratégicos gestionados / Número total de proyectos normativos estratégicos definidos) * 100%
Nota: La normatividad tendrá alcance sobre Decretos y Resoluciones.</t>
  </si>
  <si>
    <t>Normativa estratégica gestionada</t>
  </si>
  <si>
    <t>Fomentar la transferencia de conocimiento relacionada con la normativa del sector educación</t>
  </si>
  <si>
    <t xml:space="preserve">Espacios de transferencia de conocimiento realizados </t>
  </si>
  <si>
    <t>Sumatoria de espacios de transferencia de conocimiento realizados</t>
  </si>
  <si>
    <t>Actas de reunión, listas de asistencia y/o correos electrónicos</t>
  </si>
  <si>
    <t>Avance: El Ministerio de Educación realizó una sesión de transferencia del conocimiento sobre normativa del sector educación.
Cuellos de botella: No se identificaron cuellos de botella y limitaciones en el periodo.
Restricciones: No aplica.
Justificación: El día 19 de febrero de 2024, se llevó a cabo sesión de transferencia de conocimiento en la Oficina Asesora Jurídica en la cual se abordaron temas relacionados con la modificación de las funciones del Ministerio de Educación Nacional (Decreto 2269 de 2023), entre otros asuntos.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</si>
  <si>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de sesión realizada.</t>
  </si>
  <si>
    <t>Oficina Asesora de Planeación y Finanzas</t>
  </si>
  <si>
    <t>4. Aumentar la eficiencia del modelo operativo con el ahorro de recursos y la disminución de reprocesos.</t>
  </si>
  <si>
    <t>Planeación</t>
  </si>
  <si>
    <t>Financiación del Sector Educativo</t>
  </si>
  <si>
    <t>Incremento del presupuesto gestionado para el Sector Educación de fuentes diferentes al PGN</t>
  </si>
  <si>
    <t>((Presupuesto gestionado para al sector Educación en la vigencia t - Presupuesto gestionado para el sector Educación en la vigencia t-1/ Presupuesto gestionado para el sector Educación en la vigencia t-1)*100%; 
donde Presupuesto corresponde a la sumatoria de los recursos de fuentes de PGN, Sistema General de Regalías, Obras por Impuestos, entre otros recursos gestionados por el Ministerio de Educacion Nacional para el desarrollo de planes, programas, políticas y proyectos del sector Educación</t>
  </si>
  <si>
    <t>Informe de Presupuesto del Sector Educación</t>
  </si>
  <si>
    <t>OAPF 26/02/2024:
De acuerdo con la periodicidad definida, no aplica reporte de avance para este periodo.</t>
  </si>
  <si>
    <t>4. Acceso, uso y aprovechamiento de datos para impulsar la transformación social</t>
  </si>
  <si>
    <t>d. Datos sectoriales para aumentar el aprovechamiento de datos en el país</t>
  </si>
  <si>
    <t>Fortalecimiento del ecosistema sectorial de datos en educación</t>
  </si>
  <si>
    <t>Información estadística producida y publicada a través de los mecanismos electrónicos establecidos</t>
  </si>
  <si>
    <t>Porcentaje de información estadística producida y publicada a través de los mecanismos electrónicos establecidos.</t>
  </si>
  <si>
    <t>6. Dispositivos democráticos de participación: política de diálogo permanente con decisiones desde y para el territorio</t>
  </si>
  <si>
    <t>a. Condiciones y capacidades institucionales, organizativas e individuales para la participación ciudadana</t>
  </si>
  <si>
    <t>Promocion de la participación ciudadana</t>
  </si>
  <si>
    <t>Porcentaje de ejecución de la Estrategia de Rendición de Cuentas y Participación Ciudadana</t>
  </si>
  <si>
    <t>(Número de actividades de la Estrategia de Rendición de Cuentas y Participación Ciudadana ejecutadas / Número de actividades de la Estrategia de Rendición de Cuentas y Participación Ciudadana programadas)*100</t>
  </si>
  <si>
    <t>Estrategias de participación ciudada y rendición de cuentas en el Programa de Tránsparencia y Ética Pública 2024</t>
  </si>
  <si>
    <t>El Ministerio de Educación Nacional desarrolló las activiaddes propuestas para el primer trimestre en la estrategia de rendición de cuentas y participación ciudadana. Estas acciones permitieron avanzar en un 42% de la estrategia y así promover la participación ciudadana dentro de la entidad . No se identificaron cuellos de botella y limitaciones en el periodo, sin embargo, se propusieron ajustar algunas acciones propuestas por SDO. Se adjunta reporte de avance en el instrumento definido por la Entidad.</t>
  </si>
  <si>
    <t>OAPF 10/04/2024
a) Completitud: El reporte se realiza cumpliendo con los criterios requeridos de avance, cuellos de botella, restricciones y justificacion, describiendo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la periodicidad establecida.
d) Medio de Verificación: Se evidencia medio de verificación en la carpeta correspondiente</t>
  </si>
  <si>
    <t>Oficina de Control Interno</t>
  </si>
  <si>
    <t>Control Interno.</t>
  </si>
  <si>
    <t>3. Reducir el impacto de los riesgos estratégicos, tácticos y operativos, identificados en cada modelo referencial.</t>
  </si>
  <si>
    <t>Evaluación y asuntos disciplinarios</t>
  </si>
  <si>
    <t>Control, seguimiento y evaluación transparente y efectiva</t>
  </si>
  <si>
    <t>Informes del Estado de la Gestión de los Riesgos presentados</t>
  </si>
  <si>
    <t xml:space="preserve">Número de Informes del Estado de la Gestión del Riesgo presentados </t>
  </si>
  <si>
    <t>Informe de riesgos</t>
  </si>
  <si>
    <t>OAPF 11/03/2024:
De acuerdo con la peridiocidad definida, no aplica reporte de avance para este periodo.</t>
  </si>
  <si>
    <t>OAPF 10/04/2024:
De acuerdo con la peridiocidad definida, no aplica reporte de avance para este periodo.</t>
  </si>
  <si>
    <t>Implementacion de estrategia de autocontrol</t>
  </si>
  <si>
    <t>Estrategia para fomentar la cultura de autocontrol implementada</t>
  </si>
  <si>
    <t>Informe de Resultado de la Estrategia</t>
  </si>
  <si>
    <t>Porcentaje de auditorías realizadas</t>
  </si>
  <si>
    <t>Auditorías realizadas / auditorías programadas</t>
  </si>
  <si>
    <t>Informes de auditorías</t>
  </si>
  <si>
    <t>Oficina de Cooperación y Asuntos Internacionales</t>
  </si>
  <si>
    <t>Gestión de alianzas</t>
  </si>
  <si>
    <t xml:space="preserve">Gestión de alianzas </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</si>
  <si>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</si>
  <si>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</si>
  <si>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</si>
  <si>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xml:space="preserve">Avance: El Ministerio de Educación Nacional gestionó recursos por concepto de donación, por la suma de $ 38.845.601.
Cuellos de botella / Restricciones: No se presentaron cuellos de botella, limitaciones o restricciones durante el mes.
Justificación: Se realizó gestión directa, según el siguiente detalle:
* $12.364.000 de Carvajal Educación por la donación de 1000 kits escolares.
* $11.305.000 de la Oganización Terpel S.A. por la donación de 300 kits escolares.
*$15.176.601 del Santillana por la donación de 3000 títulos de literatura infantil y juvenil.
</t>
  </si>
  <si>
    <t>OAPF 26/02/2024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</si>
  <si>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técnica, la suma de $ $ 137.599.992. para un total acumulado de $ 176.445.593.
Cuellos de botella/Restricciones: No se presentaron cuellos de botella, limitaciones o restricciones durante el mes.
Justificación: Se realizó acompañamiento en la renovación de tres contratos de consultoría que apoyan al equipo de convalidaciones así:
-	$ 39.999.996, Chemonics International INC. Sucursal Colombia - Nezly Mariedt León Monsalve.
-	$ 39.999.996, Chemonics International INC. Sucursal Colombia - Claudia Marcela Rodríguez Ávila.
-	$ 57.600.000, Travelers &amp; Immigrants Aid's Heartland Alliance For Human Needs &amp; Human Rights - Adriana Stephanie Rocha Tovar.</t>
  </si>
  <si>
    <t>OAPF 11/03/2024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</si>
  <si>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donación, la suma de $74.900.385, para un total acumulado de $ 251.345.978.
Cuellos de botella/Restricciones: No se presentaron cuellos de botella, limitaciones o restricciones durante el mes.
Justificación: Se realizó gestión directa según el siguiente detalle:
- $74.900.385 de la Organización de Estados Iberoamericanos para la Educación, la Ciencia y la Cultura (OEI), por la donación de dotación de las aulas de la Institución Educativa San Juan de Tocagua.</t>
  </si>
  <si>
    <t>Oficina de Innovación Educativa con Uso de Nuevas Tecnologías</t>
  </si>
  <si>
    <t>Gestión del conocimiento.</t>
  </si>
  <si>
    <t>Gestión del conocimiento e innovación</t>
  </si>
  <si>
    <t>Establecimientos educativos con centros de interés en ciencia, tecnología e innovación</t>
  </si>
  <si>
    <t>Acumulado</t>
  </si>
  <si>
    <t>Número de establecimientos educativos con centros de interés en ciencia y tecnología e innovación</t>
  </si>
  <si>
    <t>Informe final</t>
  </si>
  <si>
    <t>Transformación digital del Portal Colombia Aprende</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</si>
  <si>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</si>
  <si>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r>
      <t xml:space="preserve">Desarrollo y fortalecimiento de la red de docentes de los centros de interés en articulación con el sector EDTECH, Gobierno de Corea, MinTIC y </t>
    </r>
    <r>
      <rPr>
        <sz val="11"/>
        <color rgb="FFFF0000"/>
        <rFont val="Aptos Narrow"/>
        <family val="2"/>
        <scheme val="minor"/>
      </rPr>
      <t>Minciencias</t>
    </r>
  </si>
  <si>
    <t>Número de nodos regionales desarrollados y fortalecidos que emanen de los centros de interes, ciencia y tecnología</t>
  </si>
  <si>
    <t>Base de datos</t>
  </si>
  <si>
    <t>Oficina de Tecnología y Sistemas de Información</t>
  </si>
  <si>
    <t>Gestión de Servicios TIC</t>
  </si>
  <si>
    <t>d. Gobierno digital para la gente</t>
  </si>
  <si>
    <t>Avanza digital con transformación, sostenibilidad y seguridad</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</si>
  <si>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</si>
  <si>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</si>
  <si>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</si>
  <si>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OAPF 23/02/2024:
De acuerdo con la peridiocidad definida, no aplica reporte de avance para este periodo.</t>
  </si>
  <si>
    <t>OAPF 08/03/2024:
De acuerdo con la peridiocidad definida, no aplica reporte de avance para este periodo.</t>
  </si>
  <si>
    <t>Avance: Desde el Ministerio de Educación Nacional se publicó el Plan Estratégico de Tecnologías de la Información (PETI) 2024 y  se estableció la hoja de ruta de las iniciativas de trasformación digital, cumpliendo la meta de definición de las iniciativas de transformación digital para el primer trimestre de la vigencia 2024 correspondiente al 22,5% de avance frente a la meta anual. 
Cuellos de botella: No se presentan dificultades dentro del periodo reportado. 
Restricciones: Ninguna a la fecha de corte.
Justificación: Para el primer trimestre, la Oficina de Tecnologia y Sistemas de Información - OTSI definió, formuló y publicó las iniciativas de transformación digital alineadas con los objetivos estratégicos institucionales. La publicación se realizó en el Plan Estratégico de Tecnologías de la Información - PETI -2024 y sus anexos  en link de transparencia en el portal institucional: https://www.mineducacion.gov.co/1780/articles-419503_recurso_12.pdf. Con lo anterior se avanza en el cumplimiento del indicador de "Eficiencia en las acciones de gobierno y transformación digital" al quedar formalizadas las iniciativas y los recursos (presupuestales, profesionales y tecnológicos)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</si>
  <si>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</si>
  <si>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</si>
  <si>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</si>
  <si>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veinte (20) SEC cuentan con proyectos viabilizados.
Cuellos de botella: - Del total de proyectos recibidos en el trimestre (54 proyectos) el 43% de estos fueron radicados en el último mes del periodo en seguimiento.
- Demora por parte de las SEC en los ajustes a las observaciones identificadas en el proceso de evaluación de los proyectos.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 Cambio de líderes TIC y personal administrativo en las SEC, lo que ocasiona retraso en los procesos administrativos y contractuales de estas entidades
Justificación: Con corte al primer trimestre se recibieron 54 proyectos de conectividad de escolar de 44 SEC, de los proyectos recibidos se revisó y emitió concepto técnico para 38 de ellos que corresponden a 30 SEC. De los conceptos técnicos emitidos, 20 SEC obtuvieron concepto favorable de viabilización, 15 obtuvieron concepto no favorable y 3 proyectos fueron cancelados por las mismas Entidades. Para las 77 SEC que al corte del primer trimestre no cuentan con proyecto viabilizado, se enfocarán los esfuerzos de la Asistencia Técnica para 53 de ellas que no han presentado proyecto, 16 SEC cuentan con proyecto presentado y en proceso de revisión por el MEN y 8 SEC se encuentran en proceso de ajuste a observaciones. Para el siguiente periodo se continuará con la Asistencia Técnica, en la cual se reforzarán los temas de mayor complejidad para las SEC (Estudio de Mercado, Duplicidad de proyectos de gobierno en las sedes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</si>
  <si>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</si>
  <si>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</si>
  <si>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</si>
  <si>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Avance: Desde el Ministerio de Educación Nacional se ha avanzado en el monitoreo las aplicaciones SIMAT (Sistema de Matriculas Estudiantil de Educacion Basica y Media) y RRHH (Sistema de Informacion Humano (Secretarias)).  
Cuellos de botella: No aplica
Restricciones: Tiempos requeridos para la preparación y acondicionamiento de la infraestructura.
Justificación: Contar con el monitoreo de la aplicación SIMAT (Sistema de Matriculas Estudiantil de Educacion Basica y Media) y RRHH (Sistema de Informacion Humano (Secretarias)) permite al Ministerio de Educación identificar comportamientos de la aplicación en la operación que se lleva a diario, para apoyar las distintas actividades de gestión que se realizan sobre este sistema. Respecto a la preparación y acondicionamiento de la infraestructura, se proyecta aprovechar los recursos de nube privada para apoyar los requerimientos de infraestructura que apalanquen un avance eficiente del despliegue del monitoreo.</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</si>
  <si>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</si>
  <si>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</si>
  <si>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</si>
  <si>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Avance: Desde el Ministerio de Educación Nacional se mide y hace seguimiento a los niveles de satisfacción de los usuarios de servicios de tecnologías de la información, con el fin de garantizar la atención oportuna y con calidad de las solicitudes de dichos usuarios, en el primer trimestre se logró un avance del 88,59% de la satisfacción de los usuarios, superando la meta establecida.
Cuellos de botella: No se presentaron dificultades.
Restricciones: Ninguna
Justificación: El Ministerio de Educación Nacional hace seguimiento mensual  a los niveles de satisfacción de los usuarios en cuanto a la atención de las solicitudes hechas a través de los diferentes canales de atención. En el primer trimestre de implementación, el Ministerio ha alcanzado un notable avance del 88,59% en la satisfacción de los usuarios el cual se obtuvo de la calificación "satisfactoria" que otorgaron los usuarios de TI en las encuestas realizadas en el primer trimestre del año (de 1113 personas que atendieron la encuesta, 986 indicaron un nivel satisfactorio sobre el servicio). Este logro demuestra el impacto positivo de las acciones implementadas en la mejora de los servicios de tecnologías de la información, así como el compromiso continuo de la entidad con el cumplimiento de los estándares de calidad y la satisfacción del usuario. Este resultado alienta a seguir avanzando en la implementación de prácticas efectivas y orientadas al usuario, con el objetivo de mantener y mejorar constantemente los niveles de satisfacción y el rendimiento general de los servicios tecnológicos ofrecidos por el Ministerio a través de la Mesa de Servicios de TI.</t>
  </si>
  <si>
    <t>Secretaría General</t>
  </si>
  <si>
    <t>Subdirección de Contratación</t>
  </si>
  <si>
    <t>Contratación</t>
  </si>
  <si>
    <t>PAA</t>
  </si>
  <si>
    <t>Nivel de contratación del Plan Anual de Aquisiciones</t>
  </si>
  <si>
    <t>Número de Items del Plan Anual de Adquisiciones contratados / Número de Items del Plan Anual de Adquisiciones programados</t>
  </si>
  <si>
    <t>Informe de nivel trimestral del Plan Anual de Aquisiciones</t>
  </si>
  <si>
    <t>Con corte a marzo, cierre del primer trimestre de la vigencia, se determina que el Plan Anual de Adquisiciones publicado en el Secop II a este corte estaba conformado por un total de 880 adquisiciones, al realizar la revisión de cuales se han contratado se determinan que este número asciende a la cifra de 730 adquisiciones contratadas. 
De acuerdo con lo anterior el nivel de contratación del plan anual de adquisiciones con corte al primer trimestre de la vigencia 2024 es del 82.95%. Este comportamiento es influenciado por la contratación de todas las prestaciones de servicios profesionales y de apoyo a la gestión que se realiza en ellos primeros meses del año.</t>
  </si>
  <si>
    <t>OAPF 20/04/2024
Oportunidad: Se efectua reporte durante los plazos establecidos por la OAPF teniendo en cuenta el rezago de 15 dias
Completitud: Se reportó avance y justificación, relacionando cifras del PAA durante el primer trimestre.
Consistencia: El reporte relaciona el porcentaje de avance establecido dentro del indicador.
Medios de verificación: Se efectua cargue de la matriz que relaciona el avanc el PAA.</t>
  </si>
  <si>
    <t>Avance de ejecución del Plan Anual de Aquisiciones</t>
  </si>
  <si>
    <t>Valor contratado del Plan Anual de Adquisiciones / Valor total del Plan Anual de Adquisiciones</t>
  </si>
  <si>
    <t>Informe de la ejecución trimestral del Plan Anual de Aquisiciones</t>
  </si>
  <si>
    <t>Con corte a marzo, cierre del primer trimestre de la vigencia, se determina que el valor total del Plan Anual de Adquisiciones Publicado en el Secop II asciende a la suma de cuatrocientos once mil quinientos veintinueve punto ocho ($411.529.803.540,96) millones de pesos y el valor total de los planes de adquisiciones que se identifican ya han sido contratados con corte a marzo asciende a la suma de ciento catorce mil doscientos ochenta y ocho punto seis ($114.288.642.679,09) millones de pesos. De acuerdo con la formula establecida para determinar el avance en la ejecución del plan anual de adquisiciones (Valor contratado del Plan Anual de Adquisiciones / Valor total del Plan Anual de Adquisiciones) el nivel de avance registrado corresponde al 27,8% del valor total del Plan programado.
Teniendo en cuenta que la meta proyectada para el primer trimestre de la vigencia 2024 se estimó en un 20%, se evidencia que se ha superado la meta proyectada, es importante resaltar las labores de seguimiento periódicas efectuadas por la Subdirección de Contratación en las cuales se revisan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t>
  </si>
  <si>
    <t>OAPF 20/04/2024
Oportunidad: Se efectua reporte durante los plazos establecidos por la OAPF teniendo en cuenta el rezago de 15 dias
Completitud: Se reportó avance y justificación, relacionando cifras del vor del PAA durante el primer trimestre.
Consistencia: El reporte relaciona el porcentaje de avance establecido dentro del indicador.
Medios de verificación: Se efectua cargue de la matriz que relaciona el valor del PAA.</t>
  </si>
  <si>
    <t>Subdirección de Desarrollo Organizacional</t>
  </si>
  <si>
    <t>Todas las dimensiones.</t>
  </si>
  <si>
    <t>Gestión de procesos y mejora</t>
  </si>
  <si>
    <t>6. Trabajo digno y decente</t>
  </si>
  <si>
    <t>d. Modernización y transformación del empleo público</t>
  </si>
  <si>
    <t xml:space="preserve">Formalización del empleo públicio de conformidad con las capacidades institucionales </t>
  </si>
  <si>
    <t>Nivel de implementación de la gestión de cambio</t>
  </si>
  <si>
    <t>Porcentaje implementación del gestión de cambio</t>
  </si>
  <si>
    <t>Informe técnico de las acciones ejecutadas</t>
  </si>
  <si>
    <t>Para el primer trimestre del año se planificó contar con un 25% de avance acumulado en la planeación, ejecución y evaluación del plan de gestión del cambio.
En el periodo se sobrepaso la meta, por que ademas de finalizar la etapa de planficación (correspondiente al 20%) se obtuvo un 10% ponderado con respecto a la actividad de ejecución del plan.</t>
  </si>
  <si>
    <t>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Se supera la meta establecida.</t>
  </si>
  <si>
    <t>Fortalecimiento de las capacidades institucionales y sectoriales para potenciar el vínculo Estado-Ciudadanía</t>
  </si>
  <si>
    <t>Índice de fortalecimiento institucional y sectorial</t>
  </si>
  <si>
    <t>(Resultados obtenidos en la acción “Resignificar el modelo de cultura como movilizador de la estrategia organizacional*30%) + (Resultados obtenidos en la acción “Generar, apropiar y transferir el conocimiento institucional y sectorial*30%) + (Resultados obtenidos en la acción “Movilizar y monitorear el desempeño institucional y sectoriall*40%)*100%</t>
  </si>
  <si>
    <t>Informe con la medición del índice de fortalecimiento institucional y sectorial</t>
  </si>
  <si>
    <t>Para el primer trimestre del año se planificó contar con un 15% de avance acumulado en cada uno de los componentes, correspondiente al diseño detallado del plan de trabajo y sus mecanismos de evaluación y seguimiento correspondiente a  las actividades de Resignificar el modelo de cultura como movilizador de la estrategia organizacional, Generar, apropiar y transferir el conocimiento institucional y sectorial y Movilizar y monitorear el desempeño institucional y sectorial. Teniendo en cuenta que se desarrolló en su totalidad lo propuesto para el periodo el avance corresponde al 100%</t>
  </si>
  <si>
    <t>Subdirección de Gestión Administrativa</t>
  </si>
  <si>
    <t>Gestión administrativa</t>
  </si>
  <si>
    <t xml:space="preserve">Sostenibilidad ambiental y eficiencia en el uso de recursos </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</si>
  <si>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</si>
  <si>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</si>
  <si>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</si>
  <si>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Por ende, al depender de los tiempos de respuesta de terceros, y posteriormente al requerir tiempos de revisión de los documentos allegados, se solicita por medio del formato solicitud de modificación de instrumentos de planeación 15 días de rezago para el reporte del indicador, para poder realizar la adecuada validación de todos los soportes y así,  garantizar de manera efectiva el cumplimiento de cada uno de los criterios ambientales.
Restricciones: Se identificaron 12 tipos de servicios de los cuales se les realizó seguimiento a 8 de ellos, ya que, los siguientes se encuentran en proceso de adjudicación:
1. Tóner y papelería
2. Residuos peligrosos
3. Apoyo al plan de bienestar (Compensar)
4. Servicio de área protegida
Justificación: El Ministerio de Educación Nacional, identificó y priorizó en el primer trimestre de la vigencia, 12 tipos adquisiciones para ser incluidos en el marco de las Compras Públicas Sostenibles con el Medio Ambiente. Así mismo, mediante los medios de comunicación interna se realizó la socialización de la Guía de Compras Públicas Sostenibles a todos los colaboradores de la entidad, con el fin de garantizar su conocimiento para su posterior aplicación. 
Por tanto, como resultado de esta identificación se procedió a realizar la actualización de las "Fichas de bienes y servicios con responsabilidad ambiental", al igual que se enviaron a las dependencias encargadas de los procesos contractuales de área protegida, plan de bienestar (Compensar) y adquisición de tóner y papelería las cláusulas para ser tenidas en cuenta en los procesos de estructuración para la presente vigencia. 
Posteriormente, una vez finalizado el primer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Recolección y tratamiento de residuos aprovechables
8. Servicio de fumigación
Finalmente, como resultado del seguimiento de los contratos se evidencia el cumplimiento del cien porciento de los criterios de sostenibilidad ambiental.</t>
  </si>
  <si>
    <t>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</si>
  <si>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</si>
  <si>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</si>
  <si>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</si>
  <si>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en el primer trimestre del Programa de Cambio Climático 2024 de la entidad. 
Cuello de Botella: 
Se identifica en la formulación del programa ambiental de Cambio Climático, que la manera más efectiva de medición y seguimiento corresponde a la definición de pesos porcentuales para cada una de las actividades establecidas, lo que conlleva a que los porcentajes trimestrales de avance para la vigencia 2024 no estén divididos equitativamente en 25%, se solicita por medio del formato solicitud de modificación de instrumentos ajustar los porcentajes trimestrales de conformidad a lo establecido en el respectivo programa, el cual define lo siguiente:
 - Trimestre 1: Avance 18,3%
 - Trimestre 2: Avance 59,2%
 - Trimestre 3: Avance 69,2%
 - Trimestre 4: Avance 100%
Restricciones: Una de las actividades del Programa de Cambio Climático establecida en  el mes de marzo relacionada con el reporte de certificados de compensación de la huella de carbono por vuelos realizados por el MEN de las aerolíneas que prestan el servicio a la entidad, únicamente lo generan las empresas de Avianca y LATAM, sin embargo otras aerolíneas como Clic y Satena aún no realizan ni generan este tipo de prácticas sostenibles. 
Justificación: El Ministerio de Educación Nacional, durante el primer trimestre de la vigencia 2024 logró el 100% de ejecución de las 12 actividades establecidas entre los meses de enero a marzo en el programa de cambio climático, lo que conlleva a un avance en la vigencia del 18,3% cumpliendo con lo programado en el periodo de seguimiento.</t>
  </si>
  <si>
    <t xml:space="preserve">Seguimiento plan de austeridad </t>
  </si>
  <si>
    <t>(Número de conceptos de austeridad que cumplen la meta definida para la vigencia  / Número de conceptos de austeridad establecidos para la vigencia) * 100</t>
  </si>
  <si>
    <t>Informe de cumplimiento de los conceptos establecidos en el plan de austeridad</t>
  </si>
  <si>
    <t xml:space="preserve">Avance: El Ministerio de Educación Nacional, durante el primer trimestre realizó la formulación, aprobación y primer seguimiento al cumplimiento del Plan de Austeridad del Gasto 2024 de la entidad. 
Cuello de Botella: El Plan de Austeridad del Gasto de 2024 de la entidad, contempla 9 conceptos de gasto, de los cuales 2 de ellos que miden los indicadores de "Horas Extras" y "Contratos de prestación de servicios" están bajo la responsabilidad de las Subdirecciones de Talento Humano y Contratación, respectivamente, lo cual puede generar retrasos en los tiempos de reporte. Adicionalmente, para el procesamiento y obtención de los datos del indicador de "Horas Extras", la dependencia encargada debe esperar una vez finalizado cada mes, el reporte de horas extras de todos los funcionarios de la entidad, proceso que se realiza en los primeros 8 días hábiles del mes, por ende, de acuerdo con lo anteriormente expuesto, se solicita por medio del formato solicitud de modificación de instrumentos de planeación 15 días de rezago para el reporte del indicador.
Restricciones: No se presentan restricciones en la medición del indicador
Justificación: El Ministerio de Educación Nacional, en cumplimiento con lo requerido en el Decreto 612 de 2018, realizó en el mes de enero la formulación del Plan de Austeridad del Gasto y Sostenibilidad Ambiental, el cual fue aprobado mediante Comité Institucional de Gestión y Desempeño. Así mismo, se elaboró una herramienta de cálculo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del gasto, se evidencia el cumplimiento de 6 conceptos lo que equivale a un 66,6% en el indicar correspondiente al PAI, el incumplimiento se presentó en los siguientes tres conceptos de gasto, Comisiones, Viáticos, horas extras.   . </t>
  </si>
  <si>
    <t xml:space="preserve">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 </t>
  </si>
  <si>
    <t>Subdirección de Gestión Financiera</t>
  </si>
  <si>
    <t>Gestión financiera</t>
  </si>
  <si>
    <t>Porcentaje de recaudo del aporte 1% para las Escuelas Industriales e Institutos Técnicos</t>
  </si>
  <si>
    <t>(Valor del recaudo mensual/Valor de la proyección mensual de recaudo)*100</t>
  </si>
  <si>
    <t xml:space="preserve">Identificación mensual de ingresos </t>
  </si>
  <si>
    <t>Revolución en infraestructura educativa</t>
  </si>
  <si>
    <t>Durante el primer trimestre el Ministerio de Educación alzanzó un recaudo del aporte 1% para las Escuelas Industriales e Institutos Técnicos por valor de $100.236.175.703,59 correspondiente a un 21,31 %,  cumpliendo con la meta de recaudo para el trimestre establecida en un 19,54%, se continua con el plan de trabajo establecido para la vigencia 2024 correspondiente a las acciones del proceso de fiscalización. Lo anterior con el fin establecer la ruta que permita cumplir con las metas establecidas para el Grupo.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</si>
  <si>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</si>
  <si>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</si>
  <si>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</si>
  <si>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</si>
  <si>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seis (6) seguimientos a la ejecución presupuestal del PAA con las diferentes dependencias y se fijaron los compromisos correspondientes para llevarse a cabo la ejecución de los recursos de forma eficiente y eficaz.</t>
  </si>
  <si>
    <t>Subdirección de Talento Humano</t>
  </si>
  <si>
    <t>Talento Humano.</t>
  </si>
  <si>
    <t>Gestión del talento humano</t>
  </si>
  <si>
    <t>Gestión estratégica e integral del talento humano</t>
  </si>
  <si>
    <t>Cobertura de las acciones de sensibilización y prevención de violencia organizacional</t>
  </si>
  <si>
    <t>Número de asistentes a las actividades / Número promedio de personas que trabajan en el MEN *100</t>
  </si>
  <si>
    <t>Matriz de actividades y asistentes</t>
  </si>
  <si>
    <t>Avance:  Durante el primer trimestre del año la Subdirección de Talento Humano llevó a cabo la planeación de las actividades relacionadas con la violencia en el ámbito laboral con enfoque diferencial. En consecuencia, durante el mes de marzo se llevaron a cabo dos (2) actividades de conmemoración y reivindicación. La primera de ellas se realizó el 08 de marzo en el marco de la conmemoración del día de la mujer donde participaron un total de 69 personas; y la segunda, el día 19 de marzo por la conmemoración del día del hombre donde participaron un total de 24 personas. De lo anterior, se concluye que, para el primer trimestre del año participaron un total de 93. 
Cuellos de botella: El contrato de bienestar para el desarrollo de actividades continúa en estructuración, por ende, no fue posible avanzar en más actividades. 
Restricciones:  No se presentaron restricciones.
Justificación:  La Subdirección de Talento Humano ha estructurado un plan de intervención para la prevención de violencia en el entorno laboral con enfoque diferencial, el cual inició con el enfoque de género teniendo en cuenta, en un primer momento, la conmemoración del día de la mujer incluyendo una visión interseccional.</t>
  </si>
  <si>
    <t xml:space="preserve">OAPF 10/04/2024:
Completitud: El reporte se realiza cumpliendo con los criterios requeridos de avance, cuellos de botella, restricciones y justificacion, describiendo el aporte de la acción a la estrategia.
Consistencia: El avance cuantitativo reportado de la acción ciumple con lo programado
Oportunidad: El reporte se realizó dentro de las fechas establecidas en la Circular N° 007 de 2024 y la periodicidad establecida.
Medio de Verificación: Se observa medio de verificación cargado en la carpeta correspondiente. </t>
  </si>
  <si>
    <t>Cobertura de la atención psicosocial en el MEN</t>
  </si>
  <si>
    <t>Número de trabajadores casos blancos atendidos/ # de casos blancos detectados * 100</t>
  </si>
  <si>
    <t>Matriz de atenciones psicosociales</t>
  </si>
  <si>
    <t>Avance:  Se llevó a cabo la planeación y el diseño del plan de intervención del riesgo psicosocial y, la cultura y clima organizacional. Las profesionales en ciencias de la salud iniciarán la intervención a partir del mes de abril de 2024. 
Cuellos de botella: La contratación de las dos (2) psicologas inició más tarde de lo esperado dada la dificultad en encontrar los perfiles idóneos para llevar a cabo las actividades.
Restricciones:  No fue posible contar con el recurso humano en las fechas previstas. 
Justificación:  El plan de intervención requiere de la participación activa de las profesionales en salud y, dado que, fueron contratadas al finalizar el trimestre por lo que, las intervenciones, iniciarán en abril de 2024.</t>
  </si>
  <si>
    <t>Tasa de ausentismo laboral en el MEN</t>
  </si>
  <si>
    <t>Número de días laborados / Número de días laborables * 100</t>
  </si>
  <si>
    <t>Matriz de ausentismo</t>
  </si>
  <si>
    <t>Avance: Durante el mes de enero de 2024, la Subdireección de Talento Humano llevó a cabo la estructuración de la matriz de ausentimo por causa diferente a la incapacidad por enfermedad de origen común o laboral. Para el análisis se prioriza la revisión de los días no laborados a causa de los permisos y las ausencias no justificadas. En el mes de enero se tuvieron un total de 8852 días programados, de los cuales se evidenciaron 710 días no laborados entre variadas situaciones administrativas; se espera depurar la información con el fin de avanzar en el reporte para el mes de febrero de 2024.</t>
  </si>
  <si>
    <r>
      <rPr>
        <b/>
        <sz val="10"/>
        <rFont val="Aptos Narrow"/>
        <family val="2"/>
        <scheme val="minor"/>
      </rPr>
      <t>OAPF 26/02/2024</t>
    </r>
    <r>
      <rPr>
        <sz val="10"/>
        <rFont val="Aptos Narrow"/>
        <family val="2"/>
        <scheme val="minor"/>
      </rPr>
      <t xml:space="preserve">
</t>
    </r>
    <r>
      <rPr>
        <b/>
        <sz val="10"/>
        <rFont val="Aptos Narrow"/>
        <family val="2"/>
        <scheme val="minor"/>
      </rPr>
      <t>a) Completitud</t>
    </r>
    <r>
      <rPr>
        <sz val="10"/>
        <rFont val="Aptos Narrow"/>
        <family val="2"/>
        <scheme val="minor"/>
      </rPr>
      <t xml:space="preserve">: </t>
    </r>
    <r>
      <rPr>
        <sz val="10"/>
        <color rgb="FFFF0000"/>
        <rFont val="Aptos Narrow"/>
        <family val="2"/>
        <scheme val="minor"/>
      </rPr>
      <t xml:space="preserve">El reporte no se realiza cumpliendo con los criterios requeridos de </t>
    </r>
    <r>
      <rPr>
        <b/>
        <sz val="10"/>
        <color rgb="FFFF0000"/>
        <rFont val="Aptos Narrow"/>
        <family val="2"/>
        <scheme val="minor"/>
      </rPr>
      <t>avance, cuellos de botella, restricciones y justificación</t>
    </r>
    <r>
      <rPr>
        <sz val="10"/>
        <rFont val="Aptos Narrow"/>
        <family val="2"/>
        <scheme val="minor"/>
      </rPr>
      <t xml:space="preserve">
</t>
    </r>
    <r>
      <rPr>
        <b/>
        <sz val="10"/>
        <rFont val="Aptos Narrow"/>
        <family val="2"/>
        <scheme val="minor"/>
      </rPr>
      <t>b)</t>
    </r>
    <r>
      <rPr>
        <sz val="10"/>
        <rFont val="Aptos Narrow"/>
        <family val="2"/>
        <scheme val="minor"/>
      </rPr>
      <t xml:space="preserve"> </t>
    </r>
    <r>
      <rPr>
        <b/>
        <sz val="10"/>
        <rFont val="Aptos Narrow"/>
        <family val="2"/>
        <scheme val="minor"/>
      </rPr>
      <t>Consistencia</t>
    </r>
    <r>
      <rPr>
        <sz val="10"/>
        <rFont val="Aptos Narrow"/>
        <family val="2"/>
        <scheme val="minor"/>
      </rPr>
      <t xml:space="preserve">: El avance cuantitativo reportado de la acción es coherente con el reporte de avance cualitativo realizado, garantizando la consistencia con la linea de acción y contribución a la estratégia definida.
</t>
    </r>
    <r>
      <rPr>
        <b/>
        <sz val="10"/>
        <rFont val="Aptos Narrow"/>
        <family val="2"/>
        <scheme val="minor"/>
      </rPr>
      <t>c) Oportunidad</t>
    </r>
    <r>
      <rPr>
        <sz val="10"/>
        <rFont val="Aptos Narrow"/>
        <family val="2"/>
        <scheme val="minor"/>
      </rPr>
      <t xml:space="preserve">: El reporte se realizó dentro de las fechas establecidas en la Circular N° 007 de 2024 y periodicidad establecida.
</t>
    </r>
    <r>
      <rPr>
        <b/>
        <sz val="10"/>
        <rFont val="Aptos Narrow"/>
        <family val="2"/>
        <scheme val="minor"/>
      </rPr>
      <t>d) Medio de Verificación</t>
    </r>
    <r>
      <rPr>
        <sz val="10"/>
        <rFont val="Aptos Narrow"/>
        <family val="2"/>
        <scheme val="minor"/>
      </rPr>
      <t xml:space="preserve">: </t>
    </r>
    <r>
      <rPr>
        <sz val="10"/>
        <color rgb="FFFF0000"/>
        <rFont val="Aptos Narrow"/>
        <family val="2"/>
        <scheme val="minor"/>
      </rPr>
      <t xml:space="preserve">La dependenci no cargo soportes correspondientes. Favor ajustar de acuerdo con las observaciones brindadas. </t>
    </r>
  </si>
  <si>
    <t xml:space="preserve">Avance: Durante el mes de febrero de 2024 se evidenció una programación de 8500 días laborales, de los cuales se evidenció un total de 805 días no laborados por razones de situaciones administrativas y ausencias no justificadas. De igual forma, se evidenció que, respecto al avance, aumentó el índice de ausentismo toda vez que, se observó un aumento de los días no laborados por permisos. 
Restricciones: Dificultad en la medición del indicador, dado que, el aplicativo de registros faciales del MEN, para el mes de febrero, presentó información duplicada o errónea que limitó la gestión de la matriz. 
</t>
  </si>
  <si>
    <r>
      <rPr>
        <b/>
        <sz val="10"/>
        <rFont val="Aptos Narrow"/>
        <family val="2"/>
        <scheme val="minor"/>
      </rPr>
      <t>OAPF 12/03/2024</t>
    </r>
    <r>
      <rPr>
        <sz val="10"/>
        <rFont val="Aptos Narrow"/>
        <family val="2"/>
        <scheme val="minor"/>
      </rPr>
      <t xml:space="preserve">
</t>
    </r>
    <r>
      <rPr>
        <b/>
        <sz val="10"/>
        <rFont val="Aptos Narrow"/>
        <family val="2"/>
        <scheme val="minor"/>
      </rPr>
      <t>a) Completitud</t>
    </r>
    <r>
      <rPr>
        <sz val="10"/>
        <rFont val="Aptos Narrow"/>
        <family val="2"/>
        <scheme val="minor"/>
      </rPr>
      <t xml:space="preserve">: </t>
    </r>
    <r>
      <rPr>
        <sz val="10"/>
        <color rgb="FFFF0000"/>
        <rFont val="Aptos Narrow"/>
        <family val="2"/>
        <scheme val="minor"/>
      </rPr>
      <t xml:space="preserve">El reporte no se realiza cumpliendo con los criterios requeridos de </t>
    </r>
    <r>
      <rPr>
        <b/>
        <sz val="10"/>
        <color rgb="FFFF0000"/>
        <rFont val="Aptos Narrow"/>
        <family val="2"/>
        <scheme val="minor"/>
      </rPr>
      <t>avance, cuellos de botella, restricciones y justificación</t>
    </r>
    <r>
      <rPr>
        <sz val="10"/>
        <rFont val="Aptos Narrow"/>
        <family val="2"/>
        <scheme val="minor"/>
      </rPr>
      <t xml:space="preserve">
</t>
    </r>
    <r>
      <rPr>
        <b/>
        <sz val="10"/>
        <rFont val="Aptos Narrow"/>
        <family val="2"/>
        <scheme val="minor"/>
      </rPr>
      <t>b)</t>
    </r>
    <r>
      <rPr>
        <sz val="10"/>
        <rFont val="Aptos Narrow"/>
        <family val="2"/>
        <scheme val="minor"/>
      </rPr>
      <t xml:space="preserve"> </t>
    </r>
    <r>
      <rPr>
        <b/>
        <sz val="10"/>
        <rFont val="Aptos Narrow"/>
        <family val="2"/>
        <scheme val="minor"/>
      </rPr>
      <t>Consistencia</t>
    </r>
    <r>
      <rPr>
        <sz val="10"/>
        <rFont val="Aptos Narrow"/>
        <family val="2"/>
        <scheme val="minor"/>
      </rPr>
      <t xml:space="preserve">: El avance cuantitativo reportado de la acción es coherente con el reporte de avance cualitativo realizado, garantizando la consistencia con la linea de acción y contribución a la estratégia definida.
</t>
    </r>
    <r>
      <rPr>
        <b/>
        <sz val="10"/>
        <rFont val="Aptos Narrow"/>
        <family val="2"/>
        <scheme val="minor"/>
      </rPr>
      <t>c) Oportunidad</t>
    </r>
    <r>
      <rPr>
        <sz val="10"/>
        <rFont val="Aptos Narrow"/>
        <family val="2"/>
        <scheme val="minor"/>
      </rPr>
      <t xml:space="preserve">: El reporte se realizó dentro de las fechas establecidas en la Circular N° 007 de 2024 y periodicidad establecida.
</t>
    </r>
    <r>
      <rPr>
        <b/>
        <sz val="10"/>
        <rFont val="Aptos Narrow"/>
        <family val="2"/>
        <scheme val="minor"/>
      </rPr>
      <t>d) Medio de Verificación</t>
    </r>
    <r>
      <rPr>
        <sz val="10"/>
        <rFont val="Aptos Narrow"/>
        <family val="2"/>
        <scheme val="minor"/>
      </rPr>
      <t xml:space="preserve">: </t>
    </r>
    <r>
      <rPr>
        <sz val="10"/>
        <color rgb="FFFF0000"/>
        <rFont val="Aptos Narrow"/>
        <family val="2"/>
        <scheme val="minor"/>
      </rPr>
      <t xml:space="preserve">La dependenci no cargo soportes correspondientes. Favor ajustar de acuerdo con las observaciones brindadas. </t>
    </r>
  </si>
  <si>
    <t>Avance: Durante el mes de marzo se otorgaron permisos que equivalen a 738 días laborales y, dado que, el mes solo contaba con 18 días laborales y 505 personas activas en la planta de empleos, el indicador se situó en 8%, lo cual supera la meta, sin embargo, es necesario exponer la particularidad del mes analizado. 
Cuellos de botella: No se evidenciaron.
Restricciones: No se evidenciaron
Justificación: La medición se realiza de conformidad con lo analizado en el marco del sistema de seguridad y salud en el trabajo, es decir, se cuentan los días hábiles por el total de servidores que debían asistir al Ministerio de Educación Nacional en el periodo.</t>
  </si>
  <si>
    <t>Subdirección de Relacionamiento con la Ciudadanía</t>
  </si>
  <si>
    <t>Gestión Documental</t>
  </si>
  <si>
    <t>Porcentaje de avance en la organización técnica de documentos</t>
  </si>
  <si>
    <t>Número de documentos organizados / total de documentos  por  organizar</t>
  </si>
  <si>
    <t>Informe de documentos organizados</t>
  </si>
  <si>
    <t>OAPF 10/04/2024:
De acuerdo con la periodicidad definida, no aplica reporte de avance para este periodo.</t>
  </si>
  <si>
    <t>Porcentaje de avance en la digitalización de documentos</t>
  </si>
  <si>
    <t>Número de documentos digitalizados / total de documentos a digitalizar</t>
  </si>
  <si>
    <t xml:space="preserve">Informe de  documentos digitalizados </t>
  </si>
  <si>
    <t xml:space="preserve">Porcentaje de avance en la implementación de la solución tecnológica (SGDEA) basada en el Modelo de Gestión Documental de la Entidad </t>
  </si>
  <si>
    <t>Número de actividades ejecutadas / Número de actividades planeadas interoperandocon la solución tecnológica (SGDEA) 
SGDEA: Sistema de Gestión de Documentos Electrónicos de Archivo</t>
  </si>
  <si>
    <t xml:space="preserve">Informe </t>
  </si>
  <si>
    <t>Servicio al ciudadano</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</si>
  <si>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</si>
  <si>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</si>
  <si>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</si>
  <si>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Informe</t>
  </si>
  <si>
    <t>Para el mes de Enero no se tiene previso realizar las asistencias Tecnicas, de acuerdo al cronograma se tiene proyectado arrancar a partir del mes de febrero.</t>
  </si>
  <si>
    <t>OAPF 26/02/2024:
Aunque la programación del indicador es mensual, el reporte de avance inicia a partir del mes de febrero</t>
  </si>
  <si>
    <t>Avance:  El  Ministerio de Educación Nacional adelanto las siguientes acciones:
* Se realizaron 5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5 asistencias técnicas a las SE certificadas, de acuerdo al cronograma todas fueron presencial:
1.	Secretaría de Educación de Pasto: 19 al 21 de febrero
2.	Secretaría de Educación de Ipiales: 20 al 23 de febrero
3.	Secretaría de Educación de Villavicencio: 22 de febrero
4.	Secretaría de Educación de Meta: 22 y 23 de febrero
5.	Secretaría de Educación de Putumayo: 26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</si>
  <si>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12/03/2024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Se observa medio de verificación cargado en la carpeta correspondiente</t>
  </si>
  <si>
    <t>Avance:  El  Ministerio de Educación Nacional adelanto las siguientes acciones:
* Se realizaron 8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8 asistencias técnicas a las SE certificadas, de acuerdo al cronograma todas fueron presencial:
1.	1.	Secretaría de Educación de Girardot: 13 al 15 de marzo
2.	Secretaría de Educación de Atlántico: 19 y 20 de marzo
3.	Secretaría de Educación de Barranquilla: 19 y 20 de marzo
4.	Secretaría de Educación de Soledad: 20 y 21 de marzo
5.	Secretaría de Educación de Malambo: 20 y 21 de marzo
6.	Secretaría de Educación de Popayán: 20 al 21 de marzo
7.	Secretaría de Educación de Cauca: 21 al 22 de marzo
8.	Secretaría de Educación de San Andrés: 25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</si>
  <si>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t>
  </si>
  <si>
    <t>Total general</t>
  </si>
  <si>
    <t>Promedio de % Meta_Ajus</t>
  </si>
  <si>
    <t>Promedio de % Avance_Ajus</t>
  </si>
  <si>
    <t>Corte a Marzo 30</t>
  </si>
  <si>
    <t>PLAN DE ACCIÓN INSTITUCIONAL (PAI)  2024</t>
  </si>
  <si>
    <t>Dimensiones SIG</t>
  </si>
  <si>
    <r>
      <rPr>
        <b/>
        <sz val="10"/>
        <color theme="1"/>
        <rFont val="Microsoft GothicNeo"/>
        <family val="2"/>
        <charset val="129"/>
      </rPr>
      <t>Nota:</t>
    </r>
    <r>
      <rPr>
        <sz val="10"/>
        <color theme="1"/>
        <rFont val="Microsoft GothicNeo"/>
        <family val="2"/>
        <charset val="129"/>
      </rPr>
      <t xml:space="preserve"> 
Los porcentajes correspone a 45 indicadores del total de 127 cuya periodicidad y/o rezago permiten ser evaluados al cierre del periodo.
Al corte de Marzo hay Dimensiones SIG con indicadores cuya periodicidad es superior a mensual, bimenstral y trimestral, en consecuencia no aparcen en la tabla resumen.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</si>
</sst>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_);_(* \(#,##0.00\);_(* &quot;-&quot;??_);_(@_)"/>
    <numFmt numFmtId="166" formatCode="#,##0.0"/>
    <numFmt numFmtId="167" formatCode="0.0"/>
    <numFmt numFmtId="168" formatCode="_(* #,##0_);_(* \(#,##0\);_(* &quot;-&quot;_);_(@_)"/>
    <numFmt numFmtId="169" formatCode="_-* #,##0_-;\-* #,##0_-;_-* &quot;-&quot;??_-;_-@_-"/>
    <numFmt numFmtId="170" formatCode="_(* #,##0.0_);_(* \(#,##0.0\);_(* &quot;-&quot;??_);_(@_)"/>
    <numFmt numFmtId="171" formatCode="_-* #,##0_-;\-* #,##0_-;_-* &quot;-&quot;_-;_-@_-"/>
    <numFmt numFmtId="173" formatCode="_-* #,##0.00_-;\-* #,##0.00_-;_-* &quot;-&quot;??_-;_-@_-"/>
  </numFmts>
  <fonts count="2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4"/>
      <color theme="1"/>
      <name val="Aptos Narrow"/>
      <family val="2"/>
      <scheme val="minor"/>
    </font>
    <font>
      <b/>
      <sz val="14"/>
      <color theme="0"/>
      <name val="Aptos Narrow"/>
      <family val="2"/>
      <scheme val="minor"/>
    </font>
    <font>
      <b/>
      <sz val="12"/>
      <color theme="0"/>
      <name val="Aptos Narrow"/>
      <family val="2"/>
      <scheme val="minor"/>
    </font>
    <font>
      <sz val="9"/>
      <color theme="0"/>
      <name val="Aptos Narrow"/>
      <family val="2"/>
      <scheme val="minor"/>
    </font>
    <font>
      <b/>
      <sz val="10"/>
      <name val="Aptos Narrow"/>
      <family val="2"/>
      <scheme val="minor"/>
    </font>
    <font>
      <b/>
      <sz val="10"/>
      <color rgb="FFFF0000"/>
      <name val="Aptos Narrow"/>
      <family val="2"/>
      <scheme val="minor"/>
    </font>
    <font>
      <b/>
      <sz val="12"/>
      <color rgb="FFFF0000"/>
      <name val="Aptos Narrow"/>
      <family val="2"/>
      <scheme val="minor"/>
    </font>
    <font>
      <b/>
      <sz val="11"/>
      <color rgb="FFFF0000"/>
      <name val="Aptos Narrow"/>
      <family val="2"/>
      <scheme val="minor"/>
    </font>
    <font>
      <sz val="11"/>
      <name val="Aptos Narrow"/>
      <family val="2"/>
      <scheme val="minor"/>
    </font>
    <font>
      <sz val="11"/>
      <color rgb="FF000000"/>
      <name val="Aptos Narrow"/>
      <family val="2"/>
      <scheme val="minor"/>
    </font>
    <font>
      <sz val="12"/>
      <color theme="0"/>
      <name val="Aptos Narrow"/>
      <family val="2"/>
      <scheme val="minor"/>
    </font>
    <font>
      <sz val="11"/>
      <color rgb="FFC00000"/>
      <name val="Aptos Narrow"/>
      <family val="2"/>
      <scheme val="minor"/>
    </font>
    <font>
      <b/>
      <sz val="11"/>
      <name val="Aptos Narrow"/>
      <family val="2"/>
      <scheme val="minor"/>
    </font>
    <font>
      <sz val="10"/>
      <name val="Aptos Narrow"/>
      <family val="2"/>
      <scheme val="minor"/>
    </font>
    <font>
      <sz val="10"/>
      <color rgb="FFFF0000"/>
      <name val="Aptos Narrow"/>
      <family val="2"/>
      <scheme val="minor"/>
    </font>
    <font>
      <sz val="10"/>
      <name val="Arial"/>
      <family val="2"/>
    </font>
    <font>
      <sz val="9"/>
      <color indexed="81"/>
      <name val="Tahoma"/>
      <family val="2"/>
    </font>
    <font>
      <b/>
      <sz val="14"/>
      <color theme="1"/>
      <name val="Microsoft GothicNeo"/>
      <family val="2"/>
      <charset val="129"/>
    </font>
    <font>
      <b/>
      <sz val="11"/>
      <color theme="1"/>
      <name val="Microsoft GothicNeo"/>
      <family val="2"/>
      <charset val="129"/>
    </font>
    <font>
      <b/>
      <sz val="10"/>
      <color theme="1"/>
      <name val="Microsoft GothicNeo"/>
      <family val="2"/>
      <charset val="129"/>
    </font>
    <font>
      <sz val="10"/>
      <color theme="1"/>
      <name val="Microsoft GothicNeo"/>
      <family val="2"/>
      <charset val="129"/>
    </font>
  </fonts>
  <fills count="28">
    <fill>
      <patternFill patternType="none"/>
    </fill>
    <fill>
      <patternFill patternType="gray125"/>
    </fill>
    <fill>
      <patternFill patternType="solid">
        <fgColor theme="4" tint="-0.249977111117893"/>
        <bgColor indexed="64"/>
      </patternFill>
    </fill>
    <fill>
      <patternFill patternType="solid">
        <fgColor rgb="FFFF6600"/>
        <bgColor indexed="64"/>
      </patternFill>
    </fill>
    <fill>
      <patternFill patternType="solid">
        <fgColor rgb="FFCC0066"/>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theme="9" tint="-0.249977111117893"/>
        <bgColor indexed="64"/>
      </patternFill>
    </fill>
    <fill>
      <patternFill patternType="solid">
        <fgColor rgb="FF954ECA"/>
        <bgColor theme="4"/>
      </patternFill>
    </fill>
    <fill>
      <patternFill patternType="solid">
        <fgColor theme="9"/>
        <bgColor theme="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rgb="FF70AD47"/>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CFF"/>
        <bgColor indexed="64"/>
      </patternFill>
    </fill>
    <fill>
      <patternFill patternType="solid">
        <fgColor rgb="FFFFFFFF"/>
        <bgColor rgb="FF000000"/>
      </patternFill>
    </fill>
    <fill>
      <patternFill patternType="solid">
        <fgColor rgb="FFFF669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99CC"/>
        <bgColor indexed="64"/>
      </patternFill>
    </fill>
    <fill>
      <patternFill patternType="solid">
        <fgColor theme="4" tint="0.79998168889431442"/>
        <bgColor theme="4" tint="0.79998168889431442"/>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indexed="64"/>
      </left>
      <right/>
      <top/>
      <bottom style="thin">
        <color indexed="64"/>
      </bottom>
      <diagonal/>
    </border>
    <border>
      <left style="thin">
        <color rgb="FF002060"/>
      </left>
      <right/>
      <top style="thin">
        <color rgb="FF00206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2060"/>
      </left>
      <right style="thin">
        <color rgb="FF002060"/>
      </right>
      <top style="thin">
        <color rgb="FF002060"/>
      </top>
      <bottom/>
      <diagonal/>
    </border>
    <border>
      <left/>
      <right/>
      <top/>
      <bottom style="thin">
        <color theme="4" tint="0.39997558519241921"/>
      </bottom>
      <diagonal/>
    </border>
    <border>
      <left/>
      <right/>
      <top style="thin">
        <color theme="4" tint="0.39997558519241921"/>
      </top>
      <bottom/>
      <diagonal/>
    </border>
  </borders>
  <cellStyleXfs count="191">
    <xf numFmtId="0" fontId="0" fillId="0" borderId="0"/>
    <xf numFmtId="165"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21" fillId="0" borderId="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5" fillId="0" borderId="0"/>
    <xf numFmtId="41"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5"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171" fontId="1" fillId="0" borderId="0" applyFont="0" applyFill="0" applyBorder="0" applyAlignment="0" applyProtection="0"/>
    <xf numFmtId="173" fontId="1" fillId="0" borderId="0" applyFont="0" applyFill="0" applyBorder="0" applyAlignment="0" applyProtection="0"/>
    <xf numFmtId="0" fontId="14" fillId="0" borderId="0"/>
  </cellStyleXfs>
  <cellXfs count="337">
    <xf numFmtId="0" fontId="0" fillId="0" borderId="0" xfId="0"/>
    <xf numFmtId="0" fontId="6" fillId="0" borderId="1" xfId="0" applyFont="1" applyBorder="1"/>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xf>
    <xf numFmtId="0" fontId="7" fillId="5" borderId="1" xfId="0" applyFont="1" applyFill="1" applyBorder="1" applyAlignment="1">
      <alignment horizontal="center"/>
    </xf>
    <xf numFmtId="0" fontId="7" fillId="8" borderId="1" xfId="0" applyFont="1" applyFill="1" applyBorder="1" applyAlignment="1">
      <alignment horizont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6" fillId="0" borderId="1" xfId="0" applyFont="1" applyBorder="1" applyAlignment="1">
      <alignment horizontal="center"/>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7"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9"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4" fillId="0" borderId="1" xfId="0" applyFont="1" applyBorder="1" applyAlignment="1">
      <alignment horizontal="center" vertical="center"/>
    </xf>
    <xf numFmtId="0" fontId="8" fillId="13" borderId="7" xfId="0" applyFont="1" applyFill="1" applyBorder="1" applyAlignment="1">
      <alignment horizontal="center" vertical="center" wrapText="1"/>
    </xf>
    <xf numFmtId="0" fontId="4" fillId="0" borderId="1" xfId="0" applyFont="1" applyBorder="1"/>
    <xf numFmtId="0" fontId="11"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2" fillId="13" borderId="0" xfId="0" applyFont="1" applyFill="1" applyAlignment="1">
      <alignment horizontal="center" vertical="center" wrapText="1"/>
    </xf>
    <xf numFmtId="0" fontId="13" fillId="0" borderId="0" xfId="0" applyFont="1"/>
    <xf numFmtId="0" fontId="10" fillId="12" borderId="0" xfId="0" applyFont="1" applyFill="1" applyAlignment="1">
      <alignment horizontal="center" vertical="center" wrapText="1"/>
    </xf>
    <xf numFmtId="0" fontId="8" fillId="12" borderId="0" xfId="0" applyFont="1" applyFill="1" applyAlignment="1">
      <alignment horizontal="center" vertical="center"/>
    </xf>
    <xf numFmtId="0" fontId="8" fillId="12" borderId="0" xfId="0" applyFont="1" applyFill="1" applyAlignment="1">
      <alignment horizontal="left" vertical="center"/>
    </xf>
    <xf numFmtId="0" fontId="4" fillId="12" borderId="0" xfId="0" applyFont="1" applyFill="1" applyAlignment="1">
      <alignment horizontal="center" vertical="top"/>
    </xf>
    <xf numFmtId="0" fontId="8" fillId="12" borderId="0" xfId="0" applyFont="1" applyFill="1" applyAlignment="1">
      <alignment horizontal="center" vertical="center" wrapText="1"/>
    </xf>
    <xf numFmtId="0" fontId="4" fillId="12" borderId="0" xfId="0" applyFont="1" applyFill="1"/>
    <xf numFmtId="0" fontId="5" fillId="14" borderId="0" xfId="0" applyFont="1" applyFill="1" applyAlignment="1">
      <alignment horizontal="left" vertical="center"/>
    </xf>
    <xf numFmtId="0" fontId="14" fillId="15" borderId="9" xfId="0" applyFont="1" applyFill="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15" borderId="10" xfId="0" applyFont="1" applyFill="1" applyBorder="1" applyAlignment="1" applyProtection="1">
      <alignment horizontal="left" vertical="center"/>
      <protection locked="0"/>
    </xf>
    <xf numFmtId="0" fontId="0" fillId="0" borderId="11" xfId="0" applyBorder="1" applyAlignment="1">
      <alignment horizontal="left" vertical="center"/>
    </xf>
    <xf numFmtId="0" fontId="14" fillId="16" borderId="10" xfId="0" applyFont="1" applyFill="1" applyBorder="1" applyAlignment="1" applyProtection="1">
      <alignment horizontal="left" vertical="center"/>
      <protection locked="0"/>
    </xf>
    <xf numFmtId="0" fontId="14" fillId="0" borderId="10"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17" borderId="9" xfId="0" applyFont="1" applyFill="1" applyBorder="1" applyAlignment="1" applyProtection="1">
      <alignment horizontal="center" vertical="center"/>
      <protection locked="0"/>
    </xf>
    <xf numFmtId="0" fontId="14" fillId="15" borderId="10" xfId="0" applyFont="1" applyFill="1" applyBorder="1" applyAlignment="1" applyProtection="1">
      <alignment horizontal="center" vertical="center"/>
      <protection locked="0"/>
    </xf>
    <xf numFmtId="0" fontId="14" fillId="15" borderId="9" xfId="0" applyFont="1" applyFill="1" applyBorder="1" applyAlignment="1" applyProtection="1">
      <alignment horizontal="center" vertical="center"/>
      <protection locked="0"/>
    </xf>
    <xf numFmtId="0" fontId="5" fillId="15" borderId="10" xfId="0" applyFont="1" applyFill="1" applyBorder="1" applyAlignment="1" applyProtection="1">
      <alignment horizontal="center" vertical="center"/>
      <protection locked="0"/>
    </xf>
    <xf numFmtId="3" fontId="15" fillId="15" borderId="10" xfId="0" applyNumberFormat="1" applyFont="1" applyFill="1" applyBorder="1" applyAlignment="1" applyProtection="1">
      <alignment horizontal="center" vertical="center"/>
      <protection locked="0"/>
    </xf>
    <xf numFmtId="0" fontId="14" fillId="15" borderId="12" xfId="0" applyFont="1" applyFill="1" applyBorder="1" applyAlignment="1" applyProtection="1">
      <alignment horizontal="center" vertical="center"/>
      <protection locked="0"/>
    </xf>
    <xf numFmtId="4" fontId="5" fillId="18" borderId="10" xfId="0" applyNumberFormat="1" applyFont="1" applyFill="1" applyBorder="1" applyAlignment="1">
      <alignment horizontal="center" vertical="center"/>
    </xf>
    <xf numFmtId="4" fontId="5" fillId="8" borderId="10" xfId="3" applyNumberFormat="1" applyFont="1" applyFill="1" applyBorder="1" applyAlignment="1" applyProtection="1">
      <alignment horizontal="center" vertical="center" wrapText="1"/>
    </xf>
    <xf numFmtId="2" fontId="0" fillId="15" borderId="10" xfId="0" applyNumberFormat="1" applyFill="1" applyBorder="1" applyAlignment="1" applyProtection="1">
      <alignment horizontal="left" vertical="center"/>
      <protection locked="0"/>
    </xf>
    <xf numFmtId="164" fontId="0" fillId="0" borderId="13" xfId="3" applyNumberFormat="1" applyFont="1" applyFill="1" applyBorder="1" applyAlignment="1" applyProtection="1">
      <alignment horizontal="center" vertical="center" wrapText="1"/>
    </xf>
    <xf numFmtId="164" fontId="0" fillId="0" borderId="14" xfId="3" applyNumberFormat="1" applyFont="1" applyFill="1" applyBorder="1" applyAlignment="1" applyProtection="1">
      <alignment horizontal="center" vertical="center" wrapText="1"/>
    </xf>
    <xf numFmtId="2" fontId="0" fillId="0" borderId="10" xfId="3" applyNumberFormat="1" applyFont="1" applyFill="1" applyBorder="1" applyAlignment="1" applyProtection="1">
      <alignment horizontal="left" vertical="center"/>
    </xf>
    <xf numFmtId="2" fontId="0" fillId="15" borderId="10" xfId="0" applyNumberFormat="1" applyFill="1" applyBorder="1" applyAlignment="1" applyProtection="1">
      <alignment horizontal="center" vertical="center"/>
      <protection locked="0"/>
    </xf>
    <xf numFmtId="4" fontId="2" fillId="18" borderId="10" xfId="1" applyNumberFormat="1" applyFont="1" applyFill="1" applyBorder="1" applyAlignment="1">
      <alignment horizontal="center" vertical="center"/>
    </xf>
    <xf numFmtId="4" fontId="2" fillId="8" borderId="10" xfId="1" applyNumberFormat="1" applyFont="1" applyFill="1" applyBorder="1" applyAlignment="1" applyProtection="1">
      <alignment horizontal="center" vertical="center" wrapText="1"/>
    </xf>
    <xf numFmtId="4" fontId="2" fillId="18" borderId="10" xfId="0" applyNumberFormat="1" applyFont="1" applyFill="1" applyBorder="1" applyAlignment="1">
      <alignment horizontal="center" vertical="center"/>
    </xf>
    <xf numFmtId="166" fontId="2" fillId="8" borderId="10" xfId="3" applyNumberFormat="1" applyFont="1" applyFill="1" applyBorder="1" applyAlignment="1" applyProtection="1">
      <alignment horizontal="center" vertical="center" wrapText="1"/>
    </xf>
    <xf numFmtId="167" fontId="2" fillId="18" borderId="10" xfId="0" applyNumberFormat="1" applyFont="1" applyFill="1" applyBorder="1" applyAlignment="1">
      <alignment horizontal="center" vertical="center"/>
    </xf>
    <xf numFmtId="166" fontId="2" fillId="8" borderId="10" xfId="0" applyNumberFormat="1" applyFont="1" applyFill="1" applyBorder="1" applyAlignment="1">
      <alignment horizontal="center" vertical="center"/>
    </xf>
    <xf numFmtId="0" fontId="0" fillId="15" borderId="0" xfId="0" applyFill="1" applyAlignment="1">
      <alignment horizontal="center" vertical="center"/>
    </xf>
    <xf numFmtId="0" fontId="14" fillId="15" borderId="0" xfId="0" applyFont="1" applyFill="1" applyAlignment="1">
      <alignment horizontal="center" vertical="center"/>
    </xf>
    <xf numFmtId="0" fontId="0" fillId="15" borderId="0" xfId="0" applyFill="1" applyAlignment="1">
      <alignment horizontal="left" vertical="center"/>
    </xf>
    <xf numFmtId="0" fontId="0" fillId="0" borderId="0" xfId="0" applyAlignment="1">
      <alignment horizontal="left" vertical="center"/>
    </xf>
    <xf numFmtId="0" fontId="14" fillId="19" borderId="10" xfId="0" applyFont="1" applyFill="1" applyBorder="1" applyAlignment="1" applyProtection="1">
      <alignment horizontal="left" vertical="center"/>
      <protection locked="0"/>
    </xf>
    <xf numFmtId="4" fontId="5" fillId="18" borderId="10" xfId="0" applyNumberFormat="1" applyFont="1" applyFill="1" applyBorder="1" applyAlignment="1" applyProtection="1">
      <alignment horizontal="center" vertical="center"/>
      <protection locked="0"/>
    </xf>
    <xf numFmtId="4" fontId="16" fillId="8" borderId="10" xfId="0" applyNumberFormat="1" applyFont="1" applyFill="1" applyBorder="1" applyAlignment="1">
      <alignment horizontal="center" vertical="center" wrapText="1"/>
    </xf>
    <xf numFmtId="2" fontId="0" fillId="15" borderId="10" xfId="0" applyNumberFormat="1" applyFill="1" applyBorder="1" applyAlignment="1">
      <alignment horizontal="center" vertical="center"/>
    </xf>
    <xf numFmtId="166" fontId="2" fillId="18" borderId="10" xfId="0" applyNumberFormat="1" applyFont="1" applyFill="1" applyBorder="1" applyAlignment="1">
      <alignment horizontal="center" vertical="center"/>
    </xf>
    <xf numFmtId="4" fontId="5" fillId="18" borderId="10" xfId="1" applyNumberFormat="1" applyFont="1" applyFill="1" applyBorder="1" applyAlignment="1">
      <alignment horizontal="center" vertical="center"/>
    </xf>
    <xf numFmtId="2" fontId="0" fillId="0" borderId="10" xfId="0" applyNumberFormat="1" applyBorder="1" applyAlignment="1">
      <alignment horizontal="center" vertical="center"/>
    </xf>
    <xf numFmtId="2" fontId="0" fillId="0" borderId="10" xfId="0" applyNumberForma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10" xfId="0" applyFont="1" applyBorder="1" applyAlignment="1">
      <alignment horizontal="center" vertical="center"/>
    </xf>
    <xf numFmtId="4" fontId="5" fillId="8" borderId="10" xfId="0" applyNumberFormat="1" applyFont="1" applyFill="1" applyBorder="1" applyAlignment="1">
      <alignment horizontal="center" vertical="center"/>
    </xf>
    <xf numFmtId="4" fontId="2" fillId="8" borderId="10" xfId="1" applyNumberFormat="1" applyFont="1" applyFill="1" applyBorder="1" applyAlignment="1">
      <alignment horizontal="center" vertical="center"/>
    </xf>
    <xf numFmtId="2" fontId="0" fillId="20" borderId="10" xfId="3" applyNumberFormat="1" applyFont="1" applyFill="1" applyBorder="1" applyAlignment="1" applyProtection="1">
      <alignment horizontal="left" vertical="center"/>
    </xf>
    <xf numFmtId="1" fontId="14" fillId="15" borderId="10" xfId="1" applyNumberFormat="1" applyFont="1" applyFill="1" applyBorder="1" applyAlignment="1" applyProtection="1">
      <alignment horizontal="center" vertical="center"/>
      <protection locked="0"/>
    </xf>
    <xf numFmtId="1" fontId="14" fillId="15" borderId="12" xfId="1" applyNumberFormat="1" applyFont="1" applyFill="1" applyBorder="1" applyAlignment="1" applyProtection="1">
      <alignment horizontal="center" vertical="center"/>
      <protection locked="0"/>
    </xf>
    <xf numFmtId="0" fontId="0" fillId="15" borderId="11" xfId="0" applyFill="1" applyBorder="1" applyAlignment="1">
      <alignment horizontal="left" vertical="center"/>
    </xf>
    <xf numFmtId="2" fontId="2" fillId="8" borderId="10" xfId="0" applyNumberFormat="1" applyFont="1" applyFill="1" applyBorder="1" applyAlignment="1">
      <alignment horizontal="center" vertical="center"/>
    </xf>
    <xf numFmtId="2" fontId="0" fillId="0" borderId="10" xfId="0" applyNumberFormat="1" applyBorder="1" applyAlignment="1" applyProtection="1">
      <alignment horizontal="center" vertical="center"/>
      <protection locked="0"/>
    </xf>
    <xf numFmtId="164" fontId="0" fillId="0" borderId="13" xfId="3" applyNumberFormat="1" applyFont="1" applyFill="1" applyBorder="1" applyAlignment="1">
      <alignment horizontal="center" vertical="center" wrapText="1"/>
    </xf>
    <xf numFmtId="3" fontId="0" fillId="15" borderId="10" xfId="0" applyNumberFormat="1" applyFill="1" applyBorder="1" applyAlignment="1" applyProtection="1">
      <alignment horizontal="center" vertical="center"/>
      <protection locked="0"/>
    </xf>
    <xf numFmtId="3" fontId="17" fillId="21" borderId="10" xfId="0" applyNumberFormat="1" applyFont="1" applyFill="1" applyBorder="1" applyAlignment="1" applyProtection="1">
      <alignment horizontal="center" vertical="center"/>
      <protection locked="0"/>
    </xf>
    <xf numFmtId="4" fontId="2" fillId="8" borderId="10" xfId="0" applyNumberFormat="1" applyFont="1" applyFill="1" applyBorder="1" applyAlignment="1">
      <alignment horizontal="center" vertical="center"/>
    </xf>
    <xf numFmtId="0" fontId="0" fillId="15" borderId="10" xfId="0" applyFill="1" applyBorder="1" applyAlignment="1">
      <alignment horizontal="center" vertical="center"/>
    </xf>
    <xf numFmtId="166" fontId="5" fillId="8" borderId="10" xfId="3" applyNumberFormat="1" applyFont="1" applyFill="1" applyBorder="1" applyAlignment="1" applyProtection="1">
      <alignment horizontal="center" vertical="center" wrapText="1"/>
    </xf>
    <xf numFmtId="0" fontId="5" fillId="14" borderId="10" xfId="0" applyFont="1" applyFill="1"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vertical="center"/>
    </xf>
    <xf numFmtId="0" fontId="0" fillId="15" borderId="10" xfId="0" applyFill="1" applyBorder="1" applyAlignment="1">
      <alignment vertical="center"/>
    </xf>
    <xf numFmtId="164" fontId="0" fillId="0" borderId="10" xfId="3" applyNumberFormat="1" applyFont="1" applyFill="1" applyBorder="1" applyAlignment="1" applyProtection="1">
      <alignment horizontal="center" vertical="center" wrapText="1"/>
    </xf>
    <xf numFmtId="0" fontId="0" fillId="15" borderId="10" xfId="0" applyFill="1" applyBorder="1" applyAlignment="1">
      <alignment horizontal="left" vertical="center"/>
    </xf>
    <xf numFmtId="0" fontId="0" fillId="0" borderId="0" xfId="0" applyAlignment="1">
      <alignment horizontal="center"/>
    </xf>
    <xf numFmtId="0" fontId="0" fillId="0" borderId="0" xfId="0" applyAlignment="1">
      <alignment vertical="center"/>
    </xf>
    <xf numFmtId="0" fontId="0" fillId="15" borderId="0" xfId="0" applyFill="1" applyAlignment="1" applyProtection="1">
      <alignment horizontal="center" vertical="center"/>
      <protection locked="0"/>
    </xf>
    <xf numFmtId="0" fontId="14" fillId="15" borderId="15" xfId="0" applyFont="1" applyFill="1" applyBorder="1" applyAlignment="1" applyProtection="1">
      <alignment horizontal="center" vertical="center"/>
      <protection locked="0"/>
    </xf>
    <xf numFmtId="2" fontId="5" fillId="8" borderId="10" xfId="0" applyNumberFormat="1" applyFont="1" applyFill="1" applyBorder="1" applyAlignment="1">
      <alignment horizontal="center" vertical="center"/>
    </xf>
    <xf numFmtId="2" fontId="2" fillId="18" borderId="10" xfId="0" applyNumberFormat="1" applyFont="1" applyFill="1" applyBorder="1" applyAlignment="1">
      <alignment horizontal="center" vertical="center"/>
    </xf>
    <xf numFmtId="2" fontId="14" fillId="15" borderId="10" xfId="1" applyNumberFormat="1" applyFont="1" applyFill="1" applyBorder="1" applyAlignment="1" applyProtection="1">
      <alignment horizontal="center" vertical="center"/>
      <protection locked="0"/>
    </xf>
    <xf numFmtId="2" fontId="14" fillId="15" borderId="12" xfId="1" applyNumberFormat="1" applyFont="1" applyFill="1" applyBorder="1" applyAlignment="1" applyProtection="1">
      <alignment horizontal="center" vertical="center"/>
      <protection locked="0"/>
    </xf>
    <xf numFmtId="2" fontId="5" fillId="18" borderId="10" xfId="0" applyNumberFormat="1" applyFont="1" applyFill="1" applyBorder="1" applyAlignment="1">
      <alignment horizontal="center" vertical="center"/>
    </xf>
    <xf numFmtId="167" fontId="2" fillId="18" borderId="10" xfId="0" applyNumberFormat="1" applyFont="1" applyFill="1" applyBorder="1" applyAlignment="1">
      <alignment horizontal="center" vertical="center" wrapText="1"/>
    </xf>
    <xf numFmtId="166" fontId="2" fillId="8" borderId="10" xfId="0" applyNumberFormat="1" applyFont="1" applyFill="1" applyBorder="1" applyAlignment="1">
      <alignment horizontal="center" vertical="center" wrapText="1"/>
    </xf>
    <xf numFmtId="2" fontId="0" fillId="15" borderId="10" xfId="0" applyNumberFormat="1" applyFill="1" applyBorder="1" applyAlignment="1">
      <alignment horizontal="center" vertical="center" wrapText="1"/>
    </xf>
    <xf numFmtId="166" fontId="2" fillId="18" borderId="10" xfId="0" applyNumberFormat="1" applyFont="1" applyFill="1" applyBorder="1" applyAlignment="1">
      <alignment horizontal="center" vertical="center" wrapText="1"/>
    </xf>
    <xf numFmtId="2" fontId="14" fillId="15" borderId="10" xfId="0" applyNumberFormat="1" applyFont="1" applyFill="1" applyBorder="1" applyAlignment="1" applyProtection="1">
      <alignment horizontal="center" vertical="center"/>
      <protection locked="0"/>
    </xf>
    <xf numFmtId="2" fontId="14" fillId="15" borderId="12" xfId="0" applyNumberFormat="1" applyFont="1" applyFill="1" applyBorder="1" applyAlignment="1" applyProtection="1">
      <alignment horizontal="center" vertical="center"/>
      <protection locked="0"/>
    </xf>
    <xf numFmtId="1" fontId="14" fillId="15" borderId="10" xfId="0" applyNumberFormat="1" applyFont="1" applyFill="1" applyBorder="1" applyAlignment="1" applyProtection="1">
      <alignment horizontal="center" vertical="center"/>
      <protection locked="0"/>
    </xf>
    <xf numFmtId="1" fontId="14" fillId="15" borderId="12" xfId="0" applyNumberFormat="1" applyFont="1" applyFill="1" applyBorder="1" applyAlignment="1" applyProtection="1">
      <alignment horizontal="center" vertical="center"/>
      <protection locked="0"/>
    </xf>
    <xf numFmtId="2" fontId="0" fillId="15" borderId="10" xfId="0" applyNumberFormat="1" applyFill="1" applyBorder="1" applyAlignment="1" applyProtection="1">
      <alignment horizontal="left" vertical="center" wrapText="1"/>
      <protection locked="0"/>
    </xf>
    <xf numFmtId="0" fontId="0" fillId="15" borderId="10" xfId="0" applyFill="1" applyBorder="1" applyAlignment="1" applyProtection="1">
      <alignment horizontal="left" vertical="center"/>
      <protection locked="0"/>
    </xf>
    <xf numFmtId="2" fontId="0" fillId="15" borderId="16" xfId="0" applyNumberFormat="1" applyFill="1" applyBorder="1" applyAlignment="1" applyProtection="1">
      <alignment horizontal="center" vertical="center" wrapText="1"/>
      <protection locked="0"/>
    </xf>
    <xf numFmtId="166" fontId="2" fillId="18" borderId="10" xfId="3" applyNumberFormat="1" applyFont="1" applyFill="1" applyBorder="1" applyAlignment="1" applyProtection="1">
      <alignment horizontal="center" vertical="center" wrapText="1"/>
    </xf>
    <xf numFmtId="3" fontId="0" fillId="0" borderId="10" xfId="0" applyNumberFormat="1" applyBorder="1" applyAlignment="1" applyProtection="1">
      <alignment horizontal="center" vertical="center"/>
      <protection locked="0"/>
    </xf>
    <xf numFmtId="0" fontId="0" fillId="15" borderId="17" xfId="0" applyFill="1" applyBorder="1" applyAlignment="1" applyProtection="1">
      <alignment horizontal="left" vertical="center"/>
      <protection locked="0"/>
    </xf>
    <xf numFmtId="2" fontId="0" fillId="15" borderId="10" xfId="0" applyNumberFormat="1" applyFill="1" applyBorder="1" applyAlignment="1" applyProtection="1">
      <alignment horizontal="center" vertical="center" wrapText="1"/>
      <protection locked="0"/>
    </xf>
    <xf numFmtId="3" fontId="0" fillId="0" borderId="10" xfId="0" applyNumberFormat="1" applyBorder="1" applyAlignment="1">
      <alignment horizontal="center" vertical="center"/>
    </xf>
    <xf numFmtId="0" fontId="14" fillId="22" borderId="10" xfId="0" applyFont="1" applyFill="1" applyBorder="1" applyAlignment="1" applyProtection="1">
      <alignment horizontal="center" vertical="center"/>
      <protection locked="0"/>
    </xf>
    <xf numFmtId="0" fontId="0" fillId="22" borderId="17" xfId="0" applyFill="1" applyBorder="1" applyAlignment="1" applyProtection="1">
      <alignment horizontal="left" vertical="center"/>
      <protection locked="0"/>
    </xf>
    <xf numFmtId="0" fontId="14" fillId="22" borderId="10" xfId="0" applyFont="1" applyFill="1" applyBorder="1" applyAlignment="1" applyProtection="1">
      <alignment horizontal="left" vertical="center"/>
      <protection locked="0"/>
    </xf>
    <xf numFmtId="167" fontId="14" fillId="15" borderId="10" xfId="0" applyNumberFormat="1" applyFont="1" applyFill="1" applyBorder="1" applyAlignment="1" applyProtection="1">
      <alignment horizontal="center" vertical="center"/>
      <protection locked="0"/>
    </xf>
    <xf numFmtId="167" fontId="14" fillId="15" borderId="12" xfId="0" applyNumberFormat="1" applyFont="1" applyFill="1" applyBorder="1" applyAlignment="1" applyProtection="1">
      <alignment horizontal="center" vertical="center"/>
      <protection locked="0"/>
    </xf>
    <xf numFmtId="0" fontId="0" fillId="22" borderId="18" xfId="0" applyFill="1" applyBorder="1" applyAlignment="1" applyProtection="1">
      <alignment horizontal="left" vertical="center"/>
      <protection locked="0"/>
    </xf>
    <xf numFmtId="0" fontId="14" fillId="22" borderId="9" xfId="0" applyFont="1" applyFill="1" applyBorder="1" applyAlignment="1" applyProtection="1">
      <alignment horizontal="left" vertical="center"/>
      <protection locked="0"/>
    </xf>
    <xf numFmtId="0" fontId="14" fillId="22" borderId="9" xfId="0" applyFont="1" applyFill="1" applyBorder="1" applyAlignment="1" applyProtection="1">
      <alignment horizontal="center" vertical="center"/>
      <protection locked="0"/>
    </xf>
    <xf numFmtId="3" fontId="15" fillId="23" borderId="10" xfId="0" applyNumberFormat="1" applyFont="1" applyFill="1" applyBorder="1" applyAlignment="1" applyProtection="1">
      <alignment horizontal="center" vertical="center"/>
      <protection locked="0"/>
    </xf>
    <xf numFmtId="0" fontId="14" fillId="22" borderId="18" xfId="0" applyFont="1" applyFill="1" applyBorder="1" applyAlignment="1" applyProtection="1">
      <alignment horizontal="left" vertical="center"/>
      <protection locked="0"/>
    </xf>
    <xf numFmtId="166" fontId="2" fillId="18" borderId="10" xfId="0" applyNumberFormat="1" applyFont="1" applyFill="1" applyBorder="1" applyAlignment="1" applyProtection="1">
      <alignment horizontal="center" vertical="center"/>
      <protection locked="0"/>
    </xf>
    <xf numFmtId="2" fontId="14" fillId="21" borderId="10" xfId="0" applyNumberFormat="1" applyFont="1" applyFill="1" applyBorder="1" applyAlignment="1" applyProtection="1">
      <alignment horizontal="center" vertical="center"/>
      <protection locked="0"/>
    </xf>
    <xf numFmtId="3" fontId="2" fillId="18" borderId="10" xfId="0" applyNumberFormat="1" applyFont="1" applyFill="1" applyBorder="1" applyAlignment="1">
      <alignment horizontal="center" vertical="center" wrapText="1"/>
    </xf>
    <xf numFmtId="2" fontId="0" fillId="24" borderId="10" xfId="0" applyNumberFormat="1" applyFill="1" applyBorder="1" applyAlignment="1">
      <alignment horizontal="center" vertical="center" wrapText="1"/>
    </xf>
    <xf numFmtId="3" fontId="2" fillId="8" borderId="10" xfId="0" applyNumberFormat="1" applyFont="1" applyFill="1" applyBorder="1" applyAlignment="1">
      <alignment horizontal="center" vertical="center" wrapText="1"/>
    </xf>
    <xf numFmtId="2" fontId="0" fillId="0" borderId="10" xfId="0" applyNumberFormat="1" applyBorder="1" applyAlignment="1">
      <alignment horizontal="center" vertical="center" wrapText="1"/>
    </xf>
    <xf numFmtId="2" fontId="14" fillId="0" borderId="10" xfId="0" applyNumberFormat="1" applyFont="1" applyBorder="1" applyAlignment="1">
      <alignment horizontal="center" vertical="center" wrapText="1"/>
    </xf>
    <xf numFmtId="0" fontId="3" fillId="15" borderId="10" xfId="0" applyFont="1" applyFill="1" applyBorder="1" applyAlignment="1" applyProtection="1">
      <alignment horizontal="center" vertical="center"/>
      <protection locked="0"/>
    </xf>
    <xf numFmtId="0" fontId="14" fillId="0" borderId="17" xfId="0" applyFont="1" applyBorder="1" applyAlignment="1" applyProtection="1">
      <alignment horizontal="left" vertical="center"/>
      <protection locked="0"/>
    </xf>
    <xf numFmtId="0" fontId="15" fillId="15" borderId="10" xfId="0" applyFont="1" applyFill="1" applyBorder="1" applyAlignment="1" applyProtection="1">
      <alignment horizontal="left" vertical="center"/>
      <protection locked="0"/>
    </xf>
    <xf numFmtId="2" fontId="14" fillId="15" borderId="10" xfId="0" applyNumberFormat="1" applyFont="1" applyFill="1" applyBorder="1" applyAlignment="1">
      <alignment horizontal="center" vertical="center"/>
    </xf>
    <xf numFmtId="0" fontId="14" fillId="12" borderId="10" xfId="0" applyFont="1" applyFill="1" applyBorder="1" applyAlignment="1" applyProtection="1">
      <alignment horizontal="left" vertical="center"/>
      <protection locked="0"/>
    </xf>
    <xf numFmtId="0" fontId="0" fillId="15" borderId="10" xfId="0" applyFill="1" applyBorder="1" applyAlignment="1" applyProtection="1">
      <alignment horizontal="center" vertical="center"/>
      <protection locked="0"/>
    </xf>
    <xf numFmtId="2" fontId="0" fillId="0" borderId="10" xfId="3" applyNumberFormat="1" applyFont="1" applyFill="1" applyBorder="1" applyAlignment="1" applyProtection="1">
      <alignment horizontal="center" vertical="center" wrapText="1"/>
    </xf>
    <xf numFmtId="0" fontId="14" fillId="19" borderId="10" xfId="0" applyFont="1" applyFill="1" applyBorder="1" applyAlignment="1" applyProtection="1">
      <alignment horizontal="center" vertical="center"/>
      <protection locked="0"/>
    </xf>
    <xf numFmtId="0" fontId="14" fillId="17" borderId="10" xfId="0" applyFont="1" applyFill="1" applyBorder="1" applyAlignment="1" applyProtection="1">
      <alignment horizontal="center" vertical="center"/>
      <protection locked="0"/>
    </xf>
    <xf numFmtId="167" fontId="2" fillId="8" borderId="10" xfId="3" applyNumberFormat="1" applyFont="1" applyFill="1" applyBorder="1" applyAlignment="1" applyProtection="1">
      <alignment horizontal="center" vertical="center" wrapText="1"/>
    </xf>
    <xf numFmtId="0" fontId="14" fillId="17" borderId="10" xfId="0" applyFont="1" applyFill="1" applyBorder="1" applyAlignment="1" applyProtection="1">
      <alignment horizontal="left" vertical="center"/>
      <protection locked="0"/>
    </xf>
    <xf numFmtId="3" fontId="15" fillId="19" borderId="10" xfId="0" applyNumberFormat="1" applyFont="1" applyFill="1" applyBorder="1" applyAlignment="1" applyProtection="1">
      <alignment horizontal="center" vertical="center"/>
      <protection locked="0"/>
    </xf>
    <xf numFmtId="0" fontId="14" fillId="17" borderId="9" xfId="0" applyFont="1" applyFill="1" applyBorder="1" applyAlignment="1" applyProtection="1">
      <alignment horizontal="left" vertical="center"/>
      <protection locked="0"/>
    </xf>
    <xf numFmtId="2" fontId="0" fillId="18" borderId="10" xfId="0" applyNumberFormat="1" applyFill="1" applyBorder="1" applyAlignment="1">
      <alignment horizontal="center" vertical="center"/>
    </xf>
    <xf numFmtId="2" fontId="0" fillId="8" borderId="10" xfId="0" applyNumberFormat="1" applyFill="1" applyBorder="1" applyAlignment="1">
      <alignment horizontal="center" vertical="center"/>
    </xf>
    <xf numFmtId="2" fontId="2" fillId="12" borderId="10" xfId="0" applyNumberFormat="1" applyFont="1" applyFill="1" applyBorder="1" applyAlignment="1">
      <alignment horizontal="center" vertical="center"/>
    </xf>
    <xf numFmtId="2" fontId="0" fillId="12" borderId="10" xfId="0" applyNumberFormat="1" applyFill="1" applyBorder="1" applyAlignment="1" applyProtection="1">
      <alignment horizontal="center" vertical="center"/>
      <protection locked="0"/>
    </xf>
    <xf numFmtId="2" fontId="0" fillId="15" borderId="10" xfId="0" applyNumberFormat="1" applyFill="1" applyBorder="1" applyAlignment="1">
      <alignment horizontal="left" vertical="center" wrapText="1"/>
    </xf>
    <xf numFmtId="2" fontId="0" fillId="12" borderId="10" xfId="0" applyNumberFormat="1" applyFill="1" applyBorder="1" applyAlignment="1" applyProtection="1">
      <alignment horizontal="left" vertical="center"/>
      <protection locked="0"/>
    </xf>
    <xf numFmtId="2" fontId="0" fillId="15" borderId="10" xfId="0" applyNumberFormat="1" applyFill="1" applyBorder="1" applyAlignment="1" applyProtection="1">
      <alignment horizontal="left" vertical="top"/>
      <protection locked="0"/>
    </xf>
    <xf numFmtId="166" fontId="13" fillId="17" borderId="10" xfId="0" applyNumberFormat="1" applyFont="1" applyFill="1" applyBorder="1" applyAlignment="1">
      <alignment horizontal="center" vertical="center"/>
    </xf>
    <xf numFmtId="3" fontId="14" fillId="15" borderId="10" xfId="0" applyNumberFormat="1" applyFont="1" applyFill="1" applyBorder="1" applyAlignment="1" applyProtection="1">
      <alignment horizontal="center" vertical="center"/>
      <protection locked="0"/>
    </xf>
    <xf numFmtId="2" fontId="2" fillId="18" borderId="10" xfId="0" applyNumberFormat="1" applyFont="1" applyFill="1" applyBorder="1" applyAlignment="1" applyProtection="1">
      <alignment horizontal="center" vertical="center"/>
      <protection locked="0"/>
    </xf>
    <xf numFmtId="3" fontId="14" fillId="15" borderId="12" xfId="0" applyNumberFormat="1" applyFont="1" applyFill="1" applyBorder="1" applyAlignment="1" applyProtection="1">
      <alignment horizontal="center" vertical="center"/>
      <protection locked="0"/>
    </xf>
    <xf numFmtId="1" fontId="14" fillId="15" borderId="10" xfId="3" applyNumberFormat="1" applyFont="1" applyFill="1" applyBorder="1" applyAlignment="1" applyProtection="1">
      <alignment horizontal="center" vertical="center"/>
      <protection locked="0"/>
    </xf>
    <xf numFmtId="2" fontId="14" fillId="15" borderId="10" xfId="3" applyNumberFormat="1" applyFont="1" applyFill="1" applyBorder="1" applyAlignment="1" applyProtection="1">
      <alignment horizontal="center" vertical="center"/>
      <protection locked="0"/>
    </xf>
    <xf numFmtId="2" fontId="14" fillId="15" borderId="12" xfId="3" applyNumberFormat="1" applyFont="1" applyFill="1" applyBorder="1" applyAlignment="1" applyProtection="1">
      <alignment horizontal="center" vertical="center"/>
      <protection locked="0"/>
    </xf>
    <xf numFmtId="3" fontId="14" fillId="0" borderId="10" xfId="1" applyNumberFormat="1" applyFont="1" applyFill="1" applyBorder="1" applyAlignment="1" applyProtection="1">
      <alignment horizontal="center" vertical="center"/>
      <protection locked="0"/>
    </xf>
    <xf numFmtId="165" fontId="0" fillId="15" borderId="10" xfId="1" applyFont="1" applyFill="1" applyBorder="1" applyAlignment="1">
      <alignment horizontal="center" vertical="center"/>
    </xf>
    <xf numFmtId="165" fontId="0" fillId="15" borderId="10" xfId="1" applyFont="1" applyFill="1" applyBorder="1" applyAlignment="1" applyProtection="1">
      <alignment horizontal="center" vertical="center"/>
      <protection locked="0"/>
    </xf>
    <xf numFmtId="165" fontId="0" fillId="15" borderId="10" xfId="1" applyFont="1" applyFill="1" applyBorder="1" applyAlignment="1">
      <alignment horizontal="left" vertical="center"/>
    </xf>
    <xf numFmtId="2" fontId="0" fillId="25" borderId="10" xfId="3" applyNumberFormat="1" applyFont="1" applyFill="1" applyBorder="1" applyAlignment="1" applyProtection="1">
      <alignment horizontal="center" vertical="center"/>
    </xf>
    <xf numFmtId="2" fontId="0" fillId="15" borderId="10" xfId="0" applyNumberFormat="1" applyFill="1" applyBorder="1" applyAlignment="1">
      <alignment horizontal="left" vertical="top"/>
    </xf>
    <xf numFmtId="0" fontId="0" fillId="0" borderId="10" xfId="0" applyBorder="1"/>
    <xf numFmtId="2" fontId="14" fillId="15" borderId="10" xfId="2" applyNumberFormat="1" applyFont="1" applyFill="1" applyBorder="1" applyAlignment="1" applyProtection="1">
      <alignment horizontal="center" vertical="center"/>
      <protection locked="0"/>
    </xf>
    <xf numFmtId="9" fontId="14" fillId="15" borderId="10" xfId="3" applyFont="1" applyFill="1" applyBorder="1" applyAlignment="1" applyProtection="1">
      <alignment horizontal="center" vertical="center"/>
      <protection locked="0"/>
    </xf>
    <xf numFmtId="9" fontId="14" fillId="15" borderId="12" xfId="3" applyFont="1" applyFill="1" applyBorder="1" applyAlignment="1" applyProtection="1">
      <alignment horizontal="center" vertical="center"/>
      <protection locked="0"/>
    </xf>
    <xf numFmtId="169" fontId="14" fillId="15" borderId="10" xfId="1" applyNumberFormat="1" applyFont="1" applyFill="1" applyBorder="1" applyAlignment="1" applyProtection="1">
      <alignment horizontal="center" vertical="center"/>
      <protection locked="0"/>
    </xf>
    <xf numFmtId="169" fontId="14" fillId="15" borderId="12" xfId="1" applyNumberFormat="1" applyFont="1" applyFill="1" applyBorder="1" applyAlignment="1" applyProtection="1">
      <alignment horizontal="center" vertical="center"/>
      <protection locked="0"/>
    </xf>
    <xf numFmtId="3" fontId="14" fillId="15" borderId="10" xfId="1" applyNumberFormat="1" applyFont="1" applyFill="1" applyBorder="1" applyAlignment="1" applyProtection="1">
      <alignment horizontal="center" vertical="center"/>
      <protection locked="0"/>
    </xf>
    <xf numFmtId="0" fontId="14" fillId="21" borderId="10" xfId="0" applyFont="1" applyFill="1" applyBorder="1" applyAlignment="1" applyProtection="1">
      <alignment horizontal="left" vertical="center"/>
      <protection locked="0"/>
    </xf>
    <xf numFmtId="1" fontId="14" fillId="0" borderId="10" xfId="1" applyNumberFormat="1" applyFont="1" applyFill="1" applyBorder="1" applyAlignment="1" applyProtection="1">
      <alignment horizontal="center" vertical="center"/>
      <protection locked="0"/>
    </xf>
    <xf numFmtId="2" fontId="14" fillId="0" borderId="10" xfId="1" applyNumberFormat="1" applyFont="1" applyFill="1" applyBorder="1" applyAlignment="1" applyProtection="1">
      <alignment horizontal="center" vertical="center"/>
      <protection locked="0"/>
    </xf>
    <xf numFmtId="9" fontId="14" fillId="19" borderId="10" xfId="3" applyFont="1" applyFill="1" applyBorder="1" applyAlignment="1" applyProtection="1">
      <alignment horizontal="center" vertical="center"/>
      <protection locked="0"/>
    </xf>
    <xf numFmtId="2" fontId="4" fillId="8" borderId="10" xfId="0" applyNumberFormat="1" applyFont="1" applyFill="1" applyBorder="1" applyAlignment="1">
      <alignment horizontal="center" vertical="center"/>
    </xf>
    <xf numFmtId="9" fontId="14" fillId="0" borderId="10" xfId="3" applyFont="1" applyFill="1" applyBorder="1" applyAlignment="1" applyProtection="1">
      <alignment horizontal="center" vertical="center"/>
      <protection locked="0"/>
    </xf>
    <xf numFmtId="2" fontId="14" fillId="0" borderId="10" xfId="3" applyNumberFormat="1" applyFont="1" applyFill="1" applyBorder="1" applyAlignment="1" applyProtection="1">
      <alignment horizontal="center" vertical="center"/>
      <protection locked="0"/>
    </xf>
    <xf numFmtId="0" fontId="14" fillId="21" borderId="9" xfId="0" applyFont="1" applyFill="1" applyBorder="1" applyAlignment="1" applyProtection="1">
      <alignment horizontal="left" vertical="center"/>
      <protection locked="0"/>
    </xf>
    <xf numFmtId="167" fontId="14" fillId="0" borderId="10" xfId="1" applyNumberFormat="1" applyFont="1" applyFill="1" applyBorder="1" applyAlignment="1" applyProtection="1">
      <alignment horizontal="center" vertical="center"/>
      <protection locked="0"/>
    </xf>
    <xf numFmtId="9" fontId="14" fillId="15" borderId="10" xfId="0" applyNumberFormat="1" applyFont="1" applyFill="1" applyBorder="1" applyAlignment="1" applyProtection="1">
      <alignment horizontal="center" vertical="center"/>
      <protection locked="0"/>
    </xf>
    <xf numFmtId="9" fontId="14" fillId="15" borderId="12" xfId="0" applyNumberFormat="1" applyFont="1" applyFill="1" applyBorder="1" applyAlignment="1" applyProtection="1">
      <alignment horizontal="center" vertical="center"/>
      <protection locked="0"/>
    </xf>
    <xf numFmtId="2" fontId="5" fillId="12" borderId="10" xfId="0" applyNumberFormat="1" applyFont="1" applyFill="1" applyBorder="1" applyAlignment="1">
      <alignment horizontal="center" vertical="center"/>
    </xf>
    <xf numFmtId="166" fontId="2" fillId="12" borderId="10" xfId="3" applyNumberFormat="1" applyFont="1" applyFill="1" applyBorder="1" applyAlignment="1" applyProtection="1">
      <alignment horizontal="center" vertical="center" wrapText="1"/>
    </xf>
    <xf numFmtId="4" fontId="14" fillId="15" borderId="9" xfId="0" applyNumberFormat="1" applyFont="1" applyFill="1" applyBorder="1" applyAlignment="1" applyProtection="1">
      <alignment horizontal="center" vertical="center"/>
      <protection locked="0"/>
    </xf>
    <xf numFmtId="10" fontId="14" fillId="15" borderId="9" xfId="0" applyNumberFormat="1" applyFont="1" applyFill="1" applyBorder="1" applyAlignment="1" applyProtection="1">
      <alignment horizontal="center" vertical="center"/>
      <protection locked="0"/>
    </xf>
    <xf numFmtId="10" fontId="14" fillId="15" borderId="15" xfId="0" applyNumberFormat="1" applyFont="1" applyFill="1" applyBorder="1" applyAlignment="1" applyProtection="1">
      <alignment horizontal="center" vertical="center"/>
      <protection locked="0"/>
    </xf>
    <xf numFmtId="167" fontId="2" fillId="12" borderId="10" xfId="3" applyNumberFormat="1" applyFont="1" applyFill="1" applyBorder="1" applyAlignment="1" applyProtection="1">
      <alignment horizontal="center" vertical="center" wrapText="1"/>
    </xf>
    <xf numFmtId="10" fontId="14" fillId="12" borderId="10" xfId="0" applyNumberFormat="1" applyFont="1" applyFill="1" applyBorder="1" applyAlignment="1" applyProtection="1">
      <alignment horizontal="left" vertical="center"/>
      <protection locked="0"/>
    </xf>
    <xf numFmtId="10" fontId="14" fillId="15" borderId="10" xfId="0" applyNumberFormat="1" applyFont="1" applyFill="1" applyBorder="1" applyAlignment="1" applyProtection="1">
      <alignment horizontal="left" vertical="center"/>
      <protection locked="0"/>
    </xf>
    <xf numFmtId="10" fontId="14" fillId="15" borderId="10" xfId="0" applyNumberFormat="1" applyFont="1" applyFill="1" applyBorder="1" applyAlignment="1" applyProtection="1">
      <alignment horizontal="center" vertical="center"/>
      <protection locked="0"/>
    </xf>
    <xf numFmtId="0" fontId="14" fillId="15" borderId="9" xfId="0" applyFont="1" applyFill="1" applyBorder="1" applyAlignment="1" applyProtection="1">
      <alignment horizontal="center" vertical="center" wrapText="1"/>
      <protection locked="0"/>
    </xf>
    <xf numFmtId="3" fontId="14" fillId="15" borderId="9" xfId="0" applyNumberFormat="1" applyFont="1" applyFill="1" applyBorder="1" applyAlignment="1" applyProtection="1">
      <alignment horizontal="center" vertical="center"/>
      <protection locked="0"/>
    </xf>
    <xf numFmtId="2" fontId="2" fillId="18" borderId="10" xfId="0" applyNumberFormat="1" applyFont="1" applyFill="1" applyBorder="1" applyAlignment="1" applyProtection="1">
      <alignment horizontal="center" vertical="center" wrapText="1"/>
      <protection locked="0"/>
    </xf>
    <xf numFmtId="2" fontId="2" fillId="12" borderId="10" xfId="0" applyNumberFormat="1" applyFont="1" applyFill="1" applyBorder="1" applyAlignment="1">
      <alignment horizontal="center" vertical="center" wrapText="1"/>
    </xf>
    <xf numFmtId="2" fontId="0" fillId="12" borderId="10" xfId="0" applyNumberFormat="1" applyFill="1" applyBorder="1" applyAlignment="1" applyProtection="1">
      <alignment horizontal="center" vertical="center" wrapText="1"/>
      <protection locked="0"/>
    </xf>
    <xf numFmtId="2" fontId="14" fillId="15" borderId="10" xfId="0" applyNumberFormat="1" applyFont="1" applyFill="1" applyBorder="1" applyAlignment="1" applyProtection="1">
      <alignment horizontal="left" vertical="center"/>
      <protection locked="0"/>
    </xf>
    <xf numFmtId="4" fontId="14" fillId="15" borderId="10" xfId="0" applyNumberFormat="1" applyFont="1" applyFill="1" applyBorder="1" applyAlignment="1" applyProtection="1">
      <alignment horizontal="center" vertical="center"/>
      <protection locked="0"/>
    </xf>
    <xf numFmtId="4" fontId="14" fillId="15" borderId="10" xfId="0" applyNumberFormat="1" applyFont="1" applyFill="1" applyBorder="1" applyAlignment="1" applyProtection="1">
      <alignment horizontal="left" vertical="center"/>
      <protection locked="0"/>
    </xf>
    <xf numFmtId="0" fontId="14" fillId="15" borderId="18" xfId="0" applyFont="1" applyFill="1" applyBorder="1" applyAlignment="1" applyProtection="1">
      <alignment horizontal="center" vertical="center"/>
      <protection locked="0"/>
    </xf>
    <xf numFmtId="0" fontId="14" fillId="15" borderId="18" xfId="0" applyFont="1" applyFill="1" applyBorder="1" applyAlignment="1" applyProtection="1">
      <alignment horizontal="left" vertical="center"/>
      <protection locked="0"/>
    </xf>
    <xf numFmtId="3" fontId="15" fillId="0" borderId="10" xfId="1" applyNumberFormat="1" applyFont="1" applyFill="1" applyBorder="1" applyAlignment="1" applyProtection="1">
      <alignment horizontal="center" vertical="center"/>
      <protection locked="0"/>
    </xf>
    <xf numFmtId="3" fontId="15" fillId="0" borderId="12" xfId="1" applyNumberFormat="1" applyFont="1" applyFill="1" applyBorder="1" applyAlignment="1" applyProtection="1">
      <alignment horizontal="center" vertical="center"/>
      <protection locked="0"/>
    </xf>
    <xf numFmtId="3" fontId="14" fillId="0" borderId="12" xfId="1" applyNumberFormat="1" applyFont="1" applyFill="1" applyBorder="1" applyAlignment="1" applyProtection="1">
      <alignment horizontal="center" vertical="center"/>
      <protection locked="0"/>
    </xf>
    <xf numFmtId="3" fontId="14" fillId="15" borderId="10" xfId="3" applyNumberFormat="1" applyFont="1" applyFill="1" applyBorder="1" applyAlignment="1" applyProtection="1">
      <alignment horizontal="center" vertical="center"/>
      <protection locked="0"/>
    </xf>
    <xf numFmtId="3" fontId="14" fillId="15" borderId="12" xfId="3" applyNumberFormat="1" applyFont="1" applyFill="1" applyBorder="1" applyAlignment="1" applyProtection="1">
      <alignment horizontal="center" vertical="center"/>
      <protection locked="0"/>
    </xf>
    <xf numFmtId="2" fontId="0" fillId="12" borderId="10" xfId="0" applyNumberFormat="1" applyFill="1" applyBorder="1" applyAlignment="1">
      <alignment horizontal="center" vertical="center"/>
    </xf>
    <xf numFmtId="166" fontId="2" fillId="18" borderId="10" xfId="3" applyNumberFormat="1" applyFont="1" applyFill="1" applyBorder="1" applyAlignment="1" applyProtection="1">
      <alignment horizontal="center" vertical="center"/>
    </xf>
    <xf numFmtId="3" fontId="14" fillId="17" borderId="10" xfId="0" applyNumberFormat="1" applyFont="1" applyFill="1" applyBorder="1" applyAlignment="1" applyProtection="1">
      <alignment horizontal="center" vertical="center"/>
      <protection locked="0"/>
    </xf>
    <xf numFmtId="3" fontId="14" fillId="17" borderId="10" xfId="2" applyNumberFormat="1" applyFont="1" applyFill="1" applyBorder="1" applyAlignment="1" applyProtection="1">
      <alignment horizontal="center" vertical="center"/>
      <protection locked="0"/>
    </xf>
    <xf numFmtId="3" fontId="14" fillId="17" borderId="10" xfId="3" applyNumberFormat="1" applyFont="1" applyFill="1" applyBorder="1" applyAlignment="1" applyProtection="1">
      <alignment horizontal="center" vertical="center"/>
      <protection locked="0"/>
    </xf>
    <xf numFmtId="9" fontId="2" fillId="12" borderId="10" xfId="3" applyFont="1" applyFill="1" applyBorder="1" applyAlignment="1" applyProtection="1">
      <alignment horizontal="center" vertical="center"/>
    </xf>
    <xf numFmtId="9" fontId="0" fillId="12" borderId="10" xfId="3" applyFont="1" applyFill="1" applyBorder="1" applyAlignment="1" applyProtection="1">
      <alignment horizontal="center" vertical="center"/>
      <protection locked="0"/>
    </xf>
    <xf numFmtId="2" fontId="0" fillId="15" borderId="10" xfId="1" applyNumberFormat="1" applyFont="1" applyFill="1" applyBorder="1" applyAlignment="1">
      <alignment horizontal="center" vertical="center"/>
    </xf>
    <xf numFmtId="9" fontId="0" fillId="15" borderId="10" xfId="3" applyFont="1" applyFill="1" applyBorder="1" applyAlignment="1" applyProtection="1">
      <alignment horizontal="left" vertical="top"/>
      <protection locked="0"/>
    </xf>
    <xf numFmtId="9" fontId="0" fillId="15" borderId="10" xfId="3" applyFont="1" applyFill="1" applyBorder="1" applyAlignment="1" applyProtection="1">
      <alignment horizontal="center" vertical="center"/>
      <protection locked="0"/>
    </xf>
    <xf numFmtId="166" fontId="2" fillId="8" borderId="10" xfId="3" applyNumberFormat="1" applyFont="1" applyFill="1" applyBorder="1" applyAlignment="1" applyProtection="1">
      <alignment horizontal="center" vertical="center"/>
    </xf>
    <xf numFmtId="3" fontId="14" fillId="15" borderId="10" xfId="2" applyNumberFormat="1" applyFont="1" applyFill="1" applyBorder="1" applyAlignment="1" applyProtection="1">
      <alignment horizontal="center" vertical="center"/>
      <protection locked="0"/>
    </xf>
    <xf numFmtId="3" fontId="14" fillId="15" borderId="12" xfId="2" applyNumberFormat="1" applyFont="1" applyFill="1" applyBorder="1" applyAlignment="1" applyProtection="1">
      <alignment horizontal="center" vertical="center"/>
      <protection locked="0"/>
    </xf>
    <xf numFmtId="4" fontId="0" fillId="15" borderId="10" xfId="0" applyNumberFormat="1" applyFill="1" applyBorder="1" applyAlignment="1" applyProtection="1">
      <alignment horizontal="center" vertical="center"/>
      <protection locked="0"/>
    </xf>
    <xf numFmtId="170" fontId="0" fillId="15" borderId="10" xfId="1" applyNumberFormat="1" applyFont="1" applyFill="1" applyBorder="1" applyAlignment="1" applyProtection="1">
      <alignment horizontal="center" vertical="center"/>
      <protection locked="0"/>
    </xf>
    <xf numFmtId="2" fontId="0" fillId="0" borderId="10" xfId="3" applyNumberFormat="1" applyFont="1" applyFill="1" applyBorder="1" applyAlignment="1" applyProtection="1">
      <alignment horizontal="center" vertical="center"/>
    </xf>
    <xf numFmtId="0" fontId="14" fillId="15" borderId="10" xfId="0" applyFont="1" applyFill="1" applyBorder="1" applyAlignment="1">
      <alignment horizontal="left" vertical="center" indent="1"/>
    </xf>
    <xf numFmtId="3" fontId="14" fillId="0" borderId="10" xfId="0" applyNumberFormat="1" applyFont="1" applyBorder="1" applyAlignment="1" applyProtection="1">
      <alignment horizontal="center" vertical="center"/>
      <protection locked="0"/>
    </xf>
    <xf numFmtId="3" fontId="14" fillId="0" borderId="10" xfId="2" applyNumberFormat="1" applyFont="1" applyFill="1" applyBorder="1" applyAlignment="1" applyProtection="1">
      <alignment horizontal="center" vertical="center"/>
      <protection locked="0"/>
    </xf>
    <xf numFmtId="3" fontId="14" fillId="0" borderId="10" xfId="3" applyNumberFormat="1" applyFont="1" applyFill="1" applyBorder="1" applyAlignment="1" applyProtection="1">
      <alignment horizontal="center" vertical="center"/>
      <protection locked="0"/>
    </xf>
    <xf numFmtId="0" fontId="14" fillId="17" borderId="10" xfId="0" applyFont="1" applyFill="1" applyBorder="1" applyAlignment="1">
      <alignment horizontal="left" vertical="center" indent="1"/>
    </xf>
    <xf numFmtId="3" fontId="14" fillId="17" borderId="10" xfId="1" applyNumberFormat="1" applyFont="1" applyFill="1" applyBorder="1" applyAlignment="1" applyProtection="1">
      <alignment horizontal="center" vertical="center"/>
      <protection locked="0"/>
    </xf>
    <xf numFmtId="3" fontId="14" fillId="15" borderId="12" xfId="1" applyNumberFormat="1" applyFont="1" applyFill="1" applyBorder="1" applyAlignment="1" applyProtection="1">
      <alignment horizontal="center" vertical="center"/>
      <protection locked="0"/>
    </xf>
    <xf numFmtId="4" fontId="14" fillId="15" borderId="10" xfId="3" applyNumberFormat="1" applyFont="1" applyFill="1" applyBorder="1" applyAlignment="1" applyProtection="1">
      <alignment horizontal="center" vertical="center"/>
      <protection locked="0"/>
    </xf>
    <xf numFmtId="4" fontId="14" fillId="15" borderId="12" xfId="3" applyNumberFormat="1" applyFont="1" applyFill="1" applyBorder="1" applyAlignment="1" applyProtection="1">
      <alignment horizontal="center" vertical="center"/>
      <protection locked="0"/>
    </xf>
    <xf numFmtId="4" fontId="2" fillId="18" borderId="10" xfId="0" applyNumberFormat="1" applyFont="1" applyFill="1" applyBorder="1" applyAlignment="1" applyProtection="1">
      <alignment horizontal="center" vertical="center"/>
      <protection locked="0"/>
    </xf>
    <xf numFmtId="4" fontId="2" fillId="12" borderId="10" xfId="0" applyNumberFormat="1" applyFont="1" applyFill="1" applyBorder="1" applyAlignment="1">
      <alignment horizontal="center" vertical="center"/>
    </xf>
    <xf numFmtId="4" fontId="0" fillId="12" borderId="10" xfId="0" applyNumberFormat="1" applyFill="1" applyBorder="1" applyAlignment="1" applyProtection="1">
      <alignment horizontal="center" vertical="center"/>
      <protection locked="0"/>
    </xf>
    <xf numFmtId="166" fontId="18" fillId="12" borderId="10" xfId="3" applyNumberFormat="1" applyFont="1" applyFill="1" applyBorder="1" applyAlignment="1" applyProtection="1">
      <alignment horizontal="center" vertical="center" wrapText="1"/>
    </xf>
    <xf numFmtId="4" fontId="0" fillId="15" borderId="10" xfId="0" applyNumberFormat="1" applyFill="1" applyBorder="1" applyAlignment="1">
      <alignment horizontal="center" vertical="center"/>
    </xf>
    <xf numFmtId="4" fontId="0" fillId="15" borderId="10" xfId="0" applyNumberFormat="1" applyFill="1" applyBorder="1" applyAlignment="1" applyProtection="1">
      <alignment horizontal="left" vertical="top"/>
      <protection locked="0"/>
    </xf>
    <xf numFmtId="4" fontId="14" fillId="15" borderId="10" xfId="1" applyNumberFormat="1" applyFont="1" applyFill="1" applyBorder="1" applyAlignment="1" applyProtection="1">
      <alignment horizontal="center" vertical="center"/>
      <protection locked="0"/>
    </xf>
    <xf numFmtId="4" fontId="14" fillId="15" borderId="12" xfId="1" applyNumberFormat="1" applyFont="1" applyFill="1" applyBorder="1" applyAlignment="1" applyProtection="1">
      <alignment horizontal="center" vertical="center"/>
      <protection locked="0"/>
    </xf>
    <xf numFmtId="167" fontId="14" fillId="15" borderId="10" xfId="1" applyNumberFormat="1" applyFont="1" applyFill="1" applyBorder="1" applyAlignment="1" applyProtection="1">
      <alignment horizontal="center" vertical="center"/>
      <protection locked="0"/>
    </xf>
    <xf numFmtId="167" fontId="14" fillId="15" borderId="12" xfId="1" applyNumberFormat="1" applyFont="1" applyFill="1" applyBorder="1" applyAlignment="1" applyProtection="1">
      <alignment horizontal="center" vertical="center"/>
      <protection locked="0"/>
    </xf>
    <xf numFmtId="167" fontId="2" fillId="18" borderId="10" xfId="1" applyNumberFormat="1" applyFont="1" applyFill="1" applyBorder="1" applyAlignment="1" applyProtection="1">
      <alignment horizontal="center" vertical="center"/>
      <protection locked="0"/>
    </xf>
    <xf numFmtId="167" fontId="2" fillId="12" borderId="10" xfId="1" applyNumberFormat="1" applyFont="1" applyFill="1" applyBorder="1" applyAlignment="1" applyProtection="1">
      <alignment horizontal="center" vertical="center"/>
    </xf>
    <xf numFmtId="167" fontId="0" fillId="12" borderId="10" xfId="1" applyNumberFormat="1" applyFont="1" applyFill="1" applyBorder="1" applyAlignment="1" applyProtection="1">
      <alignment horizontal="center" vertical="center"/>
      <protection locked="0"/>
    </xf>
    <xf numFmtId="166" fontId="2" fillId="18" borderId="10" xfId="1" applyNumberFormat="1" applyFont="1" applyFill="1" applyBorder="1" applyAlignment="1" applyProtection="1">
      <alignment horizontal="center" vertical="center"/>
    </xf>
    <xf numFmtId="167" fontId="0" fillId="15" borderId="10" xfId="1" applyNumberFormat="1" applyFont="1" applyFill="1" applyBorder="1" applyAlignment="1">
      <alignment horizontal="center" vertical="center"/>
    </xf>
    <xf numFmtId="167" fontId="0" fillId="15" borderId="10" xfId="1" applyNumberFormat="1" applyFont="1" applyFill="1" applyBorder="1" applyAlignment="1" applyProtection="1">
      <alignment horizontal="center" vertical="center"/>
      <protection locked="0"/>
    </xf>
    <xf numFmtId="166" fontId="2" fillId="8" borderId="10" xfId="1" applyNumberFormat="1" applyFont="1" applyFill="1" applyBorder="1" applyAlignment="1" applyProtection="1">
      <alignment horizontal="center" vertical="center"/>
    </xf>
    <xf numFmtId="0" fontId="14" fillId="0" borderId="18" xfId="0" applyFont="1" applyBorder="1" applyAlignment="1" applyProtection="1">
      <alignment horizontal="left" vertical="center"/>
      <protection locked="0"/>
    </xf>
    <xf numFmtId="0" fontId="14" fillId="22" borderId="18" xfId="0" applyFont="1" applyFill="1" applyBorder="1" applyAlignment="1" applyProtection="1">
      <alignment horizontal="center" vertical="center"/>
      <protection locked="0"/>
    </xf>
    <xf numFmtId="3" fontId="2" fillId="18" borderId="10" xfId="1" applyNumberFormat="1" applyFont="1" applyFill="1" applyBorder="1" applyAlignment="1" applyProtection="1">
      <alignment horizontal="center" vertical="center"/>
      <protection locked="0"/>
    </xf>
    <xf numFmtId="3" fontId="2" fillId="8" borderId="10" xfId="1" applyNumberFormat="1" applyFont="1" applyFill="1" applyBorder="1" applyAlignment="1" applyProtection="1">
      <alignment horizontal="center" vertical="center"/>
    </xf>
    <xf numFmtId="4" fontId="14" fillId="15" borderId="10" xfId="1" applyNumberFormat="1" applyFont="1" applyFill="1" applyBorder="1" applyAlignment="1">
      <alignment horizontal="center" vertical="center"/>
    </xf>
    <xf numFmtId="3" fontId="14" fillId="15" borderId="10" xfId="1" applyNumberFormat="1" applyFont="1" applyFill="1" applyBorder="1" applyAlignment="1" applyProtection="1">
      <alignment horizontal="left" vertical="center"/>
      <protection locked="0"/>
    </xf>
    <xf numFmtId="3" fontId="14" fillId="12" borderId="10" xfId="1" applyNumberFormat="1" applyFont="1" applyFill="1" applyBorder="1" applyAlignment="1" applyProtection="1">
      <alignment horizontal="center" vertical="center"/>
      <protection locked="0"/>
    </xf>
    <xf numFmtId="3" fontId="14" fillId="15" borderId="10" xfId="1" applyNumberFormat="1" applyFont="1" applyFill="1" applyBorder="1" applyAlignment="1">
      <alignment horizontal="center" vertical="center"/>
    </xf>
    <xf numFmtId="3" fontId="14" fillId="15" borderId="10" xfId="1" applyNumberFormat="1" applyFont="1" applyFill="1" applyBorder="1" applyAlignment="1" applyProtection="1">
      <alignment horizontal="left" vertical="top"/>
      <protection locked="0"/>
    </xf>
    <xf numFmtId="3" fontId="2" fillId="18" borderId="10" xfId="3" applyNumberFormat="1" applyFont="1" applyFill="1" applyBorder="1" applyAlignment="1" applyProtection="1">
      <alignment horizontal="center" vertical="center"/>
      <protection locked="0"/>
    </xf>
    <xf numFmtId="3" fontId="2" fillId="8" borderId="10" xfId="3" applyNumberFormat="1" applyFont="1" applyFill="1" applyBorder="1" applyAlignment="1" applyProtection="1">
      <alignment horizontal="center" vertical="center"/>
    </xf>
    <xf numFmtId="3" fontId="14" fillId="12" borderId="10" xfId="3" applyNumberFormat="1" applyFont="1" applyFill="1" applyBorder="1" applyAlignment="1" applyProtection="1">
      <alignment horizontal="center" vertical="center"/>
      <protection locked="0"/>
    </xf>
    <xf numFmtId="3" fontId="14" fillId="15" borderId="10" xfId="3" applyNumberFormat="1" applyFont="1" applyFill="1" applyBorder="1" applyAlignment="1">
      <alignment horizontal="center" vertical="center"/>
    </xf>
    <xf numFmtId="3" fontId="14" fillId="15" borderId="10" xfId="3" applyNumberFormat="1" applyFont="1" applyFill="1" applyBorder="1" applyAlignment="1" applyProtection="1">
      <alignment horizontal="left" vertical="top"/>
      <protection locked="0"/>
    </xf>
    <xf numFmtId="166" fontId="14" fillId="15" borderId="10" xfId="3" applyNumberFormat="1" applyFont="1" applyFill="1" applyBorder="1" applyAlignment="1">
      <alignment horizontal="center" vertical="center"/>
    </xf>
    <xf numFmtId="2" fontId="0" fillId="0" borderId="10" xfId="3" applyNumberFormat="1" applyFont="1" applyFill="1" applyBorder="1" applyAlignment="1" applyProtection="1">
      <alignment vertical="center"/>
    </xf>
    <xf numFmtId="0" fontId="14" fillId="16" borderId="10" xfId="0" applyFont="1" applyFill="1" applyBorder="1" applyAlignment="1" applyProtection="1">
      <alignment vertical="center"/>
      <protection locked="0"/>
    </xf>
    <xf numFmtId="2" fontId="0" fillId="0" borderId="10" xfId="0" applyNumberFormat="1" applyBorder="1" applyAlignment="1" applyProtection="1">
      <alignment horizontal="left" vertical="top"/>
      <protection locked="0"/>
    </xf>
    <xf numFmtId="3" fontId="14" fillId="26" borderId="10" xfId="0" applyNumberFormat="1" applyFont="1" applyFill="1" applyBorder="1" applyAlignment="1" applyProtection="1">
      <alignment horizontal="center" vertical="center"/>
      <protection locked="0"/>
    </xf>
    <xf numFmtId="0" fontId="19" fillId="15" borderId="10" xfId="0" applyFont="1" applyFill="1" applyBorder="1" applyAlignment="1">
      <alignment vertical="center"/>
    </xf>
    <xf numFmtId="166" fontId="2" fillId="8" borderId="10" xfId="0" applyNumberFormat="1" applyFont="1" applyFill="1" applyBorder="1" applyAlignment="1" applyProtection="1">
      <alignment horizontal="center" vertical="center"/>
      <protection locked="0"/>
    </xf>
    <xf numFmtId="0" fontId="14" fillId="15" borderId="10" xfId="4" applyFont="1" applyFill="1" applyBorder="1" applyAlignment="1" applyProtection="1">
      <alignment horizontal="left" vertical="center"/>
      <protection locked="0"/>
    </xf>
    <xf numFmtId="0" fontId="14" fillId="15" borderId="10" xfId="4" applyFont="1" applyFill="1" applyBorder="1" applyAlignment="1" applyProtection="1">
      <alignment horizontal="center" vertical="center"/>
      <protection locked="0"/>
    </xf>
    <xf numFmtId="3" fontId="14" fillId="0" borderId="10" xfId="5" applyNumberFormat="1" applyFont="1" applyFill="1" applyBorder="1" applyAlignment="1" applyProtection="1">
      <alignment horizontal="center" vertical="center"/>
      <protection locked="0"/>
    </xf>
    <xf numFmtId="3" fontId="14" fillId="15" borderId="10" xfId="5" applyNumberFormat="1" applyFont="1" applyFill="1" applyBorder="1" applyAlignment="1" applyProtection="1">
      <alignment horizontal="center" vertical="center"/>
      <protection locked="0"/>
    </xf>
    <xf numFmtId="3" fontId="14" fillId="15" borderId="12" xfId="5" applyNumberFormat="1" applyFont="1" applyFill="1" applyBorder="1" applyAlignment="1" applyProtection="1">
      <alignment horizontal="center" vertical="center"/>
      <protection locked="0"/>
    </xf>
    <xf numFmtId="0" fontId="14" fillId="15" borderId="19" xfId="0" applyFont="1" applyFill="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15" borderId="20" xfId="0" applyFont="1" applyFill="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16" borderId="20" xfId="0" applyFont="1" applyFill="1" applyBorder="1" applyAlignment="1" applyProtection="1">
      <alignment horizontal="left" vertical="center"/>
      <protection locked="0"/>
    </xf>
    <xf numFmtId="0" fontId="14" fillId="15" borderId="20" xfId="0" applyFont="1" applyFill="1" applyBorder="1" applyAlignment="1" applyProtection="1">
      <alignment horizontal="center" vertical="center"/>
      <protection locked="0"/>
    </xf>
    <xf numFmtId="0" fontId="14" fillId="15" borderId="20" xfId="4" applyFont="1" applyFill="1" applyBorder="1" applyAlignment="1" applyProtection="1">
      <alignment horizontal="left" vertical="center"/>
      <protection locked="0"/>
    </xf>
    <xf numFmtId="0" fontId="14" fillId="15" borderId="19" xfId="0"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15" borderId="20" xfId="4" applyFont="1" applyFill="1" applyBorder="1" applyAlignment="1" applyProtection="1">
      <alignment horizontal="center" vertical="center"/>
      <protection locked="0"/>
    </xf>
    <xf numFmtId="0" fontId="5" fillId="15" borderId="20" xfId="0" applyFont="1" applyFill="1" applyBorder="1" applyAlignment="1" applyProtection="1">
      <alignment horizontal="center" vertical="center"/>
      <protection locked="0"/>
    </xf>
    <xf numFmtId="3" fontId="14" fillId="15" borderId="20" xfId="0" applyNumberFormat="1" applyFont="1" applyFill="1" applyBorder="1" applyAlignment="1" applyProtection="1">
      <alignment horizontal="center" vertical="center"/>
      <protection locked="0"/>
    </xf>
    <xf numFmtId="3" fontId="14" fillId="0" borderId="20" xfId="5" applyNumberFormat="1" applyFont="1" applyFill="1" applyBorder="1" applyAlignment="1" applyProtection="1">
      <alignment horizontal="center" vertical="center"/>
      <protection locked="0"/>
    </xf>
    <xf numFmtId="3" fontId="14" fillId="15" borderId="20" xfId="5" applyNumberFormat="1" applyFont="1" applyFill="1" applyBorder="1" applyAlignment="1" applyProtection="1">
      <alignment horizontal="center" vertical="center"/>
      <protection locked="0"/>
    </xf>
    <xf numFmtId="3" fontId="14" fillId="15" borderId="21" xfId="5" applyNumberFormat="1" applyFont="1" applyFill="1" applyBorder="1" applyAlignment="1" applyProtection="1">
      <alignment horizontal="center" vertical="center"/>
      <protection locked="0"/>
    </xf>
    <xf numFmtId="167" fontId="2" fillId="18" borderId="20" xfId="0" applyNumberFormat="1" applyFont="1" applyFill="1" applyBorder="1" applyAlignment="1">
      <alignment horizontal="center" vertical="center"/>
    </xf>
    <xf numFmtId="167" fontId="2" fillId="8" borderId="20" xfId="3" applyNumberFormat="1" applyFont="1" applyFill="1" applyBorder="1" applyAlignment="1" applyProtection="1">
      <alignment horizontal="center" vertical="center" wrapText="1"/>
    </xf>
    <xf numFmtId="2" fontId="0" fillId="15" borderId="20" xfId="0" applyNumberFormat="1" applyFill="1" applyBorder="1" applyAlignment="1" applyProtection="1">
      <alignment horizontal="center" vertical="center"/>
      <protection locked="0"/>
    </xf>
    <xf numFmtId="164" fontId="0" fillId="0" borderId="22" xfId="3" applyNumberFormat="1" applyFont="1" applyFill="1" applyBorder="1" applyAlignment="1" applyProtection="1">
      <alignment horizontal="center" vertical="center" wrapText="1"/>
    </xf>
    <xf numFmtId="2" fontId="0" fillId="0" borderId="20" xfId="3" applyNumberFormat="1" applyFont="1" applyFill="1" applyBorder="1" applyAlignment="1" applyProtection="1">
      <alignment horizontal="left" vertical="center"/>
    </xf>
    <xf numFmtId="2" fontId="0" fillId="15" borderId="20" xfId="0" applyNumberFormat="1" applyFill="1" applyBorder="1" applyAlignment="1" applyProtection="1">
      <alignment horizontal="left" vertical="top"/>
      <protection locked="0"/>
    </xf>
    <xf numFmtId="166" fontId="2" fillId="18" borderId="20" xfId="0" applyNumberFormat="1" applyFont="1" applyFill="1" applyBorder="1" applyAlignment="1">
      <alignment horizontal="center" vertical="center"/>
    </xf>
    <xf numFmtId="166" fontId="2" fillId="8" borderId="20" xfId="3" applyNumberFormat="1" applyFont="1" applyFill="1" applyBorder="1" applyAlignment="1" applyProtection="1">
      <alignment horizontal="center" vertical="center" wrapText="1"/>
    </xf>
    <xf numFmtId="2" fontId="0" fillId="0" borderId="20" xfId="3" applyNumberFormat="1" applyFont="1" applyFill="1" applyBorder="1" applyAlignment="1" applyProtection="1">
      <alignment vertical="center"/>
    </xf>
    <xf numFmtId="166" fontId="2" fillId="8" borderId="20"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14" fillId="0" borderId="0" xfId="0" applyFont="1" applyAlignment="1">
      <alignment horizontal="left" vertical="top"/>
    </xf>
    <xf numFmtId="0" fontId="0" fillId="0" borderId="0" xfId="0" applyAlignment="1">
      <alignment horizontal="left" vertical="top"/>
    </xf>
    <xf numFmtId="0" fontId="0" fillId="0" borderId="0" xfId="0" applyAlignment="1">
      <alignment horizontal="left"/>
    </xf>
    <xf numFmtId="0" fontId="4" fillId="27" borderId="24" xfId="0" applyFont="1" applyFill="1" applyBorder="1" applyAlignment="1">
      <alignment horizontal="left"/>
    </xf>
    <xf numFmtId="0" fontId="4" fillId="27" borderId="23" xfId="0" applyFont="1" applyFill="1" applyBorder="1" applyAlignment="1">
      <alignment wrapText="1"/>
    </xf>
    <xf numFmtId="0" fontId="23" fillId="0" borderId="0" xfId="0" applyFont="1" applyAlignment="1">
      <alignment horizontal="center" vertical="center" wrapText="1"/>
    </xf>
    <xf numFmtId="0" fontId="24" fillId="0" borderId="0" xfId="0" applyFont="1" applyAlignment="1">
      <alignment horizontal="right"/>
    </xf>
    <xf numFmtId="0" fontId="0" fillId="0" borderId="0" xfId="0"/>
    <xf numFmtId="164" fontId="26" fillId="0" borderId="0" xfId="3" applyNumberFormat="1" applyFont="1" applyFill="1" applyBorder="1" applyAlignment="1">
      <alignment horizontal="left" vertical="top" wrapText="1"/>
    </xf>
    <xf numFmtId="10" fontId="0" fillId="0" borderId="0" xfId="0" applyNumberFormat="1" applyAlignment="1">
      <alignment horizontal="center"/>
    </xf>
    <xf numFmtId="0" fontId="4" fillId="27" borderId="23" xfId="0" applyFont="1" applyFill="1" applyBorder="1" applyAlignment="1">
      <alignment horizontal="center" vertical="center"/>
    </xf>
    <xf numFmtId="10" fontId="4" fillId="27" borderId="24" xfId="0" applyNumberFormat="1" applyFont="1" applyFill="1" applyBorder="1" applyAlignment="1">
      <alignment horizontal="center"/>
    </xf>
  </cellXfs>
  <cellStyles count="191">
    <cellStyle name="Millares" xfId="1" builtinId="3"/>
    <cellStyle name="Millares [0]" xfId="2" builtinId="6"/>
    <cellStyle name="Millares [0] 10" xfId="130" xr:uid="{407C6D71-2D6B-4801-BA1D-157D056C47AA}"/>
    <cellStyle name="Millares [0] 11" xfId="175" xr:uid="{18D98EF3-B451-429F-B9D9-DF7C24BEB6A9}"/>
    <cellStyle name="Millares [0] 12" xfId="188" xr:uid="{8453149B-3594-4312-8304-D866C5C71B26}"/>
    <cellStyle name="Millares [0] 13" xfId="7" xr:uid="{ABDF4007-1FA7-4C90-9020-0BDD5FA8ABB9}"/>
    <cellStyle name="Millares [0] 2" xfId="11" xr:uid="{7824E458-B29C-47EE-BCDD-7C4099019FEB}"/>
    <cellStyle name="Millares [0] 2 2" xfId="20" xr:uid="{FBE4E600-527E-4AB8-875B-438F7A5C6C5B}"/>
    <cellStyle name="Millares [0] 2 2 2" xfId="89" xr:uid="{EFD39DF5-F4DE-4F2F-94FD-DF36FAACD38D}"/>
    <cellStyle name="Millares [0] 2 2 3" xfId="63" xr:uid="{C75D9917-9F3A-4A9F-89C5-036EC3071AF0}"/>
    <cellStyle name="Millares [0] 2 3" xfId="31" xr:uid="{8E69B9B0-6554-4207-BB4C-384709B94FA4}"/>
    <cellStyle name="Millares [0] 2 3 2" xfId="96" xr:uid="{15EBA3A4-97A4-4222-A6F9-0B75B18631CC}"/>
    <cellStyle name="Millares [0] 2 3 3" xfId="70" xr:uid="{9BEA7411-F3C5-431C-A5C1-F888C15680D2}"/>
    <cellStyle name="Millares [0] 2 4" xfId="77" xr:uid="{06F3D07E-5CA3-4BE2-9FD2-FB1F057D652A}"/>
    <cellStyle name="Millares [0] 2 5" xfId="103" xr:uid="{57315D05-DBF9-4F6E-A9B5-DFA2BB60FC12}"/>
    <cellStyle name="Millares [0] 2 6" xfId="51" xr:uid="{0CD21079-FE53-4574-BD41-8779EE4F2A14}"/>
    <cellStyle name="Millares [0] 2 7" xfId="134" xr:uid="{D267A83D-AF79-48A9-BADB-F65F7621584B}"/>
    <cellStyle name="Millares [0] 2 8" xfId="181" xr:uid="{0A82FB87-4B4A-4691-8582-256715DD8F25}"/>
    <cellStyle name="Millares [0] 3" xfId="13" xr:uid="{D6A98A07-9802-49B6-8F11-45DE7131BC69}"/>
    <cellStyle name="Millares [0] 3 2" xfId="22" xr:uid="{6226C83B-3FA0-4434-826F-54F16176EA02}"/>
    <cellStyle name="Millares [0] 3 2 2" xfId="83" xr:uid="{22C7E963-0BA5-4168-B955-66295DF025C9}"/>
    <cellStyle name="Millares [0] 3 3" xfId="32" xr:uid="{2ABBBAFF-0172-41B5-BDE4-748CFA345624}"/>
    <cellStyle name="Millares [0] 3 3 2" xfId="109" xr:uid="{0CABEF00-1D06-4AC6-A010-F092FDFAF831}"/>
    <cellStyle name="Millares [0] 3 4" xfId="57" xr:uid="{E9A7E32C-449B-43D2-AA2F-423DDA25B709}"/>
    <cellStyle name="Millares [0] 3 5" xfId="136" xr:uid="{99014D04-79F4-4BDC-8732-1C757F9467A9}"/>
    <cellStyle name="Millares [0] 4" xfId="16" xr:uid="{943F9E3A-76D7-4FEA-9DC8-9A13660086F6}"/>
    <cellStyle name="Millares [0] 4 2" xfId="87" xr:uid="{13790032-1A87-4731-B741-645BBF2BDCC1}"/>
    <cellStyle name="Millares [0] 4 3" xfId="61" xr:uid="{9B05796B-D9A3-4B54-9298-0B979A448B63}"/>
    <cellStyle name="Millares [0] 5" xfId="24" xr:uid="{DD244F5A-32A7-49A5-BA99-548A840C02FF}"/>
    <cellStyle name="Millares [0] 5 2" xfId="94" xr:uid="{BE872E1E-7038-46C4-8600-65B53CF07227}"/>
    <cellStyle name="Millares [0] 5 3" xfId="68" xr:uid="{6B995618-6392-44F9-9014-C73FBA97FDD2}"/>
    <cellStyle name="Millares [0] 6" xfId="33" xr:uid="{E3A708B1-5C3D-4593-82B5-E1B1EF693398}"/>
    <cellStyle name="Millares [0] 6 2" xfId="74" xr:uid="{CACD9F6B-C255-46B0-84B9-AE17C15EC991}"/>
    <cellStyle name="Millares [0] 7" xfId="101" xr:uid="{E273C2CF-7B00-4B62-A455-5F0C6F884B82}"/>
    <cellStyle name="Millares [0] 8" xfId="49" xr:uid="{70669428-064E-4F61-BC55-8954936E8546}"/>
    <cellStyle name="Millares [0] 9" xfId="125" xr:uid="{FFD33D99-973E-46E5-BB52-C73BF1ED911E}"/>
    <cellStyle name="Millares 10" xfId="27" xr:uid="{E9078423-2282-4E64-8FA7-3D317570DB79}"/>
    <cellStyle name="Millares 10 2" xfId="86" xr:uid="{32AE08A0-70A6-4414-A246-272CDBCBEAC1}"/>
    <cellStyle name="Millares 10 3" xfId="60" xr:uid="{780C8430-F5C6-4BD5-9B56-58F5B132F117}"/>
    <cellStyle name="Millares 11" xfId="28" xr:uid="{1B02501E-EBEB-461C-BBF9-A7125BCAEC0C}"/>
    <cellStyle name="Millares 11 2" xfId="93" xr:uid="{48976120-5F6B-464E-93F2-CC1DD7451E9E}"/>
    <cellStyle name="Millares 11 3" xfId="67" xr:uid="{F7E60D06-B076-4561-8D6D-00D476F85AA8}"/>
    <cellStyle name="Millares 12" xfId="29" xr:uid="{822CDE71-2312-47CC-90D7-49EFD136EDED}"/>
    <cellStyle name="Millares 12 2" xfId="85" xr:uid="{FAC4C909-B55B-4D29-B4DE-5E15955B9E1A}"/>
    <cellStyle name="Millares 12 3" xfId="59" xr:uid="{90D0ECB8-0BC6-425D-8E9C-30B07B7C71CC}"/>
    <cellStyle name="Millares 13" xfId="30" xr:uid="{39047CA0-221F-4807-9867-25A776F22B8A}"/>
    <cellStyle name="Millares 13 2" xfId="95" xr:uid="{BD37364A-01FF-4B79-8A12-4A96BE3CD4A0}"/>
    <cellStyle name="Millares 13 3" xfId="69" xr:uid="{F5DF0A2C-B4A9-4575-AFF4-142574A0D224}"/>
    <cellStyle name="Millares 14" xfId="39" xr:uid="{45FEB0D1-B1A7-49F4-AA25-0948E4ADA22C}"/>
    <cellStyle name="Millares 14 2" xfId="99" xr:uid="{ACA1283A-ABEB-443F-8AE0-C82E0E44740B}"/>
    <cellStyle name="Millares 14 3" xfId="73" xr:uid="{0FB19F3D-CA6B-482F-968F-3B942ED58908}"/>
    <cellStyle name="Millares 15" xfId="40" xr:uid="{E5B1FD4E-CE6D-4694-9871-AE5BCA87DEDB}"/>
    <cellStyle name="Millares 15 2" xfId="75" xr:uid="{04B2ED05-A866-4EF8-9C71-685E2BE02F0C}"/>
    <cellStyle name="Millares 16" xfId="41" xr:uid="{243485B7-ABD8-4810-AF6F-964286C81CCB}"/>
    <cellStyle name="Millares 16 2" xfId="76" xr:uid="{F97F6B04-3773-4970-8AE3-79BA63E53802}"/>
    <cellStyle name="Millares 17" xfId="42" xr:uid="{8D631F4D-8012-4A08-B639-759A67A40134}"/>
    <cellStyle name="Millares 17 2" xfId="102" xr:uid="{1401D339-D4D8-41EE-ABF1-85EBE43245F0}"/>
    <cellStyle name="Millares 18" xfId="43" xr:uid="{896B17F4-6AC7-4CC5-93B5-C189D54B7C89}"/>
    <cellStyle name="Millares 18 2" xfId="111" xr:uid="{B6BE7D18-8EB3-4814-A638-B6F719C2381E}"/>
    <cellStyle name="Millares 19" xfId="113" xr:uid="{965C74BE-EEE9-42D8-9E25-DCD9E176F6B3}"/>
    <cellStyle name="Millares 2" xfId="9" xr:uid="{52A4C5C6-3E3A-4493-B417-86A386E56E2D}"/>
    <cellStyle name="Millares 2 2" xfId="18" xr:uid="{AC0638A1-FEEB-4ACA-9F5B-0B1CF38CD161}"/>
    <cellStyle name="Millares 2 2 2" xfId="90" xr:uid="{5167640A-E09A-49C2-B298-1F32CCDA0589}"/>
    <cellStyle name="Millares 2 2 3" xfId="64" xr:uid="{97A80BEE-B77C-44C8-A6A2-666FEED91795}"/>
    <cellStyle name="Millares 2 3" xfId="34" xr:uid="{8C89FC00-DE60-4167-8EEA-6A6813F4BFC4}"/>
    <cellStyle name="Millares 2 3 2" xfId="97" xr:uid="{E3B51A1D-CA44-4AD3-B2B9-D2D94166BF7A}"/>
    <cellStyle name="Millares 2 3 3" xfId="71" xr:uid="{9335A6AE-EA6A-4B32-B49F-89964E7F013E}"/>
    <cellStyle name="Millares 2 4" xfId="78" xr:uid="{27A3EACE-811B-4A1D-8E83-CDD96E61672B}"/>
    <cellStyle name="Millares 2 5" xfId="104" xr:uid="{F504CEFD-8999-440E-98DA-86DACA9D9AC4}"/>
    <cellStyle name="Millares 2 6" xfId="52" xr:uid="{E1332E2B-5B2F-4D74-AD3B-BAE9E8022E36}"/>
    <cellStyle name="Millares 2 7" xfId="132" xr:uid="{51CD2F96-29AB-4880-AB78-6EE4EE8999D4}"/>
    <cellStyle name="Millares 20" xfId="44" xr:uid="{624D1D86-AD65-4F7B-8E79-CEC8C3677E2A}"/>
    <cellStyle name="Millares 20 2" xfId="112" xr:uid="{A3B60A3E-D893-4460-8528-F190786A7EDD}"/>
    <cellStyle name="Millares 21" xfId="45" xr:uid="{EC39C42A-FC4B-490A-84F6-BE3EECB16585}"/>
    <cellStyle name="Millares 21 2" xfId="114" xr:uid="{43538EA0-ED40-46A9-972E-4886E5292239}"/>
    <cellStyle name="Millares 22" xfId="46" xr:uid="{2F2AA6C6-897D-4D6D-B0DD-F0E2198DFAAE}"/>
    <cellStyle name="Millares 22 2" xfId="100" xr:uid="{964D5D2C-03ED-4A29-8854-34D6E805F90D}"/>
    <cellStyle name="Millares 23" xfId="47" xr:uid="{02DE3951-A9A3-401F-BB3D-F84EA3ECCEF5}"/>
    <cellStyle name="Millares 23 2" xfId="115" xr:uid="{11165FBE-78FF-4325-8A67-9D138C822157}"/>
    <cellStyle name="Millares 24" xfId="50" xr:uid="{CF6EE77E-1AE7-4185-81EA-B82F7BA82179}"/>
    <cellStyle name="Millares 25" xfId="116" xr:uid="{406A2E9B-D370-414F-AB93-F2CE1271E635}"/>
    <cellStyle name="Millares 26" xfId="117" xr:uid="{4893D53C-6E72-46D0-AEAD-F337FA09E4B1}"/>
    <cellStyle name="Millares 27" xfId="118" xr:uid="{E42E6135-5562-495B-A3FD-254DDDCF4453}"/>
    <cellStyle name="Millares 28" xfId="119" xr:uid="{3D7D7D91-EB72-4014-82BC-4254C558AADB}"/>
    <cellStyle name="Millares 29" xfId="120" xr:uid="{53E9D5F4-D1C0-44B4-A552-CB9681A7E2CC}"/>
    <cellStyle name="Millares 3" xfId="8" xr:uid="{D97842BD-33AF-458A-9010-190C55CC5EEF}"/>
    <cellStyle name="Millares 3 2" xfId="17" xr:uid="{189BECF6-6817-4D85-ADC3-7BD279E6DAAF}"/>
    <cellStyle name="Millares 3 2 2" xfId="91" xr:uid="{75A7A74D-B6B3-4BFB-89CA-A18E8287AE1F}"/>
    <cellStyle name="Millares 3 2 3" xfId="65" xr:uid="{49A6E5F0-EE92-43EC-9ABD-B5D018DF0E83}"/>
    <cellStyle name="Millares 3 3" xfId="35" xr:uid="{A92B0A7F-5963-4500-A5C9-53A6EF241754}"/>
    <cellStyle name="Millares 3 3 2" xfId="98" xr:uid="{E42141ED-6783-4B32-9F46-24166FC9D1D4}"/>
    <cellStyle name="Millares 3 3 3" xfId="72" xr:uid="{20A5543B-2AE9-4148-B9CF-ACFDB45E3EB6}"/>
    <cellStyle name="Millares 3 4" xfId="79" xr:uid="{A9DD5B7F-7188-4D24-A0BD-307945F9C1FF}"/>
    <cellStyle name="Millares 3 5" xfId="105" xr:uid="{0EA54C0A-8331-46DC-ADCA-8A25082D5310}"/>
    <cellStyle name="Millares 3 6" xfId="53" xr:uid="{4B786A08-7C7E-401A-AFAA-76A34BBA1713}"/>
    <cellStyle name="Millares 3 7" xfId="131" xr:uid="{B3365FB5-7EC9-40EE-B500-909B6F2A5E44}"/>
    <cellStyle name="Millares 30" xfId="121" xr:uid="{46C4FC30-A4B1-45E0-AAC8-830E17BB9E3F}"/>
    <cellStyle name="Millares 31" xfId="122" xr:uid="{4714204D-182D-40EA-B3E9-615FF16F8537}"/>
    <cellStyle name="Millares 32" xfId="124" xr:uid="{5D4331AC-D779-4EED-A609-75AA2A9AC92C}"/>
    <cellStyle name="Millares 33" xfId="123" xr:uid="{026B0924-5412-480F-9851-1DBCA02B463B}"/>
    <cellStyle name="Millares 34" xfId="126" xr:uid="{BD0546F8-15CD-4C92-B5C4-2AB405D9D70F}"/>
    <cellStyle name="Millares 35" xfId="128" xr:uid="{C1656359-573C-48CA-BDFF-F2CB5B5C381D}"/>
    <cellStyle name="Millares 36" xfId="127" xr:uid="{C86B355D-95EF-4F27-9834-65D127301B92}"/>
    <cellStyle name="Millares 37" xfId="129" xr:uid="{6CD212AC-1935-4F7A-81A4-D664C7263893}"/>
    <cellStyle name="Millares 38" xfId="137" xr:uid="{ED5E25E5-202D-4C60-8B20-7FC23C198D49}"/>
    <cellStyle name="Millares 39" xfId="141" xr:uid="{F3579A2C-6EEC-4C73-86BC-175C95E589E8}"/>
    <cellStyle name="Millares 4" xfId="5" xr:uid="{9666B06D-BC44-4744-94A5-2F13C1E1490F}"/>
    <cellStyle name="Millares 4 2" xfId="19" xr:uid="{FB1D6A69-BF87-4B7C-84C0-1F1ACCC48543}"/>
    <cellStyle name="Millares 4 2 2" xfId="82" xr:uid="{E92DA181-A24F-402D-8CD8-F4D80247B2E9}"/>
    <cellStyle name="Millares 4 3" xfId="36" xr:uid="{06301E57-E152-43ED-B3D8-7DF5B2D639CA}"/>
    <cellStyle name="Millares 4 3 2" xfId="108" xr:uid="{6BB9D443-E59E-4577-A25B-187A59A2E9F3}"/>
    <cellStyle name="Millares 4 4" xfId="56" xr:uid="{286D0EB8-E857-477F-8AD6-A340B8D7C6EC}"/>
    <cellStyle name="Millares 4 5" xfId="133" xr:uid="{88C05BBE-AFE6-46DB-91FB-9C1226129A2F}"/>
    <cellStyle name="Millares 4 6" xfId="180" xr:uid="{2DFDFE5A-903B-461F-91C0-D3182860D024}"/>
    <cellStyle name="Millares 4 7" xfId="189" xr:uid="{516D7EAD-806A-49D7-A227-DAAD926695D5}"/>
    <cellStyle name="Millares 4 8" xfId="10" xr:uid="{FCCE62FE-E74A-496B-84E7-4BECA3C7A334}"/>
    <cellStyle name="Millares 40" xfId="138" xr:uid="{93EA302D-1422-4AC6-85CE-B52CDAD399AF}"/>
    <cellStyle name="Millares 41" xfId="142" xr:uid="{296F63CE-AF92-4E2D-9BF8-A856C61D28BC}"/>
    <cellStyle name="Millares 42" xfId="145" xr:uid="{730D4DB6-2237-4111-AD46-67E63A57CFE2}"/>
    <cellStyle name="Millares 42 2" xfId="177" xr:uid="{09444E43-13E1-4C39-9015-3E84FE97D639}"/>
    <cellStyle name="Millares 43" xfId="139" xr:uid="{7F8CAA0E-03CE-4ACD-B661-9DA66636F39D}"/>
    <cellStyle name="Millares 44" xfId="140" xr:uid="{1EB77C33-B048-4E31-897C-ABB38A4E8437}"/>
    <cellStyle name="Millares 45" xfId="143" xr:uid="{BBE9F964-D12A-4853-A379-6E078205071A}"/>
    <cellStyle name="Millares 45 2" xfId="178" xr:uid="{ACBDD577-6747-4767-A358-95651FA10AC3}"/>
    <cellStyle name="Millares 46" xfId="147" xr:uid="{A936B137-85B4-404D-9688-3103D5D52CA0}"/>
    <cellStyle name="Millares 46 2" xfId="179" xr:uid="{440435EE-8D15-48BF-9A2B-35C43C76A4E6}"/>
    <cellStyle name="Millares 47" xfId="144" xr:uid="{15AC42EF-94C4-4E7E-B30A-A3F847BEC80A}"/>
    <cellStyle name="Millares 48" xfId="148" xr:uid="{ACB77688-84DF-447F-BC29-333093C8FBCB}"/>
    <cellStyle name="Millares 49" xfId="159" xr:uid="{D95D2A2C-C26B-422B-B423-6566869D9DAB}"/>
    <cellStyle name="Millares 5" xfId="15" xr:uid="{46768AC5-FB8C-4E4B-9B07-56E143B1A4FD}"/>
    <cellStyle name="Millares 5 2" xfId="84" xr:uid="{8BF881A4-CE3A-412C-8318-7AD0C87A9B8C}"/>
    <cellStyle name="Millares 5 3" xfId="110" xr:uid="{5772C9EB-3AC2-4F5D-A5DE-2CA3ABDE7019}"/>
    <cellStyle name="Millares 5 4" xfId="58" xr:uid="{9E7E6233-F7E3-42C3-A28C-6AA8FB6A6C60}"/>
    <cellStyle name="Millares 50" xfId="158" xr:uid="{0D1F0AA5-A467-4AE0-A22C-26F73B6BF7D5}"/>
    <cellStyle name="Millares 51" xfId="157" xr:uid="{5696E5BB-0309-4CA3-9BA2-7A9C4DB53222}"/>
    <cellStyle name="Millares 52" xfId="160" xr:uid="{6648FBE2-9062-45DD-9145-8A7E68FFA024}"/>
    <cellStyle name="Millares 53" xfId="149" xr:uid="{3BF314CF-B46B-4F7C-8600-B8131BB90691}"/>
    <cellStyle name="Millares 54" xfId="151" xr:uid="{1F45D59E-0396-4687-A58E-31C4AFAB0701}"/>
    <cellStyle name="Millares 55" xfId="161" xr:uid="{449145C8-9CEB-4387-9DAE-8FCBA438557F}"/>
    <cellStyle name="Millares 56" xfId="163" xr:uid="{283B2AC1-0DF8-4617-956C-1F668C401202}"/>
    <cellStyle name="Millares 57" xfId="162" xr:uid="{131AFAF7-EA99-46AA-8824-084E2B364439}"/>
    <cellStyle name="Millares 58" xfId="164" xr:uid="{D46B5778-7A37-4137-B705-93C88B40C3FA}"/>
    <cellStyle name="Millares 59" xfId="165" xr:uid="{892C5484-B260-4AA9-9C9E-F8003003A23F}"/>
    <cellStyle name="Millares 6" xfId="14" xr:uid="{5DE9A290-D760-49F4-8E7A-0BD14CEACCE7}"/>
    <cellStyle name="Millares 6 2" xfId="80" xr:uid="{8654A12F-9540-404B-B379-16EF494F6305}"/>
    <cellStyle name="Millares 6 3" xfId="106" xr:uid="{3DB8B4C4-A36C-4074-8CBE-930558AA86B0}"/>
    <cellStyle name="Millares 6 4" xfId="54" xr:uid="{A3695DC8-B249-4832-BDF0-C380CC5686E3}"/>
    <cellStyle name="Millares 60" xfId="156" xr:uid="{C0882CC8-5450-4FAD-A807-C4E8FD5696BF}"/>
    <cellStyle name="Millares 61" xfId="146" xr:uid="{076F4BE2-CAE7-4416-82CC-9875832FAE2D}"/>
    <cellStyle name="Millares 62" xfId="166" xr:uid="{30E332A0-EEF2-4EB4-BEE5-C9DAF3B70C0A}"/>
    <cellStyle name="Millares 63" xfId="167" xr:uid="{1786F34B-B077-4E8D-B643-A73BA55C1D18}"/>
    <cellStyle name="Millares 64" xfId="168" xr:uid="{091FE49D-041B-415D-A871-2FA03B5F4CE6}"/>
    <cellStyle name="Millares 65" xfId="171" xr:uid="{C90BD994-2B32-4E98-8A87-AC114198FC36}"/>
    <cellStyle name="Millares 66" xfId="169" xr:uid="{8CBFF2E4-24B0-4C8A-A79F-4481527032EC}"/>
    <cellStyle name="Millares 67" xfId="150" xr:uid="{B245E7EF-FB73-4360-9DBF-7445B2FE7A44}"/>
    <cellStyle name="Millares 68" xfId="170" xr:uid="{79CBF218-3E57-49B0-9209-7210E2BD604C}"/>
    <cellStyle name="Millares 69" xfId="172" xr:uid="{05C569AD-894B-4A2F-8828-01102A3A5902}"/>
    <cellStyle name="Millares 7" xfId="37" xr:uid="{D7A861BD-5B8C-4B57-BF91-E6A44A8F86C3}"/>
    <cellStyle name="Millares 7 2" xfId="81" xr:uid="{96D9FC81-ACD7-45EC-AB61-B0EEA074C6FE}"/>
    <cellStyle name="Millares 7 3" xfId="107" xr:uid="{9A1404E0-EF18-4700-BBAC-C64A0183480B}"/>
    <cellStyle name="Millares 7 4" xfId="55" xr:uid="{8A306585-17E8-4396-84B3-333C034B78D4}"/>
    <cellStyle name="Millares 70" xfId="174" xr:uid="{C200E5F4-340E-4095-8080-6B1B2A2D26DD}"/>
    <cellStyle name="Millares 71" xfId="173" xr:uid="{4F101D67-8C60-45CE-9002-57435BC4A44F}"/>
    <cellStyle name="Millares 72" xfId="176" xr:uid="{F4BC324A-53AD-4B0C-9E5E-88A369CD3E07}"/>
    <cellStyle name="Millares 73" xfId="183" xr:uid="{81DC2273-CBDD-4FE9-81B1-19E9B9D9AB99}"/>
    <cellStyle name="Millares 74" xfId="184" xr:uid="{5D9954A9-FF08-4F6C-AB8A-23BAE6FD3BD5}"/>
    <cellStyle name="Millares 75" xfId="186" xr:uid="{DF71C091-6B06-4F76-B83A-1E963055DBAC}"/>
    <cellStyle name="Millares 76" xfId="182" xr:uid="{F5F0A921-351A-4549-AFA2-76F4154F86D5}"/>
    <cellStyle name="Millares 77" xfId="185" xr:uid="{82666259-B7F8-445D-B35D-5E40E4C51D23}"/>
    <cellStyle name="Millares 78" xfId="187" xr:uid="{E76811A0-6B10-4E1E-A5AF-45475938D829}"/>
    <cellStyle name="Millares 79" xfId="6" xr:uid="{61900697-37F1-4D4F-941C-1DE444E11C43}"/>
    <cellStyle name="Millares 8" xfId="25" xr:uid="{C985FC86-72D4-48C4-AED1-FA27888EDB5E}"/>
    <cellStyle name="Millares 8 2" xfId="88" xr:uid="{5F1D413D-2DB6-47BA-B5C1-270C590592F0}"/>
    <cellStyle name="Millares 8 3" xfId="62" xr:uid="{9237DFA1-37D1-4B87-9832-21B1B3661948}"/>
    <cellStyle name="Millares 80" xfId="12" xr:uid="{9202E59B-2C32-4128-B09B-D5CA5204313C}"/>
    <cellStyle name="Millares 9" xfId="26" xr:uid="{FE9E54EF-25D6-4484-9537-B2C9ADB19C23}"/>
    <cellStyle name="Millares 9 2" xfId="92" xr:uid="{476A357A-86F9-44BC-AB13-014D55B45758}"/>
    <cellStyle name="Millares 9 3" xfId="66" xr:uid="{4DBF0A2A-1DAA-4FFF-9CE7-6CCF3A015DFD}"/>
    <cellStyle name="Moneda [0] 2" xfId="21" xr:uid="{71010A5E-F1F8-4C59-9DFB-2E2192B551BE}"/>
    <cellStyle name="Moneda [0] 3" xfId="38" xr:uid="{39659E0C-0A85-4222-955E-624F63055123}"/>
    <cellStyle name="Moneda [0] 4" xfId="135" xr:uid="{92EF1258-B92B-444D-BC64-59877D836744}"/>
    <cellStyle name="Moneda 2" xfId="152" xr:uid="{3FDAEFD8-4A46-49AF-AEBD-3786C121554F}"/>
    <cellStyle name="Moneda 3" xfId="155" xr:uid="{906649F5-BF63-40DC-B87A-64E4B2C085EB}"/>
    <cellStyle name="Normal" xfId="0" builtinId="0"/>
    <cellStyle name="Normal 2" xfId="23" xr:uid="{770989E9-06A0-4237-8278-8B29023995E9}"/>
    <cellStyle name="Normal 2 2" xfId="154" xr:uid="{B677E3FE-FE95-4E67-B204-CD120D69DD25}"/>
    <cellStyle name="Normal 2 3" xfId="4" xr:uid="{C3EC43A7-DBF4-4CF1-8D14-D65E03CA0F14}"/>
    <cellStyle name="Normal 3" xfId="153" xr:uid="{F4D2226B-D5E4-4CCE-BA2D-689019AABB3D}"/>
    <cellStyle name="Normal 4" xfId="190" xr:uid="{6CFDD690-901D-4832-A92D-32D66C575E4A}"/>
    <cellStyle name="Normal 7" xfId="48" xr:uid="{EE4FD206-1F16-49BA-A5AB-898F152B7CC0}"/>
    <cellStyle name="Porcentaje" xfId="3" builtinId="5"/>
  </cellStyles>
  <dxfs count="27">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my.sharepoint.com/personal/alzambrano_mineducacion_gov_co/Documents/ALBERTO%20-%20AOPLA/2024/Presupuesto/PAI%202024%20Consolidado_V2_Ajt%20Decreto%20sin%20estrategias_ALB.xlsx" TargetMode="External"/><Relationship Id="rId1" Type="http://schemas.openxmlformats.org/officeDocument/2006/relationships/externalLinkPath" Target="https://mineducaciongovco.sharepoint.com/personal/alzambrano_mineducacion_gov_co/Documents/ALBERTO%20-%20AOPLA/2024/Presupuesto/PAI%202024%20Consolidado_V2_Ajt%20Decreto%20sin%20estrategias_AL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educaciongovco.sharepoint.com/personal/clindo_mineducacion_gov_co/Documents/DISCO%20D/PRESUPUESTO%202021/PAA/Plantilla%20PLC%202021%20Cargue%20NEON-Direcci&#243;n%20de%20Fomento%20de%20la%20Educaci&#243;n%20Superi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educaciongovco.sharepoint.com/Users/User/OneDrive%20-%20mineducacion.gov.co/Planeaci&#243;n%20MEN/2020/OAPF/PAI/Anexo%20presupuestal%20final%20OAPF.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atriz%20de%20Eventos%20TEQUENDAM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educaciongovco.sharepoint.com/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Anexo ppal Inversión"/>
      <sheetName val="Hoja2"/>
      <sheetName val="Res Desagre"/>
      <sheetName val="Hoja1"/>
      <sheetName val="Anexo pptal funcionamiento"/>
      <sheetName val="desplegables"/>
      <sheetName val="Listas_desplega"/>
      <sheetName val="Proyectos invers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J2" t="str">
            <v>Eje estratégico</v>
          </cell>
          <cell r="K2"/>
          <cell r="BY2" t="str">
            <v>Transformación</v>
          </cell>
          <cell r="BZ2" t="str">
            <v>N_corto</v>
          </cell>
        </row>
        <row r="3">
          <cell r="J3" t="str">
            <v xml:space="preserve">1. Educación inicial en el marco de la atención integral </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cell r="BY27" t="str">
            <v>Catalizador</v>
          </cell>
          <cell r="BZ27" t="str">
            <v>N_corto</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Secretaría General</v>
          </cell>
          <cell r="AJ32" t="str">
            <v>SG</v>
          </cell>
          <cell r="BY32" t="str">
            <v>3. Educación de calidad para reducir la desigualdad</v>
          </cell>
          <cell r="BZ32" t="str">
            <v>T_2_C_2_ET_1</v>
          </cell>
        </row>
        <row r="33">
          <cell r="AI33" t="str">
            <v>Subdirección de Contratación</v>
          </cell>
          <cell r="AJ33" t="str">
            <v>SC</v>
          </cell>
          <cell r="BY33" t="str">
            <v>4. Conectividad digital para cambiar vidas</v>
          </cell>
          <cell r="BZ33" t="str">
            <v>T_2_C_2_ET_2</v>
          </cell>
        </row>
        <row r="34">
          <cell r="AI34" t="str">
            <v>Subdirección de Desarrollo Organizacional</v>
          </cell>
          <cell r="AJ34" t="str">
            <v>SDO</v>
          </cell>
          <cell r="BY34" t="str">
            <v>1. Bienestar físico, mental y social de la población.</v>
          </cell>
          <cell r="BZ34" t="str">
            <v>T_2_C_3_ET_1</v>
          </cell>
        </row>
        <row r="35">
          <cell r="AI35" t="str">
            <v>Subdirección de Gestión Administrativa</v>
          </cell>
          <cell r="AJ35" t="str">
            <v>SGA</v>
          </cell>
          <cell r="BY35" t="str">
            <v>2. Garantía del disfrute y ejercicio de los derechos culturales para la vida y la paz</v>
          </cell>
          <cell r="BZ35" t="str">
            <v>T_2_C_3_ET_2</v>
          </cell>
        </row>
        <row r="36">
          <cell r="AI36" t="str">
            <v>Subdirección de Gestión Financiera</v>
          </cell>
          <cell r="AJ36" t="str">
            <v>SGF</v>
          </cell>
          <cell r="BY36" t="str">
            <v>3. Derecho al deporte, la recreación y la actividad física para la convivencia y la paz</v>
          </cell>
          <cell r="BZ36" t="str">
            <v>T_2_C_3_ET_3</v>
          </cell>
        </row>
        <row r="37">
          <cell r="AI37" t="str">
            <v>Subdirección de Talento Humano</v>
          </cell>
          <cell r="AJ37" t="str">
            <v>STH</v>
          </cell>
          <cell r="BY37" t="str">
            <v>4. Sistema de Cuidado para la vida y la paz</v>
          </cell>
          <cell r="BZ37" t="str">
            <v>T_2_C_3_ET_4</v>
          </cell>
        </row>
        <row r="38">
          <cell r="AI38" t="str">
            <v>Unidad de Atención al Ciudadano</v>
          </cell>
          <cell r="AJ38" t="str">
            <v>UAC</v>
          </cell>
          <cell r="BY38" t="str">
            <v>5. Educación, formación y reconversión laboral como respuesta al cambio productivo</v>
          </cell>
          <cell r="BZ38" t="str">
            <v>T_2_C_3_ET_5</v>
          </cell>
        </row>
        <row r="39">
          <cell r="AI39" t="str">
            <v>Dirección de Calidad para la Educación Superior</v>
          </cell>
          <cell r="AJ39" t="str">
            <v>DC_ES</v>
          </cell>
          <cell r="BY39" t="str">
            <v>6. Trabajo digno y decente</v>
          </cell>
          <cell r="BZ39" t="str">
            <v>T_2_C_3_ET_6</v>
          </cell>
        </row>
        <row r="40">
          <cell r="AI40" t="str">
            <v>Dirección de Fomento de la Educación Superior</v>
          </cell>
          <cell r="AJ40" t="str">
            <v>DF_ES</v>
          </cell>
          <cell r="BY40" t="str">
            <v>5. Prácticas de alimentación saludable y adecuadas al curso de vida, poblaciones y territorios</v>
          </cell>
          <cell r="BZ40" t="str">
            <v>T_3_C_1_ET_1</v>
          </cell>
        </row>
        <row r="41">
          <cell r="AI41" t="str">
            <v>Dirección de Calidad para la Educación Preescolar, Básica y Media</v>
          </cell>
          <cell r="AJ41" t="str">
            <v>DC_PBM</v>
          </cell>
          <cell r="BY41" t="str">
            <v>5. Fortalecimiento institucional como motor de cambio para recuperar la confianza de la ciudadanía y para el fortalecimiento del vínculo Estado-Ciudadanía</v>
          </cell>
          <cell r="BZ41" t="str">
            <v>T_5_C_1_ET_1</v>
          </cell>
        </row>
        <row r="42">
          <cell r="AI42" t="str">
            <v>Dirección de Cobertura y Equidad</v>
          </cell>
          <cell r="AJ42" t="str">
            <v>DCE</v>
          </cell>
          <cell r="BY42" t="str">
            <v>6. Dispositivos democráticos de participación: política de diálogo permanente con decisiones desde y para el territorio</v>
          </cell>
          <cell r="BZ42" t="str">
            <v>T_5_C_1_ET_2</v>
          </cell>
        </row>
        <row r="43">
          <cell r="AI43" t="str">
            <v>Dirección de Fortalecimiento a la Gestión Territorial</v>
          </cell>
          <cell r="AJ43" t="str">
            <v>DF_GT</v>
          </cell>
          <cell r="BY43" t="str">
            <v>1. Mujeres como motor del desarrollo económico sostenible y protectoras de la vida y del ambiente.</v>
          </cell>
          <cell r="BZ43" t="str">
            <v>T_AD_C_1_ET_1</v>
          </cell>
        </row>
        <row r="44">
          <cell r="AI44" t="str">
            <v>Dirección de Primera Infancia</v>
          </cell>
          <cell r="AJ44" t="str">
            <v>DPI</v>
          </cell>
          <cell r="BY44" t="str">
            <v>3. Hacia una vida libre de violencias contra mujer y por la garantía de sus derechos sexuales y reproductivos.</v>
          </cell>
          <cell r="BZ44" t="str">
            <v>T_AD_C_1_ET_2</v>
          </cell>
        </row>
        <row r="45">
          <cell r="BY45" t="str">
            <v>1. Acceso a la educación y al trabajo libre de discriminación a personas con orientaciones sexuales e identidades de género diversas</v>
          </cell>
          <cell r="BZ45" t="str">
            <v>T_AD_C_2_ET_1</v>
          </cell>
        </row>
        <row r="46">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7">
          <cell r="BY57" t="str">
            <v>Componentes</v>
          </cell>
          <cell r="BZ57" t="str">
            <v>N_corto</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sheetName val="MATRIZ"/>
      <sheetName val="SEMÁFORO"/>
      <sheetName val="INFORME"/>
      <sheetName val="CONTROL SALDOS"/>
      <sheetName val="Saldos y adicion"/>
      <sheetName val="RUBROS Y CDP"/>
      <sheetName val="Indicadores TC"/>
      <sheetName val="PLANTILLA"/>
      <sheetName val="SALDOS ÁREAS"/>
      <sheetName val="SALDO CONTRATO"/>
      <sheetName val="Hoja1"/>
    </sheetNames>
    <sheetDataSet>
      <sheetData sheetId="0">
        <row r="3">
          <cell r="L3" t="str">
            <v>Alimentación</v>
          </cell>
        </row>
        <row r="4">
          <cell r="L4" t="str">
            <v>Salón Dotado</v>
          </cell>
        </row>
        <row r="5">
          <cell r="L5" t="str">
            <v>Alojamiento</v>
          </cell>
        </row>
        <row r="6">
          <cell r="L6" t="str">
            <v>Movilización y/o Convocatoria</v>
          </cell>
        </row>
        <row r="7">
          <cell r="L7" t="str">
            <v>Montaje de Escenario</v>
          </cell>
        </row>
        <row r="8">
          <cell r="L8" t="str">
            <v>Eventos Ministerio</v>
          </cell>
        </row>
        <row r="18">
          <cell r="Q18" t="str">
            <v>Si</v>
          </cell>
        </row>
        <row r="19">
          <cell r="Q19" t="str">
            <v>No</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 sheetId="12">
        <row r="7">
          <cell r="B7">
            <v>0</v>
          </cell>
        </row>
      </sheetData>
      <sheetData sheetId="13"/>
      <sheetData sheetId="14">
        <row r="25">
          <cell r="AF25">
            <v>45375442876199</v>
          </cell>
        </row>
      </sheetData>
      <sheetData sheetId="15" refreshError="1"/>
      <sheetData sheetId="16">
        <row r="8">
          <cell r="C8">
            <v>71949.751573999994</v>
          </cell>
        </row>
      </sheetData>
      <sheetData sheetId="17"/>
      <sheetData sheetId="18"/>
      <sheetData sheetId="19">
        <row r="63">
          <cell r="C63">
            <v>43117992152906.211</v>
          </cell>
        </row>
      </sheetData>
      <sheetData sheetId="20"/>
      <sheetData sheetId="21" refreshError="1"/>
      <sheetData sheetId="22" refreshError="1"/>
      <sheetData sheetId="23" refreshError="1"/>
      <sheetData sheetId="24" refreshError="1"/>
      <sheetData sheetId="25">
        <row r="3">
          <cell r="D3">
            <v>19537958950</v>
          </cell>
        </row>
      </sheetData>
      <sheetData sheetId="26"/>
      <sheetData sheetId="27" refreshError="1"/>
      <sheetData sheetId="28"/>
      <sheetData sheetId="29">
        <row r="5">
          <cell r="N5">
            <v>32147000000</v>
          </cell>
        </row>
      </sheetData>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row r="1">
          <cell r="H1" t="str">
            <v>NumeroDocumento</v>
          </cell>
        </row>
      </sheetData>
      <sheetData sheetId="69" refreshError="1"/>
      <sheetData sheetId="70" refreshError="1"/>
      <sheetData sheetId="71">
        <row r="1">
          <cell r="A1" t="str">
            <v>CONTROVERSIAS CONTRACTUALES</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ow r="11">
          <cell r="F11">
            <v>2553541386526.9473</v>
          </cell>
        </row>
      </sheetData>
      <sheetData sheetId="80">
        <row r="7">
          <cell r="F7">
            <v>1305649017281</v>
          </cell>
        </row>
      </sheetData>
      <sheetData sheetId="81">
        <row r="3">
          <cell r="N3">
            <v>121549514883.66016</v>
          </cell>
        </row>
      </sheetData>
      <sheetData sheetId="82">
        <row r="22">
          <cell r="R22">
            <v>15048654948</v>
          </cell>
        </row>
      </sheetData>
      <sheetData sheetId="83">
        <row r="19">
          <cell r="P19">
            <v>8833240562884.1758</v>
          </cell>
        </row>
      </sheetData>
      <sheetData sheetId="84">
        <row r="22106">
          <cell r="W22106">
            <v>1087034407670</v>
          </cell>
        </row>
      </sheetData>
      <sheetData sheetId="85">
        <row r="270627">
          <cell r="D270627">
            <v>1424304891233.6001</v>
          </cell>
        </row>
      </sheetData>
      <sheetData sheetId="86">
        <row r="10">
          <cell r="D10">
            <v>277902788581.12</v>
          </cell>
        </row>
      </sheetData>
      <sheetData sheetId="87">
        <row r="107">
          <cell r="N107">
            <v>42913506</v>
          </cell>
        </row>
      </sheetData>
      <sheetData sheetId="88">
        <row r="43">
          <cell r="G43">
            <v>57453190699.600014</v>
          </cell>
        </row>
      </sheetData>
      <sheetData sheetId="89" refreshError="1"/>
      <sheetData sheetId="90">
        <row r="3783">
          <cell r="K3783">
            <v>72142320292.642807</v>
          </cell>
        </row>
      </sheetData>
      <sheetData sheetId="91">
        <row r="3">
          <cell r="A3" t="str">
            <v>Etiquetas de fila</v>
          </cell>
        </row>
      </sheetData>
      <sheetData sheetId="92" refreshError="1"/>
      <sheetData sheetId="93">
        <row r="3">
          <cell r="A3" t="str">
            <v>Etiquetas de fila</v>
          </cell>
        </row>
      </sheetData>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6">
          <cell r="F6">
            <v>128645666841</v>
          </cell>
        </row>
      </sheetData>
      <sheetData sheetId="114"/>
      <sheetData sheetId="115"/>
      <sheetData sheetId="116"/>
      <sheetData sheetId="117"/>
      <sheetData sheetId="118"/>
      <sheetData sheetId="119"/>
      <sheetData sheetId="120"/>
      <sheetData sheetId="121">
        <row r="1">
          <cell r="J1">
            <v>1455746480216</v>
          </cell>
        </row>
      </sheetData>
      <sheetData sheetId="122" refreshError="1"/>
      <sheetData sheetId="123">
        <row r="2">
          <cell r="G2">
            <v>0</v>
          </cell>
        </row>
      </sheetData>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0">
          <cell r="P10">
            <v>681120000000</v>
          </cell>
        </row>
      </sheetData>
      <sheetData sheetId="173">
        <row r="9">
          <cell r="C9">
            <v>681120000000</v>
          </cell>
        </row>
      </sheetData>
      <sheetData sheetId="174"/>
      <sheetData sheetId="175"/>
      <sheetData sheetId="176"/>
      <sheetData sheetId="177"/>
      <sheetData sheetId="178">
        <row r="27">
          <cell r="N27">
            <v>14970307468</v>
          </cell>
        </row>
      </sheetData>
      <sheetData sheetId="179">
        <row r="8">
          <cell r="B8">
            <v>748965896450.78003</v>
          </cell>
        </row>
      </sheetData>
      <sheetData sheetId="180"/>
      <sheetData sheetId="181">
        <row r="3">
          <cell r="D3">
            <v>580</v>
          </cell>
        </row>
      </sheetData>
      <sheetData sheetId="182"/>
      <sheetData sheetId="183"/>
      <sheetData sheetId="184" refreshError="1"/>
      <sheetData sheetId="185"/>
      <sheetData sheetId="186"/>
      <sheetData sheetId="187" refreshError="1"/>
      <sheetData sheetId="188"/>
      <sheetData sheetId="189">
        <row r="79">
          <cell r="B79">
            <v>534383704782</v>
          </cell>
        </row>
      </sheetData>
      <sheetData sheetId="190"/>
      <sheetData sheetId="191"/>
      <sheetData sheetId="192"/>
      <sheetData sheetId="193"/>
      <sheetData sheetId="194"/>
      <sheetData sheetId="195"/>
      <sheetData sheetId="196"/>
      <sheetData sheetId="197"/>
      <sheetData sheetId="198"/>
      <sheetData sheetId="199"/>
      <sheetData sheetId="200"/>
      <sheetData sheetId="201">
        <row r="8">
          <cell r="QJ8">
            <v>453665943217.31677</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ow r="42">
          <cell r="H42">
            <v>3524336613485.1655</v>
          </cell>
        </row>
      </sheetData>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ow r="131">
          <cell r="CR131">
            <v>6485020612682</v>
          </cell>
        </row>
      </sheetData>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6">
          <cell r="E16">
            <v>23248942308</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ow r="1">
          <cell r="A1" t="str">
            <v xml:space="preserve">SECCIÓN </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ow r="349">
          <cell r="F349" t="str">
            <v xml:space="preserve">PROYECCION DE INGRESOS DE OPERACIONES EFECTIVAS </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row r="1">
          <cell r="B1">
            <v>98221800810</v>
          </cell>
        </row>
      </sheetData>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ow r="53">
          <cell r="AZ53">
            <v>1018088.4</v>
          </cell>
        </row>
      </sheetData>
      <sheetData sheetId="1046">
        <row r="34">
          <cell r="U34">
            <v>38294190000</v>
          </cell>
        </row>
      </sheetData>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row r="8">
          <cell r="A8" t="str">
            <v>EDUCACIÓN</v>
          </cell>
        </row>
      </sheetData>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7">
          <cell r="D7">
            <v>20338304580.59</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10">
          <cell r="B10">
            <v>24893.936114</v>
          </cell>
        </row>
      </sheetData>
      <sheetData sheetId="1121"/>
      <sheetData sheetId="1122"/>
      <sheetData sheetId="1123"/>
      <sheetData sheetId="1124"/>
      <sheetData sheetId="1125">
        <row r="89">
          <cell r="AZ89">
            <v>13683942372</v>
          </cell>
        </row>
      </sheetData>
      <sheetData sheetId="1126"/>
      <sheetData sheetId="1127"/>
      <sheetData sheetId="1128">
        <row r="881">
          <cell r="M881">
            <v>61647117701.974716</v>
          </cell>
        </row>
      </sheetData>
      <sheetData sheetId="1129"/>
      <sheetData sheetId="1130">
        <row r="828">
          <cell r="AF828">
            <v>15902487104</v>
          </cell>
        </row>
      </sheetData>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row r="3">
          <cell r="AA3">
            <v>500</v>
          </cell>
        </row>
      </sheetData>
      <sheetData sheetId="1165">
        <row r="216">
          <cell r="G216">
            <v>16</v>
          </cell>
        </row>
      </sheetData>
      <sheetData sheetId="1166"/>
      <sheetData sheetId="1167"/>
      <sheetData sheetId="1168"/>
      <sheetData sheetId="1169"/>
      <sheetData sheetId="1170"/>
      <sheetData sheetId="1171"/>
      <sheetData sheetId="1172"/>
      <sheetData sheetId="1173"/>
      <sheetData sheetId="1174">
        <row r="57">
          <cell r="BI57">
            <v>620190274866.58997</v>
          </cell>
        </row>
      </sheetData>
      <sheetData sheetId="1175"/>
      <sheetData sheetId="1176"/>
      <sheetData sheetId="1177">
        <row r="9">
          <cell r="B9">
            <v>546830445323</v>
          </cell>
        </row>
      </sheetData>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row r="15">
          <cell r="F15">
            <v>485519747493.25323</v>
          </cell>
        </row>
      </sheetData>
      <sheetData sheetId="1189"/>
      <sheetData sheetId="1190">
        <row r="7">
          <cell r="I7">
            <v>132771252.4404</v>
          </cell>
        </row>
      </sheetData>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ow r="4">
          <cell r="D4" t="str">
            <v>Ascenso</v>
          </cell>
        </row>
      </sheetData>
      <sheetData sheetId="1215"/>
      <sheetData sheetId="1216"/>
      <sheetData sheetId="1217" refreshError="1"/>
      <sheetData sheetId="1218" refreshError="1"/>
      <sheetData sheetId="1219">
        <row r="24">
          <cell r="M24">
            <v>1170778263.1229613</v>
          </cell>
        </row>
      </sheetData>
      <sheetData sheetId="1220" refreshError="1"/>
      <sheetData sheetId="1221" refreshError="1"/>
      <sheetData sheetId="1222" refreshError="1"/>
      <sheetData sheetId="1223" refreshError="1"/>
      <sheetData sheetId="1224" refreshError="1"/>
      <sheetData sheetId="1225" refreshError="1"/>
      <sheetData sheetId="1226" refreshError="1"/>
      <sheetData sheetId="1227">
        <row r="28">
          <cell r="A28" t="str">
            <v xml:space="preserve">  TASA DE CAMBIO NOMINAL</v>
          </cell>
        </row>
      </sheetData>
      <sheetData sheetId="1228">
        <row r="28">
          <cell r="A28" t="str">
            <v xml:space="preserve">  TASA DE CAMBIO NOMINAL</v>
          </cell>
        </row>
      </sheetData>
      <sheetData sheetId="1229">
        <row r="28">
          <cell r="A28" t="str">
            <v xml:space="preserve">  TASA DE CAMBIO NOMINAL</v>
          </cell>
        </row>
      </sheetData>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1">
          <cell r="C1">
            <v>2017</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row r="8">
          <cell r="C8" t="str">
            <v>RAMA EJECUTIVA</v>
          </cell>
        </row>
      </sheetData>
      <sheetData sheetId="1484" refreshError="1"/>
      <sheetData sheetId="1485"/>
      <sheetData sheetId="1486">
        <row r="9">
          <cell r="F9" t="str">
            <v>NIVEL ASESOR</v>
          </cell>
        </row>
      </sheetData>
      <sheetData sheetId="1487" refreshError="1"/>
      <sheetData sheetId="1488" refreshError="1"/>
      <sheetData sheetId="1489" refreshError="1"/>
      <sheetData sheetId="1490" refreshError="1"/>
      <sheetData sheetId="1491" refreshError="1"/>
      <sheetData sheetId="1492">
        <row r="9">
          <cell r="A9" t="str">
            <v>AGROPECUARIO</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row r="294">
          <cell r="K294">
            <v>23740455119716</v>
          </cell>
        </row>
      </sheetData>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row r="36">
          <cell r="K36">
            <v>48843333000</v>
          </cell>
        </row>
      </sheetData>
      <sheetData sheetId="1576"/>
      <sheetData sheetId="1577"/>
      <sheetData sheetId="1578"/>
      <sheetData sheetId="1579">
        <row r="7">
          <cell r="K7">
            <v>680098775145.82007</v>
          </cell>
        </row>
      </sheetData>
      <sheetData sheetId="1580">
        <row r="7">
          <cell r="C7">
            <v>19785430995</v>
          </cell>
        </row>
      </sheetData>
      <sheetData sheetId="1581">
        <row r="4">
          <cell r="S4">
            <v>254593918316</v>
          </cell>
        </row>
      </sheetData>
      <sheetData sheetId="1582"/>
      <sheetData sheetId="1583"/>
      <sheetData sheetId="1584"/>
      <sheetData sheetId="1585"/>
      <sheetData sheetId="1586"/>
      <sheetData sheetId="1587"/>
      <sheetData sheetId="1588"/>
      <sheetData sheetId="1589">
        <row r="15">
          <cell r="B15">
            <v>2290958589</v>
          </cell>
        </row>
      </sheetData>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row r="13">
          <cell r="J13">
            <v>2106758412</v>
          </cell>
        </row>
      </sheetData>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row r="36">
          <cell r="K36">
            <v>48843333000</v>
          </cell>
        </row>
      </sheetData>
      <sheetData sheetId="1641">
        <row r="35">
          <cell r="L35">
            <v>48843333333</v>
          </cell>
        </row>
      </sheetData>
      <sheetData sheetId="1642">
        <row r="85">
          <cell r="L85">
            <v>801913164969</v>
          </cell>
        </row>
      </sheetData>
      <sheetData sheetId="1643"/>
      <sheetData sheetId="1644">
        <row r="159">
          <cell r="C159">
            <v>-647086997163.03003</v>
          </cell>
        </row>
      </sheetData>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row r="5">
          <cell r="HD5" t="str">
            <v>AMAZONAS</v>
          </cell>
        </row>
      </sheetData>
      <sheetData sheetId="1683"/>
      <sheetData sheetId="1684"/>
      <sheetData sheetId="1685"/>
      <sheetData sheetId="1686"/>
      <sheetData sheetId="1687"/>
      <sheetData sheetId="1688"/>
      <sheetData sheetId="1689">
        <row r="7">
          <cell r="C7" t="str">
            <v>ANTIOQUIA</v>
          </cell>
        </row>
      </sheetData>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row r="119">
          <cell r="E119">
            <v>1666666667</v>
          </cell>
        </row>
      </sheetData>
      <sheetData sheetId="1718"/>
      <sheetData sheetId="1719"/>
      <sheetData sheetId="1720">
        <row r="6">
          <cell r="G6">
            <v>597347893</v>
          </cell>
        </row>
      </sheetData>
      <sheetData sheetId="1721"/>
      <sheetData sheetId="1722">
        <row r="4">
          <cell r="R4">
            <v>590377347</v>
          </cell>
        </row>
      </sheetData>
      <sheetData sheetId="1723" refreshError="1"/>
      <sheetData sheetId="1724" refreshError="1"/>
      <sheetData sheetId="1725">
        <row r="206">
          <cell r="A206" t="str">
            <v>MEDELLIN</v>
          </cell>
        </row>
      </sheetData>
      <sheetData sheetId="1726" refreshError="1"/>
      <sheetData sheetId="1727" refreshError="1"/>
      <sheetData sheetId="1728" refreshError="1"/>
      <sheetData sheetId="1729">
        <row r="38">
          <cell r="G38">
            <v>10001490859351</v>
          </cell>
        </row>
      </sheetData>
      <sheetData sheetId="1730">
        <row r="5">
          <cell r="C5">
            <v>61314695387.496002</v>
          </cell>
        </row>
      </sheetData>
      <sheetData sheetId="1731"/>
      <sheetData sheetId="1732"/>
      <sheetData sheetId="1733"/>
      <sheetData sheetId="1734"/>
      <sheetData sheetId="1735"/>
      <sheetData sheetId="1736"/>
      <sheetData sheetId="1737"/>
      <sheetData sheetId="1738"/>
      <sheetData sheetId="1739"/>
      <sheetData sheetId="1740"/>
      <sheetData sheetId="1741"/>
      <sheetData sheetId="1742">
        <row r="39">
          <cell r="F39">
            <v>206437152928.24994</v>
          </cell>
        </row>
      </sheetData>
      <sheetData sheetId="1743"/>
      <sheetData sheetId="1744"/>
      <sheetData sheetId="1745">
        <row r="3">
          <cell r="B3" t="str">
            <v>B</v>
          </cell>
        </row>
      </sheetData>
      <sheetData sheetId="1746"/>
      <sheetData sheetId="1747"/>
      <sheetData sheetId="1748"/>
      <sheetData sheetId="1749"/>
      <sheetData sheetId="1750"/>
      <sheetData sheetId="1751"/>
      <sheetData sheetId="1752">
        <row r="47">
          <cell r="D47" t="str">
            <v>FIRMA DEL FUNCIONARIO</v>
          </cell>
        </row>
      </sheetData>
      <sheetData sheetId="1753"/>
      <sheetData sheetId="1754"/>
      <sheetData sheetId="1755"/>
      <sheetData sheetId="1756"/>
      <sheetData sheetId="1757"/>
      <sheetData sheetId="1758">
        <row r="1111">
          <cell r="D1111">
            <v>124830166525</v>
          </cell>
        </row>
      </sheetData>
      <sheetData sheetId="1759">
        <row r="1129">
          <cell r="D1129">
            <v>430821645666</v>
          </cell>
        </row>
      </sheetData>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ow r="8">
          <cell r="C8">
            <v>87787948409</v>
          </cell>
        </row>
      </sheetData>
      <sheetData sheetId="1773">
        <row r="11">
          <cell r="J11">
            <v>533860331451</v>
          </cell>
        </row>
      </sheetData>
      <sheetData sheetId="1774" refreshError="1"/>
      <sheetData sheetId="1775" refreshError="1"/>
      <sheetData sheetId="1776">
        <row r="4">
          <cell r="C4">
            <v>99505751614</v>
          </cell>
        </row>
      </sheetData>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row r="102">
          <cell r="E102">
            <v>392094000</v>
          </cell>
        </row>
      </sheetData>
      <sheetData sheetId="1804">
        <row r="263">
          <cell r="C263">
            <v>81539921814</v>
          </cell>
        </row>
      </sheetData>
      <sheetData sheetId="1805">
        <row r="38">
          <cell r="D38">
            <v>480556972849</v>
          </cell>
        </row>
      </sheetData>
      <sheetData sheetId="1806">
        <row r="6">
          <cell r="F6">
            <v>2731378320</v>
          </cell>
        </row>
      </sheetData>
      <sheetData sheetId="1807">
        <row r="73">
          <cell r="L73">
            <v>66388000000</v>
          </cell>
        </row>
      </sheetData>
      <sheetData sheetId="1808">
        <row r="78">
          <cell r="F78">
            <v>36887087000</v>
          </cell>
        </row>
      </sheetData>
      <sheetData sheetId="1809">
        <row r="4">
          <cell r="D4">
            <v>10652774735.799999</v>
          </cell>
        </row>
      </sheetData>
      <sheetData sheetId="1810"/>
      <sheetData sheetId="1811">
        <row r="6">
          <cell r="F6">
            <v>2069862000</v>
          </cell>
        </row>
      </sheetData>
      <sheetData sheetId="1812">
        <row r="6">
          <cell r="D6">
            <v>4773743081</v>
          </cell>
        </row>
      </sheetData>
      <sheetData sheetId="1813"/>
      <sheetData sheetId="1814">
        <row r="88">
          <cell r="H88">
            <v>48540000000</v>
          </cell>
        </row>
      </sheetData>
      <sheetData sheetId="1815"/>
      <sheetData sheetId="1816">
        <row r="37">
          <cell r="B37">
            <v>432394342146</v>
          </cell>
        </row>
      </sheetData>
      <sheetData sheetId="1817">
        <row r="60">
          <cell r="H60">
            <v>119254080946</v>
          </cell>
        </row>
      </sheetData>
      <sheetData sheetId="1818">
        <row r="8">
          <cell r="F8">
            <v>115014258752</v>
          </cell>
        </row>
      </sheetData>
      <sheetData sheetId="1819">
        <row r="9">
          <cell r="F9">
            <v>769000000</v>
          </cell>
        </row>
      </sheetData>
      <sheetData sheetId="1820">
        <row r="16">
          <cell r="D16">
            <v>3707392633</v>
          </cell>
        </row>
      </sheetData>
      <sheetData sheetId="1821">
        <row r="1070">
          <cell r="J1070">
            <v>1526523800452</v>
          </cell>
        </row>
      </sheetData>
      <sheetData sheetId="1822">
        <row r="88">
          <cell r="G88">
            <v>4300000000</v>
          </cell>
        </row>
      </sheetData>
      <sheetData sheetId="1823">
        <row r="5">
          <cell r="H5">
            <v>1425689959</v>
          </cell>
        </row>
      </sheetData>
      <sheetData sheetId="1824"/>
      <sheetData sheetId="1825">
        <row r="505">
          <cell r="U505">
            <v>918178190054.00024</v>
          </cell>
        </row>
      </sheetData>
      <sheetData sheetId="1826">
        <row r="4771">
          <cell r="U4771">
            <v>1709068710082.9993</v>
          </cell>
        </row>
      </sheetData>
      <sheetData sheetId="1827">
        <row r="46">
          <cell r="AB46">
            <v>242111143610</v>
          </cell>
        </row>
      </sheetData>
      <sheetData sheetId="1828"/>
      <sheetData sheetId="1829">
        <row r="29">
          <cell r="E29">
            <v>3902379999999.9995</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13">
          <cell r="BS13">
            <v>125732</v>
          </cell>
        </row>
      </sheetData>
      <sheetData sheetId="1923" refreshError="1"/>
      <sheetData sheetId="1924"/>
      <sheetData sheetId="1925"/>
      <sheetData sheetId="1926">
        <row r="5">
          <cell r="D5">
            <v>1725530357682.9387</v>
          </cell>
        </row>
      </sheetData>
      <sheetData sheetId="1927"/>
      <sheetData sheetId="1928"/>
      <sheetData sheetId="1929"/>
      <sheetData sheetId="1930"/>
      <sheetData sheetId="1931"/>
      <sheetData sheetId="1932">
        <row r="484">
          <cell r="E484">
            <v>180500000000</v>
          </cell>
        </row>
      </sheetData>
      <sheetData sheetId="1933">
        <row r="717">
          <cell r="L717">
            <v>0</v>
          </cell>
        </row>
      </sheetData>
      <sheetData sheetId="1934">
        <row r="361">
          <cell r="J361">
            <v>2962595764.8699999</v>
          </cell>
        </row>
      </sheetData>
      <sheetData sheetId="1935"/>
      <sheetData sheetId="1936">
        <row r="4">
          <cell r="E4" t="str">
            <v>Comprobante</v>
          </cell>
        </row>
      </sheetData>
      <sheetData sheetId="1937"/>
      <sheetData sheetId="1938"/>
      <sheetData sheetId="1939">
        <row r="7">
          <cell r="A7">
            <v>0</v>
          </cell>
        </row>
      </sheetData>
      <sheetData sheetId="1940"/>
      <sheetData sheetId="1941"/>
      <sheetData sheetId="1942">
        <row r="369">
          <cell r="F369">
            <v>1323756039617</v>
          </cell>
        </row>
      </sheetData>
      <sheetData sheetId="1943"/>
      <sheetData sheetId="1944"/>
      <sheetData sheetId="1945"/>
      <sheetData sheetId="1946"/>
      <sheetData sheetId="1947">
        <row r="8">
          <cell r="P8">
            <v>44277877</v>
          </cell>
        </row>
      </sheetData>
      <sheetData sheetId="1948">
        <row r="23">
          <cell r="K23">
            <v>57249499992</v>
          </cell>
        </row>
      </sheetData>
      <sheetData sheetId="1949"/>
      <sheetData sheetId="1950">
        <row r="558">
          <cell r="L558">
            <v>53381014538</v>
          </cell>
        </row>
      </sheetData>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row r="12">
          <cell r="AL12">
            <v>8282095982</v>
          </cell>
        </row>
      </sheetData>
      <sheetData sheetId="1968">
        <row r="3">
          <cell r="A3" t="str">
            <v>Etiquetas de fila</v>
          </cell>
        </row>
      </sheetData>
      <sheetData sheetId="1969">
        <row r="127">
          <cell r="R127">
            <v>3106603795.3400002</v>
          </cell>
        </row>
      </sheetData>
      <sheetData sheetId="1970"/>
      <sheetData sheetId="1971"/>
      <sheetData sheetId="1972">
        <row r="148">
          <cell r="R148">
            <v>529655910.33999997</v>
          </cell>
        </row>
      </sheetData>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row r="182">
          <cell r="N182">
            <v>109706167378</v>
          </cell>
        </row>
      </sheetData>
      <sheetData sheetId="2004">
        <row r="98">
          <cell r="N98">
            <v>46206441477.020004</v>
          </cell>
        </row>
      </sheetData>
      <sheetData sheetId="2005">
        <row r="99">
          <cell r="N99">
            <v>66702253136.679993</v>
          </cell>
        </row>
      </sheetData>
      <sheetData sheetId="2006">
        <row r="81">
          <cell r="N81">
            <v>6126414.8399999999</v>
          </cell>
        </row>
      </sheetData>
      <sheetData sheetId="2007">
        <row r="27">
          <cell r="N27">
            <v>5333166665</v>
          </cell>
        </row>
      </sheetData>
      <sheetData sheetId="2008">
        <row r="3">
          <cell r="L3">
            <v>44277877</v>
          </cell>
        </row>
      </sheetData>
      <sheetData sheetId="2009">
        <row r="9">
          <cell r="L9">
            <v>420155800</v>
          </cell>
        </row>
      </sheetData>
      <sheetData sheetId="2010"/>
      <sheetData sheetId="2011"/>
      <sheetData sheetId="2012">
        <row r="216">
          <cell r="S216">
            <v>117240596867</v>
          </cell>
        </row>
      </sheetData>
      <sheetData sheetId="2013">
        <row r="221">
          <cell r="S221">
            <v>10743441984</v>
          </cell>
        </row>
      </sheetData>
      <sheetData sheetId="2014">
        <row r="117">
          <cell r="S117">
            <v>50027876472</v>
          </cell>
        </row>
      </sheetData>
      <sheetData sheetId="2015"/>
      <sheetData sheetId="2016"/>
      <sheetData sheetId="2017">
        <row r="16">
          <cell r="R16">
            <v>4770791666</v>
          </cell>
        </row>
      </sheetData>
      <sheetData sheetId="2018"/>
      <sheetData sheetId="2019"/>
      <sheetData sheetId="2020"/>
      <sheetData sheetId="2021"/>
      <sheetData sheetId="2022">
        <row r="253">
          <cell r="N253">
            <v>262878018</v>
          </cell>
        </row>
      </sheetData>
      <sheetData sheetId="2023">
        <row r="232">
          <cell r="N232">
            <v>1532623338</v>
          </cell>
        </row>
      </sheetData>
      <sheetData sheetId="2024">
        <row r="54">
          <cell r="N54">
            <v>117227783516</v>
          </cell>
        </row>
      </sheetData>
      <sheetData sheetId="2025">
        <row r="6202">
          <cell r="N6202">
            <v>4969804483975.9355</v>
          </cell>
        </row>
      </sheetData>
      <sheetData sheetId="2026">
        <row r="118">
          <cell r="N118">
            <v>389477089494.06006</v>
          </cell>
        </row>
      </sheetData>
      <sheetData sheetId="2027">
        <row r="143">
          <cell r="N143">
            <v>785688886099.0199</v>
          </cell>
        </row>
      </sheetData>
      <sheetData sheetId="2028">
        <row r="99">
          <cell r="N99">
            <v>242855327848.67996</v>
          </cell>
        </row>
      </sheetData>
      <sheetData sheetId="2029">
        <row r="22">
          <cell r="N22">
            <v>42937124994</v>
          </cell>
        </row>
      </sheetData>
      <sheetData sheetId="2030">
        <row r="3">
          <cell r="L3">
            <v>44277877</v>
          </cell>
        </row>
      </sheetData>
      <sheetData sheetId="2031">
        <row r="7">
          <cell r="N7">
            <v>420155800</v>
          </cell>
        </row>
      </sheetData>
      <sheetData sheetId="2032"/>
      <sheetData sheetId="2033"/>
      <sheetData sheetId="2034"/>
      <sheetData sheetId="2035"/>
      <sheetData sheetId="2036"/>
      <sheetData sheetId="2037">
        <row r="17">
          <cell r="R17">
            <v>4770791666</v>
          </cell>
        </row>
      </sheetData>
      <sheetData sheetId="2038"/>
      <sheetData sheetId="2039"/>
      <sheetData sheetId="2040" refreshError="1"/>
      <sheetData sheetId="2041">
        <row r="3">
          <cell r="H3" t="str">
            <v>Profesor Auxiliar</v>
          </cell>
        </row>
      </sheetData>
      <sheetData sheetId="2042" refreshError="1"/>
      <sheetData sheetId="2043" refreshError="1"/>
      <sheetData sheetId="2044" refreshError="1"/>
      <sheetData sheetId="2045" refreshError="1"/>
      <sheetData sheetId="2046">
        <row r="1">
          <cell r="D1" t="str">
            <v>codigo</v>
          </cell>
        </row>
      </sheetData>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ow r="2">
          <cell r="C2" t="str">
            <v>AGUILAR ZAPATA ROSALIA</v>
          </cell>
        </row>
      </sheetData>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ow r="9">
          <cell r="C9">
            <v>10584731779714.801</v>
          </cell>
        </row>
      </sheetData>
      <sheetData sheetId="2093"/>
      <sheetData sheetId="2094"/>
      <sheetData sheetId="2095"/>
      <sheetData sheetId="2096"/>
      <sheetData sheetId="2097"/>
      <sheetData sheetId="2098"/>
      <sheetData sheetId="2099"/>
      <sheetData sheetId="2100"/>
      <sheetData sheetId="2101"/>
      <sheetData sheetId="2102">
        <row r="86">
          <cell r="E86">
            <v>7976849287000</v>
          </cell>
        </row>
      </sheetData>
      <sheetData sheetId="2103"/>
      <sheetData sheetId="2104"/>
      <sheetData sheetId="2105"/>
      <sheetData sheetId="2106"/>
      <sheetData sheetId="2107"/>
      <sheetData sheetId="2108"/>
      <sheetData sheetId="2109" refreshError="1"/>
      <sheetData sheetId="2110">
        <row r="40">
          <cell r="P40">
            <v>560650065301</v>
          </cell>
        </row>
      </sheetData>
      <sheetData sheetId="2111"/>
      <sheetData sheetId="2112"/>
      <sheetData sheetId="2113"/>
      <sheetData sheetId="2114">
        <row r="85">
          <cell r="K85">
            <v>571685758024</v>
          </cell>
        </row>
      </sheetData>
      <sheetData sheetId="2115"/>
      <sheetData sheetId="2116"/>
      <sheetData sheetId="2117">
        <row r="67">
          <cell r="P67">
            <v>0</v>
          </cell>
        </row>
      </sheetData>
      <sheetData sheetId="2118">
        <row r="11">
          <cell r="F11">
            <v>128645666841</v>
          </cell>
        </row>
      </sheetData>
      <sheetData sheetId="2119">
        <row r="17">
          <cell r="B17">
            <v>533847842755</v>
          </cell>
        </row>
      </sheetData>
      <sheetData sheetId="2120"/>
      <sheetData sheetId="2121"/>
      <sheetData sheetId="2122"/>
      <sheetData sheetId="2123">
        <row r="8">
          <cell r="D8">
            <v>202601</v>
          </cell>
        </row>
      </sheetData>
      <sheetData sheetId="2124"/>
      <sheetData sheetId="2125">
        <row r="18">
          <cell r="P18">
            <v>7874248138810</v>
          </cell>
        </row>
      </sheetData>
      <sheetData sheetId="2126"/>
      <sheetData sheetId="2127">
        <row r="9">
          <cell r="P9">
            <v>7712864196394.7686</v>
          </cell>
        </row>
      </sheetData>
      <sheetData sheetId="2128"/>
      <sheetData sheetId="2129">
        <row r="4">
          <cell r="C4">
            <v>216579</v>
          </cell>
        </row>
      </sheetData>
      <sheetData sheetId="2130" refreshError="1"/>
      <sheetData sheetId="2131">
        <row r="12">
          <cell r="J12">
            <v>1786350879576</v>
          </cell>
        </row>
      </sheetData>
      <sheetData sheetId="2132">
        <row r="23">
          <cell r="H23">
            <v>655297784504.09998</v>
          </cell>
        </row>
      </sheetData>
      <sheetData sheetId="2133">
        <row r="12">
          <cell r="G12">
            <v>604875840000</v>
          </cell>
        </row>
      </sheetData>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21">
          <cell r="I21">
            <v>0.76610661091797594</v>
          </cell>
        </row>
      </sheetData>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ow r="41">
          <cell r="G41">
            <v>604875840000</v>
          </cell>
        </row>
      </sheetData>
      <sheetData sheetId="2160">
        <row r="43">
          <cell r="G43">
            <v>660000000000</v>
          </cell>
        </row>
      </sheetData>
      <sheetData sheetId="2161"/>
      <sheetData sheetId="2162">
        <row r="14">
          <cell r="N14">
            <v>19864927785.029613</v>
          </cell>
        </row>
      </sheetData>
      <sheetData sheetId="2163">
        <row r="27">
          <cell r="G27">
            <v>8525907029955.7236</v>
          </cell>
        </row>
      </sheetData>
      <sheetData sheetId="2164"/>
      <sheetData sheetId="2165"/>
      <sheetData sheetId="2166">
        <row r="10">
          <cell r="D10">
            <v>604875840000</v>
          </cell>
        </row>
      </sheetData>
      <sheetData sheetId="2167">
        <row r="38">
          <cell r="H38">
            <v>106979362352.47333</v>
          </cell>
        </row>
      </sheetData>
      <sheetData sheetId="2168"/>
      <sheetData sheetId="2169">
        <row r="55">
          <cell r="J55">
            <v>87399392000</v>
          </cell>
        </row>
      </sheetData>
      <sheetData sheetId="2170">
        <row r="58">
          <cell r="H58">
            <v>573173073743.79834</v>
          </cell>
        </row>
      </sheetData>
      <sheetData sheetId="2171"/>
      <sheetData sheetId="2172"/>
      <sheetData sheetId="2173"/>
      <sheetData sheetId="2174"/>
      <sheetData sheetId="2175">
        <row r="590">
          <cell r="O590">
            <v>741035157335</v>
          </cell>
        </row>
      </sheetData>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ow r="32">
          <cell r="GU32">
            <v>965325220743</v>
          </cell>
        </row>
      </sheetData>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row r="3">
          <cell r="F3" t="str">
            <v>ACTUALIZACIÓN CATASTRAL Y CARTOGRÁFICA</v>
          </cell>
        </row>
      </sheetData>
      <sheetData sheetId="2205"/>
      <sheetData sheetId="2206"/>
      <sheetData sheetId="2207"/>
      <sheetData sheetId="2208"/>
      <sheetData sheetId="2209"/>
      <sheetData sheetId="2210"/>
      <sheetData sheetId="2211">
        <row r="9">
          <cell r="G9">
            <v>1644931615980</v>
          </cell>
        </row>
      </sheetData>
      <sheetData sheetId="2212"/>
      <sheetData sheetId="2213"/>
      <sheetData sheetId="2214"/>
      <sheetData sheetId="2215"/>
      <sheetData sheetId="2216"/>
      <sheetData sheetId="2217"/>
      <sheetData sheetId="2218"/>
      <sheetData sheetId="2219"/>
      <sheetData sheetId="2220">
        <row r="20">
          <cell r="F20">
            <v>690864848733.88</v>
          </cell>
        </row>
      </sheetData>
      <sheetData sheetId="2221"/>
      <sheetData sheetId="2222">
        <row r="6">
          <cell r="G6">
            <v>198678000000</v>
          </cell>
        </row>
      </sheetData>
      <sheetData sheetId="2223">
        <row r="103">
          <cell r="AU103">
            <v>7228893828.9237013</v>
          </cell>
        </row>
      </sheetData>
      <sheetData sheetId="2224"/>
      <sheetData sheetId="2225">
        <row r="30">
          <cell r="G30">
            <v>6778648192905</v>
          </cell>
        </row>
      </sheetData>
      <sheetData sheetId="2226"/>
      <sheetData sheetId="2227"/>
      <sheetData sheetId="2228"/>
      <sheetData sheetId="2229">
        <row r="12">
          <cell r="G12">
            <v>604875840000</v>
          </cell>
        </row>
      </sheetData>
      <sheetData sheetId="2230"/>
      <sheetData sheetId="2231"/>
      <sheetData sheetId="2232">
        <row r="7">
          <cell r="K7">
            <v>652690614630</v>
          </cell>
        </row>
      </sheetData>
      <sheetData sheetId="2233" refreshError="1"/>
      <sheetData sheetId="2234" refreshError="1"/>
      <sheetData sheetId="2235"/>
      <sheetData sheetId="2236"/>
      <sheetData sheetId="2237"/>
      <sheetData sheetId="2238"/>
      <sheetData sheetId="2239"/>
      <sheetData sheetId="2240"/>
      <sheetData sheetId="2241">
        <row r="3">
          <cell r="M3">
            <v>9891292852.0402603</v>
          </cell>
        </row>
      </sheetData>
      <sheetData sheetId="2242"/>
      <sheetData sheetId="2243"/>
      <sheetData sheetId="2244"/>
      <sheetData sheetId="2245"/>
      <sheetData sheetId="2246">
        <row r="15">
          <cell r="K15">
            <v>8501596957</v>
          </cell>
        </row>
      </sheetData>
      <sheetData sheetId="2247">
        <row r="15">
          <cell r="P15">
            <v>851846</v>
          </cell>
        </row>
      </sheetData>
      <sheetData sheetId="2248"/>
      <sheetData sheetId="2249"/>
      <sheetData sheetId="2250"/>
      <sheetData sheetId="2251"/>
      <sheetData sheetId="2252">
        <row r="12">
          <cell r="N12">
            <v>1858658187604.8455</v>
          </cell>
        </row>
      </sheetData>
      <sheetData sheetId="2253"/>
      <sheetData sheetId="2254"/>
      <sheetData sheetId="2255"/>
      <sheetData sheetId="2256"/>
      <sheetData sheetId="2257">
        <row r="14">
          <cell r="A14" t="str">
            <v>TUTELAS NUEVO MODELO</v>
          </cell>
        </row>
      </sheetData>
      <sheetData sheetId="2258"/>
      <sheetData sheetId="2259"/>
      <sheetData sheetId="2260"/>
      <sheetData sheetId="2261"/>
      <sheetData sheetId="2262"/>
      <sheetData sheetId="2263">
        <row r="9">
          <cell r="O9">
            <v>481140508130</v>
          </cell>
        </row>
      </sheetData>
      <sheetData sheetId="2264">
        <row r="27">
          <cell r="J27">
            <v>14416</v>
          </cell>
        </row>
      </sheetData>
      <sheetData sheetId="2265">
        <row r="27">
          <cell r="J27">
            <v>9944</v>
          </cell>
        </row>
      </sheetData>
      <sheetData sheetId="2266">
        <row r="11">
          <cell r="N11">
            <v>0.12446976717621441</v>
          </cell>
        </row>
      </sheetData>
      <sheetData sheetId="2267"/>
      <sheetData sheetId="2268"/>
      <sheetData sheetId="2269"/>
      <sheetData sheetId="2270"/>
      <sheetData sheetId="2271">
        <row r="9">
          <cell r="Q9">
            <v>20</v>
          </cell>
        </row>
      </sheetData>
      <sheetData sheetId="2272">
        <row r="26">
          <cell r="D26">
            <v>595218575375.875</v>
          </cell>
        </row>
      </sheetData>
      <sheetData sheetId="2273"/>
      <sheetData sheetId="2274">
        <row r="27">
          <cell r="J27">
            <v>8833240562884.1738</v>
          </cell>
        </row>
      </sheetData>
      <sheetData sheetId="2275"/>
      <sheetData sheetId="2276"/>
      <sheetData sheetId="2277"/>
      <sheetData sheetId="2278">
        <row r="61">
          <cell r="J61">
            <v>22981329.283789221</v>
          </cell>
        </row>
      </sheetData>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ow r="33">
          <cell r="B33" t="str">
            <v>Disponibilidad Inicial</v>
          </cell>
        </row>
      </sheetData>
      <sheetData sheetId="2293"/>
      <sheetData sheetId="2294"/>
      <sheetData sheetId="2295">
        <row r="9">
          <cell r="D9">
            <v>474919630954</v>
          </cell>
        </row>
      </sheetData>
      <sheetData sheetId="2296"/>
      <sheetData sheetId="2297"/>
      <sheetData sheetId="2298" refreshError="1"/>
      <sheetData sheetId="2299" refreshError="1"/>
      <sheetData sheetId="2300">
        <row r="38">
          <cell r="B38">
            <v>0</v>
          </cell>
        </row>
      </sheetData>
      <sheetData sheetId="2301" refreshError="1"/>
      <sheetData sheetId="2302" refreshError="1"/>
      <sheetData sheetId="2303" refreshError="1"/>
      <sheetData sheetId="2304" refreshError="1"/>
      <sheetData sheetId="2305">
        <row r="6">
          <cell r="M6">
            <v>2399340922359</v>
          </cell>
        </row>
      </sheetData>
      <sheetData sheetId="2306"/>
      <sheetData sheetId="2307"/>
      <sheetData sheetId="2308"/>
      <sheetData sheetId="2309"/>
      <sheetData sheetId="2310"/>
      <sheetData sheetId="2311"/>
      <sheetData sheetId="2312"/>
      <sheetData sheetId="2313"/>
      <sheetData sheetId="2314"/>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8A775E09-B2F2-4C1C-9408-18A98ED3E8EF}"/>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FD8A5017-99EA-45A2-979B-088650C7E76E}"/>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F5B2A5EA-BFBE-43F1-B2C6-6DBDE9638D47}"/>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54D44E9A-52E4-4B18-884A-6A0914D41F18}"/>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804B78DD-EF34-4B6A-A34F-023350E01DCC}"/>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8EDD316-9FF3-4F96-A3D7-ACEAC4EEF472}"/>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2589DB73-82BE-4601-8BCD-DD09F0FB1AE4}"/>
</namedSheetViews>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68FCE95B-25DE-49B3-B03C-9AA6829223AF}"/>
</namedSheetViews>
</file>

<file path=xl/persons/person.xml><?xml version="1.0" encoding="utf-8"?>
<personList xmlns="http://schemas.microsoft.com/office/spreadsheetml/2018/threadedcomments" xmlns:x="http://schemas.openxmlformats.org/spreadsheetml/2006/main">
  <person displayName="Alberto  Zambrano Guerrero" id="{2AFB6DC7-9F97-4249-8624-9091CD1F4752}" userId="S::alzambrano@mineducacion.gov.co::4df478af-7f6e-438e-b15c-183ab53a2cd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U129" dT="2024-04-14T20:25:52.84" personId="{2AFB6DC7-9F97-4249-8624-9091CD1F4752}" id="{99B6F2C1-79E3-4E13-BA67-089162E5DABC}">
    <text>organización 300 metros lineales</text>
  </threadedComment>
  <threadedComment ref="AU130" dT="2024-04-14T20:26:28.11" personId="{2AFB6DC7-9F97-4249-8624-9091CD1F4752}" id="{9DFCDF00-5699-404B-AB5E-6E94E53DA46B}">
    <text xml:space="preserve"> digitalización de 800000 imágenes</text>
  </threadedComment>
  <threadedComment ref="AU131" dT="2024-04-14T20:26:41.37" personId="{2AFB6DC7-9F97-4249-8624-9091CD1F4752}" id="{D6B8E55C-4F21-4EA8-8342-0D54279DD96D}">
    <text xml:space="preserve"> avance en la implementación de la solución tecnológica (SGDEA) basada en el Modelo de Gestión Documental de la Entidad </text>
  </threadedComment>
  <threadedComment ref="AU132" dT="2024-04-14T20:26:52.00" personId="{2AFB6DC7-9F97-4249-8624-9091CD1F4752}" id="{A18B2E64-268B-433C-808F-EE340094A092}">
    <text>Asistencia Técnica a 85 secretarías de Educación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AU87" dT="2024-04-14T20:26:52.00" personId="{2AFB6DC7-9F97-4249-8624-9091CD1F4752}" id="{5F0FBB59-E9B9-4D1D-A6D8-B19DCF6049B7}">
    <text>Asistencia Técnica a 85 secretarías de Educación</text>
  </threadedComment>
</ThreadedComments>
</file>

<file path=xl/threadedComments/threadedComment3.xml><?xml version="1.0" encoding="utf-8"?>
<ThreadedComments xmlns="http://schemas.microsoft.com/office/spreadsheetml/2018/threadedcomments" xmlns:x="http://schemas.openxmlformats.org/spreadsheetml/2006/main">
  <threadedComment ref="AU35" dT="2024-04-14T20:25:52.84" personId="{2AFB6DC7-9F97-4249-8624-9091CD1F4752}" id="{7B0AC806-6C7D-485C-9E5D-11862CCBD162}">
    <text>organización 300 metros lineales</text>
  </threadedComment>
  <threadedComment ref="AU36" dT="2024-04-14T20:26:28.11" personId="{2AFB6DC7-9F97-4249-8624-9091CD1F4752}" id="{47A52B46-DE9D-4C17-A2F9-7DE086C6DF61}">
    <text xml:space="preserve"> digitalización de 800000 imágenes</text>
  </threadedComment>
  <threadedComment ref="AU37" dT="2024-04-14T20:26:41.37" personId="{2AFB6DC7-9F97-4249-8624-9091CD1F4752}" id="{7A5563DE-6A18-4C60-8617-E7E71ECF76B7}">
    <text xml:space="preserve"> avance en la implementación de la solución tecnológica (SGDEA) basada en el Modelo de Gestión Documental de la Entidad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9/04/relationships/namedSheetView" Target="../namedSheetViews/namedSheetView3.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microsoft.com/office/2019/04/relationships/namedSheetView" Target="../namedSheetViews/namedSheetView4.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6772-2C4F-4703-A565-1DE75DF4B140}">
  <dimension ref="A1:ET144"/>
  <sheetViews>
    <sheetView showGridLines="0" zoomScale="85" zoomScaleNormal="85" workbookViewId="0">
      <selection activeCell="D34" sqref="D34"/>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+CONCATENATE(O6,"_",B6,"_",EK6)</f>
        <v>1_VPBM_2024</v>
      </c>
      <c r="B6" s="52" t="s">
        <v>152</v>
      </c>
      <c r="C6" s="53" t="s">
        <v>153</v>
      </c>
      <c r="D6" s="53" t="s">
        <v>153</v>
      </c>
      <c r="E6" s="54" t="s">
        <v>154</v>
      </c>
      <c r="F6" s="54" t="s">
        <v>155</v>
      </c>
      <c r="G6" s="55" t="s">
        <v>156</v>
      </c>
      <c r="H6" s="54" t="s">
        <v>157</v>
      </c>
      <c r="I6" s="54" t="s">
        <v>158</v>
      </c>
      <c r="J6" s="54" t="s">
        <v>159</v>
      </c>
      <c r="K6" s="54" t="s">
        <v>160</v>
      </c>
      <c r="L6" s="54" t="s">
        <v>161</v>
      </c>
      <c r="M6" s="52" t="s">
        <v>162</v>
      </c>
      <c r="N6" s="56" t="s">
        <v>163</v>
      </c>
      <c r="O6" s="57">
        <v>1</v>
      </c>
      <c r="P6" s="54" t="s">
        <v>164</v>
      </c>
      <c r="Q6" s="58" t="s">
        <v>165</v>
      </c>
      <c r="R6" s="59" t="s">
        <v>166</v>
      </c>
      <c r="S6" s="54" t="s">
        <v>167</v>
      </c>
      <c r="T6" s="60" t="s">
        <v>168</v>
      </c>
      <c r="U6" s="60" t="s">
        <v>169</v>
      </c>
      <c r="V6" s="60">
        <v>30</v>
      </c>
      <c r="W6" s="54" t="s">
        <v>170</v>
      </c>
      <c r="X6" s="60" t="s">
        <v>171</v>
      </c>
      <c r="Y6" s="52" t="s">
        <v>172</v>
      </c>
      <c r="Z6" s="61"/>
      <c r="AA6" s="61"/>
      <c r="AB6" s="61"/>
      <c r="AC6" s="61"/>
      <c r="AD6" s="61"/>
      <c r="AE6" s="61"/>
      <c r="AF6" s="61"/>
      <c r="AG6" s="61"/>
      <c r="AH6" s="60"/>
      <c r="AI6" s="60" t="s">
        <v>173</v>
      </c>
      <c r="AJ6" s="60"/>
      <c r="AK6" s="60"/>
      <c r="AL6" s="60"/>
      <c r="AM6" s="60"/>
      <c r="AN6" s="60"/>
      <c r="AO6" s="60"/>
      <c r="AP6" s="60"/>
      <c r="AQ6" s="60"/>
      <c r="AR6" s="62"/>
      <c r="AS6" s="60"/>
      <c r="AT6" s="63">
        <v>0</v>
      </c>
      <c r="AU6" s="63">
        <v>60000</v>
      </c>
      <c r="AV6" s="63">
        <v>70000</v>
      </c>
      <c r="AW6" s="63">
        <v>80000</v>
      </c>
      <c r="AX6" s="63">
        <v>90000</v>
      </c>
      <c r="AY6" s="63">
        <v>90000</v>
      </c>
      <c r="AZ6" s="60"/>
      <c r="BA6" s="60"/>
      <c r="BB6" s="60"/>
      <c r="BC6" s="64"/>
      <c r="BD6" s="65">
        <v>0</v>
      </c>
      <c r="BE6" s="66">
        <v>0</v>
      </c>
      <c r="BF6" s="67"/>
      <c r="BG6" s="68">
        <f>IFERROR(BD6/AV6,0)</f>
        <v>0</v>
      </c>
      <c r="BH6" s="69">
        <f t="shared" ref="BH6:BH14" si="5">+IF(BI6="SI",IFERROR((IF(BI6="SI",BE6,0)/AV6),"REVISAR"),0)</f>
        <v>0</v>
      </c>
      <c r="BI6" s="70" t="s">
        <v>174</v>
      </c>
      <c r="BJ6" s="71" t="s">
        <v>175</v>
      </c>
      <c r="BK6" s="72">
        <v>0</v>
      </c>
      <c r="BL6" s="73">
        <f t="shared" ref="BL6:BL20" si="6">IF(BI6="SI",BE6,0)</f>
        <v>0</v>
      </c>
      <c r="BM6" s="67"/>
      <c r="BN6" s="68">
        <f>+IFERROR(BK6/AV6,0)</f>
        <v>0</v>
      </c>
      <c r="BO6" s="69">
        <f t="shared" ref="BO6:BO14" si="7">+IF(BP6="SI",IFERROR((IF(BP6="SI",BL6,0)/AV6),"REVISAR"),0)</f>
        <v>0</v>
      </c>
      <c r="BP6" s="70" t="s">
        <v>174</v>
      </c>
      <c r="BQ6" s="71" t="s">
        <v>175</v>
      </c>
      <c r="BR6" s="74">
        <v>0</v>
      </c>
      <c r="BS6" s="75">
        <v>0</v>
      </c>
      <c r="BT6" s="67"/>
      <c r="BU6" s="68">
        <f>IFERROR(BR6/AV6,0)</f>
        <v>0</v>
      </c>
      <c r="BV6" s="69">
        <f>+IF(BW6="SI",IFERROR((IF(BW6="SI",BS6,0)/AV6),"REVISAR"),0)</f>
        <v>0</v>
      </c>
      <c r="BW6" s="70" t="s">
        <v>174</v>
      </c>
      <c r="BX6" s="67" t="s">
        <v>175</v>
      </c>
      <c r="BY6" s="75">
        <f>IF(BV6="SI",BR6,0)</f>
        <v>0</v>
      </c>
      <c r="BZ6" s="75">
        <f>IF(BW6="SI",BS6,0)</f>
        <v>0</v>
      </c>
      <c r="CA6" s="71"/>
      <c r="CB6" s="68">
        <f>IFERROR(BY6/$AV6,0)</f>
        <v>0</v>
      </c>
      <c r="CC6" s="69">
        <f t="shared" ref="CC6:CC14" si="8">+IF(CD6="SI",IFERROR((IF(CD6="SI",BZ6,0)/AV6),"REVISAR"),0)</f>
        <v>0</v>
      </c>
      <c r="CD6" s="70" t="s">
        <v>174</v>
      </c>
      <c r="CE6" s="71" t="s">
        <v>175</v>
      </c>
      <c r="CF6" s="76">
        <v>0</v>
      </c>
      <c r="CG6" s="75">
        <f>IF(CD6="SI",BZ6,0)</f>
        <v>0</v>
      </c>
      <c r="CH6" s="71"/>
      <c r="CI6" s="68">
        <f>IFERROR(CF6/$AV6,0)</f>
        <v>0</v>
      </c>
      <c r="CJ6" s="69">
        <f>+IF(CK6="SI",IFERROR((IF(CK6="SI",CG6,0)/AV6),"REVISAR"),0)</f>
        <v>0</v>
      </c>
      <c r="CK6" s="70" t="s">
        <v>174</v>
      </c>
      <c r="CL6" s="71" t="s">
        <v>175</v>
      </c>
      <c r="CM6" s="77">
        <v>65000</v>
      </c>
      <c r="CN6" s="71"/>
      <c r="CO6" s="71"/>
      <c r="CP6" s="68">
        <f>IFERROR(CM6/$AV6,0)</f>
        <v>0.9285714285714286</v>
      </c>
      <c r="CQ6" s="69">
        <f t="shared" ref="CQ6:CQ14" si="9">+IF(CR6="SI",IFERROR((IF(CR6="SI",CN6,0)/AV6),"REVISAR"),0)</f>
        <v>0</v>
      </c>
      <c r="CR6" s="70" t="s">
        <v>174</v>
      </c>
      <c r="CS6" s="71" t="s">
        <v>175</v>
      </c>
      <c r="CT6" s="75">
        <f>+CM6</f>
        <v>65000</v>
      </c>
      <c r="CU6" s="75">
        <f t="shared" ref="CT6:CU18" si="10">IF(CR6="SI",CN6,0)</f>
        <v>0</v>
      </c>
      <c r="CV6" s="71"/>
      <c r="CW6" s="68">
        <f>IFERROR(CT6/$AV6,0)</f>
        <v>0.9285714285714286</v>
      </c>
      <c r="CX6" s="69">
        <f t="shared" ref="CX6:CX14" si="11">+IF(CY6="SI",IFERROR((IF(CY6="SI",CU6,0)/AV6),"REVISAR"),0)</f>
        <v>0</v>
      </c>
      <c r="CY6" s="70" t="s">
        <v>174</v>
      </c>
      <c r="CZ6" s="71" t="s">
        <v>175</v>
      </c>
      <c r="DA6" s="75">
        <f>+CT6</f>
        <v>65000</v>
      </c>
      <c r="DB6" s="75">
        <f t="shared" ref="DA6:DB18" si="12">IF(CY6="SI",CU6,0)</f>
        <v>0</v>
      </c>
      <c r="DC6" s="71"/>
      <c r="DD6" s="68">
        <f>IFERROR(DA6/$AV6,0)</f>
        <v>0.9285714285714286</v>
      </c>
      <c r="DE6" s="69">
        <f t="shared" ref="DE6:DE14" si="13">+IF(DF6="SI",IFERROR((IF(DF6="SI",DB6,0)/AV6),"REVISAR"),0)</f>
        <v>0</v>
      </c>
      <c r="DF6" s="70" t="s">
        <v>174</v>
      </c>
      <c r="DG6" s="71" t="s">
        <v>175</v>
      </c>
      <c r="DH6" s="75">
        <f>+DA6</f>
        <v>65000</v>
      </c>
      <c r="DI6" s="75">
        <f>IF(DF6="SI",DB6,0)</f>
        <v>0</v>
      </c>
      <c r="DJ6" s="71"/>
      <c r="DK6" s="68">
        <f>IFERROR(DH6/$AV6,0)</f>
        <v>0.9285714285714286</v>
      </c>
      <c r="DL6" s="69">
        <f t="shared" ref="DL6:DL14" si="14">+IF(DM6="SI",IFERROR((IF(DM6="SI",DI6,0)/AV6),"REVISAR"),0)</f>
        <v>0</v>
      </c>
      <c r="DM6" s="70" t="s">
        <v>174</v>
      </c>
      <c r="DN6" s="71" t="s">
        <v>175</v>
      </c>
      <c r="DO6" s="75">
        <f>+DH6</f>
        <v>65000</v>
      </c>
      <c r="DP6" s="75">
        <f>IF(DM6="SI",DI6,0)</f>
        <v>0</v>
      </c>
      <c r="DQ6" s="71"/>
      <c r="DR6" s="68">
        <f>IFERROR(DO6/$AV6,0)</f>
        <v>0.9285714285714286</v>
      </c>
      <c r="DS6" s="69">
        <f t="shared" ref="DS6:DS14" si="15">+IF(DT6="SI",IFERROR((IF(DT6="SI",DP6,0)/AV6),"REVISAR"),0)</f>
        <v>0</v>
      </c>
      <c r="DT6" s="70" t="s">
        <v>174</v>
      </c>
      <c r="DU6" s="71" t="s">
        <v>175</v>
      </c>
      <c r="DV6" s="75">
        <f>+DO6</f>
        <v>65000</v>
      </c>
      <c r="DW6" s="75">
        <f>IF(DT6="SI",DP6,0)</f>
        <v>0</v>
      </c>
      <c r="DX6" s="71"/>
      <c r="DY6" s="68">
        <f>IFERROR(DV6/$AV6,0)</f>
        <v>0.9285714285714286</v>
      </c>
      <c r="DZ6" s="69">
        <f t="shared" ref="DZ6:DZ14" si="16">+IF(EA6="SI",IFERROR((IF(EA6="SI",DW6,0)/AV6),"REVISAR"),0)</f>
        <v>0</v>
      </c>
      <c r="EA6" s="70" t="s">
        <v>174</v>
      </c>
      <c r="EB6" s="71" t="s">
        <v>175</v>
      </c>
      <c r="EC6" s="77">
        <f>+AV6</f>
        <v>70000</v>
      </c>
      <c r="ED6" s="71"/>
      <c r="EE6" s="71"/>
      <c r="EF6" s="68">
        <f>IFERROR(EC6/$AV6,0)</f>
        <v>1</v>
      </c>
      <c r="EG6" s="69">
        <f t="shared" ref="EG6:EG14" si="17">+IF(EH6="SI",IFERROR((IF(EH6="SI",ED6,0)/AV6),"REVISAR"),0)</f>
        <v>0</v>
      </c>
      <c r="EH6" s="70" t="s">
        <v>174</v>
      </c>
      <c r="EI6" s="71" t="s">
        <v>175</v>
      </c>
      <c r="EJ6" s="78"/>
      <c r="EK6" s="78">
        <v>2024</v>
      </c>
      <c r="EL6" s="79" t="str">
        <f>+VLOOKUP(C6,[1]Listas_desplega!$AI$22:$AJ$44,2,0)</f>
        <v>DC_PBM</v>
      </c>
      <c r="EM6" s="79" t="str">
        <f>+VLOOKUP(I6,[1]Listas_desplega!$BY$2:$BZ$7,2,0)</f>
        <v>T_2</v>
      </c>
      <c r="EN6" s="79" t="str">
        <f>+VLOOKUP(J6,[1]Listas_desplega!$BY$10:$BZ$23,2,0)</f>
        <v>T_2_C_2</v>
      </c>
      <c r="EO6" s="79" t="str">
        <f>+VLOOKUP(K6,[1]Listas_desplega!$BY$27:$BZ$54,2,0)</f>
        <v>T_2_C_2_ET_1</v>
      </c>
      <c r="EP6" s="79" t="str">
        <f>+VLOOKUP(L6,[1]Listas_desplega!$BY$57:$BZ$105,2,0)</f>
        <v>T_2_C_2_ET_1_CPT_3</v>
      </c>
      <c r="EQ6" s="80" t="str">
        <f>+VLOOKUP(M6,[1]Listas_desplega!$J$2:$K$11,2,FALSE)</f>
        <v>Eje_E_2</v>
      </c>
      <c r="ER6" s="80"/>
    </row>
    <row r="7" spans="1:148" s="81" customFormat="1" ht="15" customHeight="1" x14ac:dyDescent="0.25">
      <c r="A7" s="51" t="str">
        <f t="shared" ref="A7:A71" si="18">+CONCATENATE(O7,"_",B7,"_",EK7)</f>
        <v>2_VPBM_2024</v>
      </c>
      <c r="B7" s="52" t="s">
        <v>152</v>
      </c>
      <c r="C7" s="53" t="s">
        <v>153</v>
      </c>
      <c r="D7" s="53" t="s">
        <v>153</v>
      </c>
      <c r="E7" s="54" t="s">
        <v>154</v>
      </c>
      <c r="F7" s="54" t="s">
        <v>155</v>
      </c>
      <c r="G7" s="55" t="s">
        <v>156</v>
      </c>
      <c r="H7" s="54" t="s">
        <v>157</v>
      </c>
      <c r="I7" s="54" t="s">
        <v>158</v>
      </c>
      <c r="J7" s="54" t="s">
        <v>159</v>
      </c>
      <c r="K7" s="54" t="s">
        <v>160</v>
      </c>
      <c r="L7" s="54" t="s">
        <v>176</v>
      </c>
      <c r="M7" s="52" t="s">
        <v>177</v>
      </c>
      <c r="N7" s="56" t="s">
        <v>178</v>
      </c>
      <c r="O7" s="60">
        <v>2</v>
      </c>
      <c r="P7" s="82" t="s">
        <v>179</v>
      </c>
      <c r="Q7" s="58" t="s">
        <v>165</v>
      </c>
      <c r="R7" s="61" t="s">
        <v>166</v>
      </c>
      <c r="S7" s="54" t="s">
        <v>180</v>
      </c>
      <c r="T7" s="60" t="s">
        <v>181</v>
      </c>
      <c r="U7" s="60" t="s">
        <v>182</v>
      </c>
      <c r="V7" s="60">
        <v>15</v>
      </c>
      <c r="W7" s="54" t="s">
        <v>183</v>
      </c>
      <c r="X7" s="60" t="s">
        <v>171</v>
      </c>
      <c r="Y7" s="52" t="s">
        <v>172</v>
      </c>
      <c r="Z7" s="61"/>
      <c r="AA7" s="61"/>
      <c r="AB7" s="61"/>
      <c r="AC7" s="61"/>
      <c r="AD7" s="61"/>
      <c r="AE7" s="61"/>
      <c r="AF7" s="61"/>
      <c r="AG7" s="61"/>
      <c r="AH7" s="60"/>
      <c r="AI7" s="60"/>
      <c r="AJ7" s="60"/>
      <c r="AK7" s="60"/>
      <c r="AL7" s="60"/>
      <c r="AM7" s="60"/>
      <c r="AN7" s="60"/>
      <c r="AO7" s="60"/>
      <c r="AP7" s="60"/>
      <c r="AQ7" s="60"/>
      <c r="AR7" s="62">
        <v>4100</v>
      </c>
      <c r="AS7" s="60"/>
      <c r="AT7" s="63">
        <v>0</v>
      </c>
      <c r="AU7" s="63">
        <v>0</v>
      </c>
      <c r="AV7" s="63">
        <v>100</v>
      </c>
      <c r="AW7" s="63">
        <v>0</v>
      </c>
      <c r="AX7" s="63">
        <v>0</v>
      </c>
      <c r="AY7" s="63">
        <v>100</v>
      </c>
      <c r="AZ7" s="60"/>
      <c r="BA7" s="60"/>
      <c r="BB7" s="60"/>
      <c r="BC7" s="64"/>
      <c r="BD7" s="83">
        <v>0</v>
      </c>
      <c r="BE7" s="84">
        <v>0</v>
      </c>
      <c r="BF7" s="67"/>
      <c r="BG7" s="68">
        <f t="shared" ref="BG7:BG14" si="19">IFERROR(BD7/AV7,0)</f>
        <v>0</v>
      </c>
      <c r="BH7" s="69">
        <f t="shared" si="5"/>
        <v>0</v>
      </c>
      <c r="BI7" s="70" t="s">
        <v>174</v>
      </c>
      <c r="BJ7" s="71" t="s">
        <v>184</v>
      </c>
      <c r="BK7" s="72">
        <v>0</v>
      </c>
      <c r="BL7" s="73">
        <f t="shared" si="6"/>
        <v>0</v>
      </c>
      <c r="BM7" s="67"/>
      <c r="BN7" s="68">
        <f t="shared" ref="BN7:BN14" si="20">+IFERROR(BK7/AV7,0)</f>
        <v>0</v>
      </c>
      <c r="BO7" s="69">
        <f t="shared" si="7"/>
        <v>0</v>
      </c>
      <c r="BP7" s="70" t="s">
        <v>174</v>
      </c>
      <c r="BQ7" s="71" t="s">
        <v>184</v>
      </c>
      <c r="BR7" s="74">
        <v>20</v>
      </c>
      <c r="BS7" s="85">
        <v>72</v>
      </c>
      <c r="BT7" s="67" t="s">
        <v>185</v>
      </c>
      <c r="BU7" s="68">
        <f t="shared" ref="BU7:BU14" si="21">IFERROR(BR7/AV7,0)</f>
        <v>0.2</v>
      </c>
      <c r="BV7" s="69">
        <f t="shared" ref="BV7:BV13" si="22">+IF(BW7="SI",IFERROR((IF(BW7="SI",BS7,0)/AV7),"REVISAR"),0)</f>
        <v>0.72</v>
      </c>
      <c r="BW7" s="70" t="s">
        <v>186</v>
      </c>
      <c r="BX7" s="67" t="s">
        <v>187</v>
      </c>
      <c r="BY7" s="86">
        <f>+BR7</f>
        <v>20</v>
      </c>
      <c r="BZ7" s="75">
        <f>IF(BW7="SI",BS7,0)</f>
        <v>72</v>
      </c>
      <c r="CA7" s="71"/>
      <c r="CB7" s="68">
        <f t="shared" ref="CB7:CB14" si="23">IFERROR(BY7/$AV7,0)</f>
        <v>0.2</v>
      </c>
      <c r="CC7" s="69">
        <f t="shared" si="8"/>
        <v>0</v>
      </c>
      <c r="CD7" s="70" t="s">
        <v>174</v>
      </c>
      <c r="CE7" s="71" t="s">
        <v>175</v>
      </c>
      <c r="CF7" s="86">
        <f>+BY7</f>
        <v>20</v>
      </c>
      <c r="CG7" s="75">
        <f>IF(CD7="SI",BZ7,0)</f>
        <v>0</v>
      </c>
      <c r="CH7" s="71"/>
      <c r="CI7" s="68">
        <f t="shared" ref="CI7:CI14" si="24">IFERROR(CF7/$AV7,0)</f>
        <v>0.2</v>
      </c>
      <c r="CJ7" s="69">
        <f t="shared" ref="CJ7:CJ14" si="25">+IF(CK7="SI",IFERROR((IF(CK7="SI",CG7,0)/AV7),"REVISAR"),0)</f>
        <v>0</v>
      </c>
      <c r="CK7" s="70" t="s">
        <v>174</v>
      </c>
      <c r="CL7" s="71" t="s">
        <v>175</v>
      </c>
      <c r="CM7" s="86">
        <v>50</v>
      </c>
      <c r="CN7" s="71"/>
      <c r="CO7" s="71"/>
      <c r="CP7" s="68">
        <f t="shared" ref="CP7:CP14" si="26">IFERROR(CM7/$AV7,0)</f>
        <v>0.5</v>
      </c>
      <c r="CQ7" s="69">
        <f t="shared" si="9"/>
        <v>0</v>
      </c>
      <c r="CR7" s="70" t="s">
        <v>174</v>
      </c>
      <c r="CS7" s="71" t="s">
        <v>175</v>
      </c>
      <c r="CT7" s="86">
        <f>+CM7</f>
        <v>50</v>
      </c>
      <c r="CU7" s="75">
        <f t="shared" si="10"/>
        <v>0</v>
      </c>
      <c r="CV7" s="71"/>
      <c r="CW7" s="68">
        <f t="shared" ref="CW7:CW14" si="27">IFERROR(CT7/$AV7,0)</f>
        <v>0.5</v>
      </c>
      <c r="CX7" s="69">
        <f t="shared" si="11"/>
        <v>0</v>
      </c>
      <c r="CY7" s="70" t="s">
        <v>174</v>
      </c>
      <c r="CZ7" s="71" t="s">
        <v>175</v>
      </c>
      <c r="DA7" s="77">
        <f>+CT7</f>
        <v>50</v>
      </c>
      <c r="DB7" s="75">
        <f t="shared" si="12"/>
        <v>0</v>
      </c>
      <c r="DC7" s="71"/>
      <c r="DD7" s="68">
        <f t="shared" ref="DD7:DD14" si="28">IFERROR(DA7/$AV7,0)</f>
        <v>0.5</v>
      </c>
      <c r="DE7" s="69">
        <f t="shared" si="13"/>
        <v>0</v>
      </c>
      <c r="DF7" s="70" t="s">
        <v>174</v>
      </c>
      <c r="DG7" s="71" t="s">
        <v>175</v>
      </c>
      <c r="DH7" s="77">
        <v>75</v>
      </c>
      <c r="DI7" s="71"/>
      <c r="DJ7" s="71"/>
      <c r="DK7" s="68">
        <f t="shared" ref="DK7:DK14" si="29">IFERROR(DH7/$AV7,0)</f>
        <v>0.75</v>
      </c>
      <c r="DL7" s="69">
        <f t="shared" si="14"/>
        <v>0</v>
      </c>
      <c r="DM7" s="70" t="s">
        <v>174</v>
      </c>
      <c r="DN7" s="71" t="s">
        <v>175</v>
      </c>
      <c r="DO7" s="77">
        <f>+DH7</f>
        <v>75</v>
      </c>
      <c r="DP7" s="75">
        <f>IF(DM7="SI",DI7,0)</f>
        <v>0</v>
      </c>
      <c r="DQ7" s="71"/>
      <c r="DR7" s="68">
        <f t="shared" ref="DR7:DR14" si="30">IFERROR(DO7/$AV7,0)</f>
        <v>0.75</v>
      </c>
      <c r="DS7" s="69">
        <f t="shared" si="15"/>
        <v>0</v>
      </c>
      <c r="DT7" s="70" t="s">
        <v>174</v>
      </c>
      <c r="DU7" s="71" t="s">
        <v>175</v>
      </c>
      <c r="DV7" s="77">
        <f>+DO7</f>
        <v>75</v>
      </c>
      <c r="DW7" s="75">
        <f>IF(DT7="SI",DP7,0)</f>
        <v>0</v>
      </c>
      <c r="DX7" s="71"/>
      <c r="DY7" s="68">
        <f t="shared" ref="DY7:DY14" si="31">IFERROR(DV7/$AV7,0)</f>
        <v>0.75</v>
      </c>
      <c r="DZ7" s="69">
        <f t="shared" si="16"/>
        <v>0</v>
      </c>
      <c r="EA7" s="70" t="s">
        <v>174</v>
      </c>
      <c r="EB7" s="71" t="s">
        <v>175</v>
      </c>
      <c r="EC7" s="77">
        <f t="shared" ref="EC7:EC14" si="32">+AV7</f>
        <v>100</v>
      </c>
      <c r="ED7" s="71"/>
      <c r="EE7" s="71"/>
      <c r="EF7" s="68">
        <f t="shared" ref="EF7:EF14" si="33">IFERROR(EC7/$AV7,0)</f>
        <v>1</v>
      </c>
      <c r="EG7" s="69">
        <f t="shared" si="17"/>
        <v>0</v>
      </c>
      <c r="EH7" s="70" t="s">
        <v>174</v>
      </c>
      <c r="EI7" s="71" t="s">
        <v>175</v>
      </c>
      <c r="EJ7" s="78"/>
      <c r="EK7" s="78">
        <v>2024</v>
      </c>
      <c r="EL7" s="79" t="str">
        <f>+VLOOKUP(C7,[1]Listas_desplega!$AI$22:$AJ$44,2,0)</f>
        <v>DC_PBM</v>
      </c>
      <c r="EM7" s="79" t="str">
        <f>+VLOOKUP(I7,[1]Listas_desplega!$BY$2:$BZ$7,2,0)</f>
        <v>T_2</v>
      </c>
      <c r="EN7" s="79" t="str">
        <f>+VLOOKUP(J7,[1]Listas_desplega!$BY$10:$BZ$23,2,0)</f>
        <v>T_2_C_2</v>
      </c>
      <c r="EO7" s="79" t="str">
        <f>+VLOOKUP(K7,[1]Listas_desplega!$BY$27:$BZ$54,2,0)</f>
        <v>T_2_C_2_ET_1</v>
      </c>
      <c r="EP7" s="79" t="str">
        <f>+VLOOKUP(L7,[1]Listas_desplega!$BY$57:$BZ$105,2,0)</f>
        <v>T_2_C_2_ET_1_CPT_8</v>
      </c>
      <c r="EQ7" s="80" t="str">
        <f>+VLOOKUP(M7,[1]Listas_desplega!$J$2:$K$11,2,FALSE)</f>
        <v>Eje_E_6</v>
      </c>
      <c r="ER7" s="80"/>
    </row>
    <row r="8" spans="1:148" s="81" customFormat="1" ht="15" customHeight="1" x14ac:dyDescent="0.25">
      <c r="A8" s="51" t="str">
        <f t="shared" si="18"/>
        <v>3_VPBM_2024</v>
      </c>
      <c r="B8" s="52" t="s">
        <v>152</v>
      </c>
      <c r="C8" s="53" t="s">
        <v>153</v>
      </c>
      <c r="D8" s="53" t="s">
        <v>188</v>
      </c>
      <c r="E8" s="54" t="s">
        <v>154</v>
      </c>
      <c r="F8" s="54" t="s">
        <v>155</v>
      </c>
      <c r="G8" s="55" t="s">
        <v>156</v>
      </c>
      <c r="H8" s="54" t="s">
        <v>157</v>
      </c>
      <c r="I8" s="54" t="s">
        <v>158</v>
      </c>
      <c r="J8" s="54" t="s">
        <v>159</v>
      </c>
      <c r="K8" s="54" t="s">
        <v>160</v>
      </c>
      <c r="L8" s="54" t="s">
        <v>161</v>
      </c>
      <c r="M8" s="52" t="s">
        <v>189</v>
      </c>
      <c r="N8" s="56" t="s">
        <v>190</v>
      </c>
      <c r="O8" s="60">
        <v>3</v>
      </c>
      <c r="P8" s="54" t="s">
        <v>191</v>
      </c>
      <c r="Q8" s="61" t="s">
        <v>165</v>
      </c>
      <c r="R8" s="61" t="s">
        <v>166</v>
      </c>
      <c r="S8" s="54" t="s">
        <v>192</v>
      </c>
      <c r="T8" s="60" t="s">
        <v>168</v>
      </c>
      <c r="U8" s="60" t="s">
        <v>193</v>
      </c>
      <c r="V8" s="60">
        <v>30</v>
      </c>
      <c r="W8" s="54" t="s">
        <v>194</v>
      </c>
      <c r="X8" s="60" t="s">
        <v>171</v>
      </c>
      <c r="Y8" s="52" t="s">
        <v>172</v>
      </c>
      <c r="Z8" s="61"/>
      <c r="AA8" s="61"/>
      <c r="AB8" s="61"/>
      <c r="AC8" s="61"/>
      <c r="AD8" s="61"/>
      <c r="AE8" s="61"/>
      <c r="AF8" s="61"/>
      <c r="AG8" s="61"/>
      <c r="AH8" s="60"/>
      <c r="AI8" s="60"/>
      <c r="AJ8" s="60"/>
      <c r="AK8" s="60"/>
      <c r="AL8" s="60"/>
      <c r="AM8" s="60"/>
      <c r="AN8" s="60"/>
      <c r="AO8" s="60"/>
      <c r="AP8" s="60"/>
      <c r="AQ8" s="60"/>
      <c r="AR8" s="62"/>
      <c r="AS8" s="54" t="s">
        <v>195</v>
      </c>
      <c r="AT8" s="63">
        <v>0</v>
      </c>
      <c r="AU8" s="63">
        <v>0</v>
      </c>
      <c r="AV8" s="63">
        <v>6832</v>
      </c>
      <c r="AW8" s="63">
        <v>9668</v>
      </c>
      <c r="AX8" s="63">
        <v>3500</v>
      </c>
      <c r="AY8" s="63">
        <v>20000</v>
      </c>
      <c r="AZ8" s="60"/>
      <c r="BA8" s="60"/>
      <c r="BB8" s="60"/>
      <c r="BC8" s="64"/>
      <c r="BD8" s="65">
        <v>0</v>
      </c>
      <c r="BE8" s="84">
        <v>0</v>
      </c>
      <c r="BF8" s="67"/>
      <c r="BG8" s="68">
        <f t="shared" si="19"/>
        <v>0</v>
      </c>
      <c r="BH8" s="69">
        <f t="shared" si="5"/>
        <v>0</v>
      </c>
      <c r="BI8" s="70" t="s">
        <v>174</v>
      </c>
      <c r="BJ8" s="71" t="s">
        <v>175</v>
      </c>
      <c r="BK8" s="87">
        <v>0</v>
      </c>
      <c r="BL8" s="73">
        <f t="shared" si="6"/>
        <v>0</v>
      </c>
      <c r="BM8" s="67"/>
      <c r="BN8" s="68">
        <f t="shared" si="20"/>
        <v>0</v>
      </c>
      <c r="BO8" s="69">
        <f t="shared" si="7"/>
        <v>0</v>
      </c>
      <c r="BP8" s="70" t="s">
        <v>174</v>
      </c>
      <c r="BQ8" s="71" t="s">
        <v>175</v>
      </c>
      <c r="BR8" s="74">
        <v>0</v>
      </c>
      <c r="BS8" s="75">
        <f>IF(BP8="SI",BL8,0)</f>
        <v>0</v>
      </c>
      <c r="BT8" s="67"/>
      <c r="BU8" s="68">
        <f t="shared" si="21"/>
        <v>0</v>
      </c>
      <c r="BV8" s="69">
        <f t="shared" si="22"/>
        <v>0</v>
      </c>
      <c r="BW8" s="70" t="s">
        <v>174</v>
      </c>
      <c r="BX8" s="67" t="s">
        <v>175</v>
      </c>
      <c r="BY8" s="75">
        <v>0</v>
      </c>
      <c r="BZ8" s="75">
        <f t="shared" ref="BY8:BZ21" si="34">IF(BW8="SI",BS8,0)</f>
        <v>0</v>
      </c>
      <c r="CA8" s="71"/>
      <c r="CB8" s="68">
        <f t="shared" si="23"/>
        <v>0</v>
      </c>
      <c r="CC8" s="69">
        <f t="shared" si="8"/>
        <v>0</v>
      </c>
      <c r="CD8" s="70" t="s">
        <v>174</v>
      </c>
      <c r="CE8" s="71" t="s">
        <v>175</v>
      </c>
      <c r="CF8" s="75">
        <v>0</v>
      </c>
      <c r="CG8" s="75">
        <f>IF(CD8="SI",BZ8,0)</f>
        <v>0</v>
      </c>
      <c r="CH8" s="71"/>
      <c r="CI8" s="68">
        <f t="shared" si="24"/>
        <v>0</v>
      </c>
      <c r="CJ8" s="69">
        <f t="shared" si="25"/>
        <v>0</v>
      </c>
      <c r="CK8" s="70" t="s">
        <v>174</v>
      </c>
      <c r="CL8" s="71" t="s">
        <v>175</v>
      </c>
      <c r="CM8" s="75">
        <v>0</v>
      </c>
      <c r="CN8" s="75">
        <f>IF(CK8="SI",CG8,0)</f>
        <v>0</v>
      </c>
      <c r="CO8" s="71"/>
      <c r="CP8" s="68">
        <f t="shared" si="26"/>
        <v>0</v>
      </c>
      <c r="CQ8" s="69">
        <f t="shared" si="9"/>
        <v>0</v>
      </c>
      <c r="CR8" s="70" t="s">
        <v>174</v>
      </c>
      <c r="CS8" s="71" t="s">
        <v>175</v>
      </c>
      <c r="CT8" s="75">
        <v>0</v>
      </c>
      <c r="CU8" s="75">
        <f t="shared" si="10"/>
        <v>0</v>
      </c>
      <c r="CV8" s="71"/>
      <c r="CW8" s="68">
        <f t="shared" si="27"/>
        <v>0</v>
      </c>
      <c r="CX8" s="69">
        <f t="shared" si="11"/>
        <v>0</v>
      </c>
      <c r="CY8" s="70" t="s">
        <v>174</v>
      </c>
      <c r="CZ8" s="71" t="s">
        <v>175</v>
      </c>
      <c r="DA8" s="75">
        <v>0</v>
      </c>
      <c r="DB8" s="75">
        <f t="shared" si="12"/>
        <v>0</v>
      </c>
      <c r="DC8" s="71"/>
      <c r="DD8" s="68">
        <f t="shared" si="28"/>
        <v>0</v>
      </c>
      <c r="DE8" s="69">
        <f t="shared" si="13"/>
        <v>0</v>
      </c>
      <c r="DF8" s="70" t="s">
        <v>174</v>
      </c>
      <c r="DG8" s="71" t="s">
        <v>175</v>
      </c>
      <c r="DH8" s="75">
        <v>0</v>
      </c>
      <c r="DI8" s="75">
        <f>IF(DF8="SI",DB8,0)</f>
        <v>0</v>
      </c>
      <c r="DJ8" s="71"/>
      <c r="DK8" s="68">
        <f t="shared" si="29"/>
        <v>0</v>
      </c>
      <c r="DL8" s="69">
        <f t="shared" si="14"/>
        <v>0</v>
      </c>
      <c r="DM8" s="70" t="s">
        <v>174</v>
      </c>
      <c r="DN8" s="71" t="s">
        <v>175</v>
      </c>
      <c r="DO8" s="75">
        <v>0</v>
      </c>
      <c r="DP8" s="75">
        <f>IF(DM8="SI",DI8,0)</f>
        <v>0</v>
      </c>
      <c r="DQ8" s="71"/>
      <c r="DR8" s="68">
        <f t="shared" si="30"/>
        <v>0</v>
      </c>
      <c r="DS8" s="69">
        <f t="shared" si="15"/>
        <v>0</v>
      </c>
      <c r="DT8" s="70" t="s">
        <v>174</v>
      </c>
      <c r="DU8" s="71" t="s">
        <v>175</v>
      </c>
      <c r="DV8" s="75">
        <v>0</v>
      </c>
      <c r="DW8" s="75">
        <f t="shared" ref="DW8:DW15" si="35">IF(DT8="SI",DP8,0)</f>
        <v>0</v>
      </c>
      <c r="DX8" s="71"/>
      <c r="DY8" s="68">
        <f t="shared" si="31"/>
        <v>0</v>
      </c>
      <c r="DZ8" s="69">
        <f t="shared" si="16"/>
        <v>0</v>
      </c>
      <c r="EA8" s="70" t="s">
        <v>174</v>
      </c>
      <c r="EB8" s="71" t="s">
        <v>175</v>
      </c>
      <c r="EC8" s="77">
        <f t="shared" si="32"/>
        <v>6832</v>
      </c>
      <c r="ED8" s="88"/>
      <c r="EE8" s="71"/>
      <c r="EF8" s="68">
        <f t="shared" si="33"/>
        <v>1</v>
      </c>
      <c r="EG8" s="69">
        <f t="shared" si="17"/>
        <v>0</v>
      </c>
      <c r="EH8" s="70" t="s">
        <v>174</v>
      </c>
      <c r="EI8" s="71" t="s">
        <v>175</v>
      </c>
      <c r="EJ8" s="78"/>
      <c r="EK8" s="78">
        <v>2024</v>
      </c>
      <c r="EL8" s="79" t="str">
        <f>+VLOOKUP(C8,[1]Listas_desplega!$AI$22:$AJ$44,2,0)</f>
        <v>DC_PBM</v>
      </c>
      <c r="EM8" s="79" t="str">
        <f>+VLOOKUP(I8,[1]Listas_desplega!$BY$2:$BZ$7,2,0)</f>
        <v>T_2</v>
      </c>
      <c r="EN8" s="79" t="str">
        <f>+VLOOKUP(J8,[1]Listas_desplega!$BY$10:$BZ$23,2,0)</f>
        <v>T_2_C_2</v>
      </c>
      <c r="EO8" s="79" t="str">
        <f>+VLOOKUP(K8,[1]Listas_desplega!$BY$27:$BZ$54,2,0)</f>
        <v>T_2_C_2_ET_1</v>
      </c>
      <c r="EP8" s="79" t="str">
        <f>+VLOOKUP(L8,[1]Listas_desplega!$BY$57:$BZ$105,2,0)</f>
        <v>T_2_C_2_ET_1_CPT_3</v>
      </c>
      <c r="EQ8" s="80" t="str">
        <f>+VLOOKUP(M8,[1]Listas_desplega!$J$2:$K$11,2,FALSE)</f>
        <v>Eje_E_4</v>
      </c>
      <c r="ER8" s="80"/>
    </row>
    <row r="9" spans="1:148" s="81" customFormat="1" x14ac:dyDescent="0.25">
      <c r="A9" s="51" t="str">
        <f t="shared" si="18"/>
        <v>4_VPBM_2024</v>
      </c>
      <c r="B9" s="52" t="s">
        <v>152</v>
      </c>
      <c r="C9" s="53" t="s">
        <v>153</v>
      </c>
      <c r="D9" s="53" t="s">
        <v>188</v>
      </c>
      <c r="E9" s="54" t="s">
        <v>154</v>
      </c>
      <c r="F9" s="54" t="s">
        <v>155</v>
      </c>
      <c r="G9" s="55" t="s">
        <v>156</v>
      </c>
      <c r="H9" s="54" t="s">
        <v>157</v>
      </c>
      <c r="I9" s="54" t="s">
        <v>158</v>
      </c>
      <c r="J9" s="54" t="s">
        <v>159</v>
      </c>
      <c r="K9" s="54" t="s">
        <v>160</v>
      </c>
      <c r="L9" s="54" t="s">
        <v>161</v>
      </c>
      <c r="M9" s="52" t="s">
        <v>189</v>
      </c>
      <c r="N9" s="56" t="s">
        <v>190</v>
      </c>
      <c r="O9" s="60">
        <v>4</v>
      </c>
      <c r="P9" s="54" t="s">
        <v>196</v>
      </c>
      <c r="Q9" s="61" t="s">
        <v>165</v>
      </c>
      <c r="R9" s="61" t="s">
        <v>166</v>
      </c>
      <c r="S9" s="54" t="s">
        <v>197</v>
      </c>
      <c r="T9" s="60" t="s">
        <v>168</v>
      </c>
      <c r="U9" s="60" t="s">
        <v>193</v>
      </c>
      <c r="V9" s="60">
        <v>30</v>
      </c>
      <c r="W9" s="54" t="s">
        <v>194</v>
      </c>
      <c r="X9" s="60" t="s">
        <v>171</v>
      </c>
      <c r="Y9" s="52" t="s">
        <v>172</v>
      </c>
      <c r="Z9" s="61"/>
      <c r="AA9" s="61"/>
      <c r="AB9" s="61"/>
      <c r="AC9" s="61"/>
      <c r="AD9" s="61"/>
      <c r="AE9" s="61"/>
      <c r="AF9" s="61"/>
      <c r="AG9" s="61"/>
      <c r="AH9" s="60"/>
      <c r="AI9" s="60"/>
      <c r="AJ9" s="60"/>
      <c r="AK9" s="60"/>
      <c r="AL9" s="60"/>
      <c r="AM9" s="60"/>
      <c r="AN9" s="60"/>
      <c r="AO9" s="60"/>
      <c r="AP9" s="60"/>
      <c r="AQ9" s="60"/>
      <c r="AR9" s="62"/>
      <c r="AS9" s="54" t="s">
        <v>195</v>
      </c>
      <c r="AT9" s="63">
        <v>0</v>
      </c>
      <c r="AU9" s="63">
        <v>145</v>
      </c>
      <c r="AV9" s="63">
        <v>11500</v>
      </c>
      <c r="AW9" s="63">
        <v>7000</v>
      </c>
      <c r="AX9" s="63">
        <v>6355</v>
      </c>
      <c r="AY9" s="63">
        <v>25000</v>
      </c>
      <c r="AZ9" s="60"/>
      <c r="BA9" s="60"/>
      <c r="BB9" s="60"/>
      <c r="BC9" s="64"/>
      <c r="BD9" s="65">
        <v>0</v>
      </c>
      <c r="BE9" s="65">
        <v>0</v>
      </c>
      <c r="BF9" s="89"/>
      <c r="BG9" s="68">
        <f t="shared" si="19"/>
        <v>0</v>
      </c>
      <c r="BH9" s="69">
        <f t="shared" si="5"/>
        <v>0</v>
      </c>
      <c r="BI9" s="70" t="s">
        <v>174</v>
      </c>
      <c r="BJ9" s="71" t="s">
        <v>175</v>
      </c>
      <c r="BK9" s="87">
        <v>0</v>
      </c>
      <c r="BL9" s="73">
        <f t="shared" si="6"/>
        <v>0</v>
      </c>
      <c r="BM9" s="67"/>
      <c r="BN9" s="68">
        <f t="shared" si="20"/>
        <v>0</v>
      </c>
      <c r="BO9" s="69">
        <f t="shared" si="7"/>
        <v>0</v>
      </c>
      <c r="BP9" s="70" t="s">
        <v>174</v>
      </c>
      <c r="BQ9" s="71" t="s">
        <v>175</v>
      </c>
      <c r="BR9" s="74">
        <v>0</v>
      </c>
      <c r="BS9" s="75">
        <f>IF(BP9="SI",BL9,0)</f>
        <v>0</v>
      </c>
      <c r="BT9" s="67"/>
      <c r="BU9" s="68">
        <f t="shared" si="21"/>
        <v>0</v>
      </c>
      <c r="BV9" s="69">
        <f t="shared" si="22"/>
        <v>0</v>
      </c>
      <c r="BW9" s="70" t="s">
        <v>174</v>
      </c>
      <c r="BX9" s="67" t="s">
        <v>175</v>
      </c>
      <c r="BY9" s="75">
        <v>0</v>
      </c>
      <c r="BZ9" s="75">
        <f t="shared" si="34"/>
        <v>0</v>
      </c>
      <c r="CA9" s="71"/>
      <c r="CB9" s="68">
        <f t="shared" si="23"/>
        <v>0</v>
      </c>
      <c r="CC9" s="69">
        <f t="shared" si="8"/>
        <v>0</v>
      </c>
      <c r="CD9" s="70" t="s">
        <v>174</v>
      </c>
      <c r="CE9" s="71" t="s">
        <v>175</v>
      </c>
      <c r="CF9" s="75">
        <v>0</v>
      </c>
      <c r="CG9" s="75">
        <f>IF(CD9="SI",BZ9,0)</f>
        <v>0</v>
      </c>
      <c r="CH9" s="71"/>
      <c r="CI9" s="68">
        <f t="shared" si="24"/>
        <v>0</v>
      </c>
      <c r="CJ9" s="69">
        <f t="shared" si="25"/>
        <v>0</v>
      </c>
      <c r="CK9" s="70" t="s">
        <v>174</v>
      </c>
      <c r="CL9" s="71" t="s">
        <v>175</v>
      </c>
      <c r="CM9" s="75">
        <v>0</v>
      </c>
      <c r="CN9" s="75">
        <f>IF(CK9="SI",CG9,0)</f>
        <v>0</v>
      </c>
      <c r="CO9" s="71"/>
      <c r="CP9" s="68">
        <f t="shared" si="26"/>
        <v>0</v>
      </c>
      <c r="CQ9" s="69">
        <f t="shared" si="9"/>
        <v>0</v>
      </c>
      <c r="CR9" s="70" t="s">
        <v>174</v>
      </c>
      <c r="CS9" s="71" t="s">
        <v>175</v>
      </c>
      <c r="CT9" s="75">
        <v>0</v>
      </c>
      <c r="CU9" s="75">
        <f t="shared" si="10"/>
        <v>0</v>
      </c>
      <c r="CV9" s="71"/>
      <c r="CW9" s="68">
        <f t="shared" si="27"/>
        <v>0</v>
      </c>
      <c r="CX9" s="69">
        <f t="shared" si="11"/>
        <v>0</v>
      </c>
      <c r="CY9" s="70" t="s">
        <v>174</v>
      </c>
      <c r="CZ9" s="71" t="s">
        <v>175</v>
      </c>
      <c r="DA9" s="75">
        <v>0</v>
      </c>
      <c r="DB9" s="75">
        <f t="shared" si="12"/>
        <v>0</v>
      </c>
      <c r="DC9" s="71"/>
      <c r="DD9" s="68">
        <f t="shared" si="28"/>
        <v>0</v>
      </c>
      <c r="DE9" s="69">
        <f t="shared" si="13"/>
        <v>0</v>
      </c>
      <c r="DF9" s="70" t="s">
        <v>174</v>
      </c>
      <c r="DG9" s="71" t="s">
        <v>175</v>
      </c>
      <c r="DH9" s="75">
        <v>0</v>
      </c>
      <c r="DI9" s="75">
        <f>IF(DF9="SI",DB9,0)</f>
        <v>0</v>
      </c>
      <c r="DJ9" s="71"/>
      <c r="DK9" s="68">
        <f t="shared" si="29"/>
        <v>0</v>
      </c>
      <c r="DL9" s="69">
        <f t="shared" si="14"/>
        <v>0</v>
      </c>
      <c r="DM9" s="70" t="s">
        <v>174</v>
      </c>
      <c r="DN9" s="71" t="s">
        <v>175</v>
      </c>
      <c r="DO9" s="75">
        <v>0</v>
      </c>
      <c r="DP9" s="75">
        <f>IF(DM9="SI",DI9,0)</f>
        <v>0</v>
      </c>
      <c r="DQ9" s="71"/>
      <c r="DR9" s="68">
        <f t="shared" si="30"/>
        <v>0</v>
      </c>
      <c r="DS9" s="69">
        <f t="shared" si="15"/>
        <v>0</v>
      </c>
      <c r="DT9" s="70" t="s">
        <v>174</v>
      </c>
      <c r="DU9" s="71" t="s">
        <v>175</v>
      </c>
      <c r="DV9" s="75">
        <v>0</v>
      </c>
      <c r="DW9" s="75">
        <f t="shared" si="35"/>
        <v>0</v>
      </c>
      <c r="DX9" s="71"/>
      <c r="DY9" s="68">
        <f t="shared" si="31"/>
        <v>0</v>
      </c>
      <c r="DZ9" s="69">
        <f t="shared" si="16"/>
        <v>0</v>
      </c>
      <c r="EA9" s="70" t="s">
        <v>174</v>
      </c>
      <c r="EB9" s="71" t="s">
        <v>175</v>
      </c>
      <c r="EC9" s="77">
        <f t="shared" si="32"/>
        <v>11500</v>
      </c>
      <c r="ED9" s="88"/>
      <c r="EE9" s="71"/>
      <c r="EF9" s="68">
        <f t="shared" si="33"/>
        <v>1</v>
      </c>
      <c r="EG9" s="69">
        <f t="shared" si="17"/>
        <v>0</v>
      </c>
      <c r="EH9" s="70" t="s">
        <v>174</v>
      </c>
      <c r="EI9" s="71" t="s">
        <v>175</v>
      </c>
      <c r="EJ9" s="78"/>
      <c r="EK9" s="78">
        <v>2024</v>
      </c>
      <c r="EL9" s="79" t="str">
        <f>+VLOOKUP(C9,[1]Listas_desplega!$AI$22:$AJ$44,2,0)</f>
        <v>DC_PBM</v>
      </c>
      <c r="EM9" s="79" t="str">
        <f>+VLOOKUP(I9,[1]Listas_desplega!$BY$2:$BZ$7,2,0)</f>
        <v>T_2</v>
      </c>
      <c r="EN9" s="79" t="str">
        <f>+VLOOKUP(J9,[1]Listas_desplega!$BY$10:$BZ$23,2,0)</f>
        <v>T_2_C_2</v>
      </c>
      <c r="EO9" s="79" t="str">
        <f>+VLOOKUP(K9,[1]Listas_desplega!$BY$27:$BZ$54,2,0)</f>
        <v>T_2_C_2_ET_1</v>
      </c>
      <c r="EP9" s="79" t="str">
        <f>+VLOOKUP(L9,[1]Listas_desplega!$BY$57:$BZ$105,2,0)</f>
        <v>T_2_C_2_ET_1_CPT_3</v>
      </c>
      <c r="EQ9" s="80" t="str">
        <f>+VLOOKUP(M9,[1]Listas_desplega!$J$2:$K$11,2,FALSE)</f>
        <v>Eje_E_4</v>
      </c>
      <c r="ER9" s="80"/>
    </row>
    <row r="10" spans="1:148" s="81" customFormat="1" ht="15" customHeight="1" x14ac:dyDescent="0.25">
      <c r="A10" s="51" t="str">
        <f t="shared" si="18"/>
        <v>5_VPBM_2024</v>
      </c>
      <c r="B10" s="52" t="s">
        <v>152</v>
      </c>
      <c r="C10" s="53" t="s">
        <v>153</v>
      </c>
      <c r="D10" s="53" t="s">
        <v>188</v>
      </c>
      <c r="E10" s="54" t="s">
        <v>154</v>
      </c>
      <c r="F10" s="54" t="s">
        <v>155</v>
      </c>
      <c r="G10" s="55" t="s">
        <v>156</v>
      </c>
      <c r="H10" s="54" t="s">
        <v>157</v>
      </c>
      <c r="I10" s="54" t="s">
        <v>158</v>
      </c>
      <c r="J10" s="54" t="s">
        <v>198</v>
      </c>
      <c r="K10" s="54" t="s">
        <v>199</v>
      </c>
      <c r="L10" s="54" t="s">
        <v>200</v>
      </c>
      <c r="M10" s="52" t="s">
        <v>162</v>
      </c>
      <c r="N10" s="56" t="s">
        <v>201</v>
      </c>
      <c r="O10" s="60">
        <v>5</v>
      </c>
      <c r="P10" s="54" t="s">
        <v>202</v>
      </c>
      <c r="Q10" s="61" t="s">
        <v>165</v>
      </c>
      <c r="R10" s="61" t="s">
        <v>166</v>
      </c>
      <c r="S10" s="54" t="s">
        <v>203</v>
      </c>
      <c r="T10" s="60" t="s">
        <v>168</v>
      </c>
      <c r="U10" s="60" t="s">
        <v>182</v>
      </c>
      <c r="V10" s="60">
        <v>15</v>
      </c>
      <c r="W10" s="54" t="s">
        <v>204</v>
      </c>
      <c r="X10" s="60" t="s">
        <v>171</v>
      </c>
      <c r="Y10" s="52" t="s">
        <v>172</v>
      </c>
      <c r="Z10" s="61"/>
      <c r="AA10" s="61"/>
      <c r="AB10" s="61"/>
      <c r="AC10" s="61"/>
      <c r="AD10" s="61"/>
      <c r="AE10" s="61"/>
      <c r="AF10" s="61" t="s">
        <v>173</v>
      </c>
      <c r="AG10" s="61"/>
      <c r="AH10" s="60"/>
      <c r="AI10" s="60"/>
      <c r="AJ10" s="60"/>
      <c r="AK10" s="60"/>
      <c r="AL10" s="60"/>
      <c r="AM10" s="60"/>
      <c r="AN10" s="60"/>
      <c r="AO10" s="60"/>
      <c r="AP10" s="60"/>
      <c r="AQ10" s="60"/>
      <c r="AR10" s="62"/>
      <c r="AS10" s="60"/>
      <c r="AT10" s="63">
        <v>0</v>
      </c>
      <c r="AU10" s="63">
        <v>0</v>
      </c>
      <c r="AV10" s="63">
        <v>97</v>
      </c>
      <c r="AW10" s="63">
        <v>0</v>
      </c>
      <c r="AX10" s="63">
        <v>0</v>
      </c>
      <c r="AY10" s="63">
        <v>97</v>
      </c>
      <c r="AZ10" s="60"/>
      <c r="BA10" s="60"/>
      <c r="BB10" s="60"/>
      <c r="BC10" s="64"/>
      <c r="BD10" s="83">
        <v>0</v>
      </c>
      <c r="BE10" s="65">
        <v>0</v>
      </c>
      <c r="BF10" s="67"/>
      <c r="BG10" s="68">
        <f t="shared" si="19"/>
        <v>0</v>
      </c>
      <c r="BH10" s="69">
        <f t="shared" si="5"/>
        <v>0</v>
      </c>
      <c r="BI10" s="70" t="s">
        <v>174</v>
      </c>
      <c r="BJ10" s="71" t="s">
        <v>184</v>
      </c>
      <c r="BK10" s="72">
        <v>0</v>
      </c>
      <c r="BL10" s="73">
        <f t="shared" si="6"/>
        <v>0</v>
      </c>
      <c r="BM10" s="67"/>
      <c r="BN10" s="68">
        <f t="shared" si="20"/>
        <v>0</v>
      </c>
      <c r="BO10" s="69">
        <f t="shared" si="7"/>
        <v>0</v>
      </c>
      <c r="BP10" s="70" t="s">
        <v>174</v>
      </c>
      <c r="BQ10" s="71" t="s">
        <v>184</v>
      </c>
      <c r="BR10" s="74">
        <v>20</v>
      </c>
      <c r="BS10" s="85"/>
      <c r="BT10" s="67"/>
      <c r="BU10" s="68">
        <f t="shared" si="21"/>
        <v>0.20618556701030927</v>
      </c>
      <c r="BV10" s="69">
        <f t="shared" si="22"/>
        <v>0</v>
      </c>
      <c r="BW10" s="70" t="s">
        <v>205</v>
      </c>
      <c r="BX10" s="67" t="s">
        <v>206</v>
      </c>
      <c r="BY10" s="86">
        <f>+BR10</f>
        <v>20</v>
      </c>
      <c r="BZ10" s="75">
        <f>IF(BW10="SI",BR10,0)</f>
        <v>0</v>
      </c>
      <c r="CA10" s="71"/>
      <c r="CB10" s="68">
        <f t="shared" si="23"/>
        <v>0.20618556701030927</v>
      </c>
      <c r="CC10" s="69">
        <f t="shared" si="8"/>
        <v>0</v>
      </c>
      <c r="CD10" s="70" t="s">
        <v>174</v>
      </c>
      <c r="CE10" s="71" t="s">
        <v>175</v>
      </c>
      <c r="CF10" s="86">
        <f>+BY10</f>
        <v>20</v>
      </c>
      <c r="CG10" s="75">
        <f>IF(CD10="SI",BZ10,0)</f>
        <v>0</v>
      </c>
      <c r="CH10" s="71"/>
      <c r="CI10" s="68">
        <f t="shared" si="24"/>
        <v>0.20618556701030927</v>
      </c>
      <c r="CJ10" s="69">
        <f t="shared" si="25"/>
        <v>0</v>
      </c>
      <c r="CK10" s="70" t="s">
        <v>174</v>
      </c>
      <c r="CL10" s="71" t="s">
        <v>175</v>
      </c>
      <c r="CM10" s="86">
        <v>40</v>
      </c>
      <c r="CN10" s="71"/>
      <c r="CO10" s="71"/>
      <c r="CP10" s="68">
        <f t="shared" si="26"/>
        <v>0.41237113402061853</v>
      </c>
      <c r="CQ10" s="69">
        <f t="shared" si="9"/>
        <v>0</v>
      </c>
      <c r="CR10" s="70" t="s">
        <v>174</v>
      </c>
      <c r="CS10" s="71" t="s">
        <v>175</v>
      </c>
      <c r="CT10" s="86">
        <f>+CM10</f>
        <v>40</v>
      </c>
      <c r="CU10" s="75">
        <f t="shared" si="10"/>
        <v>0</v>
      </c>
      <c r="CV10" s="71"/>
      <c r="CW10" s="68">
        <f t="shared" si="27"/>
        <v>0.41237113402061853</v>
      </c>
      <c r="CX10" s="69">
        <f t="shared" si="11"/>
        <v>0</v>
      </c>
      <c r="CY10" s="70" t="s">
        <v>174</v>
      </c>
      <c r="CZ10" s="71" t="s">
        <v>175</v>
      </c>
      <c r="DA10" s="77">
        <f>+CT10</f>
        <v>40</v>
      </c>
      <c r="DB10" s="75">
        <f t="shared" si="12"/>
        <v>0</v>
      </c>
      <c r="DC10" s="71"/>
      <c r="DD10" s="68">
        <f t="shared" si="28"/>
        <v>0.41237113402061853</v>
      </c>
      <c r="DE10" s="69">
        <f t="shared" si="13"/>
        <v>0</v>
      </c>
      <c r="DF10" s="70" t="s">
        <v>174</v>
      </c>
      <c r="DG10" s="71" t="s">
        <v>175</v>
      </c>
      <c r="DH10" s="77">
        <v>60</v>
      </c>
      <c r="DI10" s="71"/>
      <c r="DJ10" s="71"/>
      <c r="DK10" s="68">
        <f t="shared" si="29"/>
        <v>0.61855670103092786</v>
      </c>
      <c r="DL10" s="69">
        <f t="shared" si="14"/>
        <v>0</v>
      </c>
      <c r="DM10" s="70" t="s">
        <v>174</v>
      </c>
      <c r="DN10" s="71" t="s">
        <v>175</v>
      </c>
      <c r="DO10" s="77">
        <f>+DH10</f>
        <v>60</v>
      </c>
      <c r="DP10" s="75">
        <f>IF(DM10="SI",DI10,0)</f>
        <v>0</v>
      </c>
      <c r="DQ10" s="71"/>
      <c r="DR10" s="68">
        <f t="shared" si="30"/>
        <v>0.61855670103092786</v>
      </c>
      <c r="DS10" s="69">
        <f t="shared" si="15"/>
        <v>0</v>
      </c>
      <c r="DT10" s="70" t="s">
        <v>174</v>
      </c>
      <c r="DU10" s="71" t="s">
        <v>175</v>
      </c>
      <c r="DV10" s="77">
        <f>+DO10</f>
        <v>60</v>
      </c>
      <c r="DW10" s="75">
        <f t="shared" si="35"/>
        <v>0</v>
      </c>
      <c r="DX10" s="71"/>
      <c r="DY10" s="68">
        <f t="shared" si="31"/>
        <v>0.61855670103092786</v>
      </c>
      <c r="DZ10" s="69">
        <f t="shared" si="16"/>
        <v>0</v>
      </c>
      <c r="EA10" s="70" t="s">
        <v>174</v>
      </c>
      <c r="EB10" s="71" t="s">
        <v>175</v>
      </c>
      <c r="EC10" s="77">
        <f t="shared" si="32"/>
        <v>97</v>
      </c>
      <c r="ED10" s="71"/>
      <c r="EE10" s="71"/>
      <c r="EF10" s="68">
        <f t="shared" si="33"/>
        <v>1</v>
      </c>
      <c r="EG10" s="69">
        <f t="shared" si="17"/>
        <v>0</v>
      </c>
      <c r="EH10" s="70" t="s">
        <v>174</v>
      </c>
      <c r="EI10" s="71" t="s">
        <v>175</v>
      </c>
      <c r="EJ10" s="78" t="s">
        <v>173</v>
      </c>
      <c r="EK10" s="78">
        <v>2024</v>
      </c>
      <c r="EL10" s="79" t="str">
        <f>+VLOOKUP(C10,[1]Listas_desplega!$AI$22:$AJ$44,2,0)</f>
        <v>DC_PBM</v>
      </c>
      <c r="EM10" s="79" t="str">
        <f>+VLOOKUP(I10,[1]Listas_desplega!$BY$2:$BZ$7,2,0)</f>
        <v>T_2</v>
      </c>
      <c r="EN10" s="79" t="str">
        <f>+VLOOKUP(J10,[1]Listas_desplega!$BY$10:$BZ$23,2,0)</f>
        <v>T_2_C_3</v>
      </c>
      <c r="EO10" s="79" t="str">
        <f>+VLOOKUP(K10,[1]Listas_desplega!$BY$27:$BZ$54,2,0)</f>
        <v>T_2_C_3_ET_2</v>
      </c>
      <c r="EP10" s="79" t="str">
        <f>+VLOOKUP(L10,[1]Listas_desplega!$BY$57:$BZ$105,2,0)</f>
        <v>T_2_C_3_ET_2_CPT_1</v>
      </c>
      <c r="EQ10" s="80" t="str">
        <f>+VLOOKUP(M10,[1]Listas_desplega!$J$2:$K$11,2,FALSE)</f>
        <v>Eje_E_2</v>
      </c>
      <c r="ER10" s="80"/>
    </row>
    <row r="11" spans="1:148" s="81" customFormat="1" ht="15" customHeight="1" x14ac:dyDescent="0.25">
      <c r="A11" s="51" t="str">
        <f t="shared" si="18"/>
        <v>100_VPBM_2024</v>
      </c>
      <c r="B11" s="52" t="s">
        <v>152</v>
      </c>
      <c r="C11" s="53" t="s">
        <v>153</v>
      </c>
      <c r="D11" s="53" t="s">
        <v>153</v>
      </c>
      <c r="E11" s="54" t="s">
        <v>154</v>
      </c>
      <c r="F11" s="54" t="s">
        <v>155</v>
      </c>
      <c r="G11" s="55" t="s">
        <v>156</v>
      </c>
      <c r="H11" s="54" t="s">
        <v>157</v>
      </c>
      <c r="I11" s="54" t="s">
        <v>158</v>
      </c>
      <c r="J11" s="54" t="s">
        <v>159</v>
      </c>
      <c r="K11" s="54" t="s">
        <v>160</v>
      </c>
      <c r="L11" s="54" t="s">
        <v>207</v>
      </c>
      <c r="M11" s="52" t="s">
        <v>208</v>
      </c>
      <c r="N11" s="56" t="s">
        <v>209</v>
      </c>
      <c r="O11" s="57">
        <v>100</v>
      </c>
      <c r="P11" s="54" t="s">
        <v>210</v>
      </c>
      <c r="Q11" s="61" t="s">
        <v>211</v>
      </c>
      <c r="R11" s="61" t="s">
        <v>212</v>
      </c>
      <c r="S11" s="54" t="s">
        <v>213</v>
      </c>
      <c r="T11" s="60" t="s">
        <v>181</v>
      </c>
      <c r="U11" s="60" t="s">
        <v>193</v>
      </c>
      <c r="V11" s="60">
        <v>180</v>
      </c>
      <c r="W11" s="90" t="s">
        <v>214</v>
      </c>
      <c r="X11" s="60" t="s">
        <v>215</v>
      </c>
      <c r="Y11" s="52" t="s">
        <v>172</v>
      </c>
      <c r="Z11" s="61"/>
      <c r="AA11" s="61"/>
      <c r="AB11" s="61"/>
      <c r="AC11" s="61"/>
      <c r="AD11" s="61"/>
      <c r="AE11" s="61"/>
      <c r="AF11" s="61"/>
      <c r="AG11" s="61"/>
      <c r="AH11" s="60"/>
      <c r="AI11" s="60" t="s">
        <v>173</v>
      </c>
      <c r="AJ11" s="60"/>
      <c r="AK11" s="60"/>
      <c r="AL11" s="60"/>
      <c r="AM11" s="60"/>
      <c r="AN11" s="60"/>
      <c r="AO11" s="60"/>
      <c r="AP11" s="60"/>
      <c r="AQ11" s="60"/>
      <c r="AR11" s="62"/>
      <c r="AS11" s="60"/>
      <c r="AT11" s="63">
        <v>82</v>
      </c>
      <c r="AU11" s="63">
        <v>82.5</v>
      </c>
      <c r="AV11" s="63">
        <v>83.5</v>
      </c>
      <c r="AW11" s="63">
        <v>84.5</v>
      </c>
      <c r="AX11" s="63">
        <v>85</v>
      </c>
      <c r="AY11" s="63">
        <v>85</v>
      </c>
      <c r="AZ11" s="60"/>
      <c r="BA11" s="60"/>
      <c r="BB11" s="60"/>
      <c r="BC11" s="64"/>
      <c r="BD11" s="65">
        <v>0</v>
      </c>
      <c r="BE11" s="65">
        <v>0</v>
      </c>
      <c r="BF11" s="67" t="s">
        <v>216</v>
      </c>
      <c r="BG11" s="68">
        <f t="shared" si="19"/>
        <v>0</v>
      </c>
      <c r="BH11" s="69">
        <f t="shared" si="5"/>
        <v>0</v>
      </c>
      <c r="BI11" s="70" t="s">
        <v>186</v>
      </c>
      <c r="BJ11" s="67" t="s">
        <v>217</v>
      </c>
      <c r="BK11" s="87">
        <v>0</v>
      </c>
      <c r="BL11" s="73">
        <f t="shared" si="6"/>
        <v>0</v>
      </c>
      <c r="BM11" s="67" t="s">
        <v>218</v>
      </c>
      <c r="BN11" s="68">
        <f t="shared" si="20"/>
        <v>0</v>
      </c>
      <c r="BO11" s="69">
        <f t="shared" si="7"/>
        <v>0</v>
      </c>
      <c r="BP11" s="70" t="s">
        <v>186</v>
      </c>
      <c r="BQ11" s="67" t="s">
        <v>219</v>
      </c>
      <c r="BR11" s="74">
        <v>0</v>
      </c>
      <c r="BS11" s="75">
        <f t="shared" ref="BS11:BS20" si="36">IF(BP11="SI",BL11,0)</f>
        <v>0</v>
      </c>
      <c r="BT11" s="67" t="s">
        <v>220</v>
      </c>
      <c r="BU11" s="68">
        <f t="shared" si="21"/>
        <v>0</v>
      </c>
      <c r="BV11" s="69">
        <f t="shared" si="22"/>
        <v>0</v>
      </c>
      <c r="BW11" s="70" t="s">
        <v>186</v>
      </c>
      <c r="BX11" s="67" t="s">
        <v>221</v>
      </c>
      <c r="BY11" s="75">
        <v>0</v>
      </c>
      <c r="BZ11" s="75">
        <f t="shared" si="34"/>
        <v>0</v>
      </c>
      <c r="CA11" s="71"/>
      <c r="CB11" s="68">
        <f t="shared" si="23"/>
        <v>0</v>
      </c>
      <c r="CC11" s="69">
        <f t="shared" si="8"/>
        <v>0</v>
      </c>
      <c r="CD11" s="70" t="s">
        <v>174</v>
      </c>
      <c r="CE11" s="71" t="s">
        <v>175</v>
      </c>
      <c r="CF11" s="75">
        <v>0</v>
      </c>
      <c r="CG11" s="75">
        <f t="shared" ref="CG11:CG13" si="37">IF(CD11="SI",BZ11,0)</f>
        <v>0</v>
      </c>
      <c r="CH11" s="71"/>
      <c r="CI11" s="68">
        <f t="shared" si="24"/>
        <v>0</v>
      </c>
      <c r="CJ11" s="69">
        <f t="shared" si="25"/>
        <v>0</v>
      </c>
      <c r="CK11" s="70" t="s">
        <v>174</v>
      </c>
      <c r="CL11" s="71" t="s">
        <v>175</v>
      </c>
      <c r="CM11" s="75">
        <v>0</v>
      </c>
      <c r="CN11" s="75">
        <f t="shared" ref="CN11:CN13" si="38">IF(CK11="SI",CG11,0)</f>
        <v>0</v>
      </c>
      <c r="CO11" s="71"/>
      <c r="CP11" s="68">
        <f t="shared" si="26"/>
        <v>0</v>
      </c>
      <c r="CQ11" s="69">
        <f t="shared" si="9"/>
        <v>0</v>
      </c>
      <c r="CR11" s="70" t="s">
        <v>174</v>
      </c>
      <c r="CS11" s="71" t="s">
        <v>175</v>
      </c>
      <c r="CT11" s="75">
        <v>0</v>
      </c>
      <c r="CU11" s="75">
        <f t="shared" si="10"/>
        <v>0</v>
      </c>
      <c r="CV11" s="71"/>
      <c r="CW11" s="68">
        <f t="shared" si="27"/>
        <v>0</v>
      </c>
      <c r="CX11" s="69">
        <f t="shared" si="11"/>
        <v>0</v>
      </c>
      <c r="CY11" s="70" t="s">
        <v>174</v>
      </c>
      <c r="CZ11" s="71" t="s">
        <v>175</v>
      </c>
      <c r="DA11" s="75">
        <v>0</v>
      </c>
      <c r="DB11" s="75">
        <f t="shared" si="12"/>
        <v>0</v>
      </c>
      <c r="DC11" s="71"/>
      <c r="DD11" s="68">
        <f t="shared" si="28"/>
        <v>0</v>
      </c>
      <c r="DE11" s="69">
        <f t="shared" si="13"/>
        <v>0</v>
      </c>
      <c r="DF11" s="70" t="s">
        <v>174</v>
      </c>
      <c r="DG11" s="71" t="s">
        <v>175</v>
      </c>
      <c r="DH11" s="75">
        <v>0</v>
      </c>
      <c r="DI11" s="75">
        <f>IF(DF11="SI",DB11,0)</f>
        <v>0</v>
      </c>
      <c r="DJ11" s="71"/>
      <c r="DK11" s="68">
        <f t="shared" si="29"/>
        <v>0</v>
      </c>
      <c r="DL11" s="69">
        <f t="shared" si="14"/>
        <v>0</v>
      </c>
      <c r="DM11" s="70" t="s">
        <v>174</v>
      </c>
      <c r="DN11" s="71" t="s">
        <v>175</v>
      </c>
      <c r="DO11" s="75">
        <v>0</v>
      </c>
      <c r="DP11" s="75">
        <f t="shared" ref="DP11:DP15" si="39">IF(DM11="SI",DI11,0)</f>
        <v>0</v>
      </c>
      <c r="DQ11" s="71"/>
      <c r="DR11" s="68">
        <f t="shared" si="30"/>
        <v>0</v>
      </c>
      <c r="DS11" s="69">
        <f t="shared" si="15"/>
        <v>0</v>
      </c>
      <c r="DT11" s="70" t="s">
        <v>174</v>
      </c>
      <c r="DU11" s="71" t="s">
        <v>175</v>
      </c>
      <c r="DV11" s="75">
        <v>0</v>
      </c>
      <c r="DW11" s="75">
        <f t="shared" si="35"/>
        <v>0</v>
      </c>
      <c r="DX11" s="71"/>
      <c r="DY11" s="68">
        <f t="shared" si="31"/>
        <v>0</v>
      </c>
      <c r="DZ11" s="69">
        <f t="shared" si="16"/>
        <v>0</v>
      </c>
      <c r="EA11" s="70" t="s">
        <v>174</v>
      </c>
      <c r="EB11" s="71" t="s">
        <v>175</v>
      </c>
      <c r="EC11" s="77">
        <f t="shared" si="32"/>
        <v>83.5</v>
      </c>
      <c r="ED11" s="91"/>
      <c r="EE11" s="60"/>
      <c r="EF11" s="68">
        <f t="shared" si="33"/>
        <v>1</v>
      </c>
      <c r="EG11" s="69">
        <f t="shared" si="17"/>
        <v>0</v>
      </c>
      <c r="EH11" s="70" t="s">
        <v>174</v>
      </c>
      <c r="EI11" s="71" t="s">
        <v>175</v>
      </c>
      <c r="EJ11" s="78"/>
      <c r="EK11" s="78">
        <v>2024</v>
      </c>
      <c r="EL11" s="79" t="str">
        <f>+VLOOKUP(C11,[1]Listas_desplega!$AI$22:$AJ$44,2,0)</f>
        <v>DC_PBM</v>
      </c>
      <c r="EM11" s="79" t="str">
        <f>+VLOOKUP(I11,[1]Listas_desplega!$BY$2:$BZ$7,2,0)</f>
        <v>T_2</v>
      </c>
      <c r="EN11" s="79" t="str">
        <f>+VLOOKUP(J11,[1]Listas_desplega!$BY$10:$BZ$23,2,0)</f>
        <v>T_2_C_2</v>
      </c>
      <c r="EO11" s="79" t="str">
        <f>+VLOOKUP(K11,[1]Listas_desplega!$BY$27:$BZ$54,2,0)</f>
        <v>T_2_C_2_ET_1</v>
      </c>
      <c r="EP11" s="79" t="str">
        <f>+VLOOKUP(L11,[1]Listas_desplega!$BY$57:$BZ$105,2,0)</f>
        <v>T_2_C_2_ET_1_CPT_7</v>
      </c>
      <c r="EQ11" s="80" t="str">
        <f>+VLOOKUP(M11,[1]Listas_desplega!$J$2:$K$11,2,FALSE)</f>
        <v>Eje_E_3</v>
      </c>
      <c r="ER11" s="80"/>
    </row>
    <row r="12" spans="1:148" s="81" customFormat="1" ht="15" customHeight="1" x14ac:dyDescent="0.25">
      <c r="A12" s="51" t="str">
        <f t="shared" si="18"/>
        <v>101_VPBM_2024</v>
      </c>
      <c r="B12" s="52" t="s">
        <v>152</v>
      </c>
      <c r="C12" s="53" t="s">
        <v>153</v>
      </c>
      <c r="D12" s="53" t="s">
        <v>188</v>
      </c>
      <c r="E12" s="54" t="s">
        <v>154</v>
      </c>
      <c r="F12" s="54" t="s">
        <v>155</v>
      </c>
      <c r="G12" s="55" t="s">
        <v>156</v>
      </c>
      <c r="H12" s="54" t="s">
        <v>157</v>
      </c>
      <c r="I12" s="54" t="s">
        <v>158</v>
      </c>
      <c r="J12" s="54" t="s">
        <v>159</v>
      </c>
      <c r="K12" s="54" t="s">
        <v>160</v>
      </c>
      <c r="L12" s="54" t="s">
        <v>222</v>
      </c>
      <c r="M12" s="52" t="s">
        <v>162</v>
      </c>
      <c r="N12" s="56" t="s">
        <v>201</v>
      </c>
      <c r="O12" s="57">
        <v>101</v>
      </c>
      <c r="P12" s="54" t="s">
        <v>223</v>
      </c>
      <c r="Q12" s="61" t="s">
        <v>211</v>
      </c>
      <c r="R12" s="61" t="s">
        <v>166</v>
      </c>
      <c r="S12" s="54" t="s">
        <v>224</v>
      </c>
      <c r="T12" s="60" t="s">
        <v>168</v>
      </c>
      <c r="U12" s="60" t="s">
        <v>193</v>
      </c>
      <c r="V12" s="60">
        <v>30</v>
      </c>
      <c r="W12" s="90" t="s">
        <v>225</v>
      </c>
      <c r="X12" s="60" t="s">
        <v>215</v>
      </c>
      <c r="Y12" s="52" t="s">
        <v>172</v>
      </c>
      <c r="Z12" s="61"/>
      <c r="AA12" s="61"/>
      <c r="AB12" s="61"/>
      <c r="AC12" s="61"/>
      <c r="AD12" s="61"/>
      <c r="AE12" s="61"/>
      <c r="AF12" s="61"/>
      <c r="AG12" s="61"/>
      <c r="AH12" s="60"/>
      <c r="AI12" s="60" t="s">
        <v>173</v>
      </c>
      <c r="AJ12" s="60" t="s">
        <v>173</v>
      </c>
      <c r="AK12" s="60"/>
      <c r="AL12" s="60" t="s">
        <v>173</v>
      </c>
      <c r="AM12" s="60"/>
      <c r="AN12" s="60"/>
      <c r="AO12" s="60"/>
      <c r="AP12" s="60"/>
      <c r="AQ12" s="60"/>
      <c r="AR12" s="62"/>
      <c r="AS12" s="60"/>
      <c r="AT12" s="63">
        <v>0</v>
      </c>
      <c r="AU12" s="63">
        <v>708</v>
      </c>
      <c r="AV12" s="63">
        <v>2191</v>
      </c>
      <c r="AW12" s="63">
        <v>2101</v>
      </c>
      <c r="AX12" s="63">
        <v>0</v>
      </c>
      <c r="AY12" s="63">
        <v>5000</v>
      </c>
      <c r="AZ12" s="60"/>
      <c r="BA12" s="60"/>
      <c r="BB12" s="60"/>
      <c r="BC12" s="64"/>
      <c r="BD12" s="65">
        <v>0</v>
      </c>
      <c r="BE12" s="92">
        <v>0</v>
      </c>
      <c r="BF12" s="67" t="s">
        <v>226</v>
      </c>
      <c r="BG12" s="68">
        <f t="shared" si="19"/>
        <v>0</v>
      </c>
      <c r="BH12" s="69">
        <f t="shared" si="5"/>
        <v>0</v>
      </c>
      <c r="BI12" s="70" t="s">
        <v>186</v>
      </c>
      <c r="BJ12" s="67" t="s">
        <v>227</v>
      </c>
      <c r="BK12" s="93">
        <v>0</v>
      </c>
      <c r="BL12" s="73">
        <f t="shared" si="6"/>
        <v>0</v>
      </c>
      <c r="BM12" s="67" t="s">
        <v>228</v>
      </c>
      <c r="BN12" s="68">
        <f t="shared" si="20"/>
        <v>0</v>
      </c>
      <c r="BO12" s="69">
        <f t="shared" si="7"/>
        <v>0</v>
      </c>
      <c r="BP12" s="70" t="s">
        <v>186</v>
      </c>
      <c r="BQ12" s="67" t="s">
        <v>229</v>
      </c>
      <c r="BR12" s="74">
        <v>0</v>
      </c>
      <c r="BS12" s="75">
        <f t="shared" si="36"/>
        <v>0</v>
      </c>
      <c r="BT12" s="67" t="s">
        <v>230</v>
      </c>
      <c r="BU12" s="68">
        <f t="shared" si="21"/>
        <v>0</v>
      </c>
      <c r="BV12" s="69">
        <f t="shared" si="22"/>
        <v>0</v>
      </c>
      <c r="BW12" s="94" t="s">
        <v>186</v>
      </c>
      <c r="BX12" s="67" t="s">
        <v>231</v>
      </c>
      <c r="BY12" s="75">
        <v>0</v>
      </c>
      <c r="BZ12" s="75">
        <f t="shared" si="34"/>
        <v>0</v>
      </c>
      <c r="CA12" s="71"/>
      <c r="CB12" s="68">
        <f t="shared" si="23"/>
        <v>0</v>
      </c>
      <c r="CC12" s="69">
        <f t="shared" si="8"/>
        <v>0</v>
      </c>
      <c r="CD12" s="70" t="s">
        <v>174</v>
      </c>
      <c r="CE12" s="71" t="s">
        <v>175</v>
      </c>
      <c r="CF12" s="75">
        <v>0</v>
      </c>
      <c r="CG12" s="75">
        <f t="shared" si="37"/>
        <v>0</v>
      </c>
      <c r="CH12" s="71"/>
      <c r="CI12" s="68">
        <f t="shared" si="24"/>
        <v>0</v>
      </c>
      <c r="CJ12" s="69">
        <f t="shared" si="25"/>
        <v>0</v>
      </c>
      <c r="CK12" s="70" t="s">
        <v>174</v>
      </c>
      <c r="CL12" s="71" t="s">
        <v>175</v>
      </c>
      <c r="CM12" s="75">
        <v>0</v>
      </c>
      <c r="CN12" s="75">
        <f t="shared" si="38"/>
        <v>0</v>
      </c>
      <c r="CO12" s="71"/>
      <c r="CP12" s="68">
        <f t="shared" si="26"/>
        <v>0</v>
      </c>
      <c r="CQ12" s="69">
        <f t="shared" si="9"/>
        <v>0</v>
      </c>
      <c r="CR12" s="70" t="s">
        <v>174</v>
      </c>
      <c r="CS12" s="71" t="s">
        <v>175</v>
      </c>
      <c r="CT12" s="75">
        <v>0</v>
      </c>
      <c r="CU12" s="75">
        <f t="shared" si="10"/>
        <v>0</v>
      </c>
      <c r="CV12" s="71"/>
      <c r="CW12" s="68">
        <f t="shared" si="27"/>
        <v>0</v>
      </c>
      <c r="CX12" s="69">
        <f t="shared" si="11"/>
        <v>0</v>
      </c>
      <c r="CY12" s="70" t="s">
        <v>174</v>
      </c>
      <c r="CZ12" s="71" t="s">
        <v>175</v>
      </c>
      <c r="DA12" s="75">
        <v>0</v>
      </c>
      <c r="DB12" s="75">
        <f t="shared" si="12"/>
        <v>0</v>
      </c>
      <c r="DC12" s="71"/>
      <c r="DD12" s="68">
        <f t="shared" si="28"/>
        <v>0</v>
      </c>
      <c r="DE12" s="69">
        <f t="shared" si="13"/>
        <v>0</v>
      </c>
      <c r="DF12" s="70" t="s">
        <v>174</v>
      </c>
      <c r="DG12" s="71" t="s">
        <v>175</v>
      </c>
      <c r="DH12" s="75">
        <v>0</v>
      </c>
      <c r="DI12" s="75">
        <f t="shared" ref="DI12:DI13" si="40">IF(DF12="SI",DB12,0)</f>
        <v>0</v>
      </c>
      <c r="DJ12" s="71"/>
      <c r="DK12" s="68">
        <f t="shared" si="29"/>
        <v>0</v>
      </c>
      <c r="DL12" s="69">
        <f t="shared" si="14"/>
        <v>0</v>
      </c>
      <c r="DM12" s="70" t="s">
        <v>174</v>
      </c>
      <c r="DN12" s="71" t="s">
        <v>175</v>
      </c>
      <c r="DO12" s="75">
        <v>0</v>
      </c>
      <c r="DP12" s="75">
        <f t="shared" si="39"/>
        <v>0</v>
      </c>
      <c r="DQ12" s="71"/>
      <c r="DR12" s="68">
        <f t="shared" si="30"/>
        <v>0</v>
      </c>
      <c r="DS12" s="69">
        <f t="shared" si="15"/>
        <v>0</v>
      </c>
      <c r="DT12" s="70" t="s">
        <v>174</v>
      </c>
      <c r="DU12" s="71" t="s">
        <v>175</v>
      </c>
      <c r="DV12" s="75">
        <v>0</v>
      </c>
      <c r="DW12" s="75">
        <f t="shared" si="35"/>
        <v>0</v>
      </c>
      <c r="DX12" s="71"/>
      <c r="DY12" s="68">
        <f t="shared" si="31"/>
        <v>0</v>
      </c>
      <c r="DZ12" s="69">
        <f t="shared" si="16"/>
        <v>0</v>
      </c>
      <c r="EA12" s="70" t="s">
        <v>174</v>
      </c>
      <c r="EB12" s="71" t="s">
        <v>175</v>
      </c>
      <c r="EC12" s="77">
        <f t="shared" si="32"/>
        <v>2191</v>
      </c>
      <c r="ED12" s="71"/>
      <c r="EE12" s="71"/>
      <c r="EF12" s="68">
        <f t="shared" si="33"/>
        <v>1</v>
      </c>
      <c r="EG12" s="69">
        <f t="shared" si="17"/>
        <v>0</v>
      </c>
      <c r="EH12" s="70" t="s">
        <v>174</v>
      </c>
      <c r="EI12" s="71" t="s">
        <v>175</v>
      </c>
      <c r="EJ12" s="78"/>
      <c r="EK12" s="78">
        <v>2024</v>
      </c>
      <c r="EL12" s="79" t="str">
        <f>+VLOOKUP(C12,[1]Listas_desplega!$AI$22:$AJ$44,2,0)</f>
        <v>DC_PBM</v>
      </c>
      <c r="EM12" s="79" t="str">
        <f>+VLOOKUP(I12,[1]Listas_desplega!$BY$2:$BZ$7,2,0)</f>
        <v>T_2</v>
      </c>
      <c r="EN12" s="79" t="str">
        <f>+VLOOKUP(J12,[1]Listas_desplega!$BY$10:$BZ$23,2,0)</f>
        <v>T_2_C_2</v>
      </c>
      <c r="EO12" s="79" t="str">
        <f>+VLOOKUP(K12,[1]Listas_desplega!$BY$27:$BZ$54,2,0)</f>
        <v>T_2_C_2_ET_1</v>
      </c>
      <c r="EP12" s="79" t="str">
        <f>+VLOOKUP(L12,[1]Listas_desplega!$BY$57:$BZ$105,2,0)</f>
        <v>T_2_C_2_ET_1_CPT_2</v>
      </c>
      <c r="EQ12" s="80" t="str">
        <f>+VLOOKUP(M12,[1]Listas_desplega!$J$2:$K$11,2,FALSE)</f>
        <v>Eje_E_2</v>
      </c>
      <c r="ER12" s="80"/>
    </row>
    <row r="13" spans="1:148" s="81" customFormat="1" ht="15" customHeight="1" x14ac:dyDescent="0.25">
      <c r="A13" s="51" t="str">
        <f t="shared" si="18"/>
        <v>102_VPBM_2024</v>
      </c>
      <c r="B13" s="52" t="s">
        <v>152</v>
      </c>
      <c r="C13" s="53" t="s">
        <v>153</v>
      </c>
      <c r="D13" s="53" t="s">
        <v>232</v>
      </c>
      <c r="E13" s="54" t="s">
        <v>154</v>
      </c>
      <c r="F13" s="54" t="s">
        <v>155</v>
      </c>
      <c r="G13" s="55" t="s">
        <v>156</v>
      </c>
      <c r="H13" s="54" t="s">
        <v>157</v>
      </c>
      <c r="I13" s="54" t="s">
        <v>158</v>
      </c>
      <c r="J13" s="54" t="s">
        <v>159</v>
      </c>
      <c r="K13" s="54" t="s">
        <v>160</v>
      </c>
      <c r="L13" s="54" t="s">
        <v>222</v>
      </c>
      <c r="M13" s="52" t="s">
        <v>162</v>
      </c>
      <c r="N13" s="56" t="s">
        <v>233</v>
      </c>
      <c r="O13" s="57">
        <v>102</v>
      </c>
      <c r="P13" s="54" t="s">
        <v>234</v>
      </c>
      <c r="Q13" s="61" t="s">
        <v>211</v>
      </c>
      <c r="R13" s="61" t="s">
        <v>166</v>
      </c>
      <c r="S13" s="54" t="s">
        <v>235</v>
      </c>
      <c r="T13" s="60" t="s">
        <v>168</v>
      </c>
      <c r="U13" s="60" t="s">
        <v>193</v>
      </c>
      <c r="V13" s="60">
        <v>30</v>
      </c>
      <c r="W13" s="90" t="s">
        <v>236</v>
      </c>
      <c r="X13" s="60" t="s">
        <v>215</v>
      </c>
      <c r="Y13" s="52" t="s">
        <v>172</v>
      </c>
      <c r="Z13" s="61"/>
      <c r="AA13" s="61"/>
      <c r="AB13" s="61"/>
      <c r="AC13" s="61"/>
      <c r="AD13" s="61"/>
      <c r="AE13" s="61"/>
      <c r="AF13" s="61"/>
      <c r="AG13" s="61"/>
      <c r="AH13" s="60"/>
      <c r="AI13" s="60" t="s">
        <v>173</v>
      </c>
      <c r="AJ13" s="60" t="s">
        <v>173</v>
      </c>
      <c r="AK13" s="60"/>
      <c r="AL13" s="60" t="s">
        <v>173</v>
      </c>
      <c r="AM13" s="60"/>
      <c r="AN13" s="60"/>
      <c r="AO13" s="60"/>
      <c r="AP13" s="60"/>
      <c r="AQ13" s="60"/>
      <c r="AR13" s="62"/>
      <c r="AS13" s="60"/>
      <c r="AT13" s="63">
        <v>0</v>
      </c>
      <c r="AU13" s="63">
        <v>0</v>
      </c>
      <c r="AV13" s="63">
        <v>3425</v>
      </c>
      <c r="AW13" s="63">
        <v>4575</v>
      </c>
      <c r="AX13" s="63">
        <v>0</v>
      </c>
      <c r="AY13" s="63">
        <v>8000</v>
      </c>
      <c r="AZ13" s="95"/>
      <c r="BA13" s="95"/>
      <c r="BB13" s="95"/>
      <c r="BC13" s="96"/>
      <c r="BD13" s="65">
        <v>0</v>
      </c>
      <c r="BE13" s="92">
        <v>0</v>
      </c>
      <c r="BF13" s="67" t="s">
        <v>237</v>
      </c>
      <c r="BG13" s="68">
        <f t="shared" si="19"/>
        <v>0</v>
      </c>
      <c r="BH13" s="69">
        <f t="shared" si="5"/>
        <v>0</v>
      </c>
      <c r="BI13" s="70" t="s">
        <v>186</v>
      </c>
      <c r="BJ13" s="67" t="s">
        <v>238</v>
      </c>
      <c r="BK13" s="93">
        <v>0</v>
      </c>
      <c r="BL13" s="73">
        <f t="shared" si="6"/>
        <v>0</v>
      </c>
      <c r="BM13" s="67" t="s">
        <v>239</v>
      </c>
      <c r="BN13" s="68">
        <f t="shared" si="20"/>
        <v>0</v>
      </c>
      <c r="BO13" s="69">
        <f t="shared" si="7"/>
        <v>0</v>
      </c>
      <c r="BP13" s="70" t="s">
        <v>186</v>
      </c>
      <c r="BQ13" s="67" t="s">
        <v>240</v>
      </c>
      <c r="BR13" s="74">
        <v>0</v>
      </c>
      <c r="BS13" s="75">
        <f t="shared" si="36"/>
        <v>0</v>
      </c>
      <c r="BT13" s="67" t="s">
        <v>241</v>
      </c>
      <c r="BU13" s="68">
        <f t="shared" si="21"/>
        <v>0</v>
      </c>
      <c r="BV13" s="69">
        <f t="shared" si="22"/>
        <v>0</v>
      </c>
      <c r="BW13" s="94" t="s">
        <v>186</v>
      </c>
      <c r="BX13" s="67" t="s">
        <v>242</v>
      </c>
      <c r="BY13" s="75">
        <v>0</v>
      </c>
      <c r="BZ13" s="75">
        <f t="shared" si="34"/>
        <v>0</v>
      </c>
      <c r="CA13" s="71"/>
      <c r="CB13" s="68">
        <f t="shared" si="23"/>
        <v>0</v>
      </c>
      <c r="CC13" s="69">
        <f t="shared" si="8"/>
        <v>0</v>
      </c>
      <c r="CD13" s="70" t="s">
        <v>174</v>
      </c>
      <c r="CE13" s="71" t="s">
        <v>175</v>
      </c>
      <c r="CF13" s="75">
        <v>0</v>
      </c>
      <c r="CG13" s="75">
        <f t="shared" si="37"/>
        <v>0</v>
      </c>
      <c r="CH13" s="71"/>
      <c r="CI13" s="68">
        <f t="shared" si="24"/>
        <v>0</v>
      </c>
      <c r="CJ13" s="69">
        <f t="shared" si="25"/>
        <v>0</v>
      </c>
      <c r="CK13" s="70" t="s">
        <v>174</v>
      </c>
      <c r="CL13" s="71" t="s">
        <v>175</v>
      </c>
      <c r="CM13" s="75">
        <v>0</v>
      </c>
      <c r="CN13" s="75">
        <f t="shared" si="38"/>
        <v>0</v>
      </c>
      <c r="CO13" s="71"/>
      <c r="CP13" s="68">
        <f t="shared" si="26"/>
        <v>0</v>
      </c>
      <c r="CQ13" s="69">
        <f t="shared" si="9"/>
        <v>0</v>
      </c>
      <c r="CR13" s="70" t="s">
        <v>174</v>
      </c>
      <c r="CS13" s="71" t="s">
        <v>175</v>
      </c>
      <c r="CT13" s="75">
        <v>0</v>
      </c>
      <c r="CU13" s="75">
        <f t="shared" si="10"/>
        <v>0</v>
      </c>
      <c r="CV13" s="71"/>
      <c r="CW13" s="68">
        <f t="shared" si="27"/>
        <v>0</v>
      </c>
      <c r="CX13" s="69">
        <f t="shared" si="11"/>
        <v>0</v>
      </c>
      <c r="CY13" s="70" t="s">
        <v>174</v>
      </c>
      <c r="CZ13" s="71" t="s">
        <v>175</v>
      </c>
      <c r="DA13" s="75">
        <v>0</v>
      </c>
      <c r="DB13" s="75">
        <f t="shared" si="12"/>
        <v>0</v>
      </c>
      <c r="DC13" s="71"/>
      <c r="DD13" s="68">
        <f t="shared" si="28"/>
        <v>0</v>
      </c>
      <c r="DE13" s="69">
        <f t="shared" si="13"/>
        <v>0</v>
      </c>
      <c r="DF13" s="70" t="s">
        <v>174</v>
      </c>
      <c r="DG13" s="71" t="s">
        <v>175</v>
      </c>
      <c r="DH13" s="75">
        <v>0</v>
      </c>
      <c r="DI13" s="75">
        <f t="shared" si="40"/>
        <v>0</v>
      </c>
      <c r="DJ13" s="71"/>
      <c r="DK13" s="68">
        <f t="shared" si="29"/>
        <v>0</v>
      </c>
      <c r="DL13" s="69">
        <f t="shared" si="14"/>
        <v>0</v>
      </c>
      <c r="DM13" s="70" t="s">
        <v>174</v>
      </c>
      <c r="DN13" s="71" t="s">
        <v>175</v>
      </c>
      <c r="DO13" s="75">
        <v>0</v>
      </c>
      <c r="DP13" s="75">
        <f t="shared" si="39"/>
        <v>0</v>
      </c>
      <c r="DQ13" s="71"/>
      <c r="DR13" s="68">
        <f t="shared" si="30"/>
        <v>0</v>
      </c>
      <c r="DS13" s="69">
        <f t="shared" si="15"/>
        <v>0</v>
      </c>
      <c r="DT13" s="70" t="s">
        <v>174</v>
      </c>
      <c r="DU13" s="71" t="s">
        <v>175</v>
      </c>
      <c r="DV13" s="75">
        <v>0</v>
      </c>
      <c r="DW13" s="75">
        <f t="shared" si="35"/>
        <v>0</v>
      </c>
      <c r="DX13" s="71"/>
      <c r="DY13" s="68">
        <f t="shared" si="31"/>
        <v>0</v>
      </c>
      <c r="DZ13" s="69">
        <f t="shared" si="16"/>
        <v>0</v>
      </c>
      <c r="EA13" s="70" t="s">
        <v>174</v>
      </c>
      <c r="EB13" s="71" t="s">
        <v>175</v>
      </c>
      <c r="EC13" s="77">
        <f t="shared" si="32"/>
        <v>3425</v>
      </c>
      <c r="ED13" s="71"/>
      <c r="EE13" s="71"/>
      <c r="EF13" s="68">
        <f t="shared" si="33"/>
        <v>1</v>
      </c>
      <c r="EG13" s="69">
        <f t="shared" si="17"/>
        <v>0</v>
      </c>
      <c r="EH13" s="70" t="s">
        <v>174</v>
      </c>
      <c r="EI13" s="71" t="s">
        <v>175</v>
      </c>
      <c r="EJ13" s="78"/>
      <c r="EK13" s="78">
        <v>2024</v>
      </c>
      <c r="EL13" s="79" t="str">
        <f>+VLOOKUP(C13,[1]Listas_desplega!$AI$22:$AJ$44,2,0)</f>
        <v>DC_PBM</v>
      </c>
      <c r="EM13" s="79" t="str">
        <f>+VLOOKUP(I13,[1]Listas_desplega!$BY$2:$BZ$7,2,0)</f>
        <v>T_2</v>
      </c>
      <c r="EN13" s="79" t="str">
        <f>+VLOOKUP(J13,[1]Listas_desplega!$BY$10:$BZ$23,2,0)</f>
        <v>T_2_C_2</v>
      </c>
      <c r="EO13" s="79" t="str">
        <f>+VLOOKUP(K13,[1]Listas_desplega!$BY$27:$BZ$54,2,0)</f>
        <v>T_2_C_2_ET_1</v>
      </c>
      <c r="EP13" s="79" t="str">
        <f>+VLOOKUP(L13,[1]Listas_desplega!$BY$57:$BZ$105,2,0)</f>
        <v>T_2_C_2_ET_1_CPT_2</v>
      </c>
      <c r="EQ13" s="80" t="str">
        <f>+VLOOKUP(M13,[1]Listas_desplega!$J$2:$K$11,2,FALSE)</f>
        <v>Eje_E_2</v>
      </c>
      <c r="ER13" s="80"/>
    </row>
    <row r="14" spans="1:148" s="81" customFormat="1" ht="15" customHeight="1" x14ac:dyDescent="0.25">
      <c r="A14" s="51" t="str">
        <f t="shared" si="18"/>
        <v>104_VPBM_2024</v>
      </c>
      <c r="B14" s="52" t="s">
        <v>152</v>
      </c>
      <c r="C14" s="53" t="s">
        <v>153</v>
      </c>
      <c r="D14" s="53" t="s">
        <v>153</v>
      </c>
      <c r="E14" s="54" t="s">
        <v>154</v>
      </c>
      <c r="F14" s="54" t="s">
        <v>155</v>
      </c>
      <c r="G14" s="55" t="s">
        <v>156</v>
      </c>
      <c r="H14" s="54" t="s">
        <v>157</v>
      </c>
      <c r="I14" s="54" t="s">
        <v>158</v>
      </c>
      <c r="J14" s="54" t="s">
        <v>159</v>
      </c>
      <c r="K14" s="54" t="s">
        <v>160</v>
      </c>
      <c r="L14" s="54" t="s">
        <v>222</v>
      </c>
      <c r="M14" s="52" t="s">
        <v>162</v>
      </c>
      <c r="N14" s="56" t="s">
        <v>163</v>
      </c>
      <c r="O14" s="57">
        <v>104</v>
      </c>
      <c r="P14" s="54" t="s">
        <v>243</v>
      </c>
      <c r="Q14" s="58" t="s">
        <v>165</v>
      </c>
      <c r="R14" s="61" t="s">
        <v>212</v>
      </c>
      <c r="S14" s="54" t="s">
        <v>244</v>
      </c>
      <c r="T14" s="60" t="s">
        <v>168</v>
      </c>
      <c r="U14" s="60" t="s">
        <v>169</v>
      </c>
      <c r="V14" s="60">
        <v>30</v>
      </c>
      <c r="W14" s="90" t="s">
        <v>245</v>
      </c>
      <c r="X14" s="60" t="s">
        <v>215</v>
      </c>
      <c r="Y14" s="52" t="s">
        <v>172</v>
      </c>
      <c r="Z14" s="61"/>
      <c r="AA14" s="61"/>
      <c r="AB14" s="61"/>
      <c r="AC14" s="61"/>
      <c r="AD14" s="61"/>
      <c r="AE14" s="61"/>
      <c r="AF14" s="61"/>
      <c r="AG14" s="61"/>
      <c r="AH14" s="60"/>
      <c r="AI14" s="60" t="s">
        <v>173</v>
      </c>
      <c r="AJ14" s="60" t="s">
        <v>173</v>
      </c>
      <c r="AK14" s="60"/>
      <c r="AL14" s="60" t="s">
        <v>173</v>
      </c>
      <c r="AM14" s="60"/>
      <c r="AN14" s="60"/>
      <c r="AO14" s="60"/>
      <c r="AP14" s="60"/>
      <c r="AQ14" s="60"/>
      <c r="AR14" s="62"/>
      <c r="AS14" s="60"/>
      <c r="AT14" s="63">
        <v>1891290</v>
      </c>
      <c r="AU14" s="63">
        <v>1900000</v>
      </c>
      <c r="AV14" s="63">
        <v>2100000</v>
      </c>
      <c r="AW14" s="63">
        <v>2300000</v>
      </c>
      <c r="AX14" s="63">
        <v>2567500</v>
      </c>
      <c r="AY14" s="63">
        <v>2567500</v>
      </c>
      <c r="AZ14" s="60"/>
      <c r="BA14" s="60"/>
      <c r="BB14" s="60"/>
      <c r="BC14" s="64"/>
      <c r="BD14" s="65">
        <v>0</v>
      </c>
      <c r="BE14" s="66">
        <v>0</v>
      </c>
      <c r="BF14" s="67" t="s">
        <v>246</v>
      </c>
      <c r="BG14" s="68">
        <f t="shared" si="19"/>
        <v>0</v>
      </c>
      <c r="BH14" s="69">
        <f t="shared" si="5"/>
        <v>0</v>
      </c>
      <c r="BI14" s="70" t="s">
        <v>186</v>
      </c>
      <c r="BJ14" s="67" t="s">
        <v>247</v>
      </c>
      <c r="BK14" s="72">
        <v>0</v>
      </c>
      <c r="BL14" s="73">
        <f t="shared" si="6"/>
        <v>0</v>
      </c>
      <c r="BM14" s="67" t="s">
        <v>248</v>
      </c>
      <c r="BN14" s="68">
        <f t="shared" si="20"/>
        <v>0</v>
      </c>
      <c r="BO14" s="69">
        <f t="shared" si="7"/>
        <v>0</v>
      </c>
      <c r="BP14" s="70" t="s">
        <v>186</v>
      </c>
      <c r="BQ14" s="67" t="s">
        <v>249</v>
      </c>
      <c r="BR14" s="74">
        <v>0</v>
      </c>
      <c r="BS14" s="75">
        <f t="shared" si="36"/>
        <v>0</v>
      </c>
      <c r="BT14" s="67" t="s">
        <v>250</v>
      </c>
      <c r="BU14" s="68">
        <f t="shared" si="21"/>
        <v>0</v>
      </c>
      <c r="BV14" s="69">
        <f>+IF(BW14="SI",IFERROR((IF(BW14="SI",BS14,0)/AV14),"REVISAR"),0)</f>
        <v>0</v>
      </c>
      <c r="BW14" s="70" t="s">
        <v>186</v>
      </c>
      <c r="BX14" s="67" t="s">
        <v>251</v>
      </c>
      <c r="BY14" s="75">
        <f>IF(BV14="SI",BR14,0)</f>
        <v>0</v>
      </c>
      <c r="BZ14" s="75">
        <f>IF(BW14="SI",BS14,0)</f>
        <v>0</v>
      </c>
      <c r="CA14" s="71"/>
      <c r="CB14" s="68">
        <f t="shared" si="23"/>
        <v>0</v>
      </c>
      <c r="CC14" s="69">
        <f t="shared" si="8"/>
        <v>0</v>
      </c>
      <c r="CD14" s="70" t="s">
        <v>174</v>
      </c>
      <c r="CE14" s="71" t="s">
        <v>175</v>
      </c>
      <c r="CF14" s="76">
        <v>0</v>
      </c>
      <c r="CG14" s="75">
        <f>IF(CD14="SI",BZ14,0)</f>
        <v>0</v>
      </c>
      <c r="CH14" s="71"/>
      <c r="CI14" s="68">
        <f t="shared" si="24"/>
        <v>0</v>
      </c>
      <c r="CJ14" s="69">
        <f t="shared" si="25"/>
        <v>0</v>
      </c>
      <c r="CK14" s="70" t="s">
        <v>174</v>
      </c>
      <c r="CL14" s="71" t="s">
        <v>175</v>
      </c>
      <c r="CM14" s="77">
        <v>1000000</v>
      </c>
      <c r="CN14" s="71"/>
      <c r="CO14" s="71"/>
      <c r="CP14" s="68">
        <f t="shared" si="26"/>
        <v>0.47619047619047616</v>
      </c>
      <c r="CQ14" s="69">
        <f t="shared" si="9"/>
        <v>0</v>
      </c>
      <c r="CR14" s="70" t="s">
        <v>174</v>
      </c>
      <c r="CS14" s="71" t="s">
        <v>175</v>
      </c>
      <c r="CT14" s="75">
        <f>+CM14</f>
        <v>1000000</v>
      </c>
      <c r="CU14" s="75">
        <f t="shared" si="10"/>
        <v>0</v>
      </c>
      <c r="CV14" s="71"/>
      <c r="CW14" s="68">
        <f t="shared" si="27"/>
        <v>0.47619047619047616</v>
      </c>
      <c r="CX14" s="69">
        <f t="shared" si="11"/>
        <v>0</v>
      </c>
      <c r="CY14" s="70" t="s">
        <v>174</v>
      </c>
      <c r="CZ14" s="71" t="s">
        <v>175</v>
      </c>
      <c r="DA14" s="75">
        <f>+CT14</f>
        <v>1000000</v>
      </c>
      <c r="DB14" s="75">
        <f t="shared" si="12"/>
        <v>0</v>
      </c>
      <c r="DC14" s="71"/>
      <c r="DD14" s="68">
        <f t="shared" si="28"/>
        <v>0.47619047619047616</v>
      </c>
      <c r="DE14" s="69">
        <f t="shared" si="13"/>
        <v>0</v>
      </c>
      <c r="DF14" s="70" t="s">
        <v>174</v>
      </c>
      <c r="DG14" s="71" t="s">
        <v>175</v>
      </c>
      <c r="DH14" s="75">
        <f>+DA14</f>
        <v>1000000</v>
      </c>
      <c r="DI14" s="75">
        <f>IF(DF14="SI",DB14,0)</f>
        <v>0</v>
      </c>
      <c r="DJ14" s="71"/>
      <c r="DK14" s="68">
        <f t="shared" si="29"/>
        <v>0.47619047619047616</v>
      </c>
      <c r="DL14" s="69">
        <f t="shared" si="14"/>
        <v>0</v>
      </c>
      <c r="DM14" s="70" t="s">
        <v>174</v>
      </c>
      <c r="DN14" s="71" t="s">
        <v>175</v>
      </c>
      <c r="DO14" s="75">
        <f>+DH14</f>
        <v>1000000</v>
      </c>
      <c r="DP14" s="75">
        <f>IF(DM14="SI",DI14,0)</f>
        <v>0</v>
      </c>
      <c r="DQ14" s="71"/>
      <c r="DR14" s="68">
        <f t="shared" si="30"/>
        <v>0.47619047619047616</v>
      </c>
      <c r="DS14" s="69">
        <f t="shared" si="15"/>
        <v>0</v>
      </c>
      <c r="DT14" s="70" t="s">
        <v>174</v>
      </c>
      <c r="DU14" s="71" t="s">
        <v>175</v>
      </c>
      <c r="DV14" s="75">
        <f>+DO14</f>
        <v>1000000</v>
      </c>
      <c r="DW14" s="75">
        <f t="shared" si="35"/>
        <v>0</v>
      </c>
      <c r="DX14" s="71"/>
      <c r="DY14" s="68">
        <f t="shared" si="31"/>
        <v>0.47619047619047616</v>
      </c>
      <c r="DZ14" s="69">
        <f t="shared" si="16"/>
        <v>0</v>
      </c>
      <c r="EA14" s="70" t="s">
        <v>174</v>
      </c>
      <c r="EB14" s="71" t="s">
        <v>175</v>
      </c>
      <c r="EC14" s="77">
        <f t="shared" si="32"/>
        <v>2100000</v>
      </c>
      <c r="ED14" s="71"/>
      <c r="EE14" s="71"/>
      <c r="EF14" s="68">
        <f t="shared" si="33"/>
        <v>1</v>
      </c>
      <c r="EG14" s="69">
        <f t="shared" si="17"/>
        <v>0</v>
      </c>
      <c r="EH14" s="70" t="s">
        <v>174</v>
      </c>
      <c r="EI14" s="71" t="s">
        <v>175</v>
      </c>
      <c r="EJ14" s="78"/>
      <c r="EK14" s="78">
        <v>2024</v>
      </c>
      <c r="EL14" s="79" t="str">
        <f>+VLOOKUP(C14,[1]Listas_desplega!$AI$22:$AJ$44,2,0)</f>
        <v>DC_PBM</v>
      </c>
      <c r="EM14" s="79" t="str">
        <f>+VLOOKUP(I14,[1]Listas_desplega!$BY$2:$BZ$7,2,0)</f>
        <v>T_2</v>
      </c>
      <c r="EN14" s="79" t="str">
        <f>+VLOOKUP(J14,[1]Listas_desplega!$BY$10:$BZ$23,2,0)</f>
        <v>T_2_C_2</v>
      </c>
      <c r="EO14" s="79" t="str">
        <f>+VLOOKUP(K14,[1]Listas_desplega!$BY$27:$BZ$54,2,0)</f>
        <v>T_2_C_2_ET_1</v>
      </c>
      <c r="EP14" s="79" t="str">
        <f>+VLOOKUP(L14,[1]Listas_desplega!$BY$57:$BZ$105,2,0)</f>
        <v>T_2_C_2_ET_1_CPT_2</v>
      </c>
      <c r="EQ14" s="80" t="str">
        <f>+VLOOKUP(M14,[1]Listas_desplega!$J$2:$K$11,2,FALSE)</f>
        <v>Eje_E_2</v>
      </c>
      <c r="ER14" s="80"/>
    </row>
    <row r="15" spans="1:148" s="80" customFormat="1" ht="15" customHeight="1" x14ac:dyDescent="0.25">
      <c r="A15" s="51" t="str">
        <f t="shared" si="18"/>
        <v>105_VPBM_2024</v>
      </c>
      <c r="B15" s="52" t="s">
        <v>152</v>
      </c>
      <c r="C15" s="52" t="s">
        <v>153</v>
      </c>
      <c r="D15" s="52" t="s">
        <v>232</v>
      </c>
      <c r="E15" s="54" t="s">
        <v>154</v>
      </c>
      <c r="F15" s="54" t="s">
        <v>155</v>
      </c>
      <c r="G15" s="97" t="s">
        <v>156</v>
      </c>
      <c r="H15" s="54" t="s">
        <v>157</v>
      </c>
      <c r="I15" s="54" t="s">
        <v>158</v>
      </c>
      <c r="J15" s="54" t="s">
        <v>159</v>
      </c>
      <c r="K15" s="54" t="s">
        <v>160</v>
      </c>
      <c r="L15" s="54" t="s">
        <v>222</v>
      </c>
      <c r="M15" s="52" t="s">
        <v>162</v>
      </c>
      <c r="N15" s="56" t="s">
        <v>233</v>
      </c>
      <c r="O15" s="57">
        <v>105</v>
      </c>
      <c r="P15" s="54" t="s">
        <v>252</v>
      </c>
      <c r="Q15" s="61" t="s">
        <v>211</v>
      </c>
      <c r="R15" s="61" t="s">
        <v>253</v>
      </c>
      <c r="S15" s="54" t="s">
        <v>254</v>
      </c>
      <c r="T15" s="60" t="s">
        <v>181</v>
      </c>
      <c r="U15" s="60" t="s">
        <v>193</v>
      </c>
      <c r="V15" s="60">
        <v>90</v>
      </c>
      <c r="W15" s="54" t="s">
        <v>255</v>
      </c>
      <c r="X15" s="60" t="s">
        <v>215</v>
      </c>
      <c r="Y15" s="52" t="s">
        <v>172</v>
      </c>
      <c r="Z15" s="61"/>
      <c r="AA15" s="61"/>
      <c r="AB15" s="61"/>
      <c r="AC15" s="61"/>
      <c r="AD15" s="61"/>
      <c r="AE15" s="61"/>
      <c r="AF15" s="61"/>
      <c r="AG15" s="61"/>
      <c r="AH15" s="60"/>
      <c r="AI15" s="60" t="s">
        <v>173</v>
      </c>
      <c r="AJ15" s="60" t="s">
        <v>173</v>
      </c>
      <c r="AK15" s="60"/>
      <c r="AL15" s="60"/>
      <c r="AM15" s="60"/>
      <c r="AN15" s="60"/>
      <c r="AO15" s="60"/>
      <c r="AP15" s="60"/>
      <c r="AQ15" s="60"/>
      <c r="AR15" s="62"/>
      <c r="AS15" s="60"/>
      <c r="AT15" s="63">
        <v>60</v>
      </c>
      <c r="AU15" s="63">
        <v>53</v>
      </c>
      <c r="AV15" s="63">
        <v>51</v>
      </c>
      <c r="AW15" s="63">
        <v>48</v>
      </c>
      <c r="AX15" s="63">
        <v>45</v>
      </c>
      <c r="AY15" s="63">
        <v>45</v>
      </c>
      <c r="AZ15" s="60"/>
      <c r="BA15" s="60"/>
      <c r="BB15" s="60"/>
      <c r="BC15" s="64"/>
      <c r="BD15" s="65">
        <v>0</v>
      </c>
      <c r="BE15" s="92">
        <v>0</v>
      </c>
      <c r="BF15" s="67" t="s">
        <v>256</v>
      </c>
      <c r="BG15" s="68">
        <f>IFERROR((-BD15+$AT15)/(-$AV15+$AT15),0)</f>
        <v>6.666666666666667</v>
      </c>
      <c r="BH15" s="69">
        <f>+IF(BI15="SI",IFERROR((((IF(BI15="SI",(-BE15+$AT$15),0)))/(-$AV$15+$ATS$15)),"REVISAR"),0)</f>
        <v>-1.1764705882352942</v>
      </c>
      <c r="BI15" s="70" t="s">
        <v>186</v>
      </c>
      <c r="BJ15" s="67" t="s">
        <v>257</v>
      </c>
      <c r="BK15" s="87">
        <v>0</v>
      </c>
      <c r="BL15" s="73">
        <f t="shared" si="6"/>
        <v>0</v>
      </c>
      <c r="BM15" s="67" t="s">
        <v>258</v>
      </c>
      <c r="BN15" s="68">
        <f>IFERROR((-BK15+$AT15)/(-$AV15+$AT15),0)</f>
        <v>6.666666666666667</v>
      </c>
      <c r="BO15" s="69">
        <f>+IF(BP15="SI",IFERROR((((IF(BP15="SI",(-BL15+AT15),0)))/(-AV15+ATS15)),"REVISAR"),0)</f>
        <v>-1.1764705882352942</v>
      </c>
      <c r="BP15" s="70" t="s">
        <v>186</v>
      </c>
      <c r="BQ15" s="67" t="s">
        <v>259</v>
      </c>
      <c r="BR15" s="74">
        <v>0</v>
      </c>
      <c r="BS15" s="75">
        <f t="shared" si="36"/>
        <v>0</v>
      </c>
      <c r="BT15" s="67" t="s">
        <v>260</v>
      </c>
      <c r="BU15" s="68">
        <f>IFERROR((-BR15+$AT15)/(-$AV15+$AT15),0)</f>
        <v>6.666666666666667</v>
      </c>
      <c r="BV15" s="69">
        <f>+IF(BW15="SI",IFERROR((((IF(BW15="SI",(-BS15+AT15),0)))/(-AV15+ATS15)),"REVISAR"),0)</f>
        <v>-1.1764705882352942</v>
      </c>
      <c r="BW15" s="94" t="s">
        <v>186</v>
      </c>
      <c r="BX15" s="67" t="s">
        <v>261</v>
      </c>
      <c r="BY15" s="75">
        <v>0</v>
      </c>
      <c r="BZ15" s="75">
        <f>IF(BW15="SI",BS15,0)</f>
        <v>0</v>
      </c>
      <c r="CA15" s="71"/>
      <c r="CB15" s="68">
        <f>IFERROR((-BY15+$AT15)/(-$AV15+$AT15),0)</f>
        <v>6.666666666666667</v>
      </c>
      <c r="CC15" s="69">
        <f>+IF(CD15="SI",IFERROR((((IF(CD15="SI",(-BZ15+AT15),0)))/(-AV15+ATS15)),"REVISAR"),0)</f>
        <v>0</v>
      </c>
      <c r="CD15" s="70" t="s">
        <v>174</v>
      </c>
      <c r="CE15" s="71" t="s">
        <v>175</v>
      </c>
      <c r="CF15" s="75">
        <v>0</v>
      </c>
      <c r="CG15" s="75">
        <f>IF(CD15="SI",BZ15,0)</f>
        <v>0</v>
      </c>
      <c r="CH15" s="71"/>
      <c r="CI15" s="68">
        <f>IFERROR((-CF15+$AT15)/(-$AV15+$AT15),0)</f>
        <v>6.666666666666667</v>
      </c>
      <c r="CJ15" s="69">
        <f>+IF(CK15="SI",IFERROR((((IF(CK15="SI",(-CG15+AT15),0)))/(-AV15+ATS15)),"REVISAR"),0)</f>
        <v>0</v>
      </c>
      <c r="CK15" s="70" t="s">
        <v>174</v>
      </c>
      <c r="CL15" s="71" t="s">
        <v>175</v>
      </c>
      <c r="CM15" s="75">
        <v>0</v>
      </c>
      <c r="CN15" s="75">
        <f>IF(CK15="SI",CG15,0)</f>
        <v>0</v>
      </c>
      <c r="CO15" s="71"/>
      <c r="CP15" s="68">
        <f>IFERROR((-CM15+$AT15)/(-$AV15+$AT15),0)</f>
        <v>6.666666666666667</v>
      </c>
      <c r="CQ15" s="69">
        <f>+IF(CR15="SI",IFERROR((((IF(CR15="SI",(-CN15+AT15),0)))/(-AV15+ATS15)),"REVISAR"),0)</f>
        <v>0</v>
      </c>
      <c r="CR15" s="70" t="s">
        <v>174</v>
      </c>
      <c r="CS15" s="71" t="s">
        <v>175</v>
      </c>
      <c r="CT15" s="75">
        <v>0</v>
      </c>
      <c r="CU15" s="75">
        <f t="shared" si="10"/>
        <v>0</v>
      </c>
      <c r="CV15" s="71"/>
      <c r="CW15" s="68">
        <f>IFERROR((-CT15+$AT15)/(-$AV15+$AT15),0)</f>
        <v>6.666666666666667</v>
      </c>
      <c r="CX15" s="69">
        <f>+IF(CY15="SI",IFERROR((((IF(CY15="SI",(-CU15+AT15),0)))/(-AV15+ATS15)),"REVISAR"),0)</f>
        <v>0</v>
      </c>
      <c r="CY15" s="70" t="s">
        <v>174</v>
      </c>
      <c r="CZ15" s="71" t="s">
        <v>175</v>
      </c>
      <c r="DA15" s="75">
        <v>0</v>
      </c>
      <c r="DB15" s="75">
        <f t="shared" si="12"/>
        <v>0</v>
      </c>
      <c r="DC15" s="71"/>
      <c r="DD15" s="68">
        <f>IFERROR((-DA15+$AT15)/(-$AV15+$AT15),0)</f>
        <v>6.666666666666667</v>
      </c>
      <c r="DE15" s="69">
        <f>+IF(DF15="SI",IFERROR((((IF(DF15="SI",(-DB15+AT15),0)))/(-AV15+ATS15)),"REVISAR"),0)</f>
        <v>0</v>
      </c>
      <c r="DF15" s="70" t="s">
        <v>174</v>
      </c>
      <c r="DG15" s="71" t="s">
        <v>175</v>
      </c>
      <c r="DH15" s="75">
        <v>0</v>
      </c>
      <c r="DI15" s="75">
        <f>IF(DF15="SI",DB15,0)</f>
        <v>0</v>
      </c>
      <c r="DJ15" s="71"/>
      <c r="DK15" s="68">
        <f>IFERROR((-DH15+$AT15)/(-$AV15+$AT15),0)</f>
        <v>6.666666666666667</v>
      </c>
      <c r="DL15" s="69">
        <f>+IF(DM15="SI",IFERROR((((IF(DM15="SI",(-DI15+AT15),0)))/(-AV15+ATS15)),"REVISAR"),0)</f>
        <v>0</v>
      </c>
      <c r="DM15" s="70" t="s">
        <v>174</v>
      </c>
      <c r="DN15" s="71" t="s">
        <v>175</v>
      </c>
      <c r="DO15" s="75">
        <v>0</v>
      </c>
      <c r="DP15" s="75">
        <f t="shared" si="39"/>
        <v>0</v>
      </c>
      <c r="DQ15" s="71"/>
      <c r="DR15" s="68">
        <f>IFERROR((-DO15+$AT15)/(-$AV15+$AT15),0)</f>
        <v>6.666666666666667</v>
      </c>
      <c r="DS15" s="69">
        <f>+IF(DT15="SI",IFERROR((((IF(DT15="SI",(-DP15+AT15),0)))/(-AV15+ATS15)),"REVISAR"),0)</f>
        <v>0</v>
      </c>
      <c r="DT15" s="70" t="s">
        <v>174</v>
      </c>
      <c r="DU15" s="71" t="s">
        <v>175</v>
      </c>
      <c r="DV15" s="75">
        <v>0</v>
      </c>
      <c r="DW15" s="75">
        <f t="shared" si="35"/>
        <v>0</v>
      </c>
      <c r="DX15" s="71"/>
      <c r="DY15" s="68">
        <f>IFERROR((-DV15+$AT15)/(-$AV15+$AT15),0)</f>
        <v>6.666666666666667</v>
      </c>
      <c r="DZ15" s="69">
        <f>+IF(EA15="SI",IFERROR((((IF(EA15="SI",(-DW15+AT15),0)))/(-AV15+ATS15)),"REVISAR"),0)</f>
        <v>0</v>
      </c>
      <c r="EA15" s="70" t="s">
        <v>174</v>
      </c>
      <c r="EB15" s="71" t="s">
        <v>175</v>
      </c>
      <c r="EC15" s="98">
        <v>51</v>
      </c>
      <c r="ED15" s="99"/>
      <c r="EE15" s="71"/>
      <c r="EF15" s="68">
        <f>IFERROR((-EC15+$AT15)/(-$AV15+$AT15),0)</f>
        <v>1</v>
      </c>
      <c r="EG15" s="69">
        <f>+IF(EH15="SI",IFERROR((((IF(EH15="SI",(-ED15+AT15),0)))/(-AV15+ATS15)),"REVISAR"),0)</f>
        <v>0</v>
      </c>
      <c r="EH15" s="70" t="s">
        <v>174</v>
      </c>
      <c r="EI15" s="71" t="s">
        <v>175</v>
      </c>
      <c r="EJ15" s="78"/>
      <c r="EK15" s="78">
        <v>2024</v>
      </c>
      <c r="EL15" s="79" t="str">
        <f>+VLOOKUP(C15,[1]Listas_desplega!$AI$22:$AJ$44,2,0)</f>
        <v>DC_PBM</v>
      </c>
      <c r="EM15" s="79" t="str">
        <f>+VLOOKUP(I15,[1]Listas_desplega!$BY$2:$BZ$7,2,0)</f>
        <v>T_2</v>
      </c>
      <c r="EN15" s="79" t="str">
        <f>+VLOOKUP(J15,[1]Listas_desplega!$BY$10:$BZ$23,2,0)</f>
        <v>T_2_C_2</v>
      </c>
      <c r="EO15" s="79" t="str">
        <f>+VLOOKUP(K15,[1]Listas_desplega!$BY$27:$BZ$54,2,0)</f>
        <v>T_2_C_2_ET_1</v>
      </c>
      <c r="EP15" s="79" t="str">
        <f>+VLOOKUP(L15,[1]Listas_desplega!$BY$57:$BZ$105,2,0)</f>
        <v>T_2_C_2_ET_1_CPT_2</v>
      </c>
      <c r="EQ15" s="80" t="str">
        <f>+VLOOKUP(M15,[1]Listas_desplega!$J$2:$K$11,2,FALSE)</f>
        <v>Eje_E_2</v>
      </c>
    </row>
    <row r="16" spans="1:148" s="80" customFormat="1" ht="15" customHeight="1" x14ac:dyDescent="0.25">
      <c r="A16" s="51" t="str">
        <f t="shared" si="18"/>
        <v>90_VPBM_2024</v>
      </c>
      <c r="B16" s="52" t="s">
        <v>152</v>
      </c>
      <c r="C16" s="52" t="s">
        <v>153</v>
      </c>
      <c r="D16" s="52" t="s">
        <v>188</v>
      </c>
      <c r="E16" s="54" t="s">
        <v>154</v>
      </c>
      <c r="F16" s="54" t="s">
        <v>155</v>
      </c>
      <c r="G16" s="97" t="s">
        <v>156</v>
      </c>
      <c r="H16" s="54" t="s">
        <v>157</v>
      </c>
      <c r="I16" s="54" t="s">
        <v>158</v>
      </c>
      <c r="J16" s="54" t="s">
        <v>159</v>
      </c>
      <c r="K16" s="54" t="s">
        <v>160</v>
      </c>
      <c r="L16" s="54" t="s">
        <v>222</v>
      </c>
      <c r="M16" s="52" t="s">
        <v>162</v>
      </c>
      <c r="N16" s="56" t="s">
        <v>201</v>
      </c>
      <c r="O16" s="57">
        <v>90</v>
      </c>
      <c r="P16" s="54" t="s">
        <v>262</v>
      </c>
      <c r="Q16" s="61" t="s">
        <v>211</v>
      </c>
      <c r="R16" s="61" t="s">
        <v>263</v>
      </c>
      <c r="S16" s="54" t="s">
        <v>264</v>
      </c>
      <c r="T16" s="60" t="s">
        <v>168</v>
      </c>
      <c r="U16" s="60" t="s">
        <v>169</v>
      </c>
      <c r="V16" s="60">
        <v>30</v>
      </c>
      <c r="W16" s="54" t="s">
        <v>265</v>
      </c>
      <c r="X16" s="60" t="s">
        <v>215</v>
      </c>
      <c r="Y16" s="52" t="s">
        <v>172</v>
      </c>
      <c r="Z16" s="61"/>
      <c r="AA16" s="61"/>
      <c r="AB16" s="61"/>
      <c r="AC16" s="61"/>
      <c r="AD16" s="61"/>
      <c r="AE16" s="61"/>
      <c r="AF16" s="61"/>
      <c r="AG16" s="61"/>
      <c r="AH16" s="60"/>
      <c r="AI16" s="60" t="s">
        <v>173</v>
      </c>
      <c r="AJ16" s="60"/>
      <c r="AK16" s="60"/>
      <c r="AL16" s="60"/>
      <c r="AM16" s="60"/>
      <c r="AN16" s="60"/>
      <c r="AO16" s="60"/>
      <c r="AP16" s="60"/>
      <c r="AQ16" s="60"/>
      <c r="AR16" s="62"/>
      <c r="AS16" s="60"/>
      <c r="AT16" s="63">
        <v>4289</v>
      </c>
      <c r="AU16" s="63">
        <v>4409</v>
      </c>
      <c r="AV16" s="63">
        <v>4909</v>
      </c>
      <c r="AW16" s="63">
        <v>5409</v>
      </c>
      <c r="AX16" s="63">
        <v>5739</v>
      </c>
      <c r="AY16" s="63">
        <v>5739</v>
      </c>
      <c r="AZ16" s="60"/>
      <c r="BA16" s="60"/>
      <c r="BB16" s="60"/>
      <c r="BC16" s="64"/>
      <c r="BD16" s="65">
        <v>0</v>
      </c>
      <c r="BE16" s="66">
        <v>0</v>
      </c>
      <c r="BF16" s="67" t="s">
        <v>266</v>
      </c>
      <c r="BG16" s="100">
        <f>IFERROR(((BD16-$AT16)/($AV16-$AT16)),0)</f>
        <v>-6.9177419354838712</v>
      </c>
      <c r="BH16" s="69">
        <f>+IF(BI16="SI",IFERROR((((IF(BI16="SI",(BE16-$AS$16),0)))/($AT$16-$AS$16)),"REVISAR"),0)</f>
        <v>0</v>
      </c>
      <c r="BI16" s="70" t="s">
        <v>186</v>
      </c>
      <c r="BJ16" s="67" t="s">
        <v>267</v>
      </c>
      <c r="BK16" s="72">
        <v>0</v>
      </c>
      <c r="BL16" s="73">
        <f t="shared" si="6"/>
        <v>0</v>
      </c>
      <c r="BM16" s="67" t="s">
        <v>268</v>
      </c>
      <c r="BN16" s="100">
        <f>IFERROR(((BK16-$AT16)/($AV16-$AT16)),0)</f>
        <v>-6.9177419354838712</v>
      </c>
      <c r="BO16" s="69">
        <f>+IF(BP16="SI",IFERROR((((IF(BP16="SI",(BL16-AS16),0)))/(AT16-AS16)),"REVISAR"),0)</f>
        <v>0</v>
      </c>
      <c r="BP16" s="70" t="s">
        <v>186</v>
      </c>
      <c r="BQ16" s="67" t="s">
        <v>269</v>
      </c>
      <c r="BR16" s="74">
        <v>0</v>
      </c>
      <c r="BS16" s="75">
        <f t="shared" si="36"/>
        <v>0</v>
      </c>
      <c r="BT16" s="67" t="s">
        <v>270</v>
      </c>
      <c r="BU16" s="100">
        <f>IFERROR(((BR16-$AT16)/($AV16-$AT16)),0)</f>
        <v>-6.9177419354838712</v>
      </c>
      <c r="BV16" s="69">
        <f>+IF(BW16="SI",IFERROR((((IF(BW16="SI",(BS16-AS16),0)))/(AT16-AS16)),"REVISAR"),0)</f>
        <v>0</v>
      </c>
      <c r="BW16" s="94" t="s">
        <v>186</v>
      </c>
      <c r="BX16" s="67" t="s">
        <v>271</v>
      </c>
      <c r="BY16" s="75">
        <f>IF(BV16="SI",BR16,0)</f>
        <v>0</v>
      </c>
      <c r="BZ16" s="75">
        <f t="shared" si="34"/>
        <v>0</v>
      </c>
      <c r="CA16" s="71"/>
      <c r="CB16" s="100">
        <f>IFERROR(((BY16-$AT16)/($AV16-$AT16)),0)</f>
        <v>-6.9177419354838712</v>
      </c>
      <c r="CC16" s="69">
        <f>+IF(CD16="SI",IFERROR((((IF(CD16="SI",(BZ16-AS16),0)))/(AT16-AS16)),"REVISAR"),0)</f>
        <v>0</v>
      </c>
      <c r="CD16" s="70" t="s">
        <v>174</v>
      </c>
      <c r="CE16" s="71" t="s">
        <v>175</v>
      </c>
      <c r="CF16" s="76">
        <v>0</v>
      </c>
      <c r="CG16" s="75">
        <f>IF(CD16="SI",BZ16,0)</f>
        <v>0</v>
      </c>
      <c r="CH16" s="71"/>
      <c r="CI16" s="100">
        <f>IFERROR(((CF16-$AT16)/($AV16-$AT16)),0)</f>
        <v>-6.9177419354838712</v>
      </c>
      <c r="CJ16" s="69">
        <f>+IF(CK16="SI",IFERROR((((IF(CK16="SI",(CG16-AS16),0)))/(AT16-AS16)),"REVISAR"),0)</f>
        <v>0</v>
      </c>
      <c r="CK16" s="70" t="s">
        <v>174</v>
      </c>
      <c r="CL16" s="71" t="s">
        <v>175</v>
      </c>
      <c r="CM16" s="77">
        <v>0</v>
      </c>
      <c r="CN16" s="71"/>
      <c r="CO16" s="71"/>
      <c r="CP16" s="100">
        <f>IFERROR(((CM16-$AT16)/($AV16-$AT16)),0)</f>
        <v>-6.9177419354838712</v>
      </c>
      <c r="CQ16" s="69">
        <f>+IF(CR16="SI",IFERROR((((IF(CR16="SI",(CN16-AS16),0)))/(AT16-AS16)),"REVISAR"),0)</f>
        <v>0</v>
      </c>
      <c r="CR16" s="70" t="s">
        <v>174</v>
      </c>
      <c r="CS16" s="71" t="s">
        <v>175</v>
      </c>
      <c r="CT16" s="75">
        <f>+CM16</f>
        <v>0</v>
      </c>
      <c r="CU16" s="75">
        <f>IF(CR16="SI",CN16,0)</f>
        <v>0</v>
      </c>
      <c r="CV16" s="71"/>
      <c r="CW16" s="100">
        <f>IFERROR(((CT16-$AT16)/($AV16-$AT16)),0)</f>
        <v>-6.9177419354838712</v>
      </c>
      <c r="CX16" s="69">
        <f>+IF(CY16="SI",IFERROR((((IF(CY16="SI",(CU16-AS16),0)))/(AT16-AS16)),"REVISAR"),0)</f>
        <v>0</v>
      </c>
      <c r="CY16" s="70" t="s">
        <v>174</v>
      </c>
      <c r="CZ16" s="71" t="s">
        <v>175</v>
      </c>
      <c r="DA16" s="75">
        <f>+CT16</f>
        <v>0</v>
      </c>
      <c r="DB16" s="75">
        <f>IF(CY16="SI",CU16,0)</f>
        <v>0</v>
      </c>
      <c r="DC16" s="71"/>
      <c r="DD16" s="100">
        <f>IFERROR(((DA16-$AT16)/($AV16-$AT16)),0)</f>
        <v>-6.9177419354838712</v>
      </c>
      <c r="DE16" s="69">
        <f>+IF(DF16="SI",IFERROR((((IF(DF16="SI",(DB16-AS16),0)))/(AT16-AS16)),"REVISAR"),0)</f>
        <v>0</v>
      </c>
      <c r="DF16" s="70" t="s">
        <v>174</v>
      </c>
      <c r="DG16" s="71" t="s">
        <v>175</v>
      </c>
      <c r="DH16" s="75">
        <f>+DA16</f>
        <v>0</v>
      </c>
      <c r="DI16" s="75">
        <f>IF(DF16="SI",DB16,0)</f>
        <v>0</v>
      </c>
      <c r="DJ16" s="71"/>
      <c r="DK16" s="100">
        <f>IFERROR(((DH16-$AT16)/($AV16-$AT16)),0)</f>
        <v>-6.9177419354838712</v>
      </c>
      <c r="DL16" s="69">
        <f>+IF(DM16="SI",IFERROR((((IF(DM16="SI",(DI16-AS16),0)))/(AT16-AS16)),"REVISAR"),0)</f>
        <v>0</v>
      </c>
      <c r="DM16" s="70" t="s">
        <v>174</v>
      </c>
      <c r="DN16" s="71" t="s">
        <v>175</v>
      </c>
      <c r="DO16" s="75">
        <f>+DH16</f>
        <v>0</v>
      </c>
      <c r="DP16" s="75">
        <f>IF(DM16="SI",DI16,0)</f>
        <v>0</v>
      </c>
      <c r="DQ16" s="71"/>
      <c r="DR16" s="100">
        <f>IFERROR(((DO16-$AT16)/($AV16-$AT16)),0)</f>
        <v>-6.9177419354838712</v>
      </c>
      <c r="DS16" s="69">
        <f>+IF(DT16="SI",IFERROR((((IF(DT16="SI",(DP16-AS16),0)))/(AT16-AS16)),"REVISAR"),0)</f>
        <v>0</v>
      </c>
      <c r="DT16" s="70" t="s">
        <v>174</v>
      </c>
      <c r="DU16" s="71" t="s">
        <v>175</v>
      </c>
      <c r="DV16" s="75">
        <f>+DO16</f>
        <v>0</v>
      </c>
      <c r="DW16" s="75">
        <f>IF(DT16="SI",DP16,0)</f>
        <v>0</v>
      </c>
      <c r="DX16" s="71"/>
      <c r="DY16" s="100">
        <f>IFERROR(((DV16-$AT16)/($AV16-$AT16)),0)</f>
        <v>-6.9177419354838712</v>
      </c>
      <c r="DZ16" s="69">
        <f>+IF(EA16="SI",IFERROR((((IF(EA16="SI",(DW16-AS16),0)))/(AT16-AS16)),"REVISAR"),0)</f>
        <v>0</v>
      </c>
      <c r="EA16" s="70" t="s">
        <v>174</v>
      </c>
      <c r="EB16" s="71" t="s">
        <v>175</v>
      </c>
      <c r="EC16" s="77">
        <f>+AV16</f>
        <v>4909</v>
      </c>
      <c r="ED16" s="101"/>
      <c r="EE16" s="101"/>
      <c r="EF16" s="100">
        <f>IFERROR(((EC16-$AT16)/($AV16-$AT16)),0)</f>
        <v>1</v>
      </c>
      <c r="EG16" s="69">
        <f>+IF(EH16="SI",IFERROR((((IF(EH16="SI",(ED16-AS16),0)))/(AT16-AS16)),"REVISAR"),0)</f>
        <v>0</v>
      </c>
      <c r="EH16" s="70" t="s">
        <v>174</v>
      </c>
      <c r="EI16" s="71" t="s">
        <v>175</v>
      </c>
      <c r="EJ16" s="78"/>
      <c r="EK16" s="78">
        <v>2024</v>
      </c>
      <c r="EL16" s="79" t="str">
        <f>+VLOOKUP(C16,[1]Listas_desplega!$AI$22:$AJ$44,2,0)</f>
        <v>DC_PBM</v>
      </c>
      <c r="EM16" s="79" t="str">
        <f>+VLOOKUP(I16,[1]Listas_desplega!$BY$2:$BZ$7,2,0)</f>
        <v>T_2</v>
      </c>
      <c r="EN16" s="79" t="str">
        <f>+VLOOKUP(J16,[1]Listas_desplega!$BY$10:$BZ$23,2,0)</f>
        <v>T_2_C_2</v>
      </c>
      <c r="EO16" s="79" t="str">
        <f>+VLOOKUP(K16,[1]Listas_desplega!$BY$27:$BZ$54,2,0)</f>
        <v>T_2_C_2_ET_1</v>
      </c>
      <c r="EP16" s="79" t="str">
        <f>+VLOOKUP(L16,[1]Listas_desplega!$BY$57:$BZ$105,2,0)</f>
        <v>T_2_C_2_ET_1_CPT_2</v>
      </c>
      <c r="EQ16" s="80" t="str">
        <f>+VLOOKUP(M16,[1]Listas_desplega!$J$2:$K$11,2,FALSE)</f>
        <v>Eje_E_2</v>
      </c>
    </row>
    <row r="17" spans="1:150" s="80" customFormat="1" ht="15" customHeight="1" x14ac:dyDescent="0.25">
      <c r="A17" s="51" t="str">
        <f t="shared" si="18"/>
        <v>92_VPBM_2024</v>
      </c>
      <c r="B17" s="52" t="s">
        <v>152</v>
      </c>
      <c r="C17" s="52" t="s">
        <v>153</v>
      </c>
      <c r="D17" s="52" t="s">
        <v>232</v>
      </c>
      <c r="E17" s="54" t="s">
        <v>154</v>
      </c>
      <c r="F17" s="54" t="s">
        <v>155</v>
      </c>
      <c r="G17" s="97" t="s">
        <v>156</v>
      </c>
      <c r="H17" s="54" t="s">
        <v>157</v>
      </c>
      <c r="I17" s="54" t="s">
        <v>158</v>
      </c>
      <c r="J17" s="54" t="s">
        <v>159</v>
      </c>
      <c r="K17" s="54" t="s">
        <v>160</v>
      </c>
      <c r="L17" s="54" t="s">
        <v>222</v>
      </c>
      <c r="M17" s="52" t="s">
        <v>162</v>
      </c>
      <c r="N17" s="56" t="s">
        <v>233</v>
      </c>
      <c r="O17" s="57">
        <v>92</v>
      </c>
      <c r="P17" s="54" t="s">
        <v>272</v>
      </c>
      <c r="Q17" s="61" t="s">
        <v>211</v>
      </c>
      <c r="R17" s="61" t="s">
        <v>212</v>
      </c>
      <c r="S17" s="54" t="s">
        <v>273</v>
      </c>
      <c r="T17" s="60" t="s">
        <v>274</v>
      </c>
      <c r="U17" s="60" t="s">
        <v>275</v>
      </c>
      <c r="V17" s="60">
        <v>180</v>
      </c>
      <c r="W17" s="54" t="s">
        <v>276</v>
      </c>
      <c r="X17" s="60" t="s">
        <v>215</v>
      </c>
      <c r="Y17" s="52" t="s">
        <v>172</v>
      </c>
      <c r="Z17" s="61"/>
      <c r="AA17" s="61"/>
      <c r="AB17" s="61"/>
      <c r="AC17" s="61"/>
      <c r="AD17" s="61"/>
      <c r="AE17" s="61"/>
      <c r="AF17" s="61"/>
      <c r="AG17" s="61"/>
      <c r="AH17" s="60"/>
      <c r="AI17" s="60" t="s">
        <v>173</v>
      </c>
      <c r="AJ17" s="60"/>
      <c r="AK17" s="60"/>
      <c r="AL17" s="60"/>
      <c r="AM17" s="60"/>
      <c r="AN17" s="60"/>
      <c r="AO17" s="60"/>
      <c r="AP17" s="60"/>
      <c r="AQ17" s="60"/>
      <c r="AR17" s="62"/>
      <c r="AS17" s="60"/>
      <c r="AT17" s="63">
        <v>44.5</v>
      </c>
      <c r="AU17" s="63">
        <v>45.5</v>
      </c>
      <c r="AV17" s="102">
        <v>46</v>
      </c>
      <c r="AW17" s="63">
        <v>46.5</v>
      </c>
      <c r="AX17" s="102">
        <v>47</v>
      </c>
      <c r="AY17" s="63">
        <v>46.5</v>
      </c>
      <c r="AZ17" s="60"/>
      <c r="BA17" s="60"/>
      <c r="BB17" s="60"/>
      <c r="BC17" s="64"/>
      <c r="BD17" s="92">
        <v>0</v>
      </c>
      <c r="BE17" s="92">
        <v>0</v>
      </c>
      <c r="BF17" s="67" t="s">
        <v>277</v>
      </c>
      <c r="BG17" s="68">
        <f t="shared" ref="BG17:BG19" si="41">IFERROR(BD17/AV17,0)</f>
        <v>0</v>
      </c>
      <c r="BH17" s="69">
        <f>+IF(BI17="SI",IFERROR((IF(BI17="SI",BE17,0)/AV17),0),0)</f>
        <v>0</v>
      </c>
      <c r="BI17" s="70" t="s">
        <v>186</v>
      </c>
      <c r="BJ17" s="67" t="s">
        <v>278</v>
      </c>
      <c r="BK17" s="93">
        <v>0</v>
      </c>
      <c r="BL17" s="73">
        <f t="shared" si="6"/>
        <v>0</v>
      </c>
      <c r="BM17" s="67" t="s">
        <v>279</v>
      </c>
      <c r="BN17" s="68">
        <f t="shared" ref="BN17:BN19" si="42">+IFERROR(BK17/AV17,0)</f>
        <v>0</v>
      </c>
      <c r="BO17" s="69">
        <f t="shared" ref="BO17:BO19" si="43">+IF(BP17="SI",IFERROR((IF(BP17="SI",BL17,0)/AV17),"REVISAR"),0)</f>
        <v>0</v>
      </c>
      <c r="BP17" s="70" t="s">
        <v>186</v>
      </c>
      <c r="BQ17" s="67" t="s">
        <v>280</v>
      </c>
      <c r="BR17" s="103">
        <v>0</v>
      </c>
      <c r="BS17" s="75">
        <f t="shared" si="36"/>
        <v>0</v>
      </c>
      <c r="BT17" s="67" t="s">
        <v>281</v>
      </c>
      <c r="BU17" s="68">
        <f t="shared" ref="BU17:BU19" si="44">IFERROR(BR17/AV17,0)</f>
        <v>0</v>
      </c>
      <c r="BV17" s="69">
        <f t="shared" ref="BV17:BV19" si="45">+IF(BW17="SI",IFERROR((IF(BW17="SI",BS17,0)/AV17),"REVISAR"),0)</f>
        <v>0</v>
      </c>
      <c r="BW17" s="70" t="s">
        <v>186</v>
      </c>
      <c r="BX17" s="67" t="s">
        <v>282</v>
      </c>
      <c r="BY17" s="75">
        <f t="shared" si="34"/>
        <v>0</v>
      </c>
      <c r="BZ17" s="75">
        <f t="shared" si="34"/>
        <v>0</v>
      </c>
      <c r="CA17" s="71"/>
      <c r="CB17" s="68">
        <f t="shared" ref="CB17:CB19" si="46">IFERROR(BY17/$AV17,0)</f>
        <v>0</v>
      </c>
      <c r="CC17" s="69">
        <f t="shared" ref="CC17:CC19" si="47">+IF(CD17="SI",IFERROR((IF(CD17="SI",BZ17,0)/AV17),"REVISAR"),0)</f>
        <v>0</v>
      </c>
      <c r="CD17" s="70" t="s">
        <v>174</v>
      </c>
      <c r="CE17" s="71" t="s">
        <v>175</v>
      </c>
      <c r="CF17" s="75">
        <f t="shared" ref="CF17:CF18" si="48">IF(CC17="SI",BY17,0)</f>
        <v>0</v>
      </c>
      <c r="CG17" s="75">
        <f>IF(CD17="SI",BZ17,0)</f>
        <v>0</v>
      </c>
      <c r="CH17" s="71"/>
      <c r="CI17" s="68">
        <f t="shared" ref="CI17:CI19" si="49">IFERROR(CF17/$AV17,0)</f>
        <v>0</v>
      </c>
      <c r="CJ17" s="69">
        <f t="shared" ref="CJ17:CJ19" si="50">+IF(CK17="SI",IFERROR((IF(CK17="SI",CG17,0)/AV17),"REVISAR"),0)</f>
        <v>0</v>
      </c>
      <c r="CK17" s="70" t="s">
        <v>174</v>
      </c>
      <c r="CL17" s="71" t="s">
        <v>175</v>
      </c>
      <c r="CM17" s="75">
        <f t="shared" ref="CM17:CM18" si="51">IF(CJ17="SI",CF17,0)</f>
        <v>0</v>
      </c>
      <c r="CN17" s="75">
        <f>IF(CK17="SI",CG17,0)</f>
        <v>0</v>
      </c>
      <c r="CO17" s="71"/>
      <c r="CP17" s="68">
        <f t="shared" ref="CP17:CP19" si="52">IFERROR(CM17/$AV17,0)</f>
        <v>0</v>
      </c>
      <c r="CQ17" s="69">
        <f t="shared" ref="CQ17:CQ19" si="53">+IF(CR17="SI",IFERROR((IF(CR17="SI",CN17,0)/AV17),"REVISAR"),0)</f>
        <v>0</v>
      </c>
      <c r="CR17" s="70" t="s">
        <v>174</v>
      </c>
      <c r="CS17" s="71" t="s">
        <v>175</v>
      </c>
      <c r="CT17" s="75">
        <f t="shared" si="10"/>
        <v>0</v>
      </c>
      <c r="CU17" s="75">
        <f>IF(CR17="SI",CN17,0)</f>
        <v>0</v>
      </c>
      <c r="CV17" s="71"/>
      <c r="CW17" s="68">
        <f t="shared" ref="CW17:CW19" si="54">IFERROR(CT17/$AV17,0)</f>
        <v>0</v>
      </c>
      <c r="CX17" s="69">
        <f t="shared" ref="CX17:CX19" si="55">+IF(CY17="SI",IFERROR((IF(CY17="SI",CU17,0)/AV17),"REVISAR"),0)</f>
        <v>0</v>
      </c>
      <c r="CY17" s="70" t="s">
        <v>174</v>
      </c>
      <c r="CZ17" s="71" t="s">
        <v>175</v>
      </c>
      <c r="DA17" s="75">
        <f t="shared" si="12"/>
        <v>0</v>
      </c>
      <c r="DB17" s="75">
        <f>IF(CY17="SI",CU17,0)</f>
        <v>0</v>
      </c>
      <c r="DC17" s="71"/>
      <c r="DD17" s="68">
        <f t="shared" ref="DD17:DD19" si="56">IFERROR(DA17/$AV17,0)</f>
        <v>0</v>
      </c>
      <c r="DE17" s="69">
        <f t="shared" ref="DE17:DE19" si="57">+IF(DF17="SI",IFERROR((IF(DF17="SI",DB17,0)/AV17),"REVISAR"),0)</f>
        <v>0</v>
      </c>
      <c r="DF17" s="70" t="s">
        <v>174</v>
      </c>
      <c r="DG17" s="71" t="s">
        <v>175</v>
      </c>
      <c r="DH17" s="75">
        <f t="shared" ref="DH17:DI20" si="58">IF(DE17="SI",DA17,0)</f>
        <v>0</v>
      </c>
      <c r="DI17" s="75">
        <f t="shared" si="58"/>
        <v>0</v>
      </c>
      <c r="DJ17" s="71"/>
      <c r="DK17" s="68">
        <f t="shared" ref="DK17:DK19" si="59">IFERROR(DH17/$AV17,0)</f>
        <v>0</v>
      </c>
      <c r="DL17" s="69">
        <f t="shared" ref="DL17:DL19" si="60">+IF(DM17="SI",IFERROR((IF(DM17="SI",DI17,0)/AV17),"REVISAR"),0)</f>
        <v>0</v>
      </c>
      <c r="DM17" s="70" t="s">
        <v>174</v>
      </c>
      <c r="DN17" s="71" t="s">
        <v>175</v>
      </c>
      <c r="DO17" s="75">
        <f t="shared" ref="DO17:DP20" si="61">IF(DL17="SI",DH17,0)</f>
        <v>0</v>
      </c>
      <c r="DP17" s="75">
        <f t="shared" si="61"/>
        <v>0</v>
      </c>
      <c r="DQ17" s="71"/>
      <c r="DR17" s="68">
        <f t="shared" ref="DR17:DR19" si="62">IFERROR(DO17/$AV17,0)</f>
        <v>0</v>
      </c>
      <c r="DS17" s="69">
        <f t="shared" ref="DS17:DS19" si="63">+IF(DT17="SI",IFERROR((IF(DT17="SI",DP17,0)/AV17),"REVISAR"),0)</f>
        <v>0</v>
      </c>
      <c r="DT17" s="70" t="s">
        <v>174</v>
      </c>
      <c r="DU17" s="71" t="s">
        <v>175</v>
      </c>
      <c r="DV17" s="75">
        <f t="shared" ref="DV17:DW20" si="64">IF(DS17="SI",DO17,0)</f>
        <v>0</v>
      </c>
      <c r="DW17" s="75">
        <f t="shared" si="64"/>
        <v>0</v>
      </c>
      <c r="DX17" s="71"/>
      <c r="DY17" s="68">
        <f t="shared" ref="DY17:DY19" si="65">IFERROR(DV17/$AV17,0)</f>
        <v>0</v>
      </c>
      <c r="DZ17" s="69">
        <f t="shared" ref="DZ17:DZ19" si="66">+IF(EA17="SI",IFERROR((IF(EA17="SI",DW17,0)/AV17),"REVISAR"),0)</f>
        <v>0</v>
      </c>
      <c r="EA17" s="70" t="s">
        <v>174</v>
      </c>
      <c r="EB17" s="71" t="s">
        <v>175</v>
      </c>
      <c r="EC17" s="77">
        <f t="shared" ref="EC17:EC49" si="67">+AV17</f>
        <v>46</v>
      </c>
      <c r="ED17" s="75">
        <f>IF(EA17="SI",DW17,0)</f>
        <v>0</v>
      </c>
      <c r="EE17" s="104"/>
      <c r="EF17" s="68">
        <f t="shared" ref="EF17:EF19" si="68">IFERROR(EC17/$AV17,0)</f>
        <v>1</v>
      </c>
      <c r="EG17" s="69">
        <f t="shared" ref="EG17:EG19" si="69">+IF(EH17="SI",IFERROR((IF(EH17="SI",ED17,0)/AV17),"REVISAR"),0)</f>
        <v>0</v>
      </c>
      <c r="EH17" s="70" t="s">
        <v>174</v>
      </c>
      <c r="EI17" s="71" t="s">
        <v>175</v>
      </c>
      <c r="EJ17" s="78"/>
      <c r="EK17" s="78">
        <v>2024</v>
      </c>
      <c r="EL17" s="79" t="str">
        <f>+VLOOKUP(C17,[1]Listas_desplega!$AI$22:$AJ$44,2,0)</f>
        <v>DC_PBM</v>
      </c>
      <c r="EM17" s="79" t="str">
        <f>+VLOOKUP(I17,[1]Listas_desplega!$BY$2:$BZ$7,2,0)</f>
        <v>T_2</v>
      </c>
      <c r="EN17" s="79" t="str">
        <f>+VLOOKUP(J17,[1]Listas_desplega!$BY$10:$BZ$23,2,0)</f>
        <v>T_2_C_2</v>
      </c>
      <c r="EO17" s="79" t="str">
        <f>+VLOOKUP(K17,[1]Listas_desplega!$BY$27:$BZ$54,2,0)</f>
        <v>T_2_C_2_ET_1</v>
      </c>
      <c r="EP17" s="79" t="str">
        <f>+VLOOKUP(L17,[1]Listas_desplega!$BY$57:$BZ$105,2,0)</f>
        <v>T_2_C_2_ET_1_CPT_2</v>
      </c>
      <c r="EQ17" s="80" t="str">
        <f>+VLOOKUP(M17,[1]Listas_desplega!$J$2:$K$11,2,FALSE)</f>
        <v>Eje_E_2</v>
      </c>
    </row>
    <row r="18" spans="1:150" s="80" customFormat="1" ht="15" customHeight="1" x14ac:dyDescent="0.25">
      <c r="A18" s="51" t="str">
        <f t="shared" si="18"/>
        <v>93_VPBM_2024</v>
      </c>
      <c r="B18" s="52" t="s">
        <v>152</v>
      </c>
      <c r="C18" s="52" t="s">
        <v>153</v>
      </c>
      <c r="D18" s="52" t="s">
        <v>232</v>
      </c>
      <c r="E18" s="54" t="s">
        <v>154</v>
      </c>
      <c r="F18" s="54" t="s">
        <v>155</v>
      </c>
      <c r="G18" s="97" t="s">
        <v>156</v>
      </c>
      <c r="H18" s="54" t="s">
        <v>157</v>
      </c>
      <c r="I18" s="54" t="s">
        <v>158</v>
      </c>
      <c r="J18" s="54" t="s">
        <v>159</v>
      </c>
      <c r="K18" s="54" t="s">
        <v>160</v>
      </c>
      <c r="L18" s="54" t="s">
        <v>222</v>
      </c>
      <c r="M18" s="52" t="s">
        <v>162</v>
      </c>
      <c r="N18" s="56" t="s">
        <v>233</v>
      </c>
      <c r="O18" s="57">
        <v>93</v>
      </c>
      <c r="P18" s="54" t="s">
        <v>283</v>
      </c>
      <c r="Q18" s="61" t="s">
        <v>211</v>
      </c>
      <c r="R18" s="61" t="s">
        <v>212</v>
      </c>
      <c r="S18" s="54" t="s">
        <v>284</v>
      </c>
      <c r="T18" s="60" t="s">
        <v>274</v>
      </c>
      <c r="U18" s="60" t="s">
        <v>275</v>
      </c>
      <c r="V18" s="60">
        <v>180</v>
      </c>
      <c r="W18" s="54" t="s">
        <v>285</v>
      </c>
      <c r="X18" s="60" t="s">
        <v>215</v>
      </c>
      <c r="Y18" s="52" t="s">
        <v>172</v>
      </c>
      <c r="Z18" s="61"/>
      <c r="AA18" s="61"/>
      <c r="AB18" s="61"/>
      <c r="AC18" s="61"/>
      <c r="AD18" s="61"/>
      <c r="AE18" s="61"/>
      <c r="AF18" s="61"/>
      <c r="AG18" s="61"/>
      <c r="AH18" s="60"/>
      <c r="AI18" s="60" t="s">
        <v>173</v>
      </c>
      <c r="AJ18" s="60"/>
      <c r="AK18" s="60"/>
      <c r="AL18" s="60"/>
      <c r="AM18" s="60"/>
      <c r="AN18" s="60"/>
      <c r="AO18" s="60"/>
      <c r="AP18" s="60"/>
      <c r="AQ18" s="60"/>
      <c r="AR18" s="62"/>
      <c r="AS18" s="60"/>
      <c r="AT18" s="63">
        <v>28</v>
      </c>
      <c r="AU18" s="63">
        <v>29</v>
      </c>
      <c r="AV18" s="102">
        <v>29</v>
      </c>
      <c r="AW18" s="63">
        <v>30.5</v>
      </c>
      <c r="AX18" s="102">
        <v>30.5</v>
      </c>
      <c r="AY18" s="63">
        <v>30.5</v>
      </c>
      <c r="AZ18" s="60"/>
      <c r="BA18" s="60"/>
      <c r="BB18" s="60"/>
      <c r="BC18" s="64"/>
      <c r="BD18" s="92">
        <v>0</v>
      </c>
      <c r="BE18" s="92">
        <v>0</v>
      </c>
      <c r="BF18" s="67" t="s">
        <v>286</v>
      </c>
      <c r="BG18" s="68">
        <f t="shared" si="41"/>
        <v>0</v>
      </c>
      <c r="BH18" s="69">
        <f>+IF(BI18="SI",IFERROR((IF(BI18="SI",BE18,0)/AV18),0),0)</f>
        <v>0</v>
      </c>
      <c r="BI18" s="70" t="s">
        <v>186</v>
      </c>
      <c r="BJ18" s="67" t="s">
        <v>287</v>
      </c>
      <c r="BK18" s="93">
        <v>0</v>
      </c>
      <c r="BL18" s="73">
        <f t="shared" si="6"/>
        <v>0</v>
      </c>
      <c r="BM18" s="67" t="s">
        <v>288</v>
      </c>
      <c r="BN18" s="68">
        <f t="shared" si="42"/>
        <v>0</v>
      </c>
      <c r="BO18" s="69">
        <f t="shared" si="43"/>
        <v>0</v>
      </c>
      <c r="BP18" s="70" t="s">
        <v>186</v>
      </c>
      <c r="BQ18" s="67" t="s">
        <v>289</v>
      </c>
      <c r="BR18" s="103">
        <v>0</v>
      </c>
      <c r="BS18" s="75">
        <f t="shared" si="36"/>
        <v>0</v>
      </c>
      <c r="BT18" s="67" t="s">
        <v>290</v>
      </c>
      <c r="BU18" s="68">
        <f t="shared" si="44"/>
        <v>0</v>
      </c>
      <c r="BV18" s="69">
        <f t="shared" si="45"/>
        <v>0</v>
      </c>
      <c r="BW18" s="70" t="s">
        <v>186</v>
      </c>
      <c r="BX18" s="67" t="s">
        <v>291</v>
      </c>
      <c r="BY18" s="75">
        <f t="shared" si="34"/>
        <v>0</v>
      </c>
      <c r="BZ18" s="75">
        <f t="shared" si="34"/>
        <v>0</v>
      </c>
      <c r="CA18" s="71"/>
      <c r="CB18" s="68">
        <f t="shared" si="46"/>
        <v>0</v>
      </c>
      <c r="CC18" s="69">
        <f t="shared" si="47"/>
        <v>0</v>
      </c>
      <c r="CD18" s="70" t="s">
        <v>174</v>
      </c>
      <c r="CE18" s="71" t="s">
        <v>175</v>
      </c>
      <c r="CF18" s="75">
        <f t="shared" si="48"/>
        <v>0</v>
      </c>
      <c r="CG18" s="75">
        <f>IF(CD18="SI",BZ18,0)</f>
        <v>0</v>
      </c>
      <c r="CH18" s="71"/>
      <c r="CI18" s="68">
        <f t="shared" si="49"/>
        <v>0</v>
      </c>
      <c r="CJ18" s="69">
        <f t="shared" si="50"/>
        <v>0</v>
      </c>
      <c r="CK18" s="70" t="s">
        <v>174</v>
      </c>
      <c r="CL18" s="71" t="s">
        <v>175</v>
      </c>
      <c r="CM18" s="75">
        <f t="shared" si="51"/>
        <v>0</v>
      </c>
      <c r="CN18" s="75">
        <f>IF(CK18="SI",CG18,0)</f>
        <v>0</v>
      </c>
      <c r="CO18" s="71"/>
      <c r="CP18" s="68">
        <f t="shared" si="52"/>
        <v>0</v>
      </c>
      <c r="CQ18" s="69">
        <f t="shared" si="53"/>
        <v>0</v>
      </c>
      <c r="CR18" s="70" t="s">
        <v>174</v>
      </c>
      <c r="CS18" s="71" t="s">
        <v>175</v>
      </c>
      <c r="CT18" s="75">
        <f t="shared" si="10"/>
        <v>0</v>
      </c>
      <c r="CU18" s="75">
        <f>IF(CR18="SI",CN18,0)</f>
        <v>0</v>
      </c>
      <c r="CV18" s="71"/>
      <c r="CW18" s="68">
        <f t="shared" si="54"/>
        <v>0</v>
      </c>
      <c r="CX18" s="69">
        <f t="shared" si="55"/>
        <v>0</v>
      </c>
      <c r="CY18" s="70" t="s">
        <v>174</v>
      </c>
      <c r="CZ18" s="71" t="s">
        <v>175</v>
      </c>
      <c r="DA18" s="75">
        <f t="shared" si="12"/>
        <v>0</v>
      </c>
      <c r="DB18" s="75">
        <f>IF(CY18="SI",CU18,0)</f>
        <v>0</v>
      </c>
      <c r="DC18" s="71"/>
      <c r="DD18" s="68">
        <f t="shared" si="56"/>
        <v>0</v>
      </c>
      <c r="DE18" s="69">
        <f t="shared" si="57"/>
        <v>0</v>
      </c>
      <c r="DF18" s="70" t="s">
        <v>174</v>
      </c>
      <c r="DG18" s="71" t="s">
        <v>175</v>
      </c>
      <c r="DH18" s="75">
        <f t="shared" si="58"/>
        <v>0</v>
      </c>
      <c r="DI18" s="75">
        <f t="shared" si="58"/>
        <v>0</v>
      </c>
      <c r="DJ18" s="71"/>
      <c r="DK18" s="68">
        <f t="shared" si="59"/>
        <v>0</v>
      </c>
      <c r="DL18" s="69">
        <f t="shared" si="60"/>
        <v>0</v>
      </c>
      <c r="DM18" s="70" t="s">
        <v>174</v>
      </c>
      <c r="DN18" s="71" t="s">
        <v>175</v>
      </c>
      <c r="DO18" s="75">
        <f t="shared" si="61"/>
        <v>0</v>
      </c>
      <c r="DP18" s="75">
        <f t="shared" si="61"/>
        <v>0</v>
      </c>
      <c r="DQ18" s="71"/>
      <c r="DR18" s="68">
        <f t="shared" si="62"/>
        <v>0</v>
      </c>
      <c r="DS18" s="69">
        <f t="shared" si="63"/>
        <v>0</v>
      </c>
      <c r="DT18" s="70" t="s">
        <v>174</v>
      </c>
      <c r="DU18" s="71" t="s">
        <v>175</v>
      </c>
      <c r="DV18" s="75">
        <f t="shared" si="64"/>
        <v>0</v>
      </c>
      <c r="DW18" s="75">
        <f t="shared" si="64"/>
        <v>0</v>
      </c>
      <c r="DX18" s="71"/>
      <c r="DY18" s="68">
        <f t="shared" si="65"/>
        <v>0</v>
      </c>
      <c r="DZ18" s="69">
        <f t="shared" si="66"/>
        <v>0</v>
      </c>
      <c r="EA18" s="70" t="s">
        <v>174</v>
      </c>
      <c r="EB18" s="71" t="s">
        <v>175</v>
      </c>
      <c r="EC18" s="77">
        <f t="shared" si="67"/>
        <v>29</v>
      </c>
      <c r="ED18" s="75">
        <f>IF(EA18="SI",DW18,0)</f>
        <v>0</v>
      </c>
      <c r="EE18" s="104"/>
      <c r="EF18" s="68">
        <f t="shared" si="68"/>
        <v>1</v>
      </c>
      <c r="EG18" s="69">
        <f t="shared" si="69"/>
        <v>0</v>
      </c>
      <c r="EH18" s="70" t="s">
        <v>174</v>
      </c>
      <c r="EI18" s="71" t="s">
        <v>175</v>
      </c>
      <c r="EJ18" s="78"/>
      <c r="EK18" s="78">
        <v>2024</v>
      </c>
      <c r="EL18" s="79" t="str">
        <f>+VLOOKUP(C18,[1]Listas_desplega!$AI$22:$AJ$44,2,0)</f>
        <v>DC_PBM</v>
      </c>
      <c r="EM18" s="79" t="str">
        <f>+VLOOKUP(I18,[1]Listas_desplega!$BY$2:$BZ$7,2,0)</f>
        <v>T_2</v>
      </c>
      <c r="EN18" s="79" t="str">
        <f>+VLOOKUP(J18,[1]Listas_desplega!$BY$10:$BZ$23,2,0)</f>
        <v>T_2_C_2</v>
      </c>
      <c r="EO18" s="79" t="str">
        <f>+VLOOKUP(K18,[1]Listas_desplega!$BY$27:$BZ$54,2,0)</f>
        <v>T_2_C_2_ET_1</v>
      </c>
      <c r="EP18" s="79" t="str">
        <f>+VLOOKUP(L18,[1]Listas_desplega!$BY$57:$BZ$105,2,0)</f>
        <v>T_2_C_2_ET_1_CPT_2</v>
      </c>
      <c r="EQ18" s="80" t="str">
        <f>+VLOOKUP(M18,[1]Listas_desplega!$J$2:$K$11,2,FALSE)</f>
        <v>Eje_E_2</v>
      </c>
    </row>
    <row r="19" spans="1:150" s="80" customFormat="1" ht="15" customHeight="1" x14ac:dyDescent="0.25">
      <c r="A19" s="51" t="str">
        <f t="shared" si="18"/>
        <v>95_VPBM_2024</v>
      </c>
      <c r="B19" s="52" t="s">
        <v>152</v>
      </c>
      <c r="C19" s="52" t="s">
        <v>153</v>
      </c>
      <c r="D19" s="52" t="s">
        <v>153</v>
      </c>
      <c r="E19" s="54" t="s">
        <v>154</v>
      </c>
      <c r="F19" s="54" t="s">
        <v>155</v>
      </c>
      <c r="G19" s="97" t="s">
        <v>156</v>
      </c>
      <c r="H19" s="54" t="s">
        <v>157</v>
      </c>
      <c r="I19" s="54" t="s">
        <v>158</v>
      </c>
      <c r="J19" s="54" t="s">
        <v>159</v>
      </c>
      <c r="K19" s="54" t="s">
        <v>160</v>
      </c>
      <c r="L19" s="54" t="s">
        <v>207</v>
      </c>
      <c r="M19" s="52" t="s">
        <v>208</v>
      </c>
      <c r="N19" s="56" t="s">
        <v>209</v>
      </c>
      <c r="O19" s="57">
        <v>95</v>
      </c>
      <c r="P19" s="54" t="s">
        <v>292</v>
      </c>
      <c r="Q19" s="61" t="s">
        <v>165</v>
      </c>
      <c r="R19" s="61" t="s">
        <v>212</v>
      </c>
      <c r="S19" s="54" t="s">
        <v>293</v>
      </c>
      <c r="T19" s="60" t="s">
        <v>181</v>
      </c>
      <c r="U19" s="60" t="s">
        <v>169</v>
      </c>
      <c r="V19" s="60">
        <v>30</v>
      </c>
      <c r="W19" s="54" t="s">
        <v>294</v>
      </c>
      <c r="X19" s="60" t="s">
        <v>215</v>
      </c>
      <c r="Y19" s="52" t="s">
        <v>172</v>
      </c>
      <c r="Z19" s="61"/>
      <c r="AA19" s="61"/>
      <c r="AB19" s="61"/>
      <c r="AC19" s="61"/>
      <c r="AD19" s="61"/>
      <c r="AE19" s="61"/>
      <c r="AF19" s="61"/>
      <c r="AG19" s="61"/>
      <c r="AH19" s="60"/>
      <c r="AI19" s="60" t="s">
        <v>173</v>
      </c>
      <c r="AJ19" s="60"/>
      <c r="AK19" s="60"/>
      <c r="AL19" s="60"/>
      <c r="AM19" s="60"/>
      <c r="AN19" s="60"/>
      <c r="AO19" s="60"/>
      <c r="AP19" s="60"/>
      <c r="AQ19" s="60"/>
      <c r="AR19" s="62"/>
      <c r="AS19" s="60"/>
      <c r="AT19" s="63">
        <v>0</v>
      </c>
      <c r="AU19" s="63">
        <v>4</v>
      </c>
      <c r="AV19" s="63">
        <v>14</v>
      </c>
      <c r="AW19" s="63">
        <v>27</v>
      </c>
      <c r="AX19" s="63">
        <v>40</v>
      </c>
      <c r="AY19" s="63">
        <v>40</v>
      </c>
      <c r="AZ19" s="60"/>
      <c r="BA19" s="60"/>
      <c r="BB19" s="60"/>
      <c r="BC19" s="64"/>
      <c r="BD19" s="65">
        <v>0</v>
      </c>
      <c r="BE19" s="66">
        <v>0</v>
      </c>
      <c r="BF19" s="67" t="s">
        <v>295</v>
      </c>
      <c r="BG19" s="68">
        <f t="shared" si="41"/>
        <v>0</v>
      </c>
      <c r="BH19" s="69">
        <f t="shared" ref="BH19" si="70">+IF(BI19="SI",IFERROR((IF(BI19="SI",BE19,0)/AV19),"REVISAR"),0)</f>
        <v>0</v>
      </c>
      <c r="BI19" s="70" t="s">
        <v>186</v>
      </c>
      <c r="BJ19" s="67" t="s">
        <v>296</v>
      </c>
      <c r="BK19" s="72">
        <v>0</v>
      </c>
      <c r="BL19" s="73">
        <f t="shared" si="6"/>
        <v>0</v>
      </c>
      <c r="BM19" s="67" t="s">
        <v>297</v>
      </c>
      <c r="BN19" s="68">
        <f t="shared" si="42"/>
        <v>0</v>
      </c>
      <c r="BO19" s="69">
        <f t="shared" si="43"/>
        <v>0</v>
      </c>
      <c r="BP19" s="70" t="s">
        <v>186</v>
      </c>
      <c r="BQ19" s="67" t="s">
        <v>298</v>
      </c>
      <c r="BR19" s="74">
        <v>0</v>
      </c>
      <c r="BS19" s="75">
        <f t="shared" si="36"/>
        <v>0</v>
      </c>
      <c r="BT19" s="67" t="s">
        <v>299</v>
      </c>
      <c r="BU19" s="68">
        <f t="shared" si="44"/>
        <v>0</v>
      </c>
      <c r="BV19" s="69">
        <f t="shared" si="45"/>
        <v>0</v>
      </c>
      <c r="BW19" s="94" t="s">
        <v>186</v>
      </c>
      <c r="BX19" s="67" t="s">
        <v>300</v>
      </c>
      <c r="BY19" s="75">
        <f t="shared" si="34"/>
        <v>0</v>
      </c>
      <c r="BZ19" s="75">
        <f t="shared" si="34"/>
        <v>0</v>
      </c>
      <c r="CA19" s="71"/>
      <c r="CB19" s="68">
        <f t="shared" si="46"/>
        <v>0</v>
      </c>
      <c r="CC19" s="69">
        <f t="shared" si="47"/>
        <v>0</v>
      </c>
      <c r="CD19" s="70" t="s">
        <v>174</v>
      </c>
      <c r="CE19" s="71" t="s">
        <v>175</v>
      </c>
      <c r="CF19" s="76">
        <v>0</v>
      </c>
      <c r="CG19" s="75">
        <f t="shared" ref="CG19:CG20" si="71">IF(CD19="SI",BZ19,0)</f>
        <v>0</v>
      </c>
      <c r="CH19" s="71"/>
      <c r="CI19" s="68">
        <f t="shared" si="49"/>
        <v>0</v>
      </c>
      <c r="CJ19" s="69">
        <f t="shared" si="50"/>
        <v>0</v>
      </c>
      <c r="CK19" s="70" t="s">
        <v>174</v>
      </c>
      <c r="CL19" s="71" t="s">
        <v>175</v>
      </c>
      <c r="CM19" s="77">
        <v>7</v>
      </c>
      <c r="CN19" s="71"/>
      <c r="CO19" s="71"/>
      <c r="CP19" s="68">
        <f t="shared" si="52"/>
        <v>0.5</v>
      </c>
      <c r="CQ19" s="69">
        <f t="shared" si="53"/>
        <v>0</v>
      </c>
      <c r="CR19" s="70" t="s">
        <v>174</v>
      </c>
      <c r="CS19" s="71" t="s">
        <v>175</v>
      </c>
      <c r="CT19" s="75">
        <f t="shared" ref="CT19:CT21" si="72">+CM19</f>
        <v>7</v>
      </c>
      <c r="CU19" s="75">
        <f t="shared" ref="CU19:CU20" si="73">IF(CR19="SI",CN19,0)</f>
        <v>0</v>
      </c>
      <c r="CV19" s="71"/>
      <c r="CW19" s="68">
        <f t="shared" si="54"/>
        <v>0.5</v>
      </c>
      <c r="CX19" s="69">
        <f t="shared" si="55"/>
        <v>0</v>
      </c>
      <c r="CY19" s="70" t="s">
        <v>174</v>
      </c>
      <c r="CZ19" s="71" t="s">
        <v>175</v>
      </c>
      <c r="DA19" s="75">
        <f t="shared" ref="DA19:DA21" si="74">+CT19</f>
        <v>7</v>
      </c>
      <c r="DB19" s="75">
        <f t="shared" ref="DB19:DB20" si="75">IF(CY19="SI",CU19,0)</f>
        <v>0</v>
      </c>
      <c r="DC19" s="71"/>
      <c r="DD19" s="68">
        <f t="shared" si="56"/>
        <v>0.5</v>
      </c>
      <c r="DE19" s="69">
        <f t="shared" si="57"/>
        <v>0</v>
      </c>
      <c r="DF19" s="70" t="s">
        <v>174</v>
      </c>
      <c r="DG19" s="71" t="s">
        <v>175</v>
      </c>
      <c r="DH19" s="75">
        <f t="shared" ref="DH19:DH21" si="76">+DA19</f>
        <v>7</v>
      </c>
      <c r="DI19" s="75">
        <f t="shared" si="58"/>
        <v>0</v>
      </c>
      <c r="DJ19" s="71"/>
      <c r="DK19" s="68">
        <f t="shared" si="59"/>
        <v>0.5</v>
      </c>
      <c r="DL19" s="69">
        <f t="shared" si="60"/>
        <v>0</v>
      </c>
      <c r="DM19" s="70" t="s">
        <v>174</v>
      </c>
      <c r="DN19" s="71" t="s">
        <v>175</v>
      </c>
      <c r="DO19" s="75">
        <f t="shared" ref="DO19:DO21" si="77">+DH19</f>
        <v>7</v>
      </c>
      <c r="DP19" s="75">
        <f t="shared" si="61"/>
        <v>0</v>
      </c>
      <c r="DQ19" s="71"/>
      <c r="DR19" s="68">
        <f t="shared" si="62"/>
        <v>0.5</v>
      </c>
      <c r="DS19" s="69">
        <f t="shared" si="63"/>
        <v>0</v>
      </c>
      <c r="DT19" s="70" t="s">
        <v>174</v>
      </c>
      <c r="DU19" s="71" t="s">
        <v>175</v>
      </c>
      <c r="DV19" s="75">
        <f t="shared" ref="DV19:DV21" si="78">+DO19</f>
        <v>7</v>
      </c>
      <c r="DW19" s="75">
        <f t="shared" si="64"/>
        <v>0</v>
      </c>
      <c r="DX19" s="71"/>
      <c r="DY19" s="68">
        <f t="shared" si="65"/>
        <v>0.5</v>
      </c>
      <c r="DZ19" s="69">
        <f t="shared" si="66"/>
        <v>0</v>
      </c>
      <c r="EA19" s="70" t="s">
        <v>174</v>
      </c>
      <c r="EB19" s="71" t="s">
        <v>175</v>
      </c>
      <c r="EC19" s="77">
        <f t="shared" si="67"/>
        <v>14</v>
      </c>
      <c r="ED19" s="71"/>
      <c r="EE19" s="71"/>
      <c r="EF19" s="68">
        <f t="shared" si="68"/>
        <v>1</v>
      </c>
      <c r="EG19" s="69">
        <f t="shared" si="69"/>
        <v>0</v>
      </c>
      <c r="EH19" s="70" t="s">
        <v>174</v>
      </c>
      <c r="EI19" s="71" t="s">
        <v>175</v>
      </c>
      <c r="EJ19" s="78" t="s">
        <v>173</v>
      </c>
      <c r="EK19" s="78">
        <v>2024</v>
      </c>
      <c r="EL19" s="79" t="str">
        <f>+VLOOKUP(C19,[1]Listas_desplega!$AI$22:$AJ$44,2,0)</f>
        <v>DC_PBM</v>
      </c>
      <c r="EM19" s="79" t="str">
        <f>+VLOOKUP(I19,[1]Listas_desplega!$BY$2:$BZ$7,2,0)</f>
        <v>T_2</v>
      </c>
      <c r="EN19" s="79" t="str">
        <f>+VLOOKUP(J19,[1]Listas_desplega!$BY$10:$BZ$23,2,0)</f>
        <v>T_2_C_2</v>
      </c>
      <c r="EO19" s="79" t="str">
        <f>+VLOOKUP(K19,[1]Listas_desplega!$BY$27:$BZ$54,2,0)</f>
        <v>T_2_C_2_ET_1</v>
      </c>
      <c r="EP19" s="79" t="str">
        <f>+VLOOKUP(L19,[1]Listas_desplega!$BY$57:$BZ$105,2,0)</f>
        <v>T_2_C_2_ET_1_CPT_7</v>
      </c>
      <c r="EQ19" s="80" t="str">
        <f>+VLOOKUP(M19,[1]Listas_desplega!$J$2:$K$11,2,FALSE)</f>
        <v>Eje_E_3</v>
      </c>
    </row>
    <row r="20" spans="1:150" s="80" customFormat="1" ht="15" customHeight="1" x14ac:dyDescent="0.25">
      <c r="A20" s="51" t="str">
        <f t="shared" si="18"/>
        <v>96_VPBM_2024</v>
      </c>
      <c r="B20" s="52" t="s">
        <v>152</v>
      </c>
      <c r="C20" s="52" t="s">
        <v>153</v>
      </c>
      <c r="D20" s="52" t="s">
        <v>153</v>
      </c>
      <c r="E20" s="54" t="s">
        <v>154</v>
      </c>
      <c r="F20" s="54" t="s">
        <v>155</v>
      </c>
      <c r="G20" s="97" t="s">
        <v>156</v>
      </c>
      <c r="H20" s="54" t="s">
        <v>157</v>
      </c>
      <c r="I20" s="54" t="s">
        <v>158</v>
      </c>
      <c r="J20" s="54" t="s">
        <v>159</v>
      </c>
      <c r="K20" s="54" t="s">
        <v>160</v>
      </c>
      <c r="L20" s="54" t="s">
        <v>222</v>
      </c>
      <c r="M20" s="52" t="s">
        <v>162</v>
      </c>
      <c r="N20" s="56" t="s">
        <v>201</v>
      </c>
      <c r="O20" s="57">
        <v>96</v>
      </c>
      <c r="P20" s="54" t="s">
        <v>301</v>
      </c>
      <c r="Q20" s="61" t="s">
        <v>211</v>
      </c>
      <c r="R20" s="61" t="s">
        <v>263</v>
      </c>
      <c r="S20" s="54" t="s">
        <v>302</v>
      </c>
      <c r="T20" s="60" t="s">
        <v>181</v>
      </c>
      <c r="U20" s="60" t="s">
        <v>169</v>
      </c>
      <c r="V20" s="60">
        <v>30</v>
      </c>
      <c r="W20" s="54" t="s">
        <v>303</v>
      </c>
      <c r="X20" s="60" t="s">
        <v>215</v>
      </c>
      <c r="Y20" s="52" t="s">
        <v>172</v>
      </c>
      <c r="Z20" s="61"/>
      <c r="AA20" s="61"/>
      <c r="AB20" s="61"/>
      <c r="AC20" s="61"/>
      <c r="AD20" s="61"/>
      <c r="AE20" s="61"/>
      <c r="AF20" s="61"/>
      <c r="AG20" s="61"/>
      <c r="AH20" s="60"/>
      <c r="AI20" s="60" t="s">
        <v>173</v>
      </c>
      <c r="AJ20" s="60"/>
      <c r="AK20" s="60"/>
      <c r="AL20" s="60"/>
      <c r="AM20" s="60"/>
      <c r="AN20" s="60"/>
      <c r="AO20" s="60"/>
      <c r="AP20" s="60"/>
      <c r="AQ20" s="60"/>
      <c r="AR20" s="62"/>
      <c r="AS20" s="60"/>
      <c r="AT20" s="63">
        <v>24</v>
      </c>
      <c r="AU20" s="63">
        <v>26</v>
      </c>
      <c r="AV20" s="63">
        <v>27</v>
      </c>
      <c r="AW20" s="63">
        <v>29</v>
      </c>
      <c r="AX20" s="63">
        <v>30</v>
      </c>
      <c r="AY20" s="63">
        <v>30</v>
      </c>
      <c r="AZ20" s="60"/>
      <c r="BA20" s="60"/>
      <c r="BB20" s="60"/>
      <c r="BC20" s="64"/>
      <c r="BD20" s="65">
        <v>0</v>
      </c>
      <c r="BE20" s="66">
        <v>0</v>
      </c>
      <c r="BF20" s="67" t="s">
        <v>304</v>
      </c>
      <c r="BG20" s="100">
        <f>IFERROR(((BD20-$AT20)/($AV20-$AT20)),0)</f>
        <v>-8</v>
      </c>
      <c r="BH20" s="69">
        <f>+IF(BI20="SI",IFERROR((((IF(BI20="SI",(BE20-AS20),0)))/(AT20-AS20)),"REVISAR"),0)</f>
        <v>0</v>
      </c>
      <c r="BI20" s="70" t="s">
        <v>186</v>
      </c>
      <c r="BJ20" s="67" t="s">
        <v>305</v>
      </c>
      <c r="BK20" s="72">
        <v>0</v>
      </c>
      <c r="BL20" s="73">
        <f t="shared" si="6"/>
        <v>0</v>
      </c>
      <c r="BM20" s="67" t="s">
        <v>306</v>
      </c>
      <c r="BN20" s="100">
        <f>IFERROR(((BK20-$AT20)/($AV20-$AT20)),0)</f>
        <v>-8</v>
      </c>
      <c r="BO20" s="69">
        <f>+IF(BP20="SI",IFERROR((((IF(BP20="SI",(BL20-AS20),0)))/(AT20-AS20)),"REVISAR"),0)</f>
        <v>0</v>
      </c>
      <c r="BP20" s="70" t="s">
        <v>186</v>
      </c>
      <c r="BQ20" s="67" t="s">
        <v>307</v>
      </c>
      <c r="BR20" s="74">
        <v>0</v>
      </c>
      <c r="BS20" s="75">
        <f t="shared" si="36"/>
        <v>0</v>
      </c>
      <c r="BT20" s="67" t="s">
        <v>308</v>
      </c>
      <c r="BU20" s="100">
        <f>IFERROR(((BR20-$AT20)/($AV20-$AT20)),0)</f>
        <v>-8</v>
      </c>
      <c r="BV20" s="69">
        <f>+IF(BW20="SI",IFERROR((((IF(BW20="SI",(BS20-AS20),0)))/(AT20-AS20)),"REVISAR"),0)</f>
        <v>0</v>
      </c>
      <c r="BW20" s="94" t="s">
        <v>186</v>
      </c>
      <c r="BX20" s="67" t="s">
        <v>309</v>
      </c>
      <c r="BY20" s="75">
        <f t="shared" si="34"/>
        <v>0</v>
      </c>
      <c r="BZ20" s="75">
        <f t="shared" si="34"/>
        <v>0</v>
      </c>
      <c r="CA20" s="71"/>
      <c r="CB20" s="100">
        <f>IFERROR(((BY20-$AT20)/($AV20-$AT20)),0)</f>
        <v>-8</v>
      </c>
      <c r="CC20" s="69">
        <f>+IF(CD20="SI",IFERROR((((IF(CD20="SI",(BZ20-AS20),0)))/(AT20-AS20)),"REVISAR"),0)</f>
        <v>0</v>
      </c>
      <c r="CD20" s="70" t="s">
        <v>174</v>
      </c>
      <c r="CE20" s="71" t="s">
        <v>175</v>
      </c>
      <c r="CF20" s="76">
        <v>0</v>
      </c>
      <c r="CG20" s="75">
        <f t="shared" si="71"/>
        <v>0</v>
      </c>
      <c r="CH20" s="71"/>
      <c r="CI20" s="100">
        <f>IFERROR(((CF20-$AT20)/($AV20-$AT20)),0)</f>
        <v>-8</v>
      </c>
      <c r="CJ20" s="69">
        <f>+IF(CK20="SI",IFERROR((((IF(CK20="SI",(CG20-AS20),0)))/(AT20-AS20)),"REVISAR"),0)</f>
        <v>0</v>
      </c>
      <c r="CK20" s="70" t="s">
        <v>174</v>
      </c>
      <c r="CL20" s="71" t="s">
        <v>175</v>
      </c>
      <c r="CM20" s="77">
        <v>0</v>
      </c>
      <c r="CN20" s="71"/>
      <c r="CO20" s="71"/>
      <c r="CP20" s="100">
        <f>IFERROR(((CM20-$AT20)/($AV20-$AT20)),0)</f>
        <v>-8</v>
      </c>
      <c r="CQ20" s="69">
        <f>+IF(CR20="SI",IFERROR((((IF(CR20="SI",(CN20-AS20),0)))/(AT20-AS20)),"REVISAR"),0)</f>
        <v>0</v>
      </c>
      <c r="CR20" s="70" t="s">
        <v>174</v>
      </c>
      <c r="CS20" s="71" t="s">
        <v>175</v>
      </c>
      <c r="CT20" s="75">
        <f t="shared" si="72"/>
        <v>0</v>
      </c>
      <c r="CU20" s="75">
        <f t="shared" si="73"/>
        <v>0</v>
      </c>
      <c r="CV20" s="71"/>
      <c r="CW20" s="100">
        <f>IFERROR(((CT20-$AT20)/($AV20-$AT20)),0)</f>
        <v>-8</v>
      </c>
      <c r="CX20" s="69">
        <f>+IF(CY20="SI",IFERROR((((IF(CY20="SI",(CU20-AS20),0)))/(AT20-AS20)),"REVISAR"),0)</f>
        <v>0</v>
      </c>
      <c r="CY20" s="70" t="s">
        <v>174</v>
      </c>
      <c r="CZ20" s="71" t="s">
        <v>175</v>
      </c>
      <c r="DA20" s="75">
        <f t="shared" si="74"/>
        <v>0</v>
      </c>
      <c r="DB20" s="75">
        <f t="shared" si="75"/>
        <v>0</v>
      </c>
      <c r="DC20" s="71"/>
      <c r="DD20" s="100">
        <f>IFERROR(((DA20-$AT20)/($AV20-$AT20)),0)</f>
        <v>-8</v>
      </c>
      <c r="DE20" s="69">
        <f>+IF(DF20="SI",IFERROR((((IF(DF20="SI",(DB20-AS20),0)))/(AT20-AS20)),"REVISAR"),0)</f>
        <v>0</v>
      </c>
      <c r="DF20" s="70" t="s">
        <v>174</v>
      </c>
      <c r="DG20" s="71" t="s">
        <v>175</v>
      </c>
      <c r="DH20" s="75">
        <f t="shared" si="76"/>
        <v>0</v>
      </c>
      <c r="DI20" s="75">
        <f t="shared" si="58"/>
        <v>0</v>
      </c>
      <c r="DJ20" s="71"/>
      <c r="DK20" s="100">
        <f>IFERROR(((DH20-$AT20)/($AV20-$AT20)),0)</f>
        <v>-8</v>
      </c>
      <c r="DL20" s="69">
        <f>+IF(DM20="SI",IFERROR((((IF(DM20="SI",(DI20-AS20),0)))/(AT20-AS20)),"REVISAR"),0)</f>
        <v>0</v>
      </c>
      <c r="DM20" s="70" t="s">
        <v>174</v>
      </c>
      <c r="DN20" s="71" t="s">
        <v>175</v>
      </c>
      <c r="DO20" s="75">
        <f t="shared" si="77"/>
        <v>0</v>
      </c>
      <c r="DP20" s="75">
        <f t="shared" si="61"/>
        <v>0</v>
      </c>
      <c r="DQ20" s="71"/>
      <c r="DR20" s="100">
        <f>IFERROR(((DO20-$AT20)/($AV20-$AT20)),0)</f>
        <v>-8</v>
      </c>
      <c r="DS20" s="69">
        <f>+IF(DT20="SI",IFERROR((((IF(DT20="SI",(DP20-AS20),0)))/(AT20-AS20)),"REVISAR"),0)</f>
        <v>0</v>
      </c>
      <c r="DT20" s="70" t="s">
        <v>174</v>
      </c>
      <c r="DU20" s="71" t="s">
        <v>175</v>
      </c>
      <c r="DV20" s="75">
        <f t="shared" si="78"/>
        <v>0</v>
      </c>
      <c r="DW20" s="105">
        <f t="shared" si="64"/>
        <v>0</v>
      </c>
      <c r="DX20" s="71"/>
      <c r="DY20" s="100">
        <f>IFERROR(((DV20-$AT20)/($AV20-$AT20)),0)</f>
        <v>-8</v>
      </c>
      <c r="DZ20" s="69">
        <f>+IF(EA20="SI",IFERROR((((IF(EA20="SI",(DW20-AS20),0)))/(AT20-AS20)),"REVISAR"),0)</f>
        <v>0</v>
      </c>
      <c r="EA20" s="70" t="s">
        <v>174</v>
      </c>
      <c r="EB20" s="71" t="s">
        <v>175</v>
      </c>
      <c r="EC20" s="77">
        <f t="shared" si="67"/>
        <v>27</v>
      </c>
      <c r="ED20" s="71"/>
      <c r="EE20" s="71"/>
      <c r="EF20" s="100">
        <f>IFERROR(((EC20-$AT20)/($AV20-$AT20)),0)</f>
        <v>1</v>
      </c>
      <c r="EG20" s="69">
        <f>+IF(EH20="SI",IFERROR((((IF(EH20="SI",(ED20-AS20),0)))/(AT20-AS20)),"REVISAR"),0)</f>
        <v>0</v>
      </c>
      <c r="EH20" s="70" t="s">
        <v>174</v>
      </c>
      <c r="EI20" s="71" t="s">
        <v>175</v>
      </c>
      <c r="EJ20" s="78"/>
      <c r="EK20" s="78">
        <v>2024</v>
      </c>
      <c r="EL20" s="79" t="str">
        <f>+VLOOKUP(C20,[1]Listas_desplega!$AI$22:$AJ$44,2,0)</f>
        <v>DC_PBM</v>
      </c>
      <c r="EM20" s="79" t="str">
        <f>+VLOOKUP(I20,[1]Listas_desplega!$BY$2:$BZ$7,2,0)</f>
        <v>T_2</v>
      </c>
      <c r="EN20" s="79" t="str">
        <f>+VLOOKUP(J20,[1]Listas_desplega!$BY$10:$BZ$23,2,0)</f>
        <v>T_2_C_2</v>
      </c>
      <c r="EO20" s="79" t="str">
        <f>+VLOOKUP(K20,[1]Listas_desplega!$BY$27:$BZ$54,2,0)</f>
        <v>T_2_C_2_ET_1</v>
      </c>
      <c r="EP20" s="79" t="str">
        <f>+VLOOKUP(L20,[1]Listas_desplega!$BY$57:$BZ$105,2,0)</f>
        <v>T_2_C_2_ET_1_CPT_2</v>
      </c>
      <c r="EQ20" s="80" t="str">
        <f>+VLOOKUP(M20,[1]Listas_desplega!$J$2:$K$11,2,FALSE)</f>
        <v>Eje_E_2</v>
      </c>
    </row>
    <row r="21" spans="1:150" s="114" customFormat="1" x14ac:dyDescent="0.25">
      <c r="A21" s="106" t="str">
        <f>+CONCATENATE(O21,"_",B21,"_",EK21)</f>
        <v>106_VPBM_2024</v>
      </c>
      <c r="B21" s="54" t="s">
        <v>152</v>
      </c>
      <c r="C21" s="90" t="s">
        <v>153</v>
      </c>
      <c r="D21" s="90" t="s">
        <v>310</v>
      </c>
      <c r="E21" s="54" t="s">
        <v>154</v>
      </c>
      <c r="F21" s="90" t="s">
        <v>155</v>
      </c>
      <c r="G21" s="107" t="s">
        <v>156</v>
      </c>
      <c r="H21" s="54" t="s">
        <v>157</v>
      </c>
      <c r="I21" s="54" t="s">
        <v>158</v>
      </c>
      <c r="J21" s="54" t="s">
        <v>159</v>
      </c>
      <c r="K21" s="54" t="s">
        <v>160</v>
      </c>
      <c r="L21" s="54" t="s">
        <v>311</v>
      </c>
      <c r="M21" s="54" t="s">
        <v>312</v>
      </c>
      <c r="N21" s="56" t="s">
        <v>313</v>
      </c>
      <c r="O21" s="108">
        <v>106</v>
      </c>
      <c r="P21" s="54" t="s">
        <v>314</v>
      </c>
      <c r="Q21" s="91" t="s">
        <v>211</v>
      </c>
      <c r="R21" s="60" t="s">
        <v>166</v>
      </c>
      <c r="S21" s="107" t="s">
        <v>315</v>
      </c>
      <c r="T21" s="108" t="s">
        <v>181</v>
      </c>
      <c r="U21" s="60" t="s">
        <v>169</v>
      </c>
      <c r="V21" s="108">
        <v>0</v>
      </c>
      <c r="W21" s="107" t="s">
        <v>316</v>
      </c>
      <c r="X21" s="60" t="s">
        <v>215</v>
      </c>
      <c r="Y21" s="109"/>
      <c r="Z21" s="108"/>
      <c r="AA21" s="108"/>
      <c r="AB21" s="108"/>
      <c r="AC21" s="108"/>
      <c r="AD21" s="108"/>
      <c r="AE21" s="108"/>
      <c r="AF21" s="108"/>
      <c r="AG21" s="108"/>
      <c r="AH21" s="108"/>
      <c r="AI21" s="108"/>
      <c r="AJ21" s="108"/>
      <c r="AK21" s="108"/>
      <c r="AL21" s="108"/>
      <c r="AM21" s="108"/>
      <c r="AN21" s="108"/>
      <c r="AO21" s="108"/>
      <c r="AP21" s="108"/>
      <c r="AQ21" s="108"/>
      <c r="AR21" s="108"/>
      <c r="AS21" s="108"/>
      <c r="AT21" s="108">
        <v>0</v>
      </c>
      <c r="AU21" s="108">
        <v>0.44</v>
      </c>
      <c r="AV21" s="108">
        <v>2.52</v>
      </c>
      <c r="AW21" s="108">
        <v>2.52</v>
      </c>
      <c r="AX21" s="108">
        <v>2.52</v>
      </c>
      <c r="AY21" s="108">
        <v>8</v>
      </c>
      <c r="AZ21" s="108"/>
      <c r="BA21" s="108"/>
      <c r="BB21" s="108"/>
      <c r="BC21" s="108"/>
      <c r="BD21" s="65">
        <v>0</v>
      </c>
      <c r="BE21" s="66">
        <v>0</v>
      </c>
      <c r="BF21" s="110" t="s">
        <v>317</v>
      </c>
      <c r="BG21" s="68">
        <f t="shared" ref="BG21:BG23" si="79">IFERROR(BD21/AV21,0)</f>
        <v>0</v>
      </c>
      <c r="BH21" s="111">
        <f>+IF(BI21="SI",IFERROR((IF(BI21="SI",BE21,0)/AV21),"REVISAR"),0)</f>
        <v>0</v>
      </c>
      <c r="BI21" s="70" t="s">
        <v>318</v>
      </c>
      <c r="BJ21" s="67" t="s">
        <v>319</v>
      </c>
      <c r="BK21" s="72">
        <v>0</v>
      </c>
      <c r="BL21" s="73">
        <f>IF(BI21="SI",BE21,0)</f>
        <v>0</v>
      </c>
      <c r="BM21" s="112" t="s">
        <v>320</v>
      </c>
      <c r="BN21" s="68">
        <f t="shared" ref="BN21:BN23" si="80">+IFERROR(BK21/AV21,0)</f>
        <v>0</v>
      </c>
      <c r="BO21" s="111">
        <f>+IF(BP21="SI",IFERROR((IF(BP21="SI",BL21,0)/AV21),"REVISAR"),0)</f>
        <v>0</v>
      </c>
      <c r="BP21" s="70" t="s">
        <v>318</v>
      </c>
      <c r="BQ21" s="67" t="s">
        <v>321</v>
      </c>
      <c r="BR21" s="74">
        <v>0</v>
      </c>
      <c r="BS21" s="75">
        <f>IF(BP21="SI",BL21,0)</f>
        <v>0</v>
      </c>
      <c r="BT21" s="112" t="s">
        <v>322</v>
      </c>
      <c r="BU21" s="68">
        <f t="shared" ref="BU21:BU23" si="81">IFERROR(BR21/AV21,0)</f>
        <v>0</v>
      </c>
      <c r="BV21" s="111">
        <f>+IF(BW21="SI",IFERROR((IF(BW21="SI",BS21,0)/AV21),"REVISAR"),0)</f>
        <v>0</v>
      </c>
      <c r="BW21" s="94" t="s">
        <v>318</v>
      </c>
      <c r="BX21" s="67" t="s">
        <v>323</v>
      </c>
      <c r="BY21" s="75">
        <f t="shared" si="34"/>
        <v>0</v>
      </c>
      <c r="BZ21" s="75">
        <f>IF(BW21="SI",BS21,0)</f>
        <v>0</v>
      </c>
      <c r="CA21" s="110"/>
      <c r="CB21" s="68">
        <f t="shared" ref="CB21:CB23" si="82">IFERROR(BY21/$AV21,0)</f>
        <v>0</v>
      </c>
      <c r="CC21" s="111">
        <f>+IF(CD21="SI",IFERROR((IF(CD21="SI",BZ21,0)/AV21),"REVISAR"),0)</f>
        <v>0</v>
      </c>
      <c r="CD21" s="70" t="s">
        <v>174</v>
      </c>
      <c r="CE21" s="71" t="s">
        <v>175</v>
      </c>
      <c r="CF21" s="76">
        <v>0</v>
      </c>
      <c r="CG21" s="75">
        <f>IF(CD21="SI",BZ21,0)</f>
        <v>0</v>
      </c>
      <c r="CH21" s="110"/>
      <c r="CI21" s="68">
        <f t="shared" ref="CI21:CI23" si="83">IFERROR(CF21/$AV21,0)</f>
        <v>0</v>
      </c>
      <c r="CJ21" s="111">
        <f>+IF(CK21="SI",IFERROR((IF(CK21="SI",CG21,0)/AV21),"REVISAR"),0)</f>
        <v>0</v>
      </c>
      <c r="CK21" s="70" t="s">
        <v>174</v>
      </c>
      <c r="CL21" s="71" t="s">
        <v>175</v>
      </c>
      <c r="CM21" s="77">
        <v>0</v>
      </c>
      <c r="CN21" s="104"/>
      <c r="CO21" s="110"/>
      <c r="CP21" s="68">
        <f t="shared" ref="CP21:CP23" si="84">IFERROR(CM21/$AV21,0)</f>
        <v>0</v>
      </c>
      <c r="CQ21" s="111">
        <f>+IF(CR21="SI",IFERROR((IF(CR21="SI",CN21,0)/AV21),"REVISAR"),0)</f>
        <v>0</v>
      </c>
      <c r="CR21" s="70" t="s">
        <v>174</v>
      </c>
      <c r="CS21" s="71" t="s">
        <v>175</v>
      </c>
      <c r="CT21" s="75">
        <f t="shared" si="72"/>
        <v>0</v>
      </c>
      <c r="CU21" s="75">
        <f>IF(CR21="SI",CN21,0)</f>
        <v>0</v>
      </c>
      <c r="CV21" s="110"/>
      <c r="CW21" s="68">
        <f t="shared" ref="CW21:CW23" si="85">IFERROR(CT21/$AV21,0)</f>
        <v>0</v>
      </c>
      <c r="CX21" s="111">
        <f>+IF(CY21="SI",IFERROR((IF(CY21="SI",CU21,0)/AV21),"REVISAR"),0)</f>
        <v>0</v>
      </c>
      <c r="CY21" s="70" t="s">
        <v>174</v>
      </c>
      <c r="CZ21" s="71" t="s">
        <v>175</v>
      </c>
      <c r="DA21" s="75">
        <f t="shared" si="74"/>
        <v>0</v>
      </c>
      <c r="DB21" s="75">
        <f>IF(CY21="SI",CU21,0)</f>
        <v>0</v>
      </c>
      <c r="DC21" s="110"/>
      <c r="DD21" s="68">
        <f t="shared" ref="DD21:DD23" si="86">IFERROR(DA21/$AV21,0)</f>
        <v>0</v>
      </c>
      <c r="DE21" s="111">
        <f>+IF(DF21="SI",IFERROR((IF(DF21="SI",DB21,0)/AV21),"REVISAR"),0)</f>
        <v>0</v>
      </c>
      <c r="DF21" s="70" t="s">
        <v>174</v>
      </c>
      <c r="DG21" s="71" t="s">
        <v>175</v>
      </c>
      <c r="DH21" s="75">
        <f t="shared" si="76"/>
        <v>0</v>
      </c>
      <c r="DI21" s="75">
        <f>IF(DF21="SI",DB21,0)</f>
        <v>0</v>
      </c>
      <c r="DJ21" s="110"/>
      <c r="DK21" s="68">
        <f t="shared" ref="DK21:DK23" si="87">IFERROR(DH21/$AV21,0)</f>
        <v>0</v>
      </c>
      <c r="DL21" s="111">
        <f>+IF(DM21="SI",IFERROR((IF(DM21="SI",DI21,0)/AV21),"REVISAR"),0)</f>
        <v>0</v>
      </c>
      <c r="DM21" s="70" t="s">
        <v>174</v>
      </c>
      <c r="DN21" s="71" t="s">
        <v>175</v>
      </c>
      <c r="DO21" s="75">
        <f t="shared" si="77"/>
        <v>0</v>
      </c>
      <c r="DP21" s="75">
        <f>IF(DM21="SI",DI21,0)</f>
        <v>0</v>
      </c>
      <c r="DQ21" s="110"/>
      <c r="DR21" s="68">
        <f t="shared" ref="DR21:DR23" si="88">IFERROR(DO21/$AV21,0)</f>
        <v>0</v>
      </c>
      <c r="DS21" s="111">
        <f>+IF(DT21="SI",IFERROR((IF(DT21="SI",DP21,0)/AV21),"REVISAR"),0)</f>
        <v>0</v>
      </c>
      <c r="DT21" s="70" t="s">
        <v>174</v>
      </c>
      <c r="DU21" s="71" t="s">
        <v>175</v>
      </c>
      <c r="DV21" s="75">
        <f t="shared" si="78"/>
        <v>0</v>
      </c>
      <c r="DW21" s="75">
        <f>IF(DT21="SI",DP21,0)</f>
        <v>0</v>
      </c>
      <c r="DX21" s="110"/>
      <c r="DY21" s="68">
        <f t="shared" ref="DY21:DY23" si="89">IFERROR(DV21/$AV21,0)</f>
        <v>0</v>
      </c>
      <c r="DZ21" s="111">
        <f>+IF(EA21="SI",IFERROR((IF(EA21="SI",DW21,0)/AV21),"REVISAR"),0)</f>
        <v>0</v>
      </c>
      <c r="EA21" s="70" t="s">
        <v>174</v>
      </c>
      <c r="EB21" s="71" t="s">
        <v>175</v>
      </c>
      <c r="EC21" s="77">
        <f t="shared" si="67"/>
        <v>2.52</v>
      </c>
      <c r="ED21" s="104"/>
      <c r="EE21" s="110"/>
      <c r="EF21" s="68">
        <f t="shared" ref="EF21:EF23" si="90">IFERROR(EC21/$AV21,0)</f>
        <v>1</v>
      </c>
      <c r="EG21" s="111">
        <f>+IF(EH21="SI",IFERROR((IF(EH21="SI",ED21,0)/AV21),"REVISAR"),0)</f>
        <v>0</v>
      </c>
      <c r="EH21" s="70" t="s">
        <v>174</v>
      </c>
      <c r="EI21" s="71" t="s">
        <v>175</v>
      </c>
      <c r="EJ21" s="113"/>
      <c r="EK21" s="104">
        <v>2024</v>
      </c>
      <c r="EL21" s="79" t="str">
        <f>+VLOOKUP(C21,[1]Listas_desplega!$AI$22:$AJ$44,2,0)</f>
        <v>DC_PBM</v>
      </c>
      <c r="EM21" s="79" t="str">
        <f>+VLOOKUP(I21,[1]Listas_desplega!$BY$2:$BZ$7,2,0)</f>
        <v>T_2</v>
      </c>
      <c r="EN21" s="79" t="str">
        <f>+VLOOKUP(J21,[1]Listas_desplega!$BY$10:$BZ$23,2,0)</f>
        <v>T_2_C_2</v>
      </c>
      <c r="EO21" s="79" t="str">
        <f>+VLOOKUP(K21,[1]Listas_desplega!$BY$27:$BZ$54,2,0)</f>
        <v>T_2_C_2_ET_1</v>
      </c>
      <c r="EP21" s="79" t="str">
        <f>+VLOOKUP(L21,[1]Listas_desplega!$BY$57:$BZ$105,2,0)</f>
        <v>T_2_C_2_ET_1_CPT_6</v>
      </c>
      <c r="EQ21" s="80" t="str">
        <f>+VLOOKUP(M21,[1]Listas_desplega!$J$2:$K$11,2,FALSE)</f>
        <v>Eje_E_5</v>
      </c>
      <c r="ER21" s="80"/>
      <c r="ES21" s="80"/>
      <c r="ET21" s="80"/>
    </row>
    <row r="22" spans="1:150" s="81" customFormat="1" ht="15" customHeight="1" x14ac:dyDescent="0.25">
      <c r="A22" s="51" t="str">
        <f t="shared" si="18"/>
        <v>A.64_VPBM_2024</v>
      </c>
      <c r="B22" s="52" t="s">
        <v>152</v>
      </c>
      <c r="C22" s="53" t="s">
        <v>324</v>
      </c>
      <c r="D22" s="53" t="s">
        <v>325</v>
      </c>
      <c r="E22" s="54" t="s">
        <v>154</v>
      </c>
      <c r="F22" s="54" t="s">
        <v>155</v>
      </c>
      <c r="G22" s="55" t="s">
        <v>156</v>
      </c>
      <c r="H22" s="54" t="s">
        <v>326</v>
      </c>
      <c r="I22" s="54" t="s">
        <v>158</v>
      </c>
      <c r="J22" s="52" t="s">
        <v>159</v>
      </c>
      <c r="K22" s="52" t="s">
        <v>160</v>
      </c>
      <c r="L22" s="52" t="s">
        <v>176</v>
      </c>
      <c r="M22" s="52" t="s">
        <v>177</v>
      </c>
      <c r="N22" s="56" t="s">
        <v>178</v>
      </c>
      <c r="O22" s="57" t="s">
        <v>327</v>
      </c>
      <c r="P22" s="54" t="s">
        <v>328</v>
      </c>
      <c r="Q22" s="61" t="s">
        <v>165</v>
      </c>
      <c r="R22" s="61" t="s">
        <v>166</v>
      </c>
      <c r="S22" s="52" t="s">
        <v>329</v>
      </c>
      <c r="T22" s="61" t="s">
        <v>168</v>
      </c>
      <c r="U22" s="61" t="s">
        <v>193</v>
      </c>
      <c r="V22" s="61">
        <v>120</v>
      </c>
      <c r="W22" s="52" t="s">
        <v>330</v>
      </c>
      <c r="X22" s="61" t="s">
        <v>331</v>
      </c>
      <c r="Y22" s="52"/>
      <c r="Z22" s="61"/>
      <c r="AA22" s="61"/>
      <c r="AB22" s="61"/>
      <c r="AC22" s="61"/>
      <c r="AD22" s="61"/>
      <c r="AE22" s="61">
        <v>3932</v>
      </c>
      <c r="AF22" s="61"/>
      <c r="AG22" s="61" t="s">
        <v>173</v>
      </c>
      <c r="AH22" s="61"/>
      <c r="AI22" s="61" t="s">
        <v>173</v>
      </c>
      <c r="AJ22" s="61"/>
      <c r="AK22" s="61" t="s">
        <v>173</v>
      </c>
      <c r="AL22" s="61"/>
      <c r="AM22" s="61"/>
      <c r="AN22" s="61"/>
      <c r="AO22" s="61"/>
      <c r="AP22" s="61"/>
      <c r="AQ22" s="61"/>
      <c r="AR22" s="115"/>
      <c r="AS22" s="61"/>
      <c r="AT22" s="63">
        <v>8000</v>
      </c>
      <c r="AU22" s="63">
        <v>2000</v>
      </c>
      <c r="AV22" s="63">
        <v>2000</v>
      </c>
      <c r="AW22" s="63">
        <v>2000</v>
      </c>
      <c r="AX22" s="63">
        <v>2000</v>
      </c>
      <c r="AY22" s="63">
        <v>8000</v>
      </c>
      <c r="AZ22" s="61"/>
      <c r="BA22" s="61"/>
      <c r="BB22" s="61"/>
      <c r="BC22" s="116"/>
      <c r="BD22" s="117">
        <v>0</v>
      </c>
      <c r="BE22" s="117">
        <v>0</v>
      </c>
      <c r="BF22" s="71"/>
      <c r="BG22" s="68">
        <f t="shared" si="79"/>
        <v>0</v>
      </c>
      <c r="BH22" s="69">
        <f t="shared" ref="BH22:BH23" si="91">+IF(BI22="SI",IFERROR((IF(BI22="SI",BE22,0)/AV22),"REVISAR"),0)</f>
        <v>0</v>
      </c>
      <c r="BI22" s="70" t="s">
        <v>174</v>
      </c>
      <c r="BJ22" s="71" t="s">
        <v>175</v>
      </c>
      <c r="BK22" s="98">
        <v>0</v>
      </c>
      <c r="BL22" s="75">
        <v>0</v>
      </c>
      <c r="BM22" s="71"/>
      <c r="BN22" s="68">
        <f t="shared" si="80"/>
        <v>0</v>
      </c>
      <c r="BO22" s="69">
        <f t="shared" ref="BO22:BO23" si="92">+IF(BP22="SI",IFERROR((IF(BP22="SI",BL22,0)/AV22),"REVISAR"),0)</f>
        <v>0</v>
      </c>
      <c r="BP22" s="70" t="s">
        <v>174</v>
      </c>
      <c r="BQ22" s="67" t="s">
        <v>175</v>
      </c>
      <c r="BR22" s="118">
        <v>0</v>
      </c>
      <c r="BS22" s="75">
        <v>0</v>
      </c>
      <c r="BT22" s="67" t="s">
        <v>332</v>
      </c>
      <c r="BU22" s="68">
        <f t="shared" si="81"/>
        <v>0</v>
      </c>
      <c r="BV22" s="69">
        <f t="shared" ref="BV22:BV23" si="93">+IF(BW22="SI",IFERROR((IF(BW22="SI",BS22,0)/AV22),"REVISAR"),0)</f>
        <v>0</v>
      </c>
      <c r="BW22" s="70" t="s">
        <v>318</v>
      </c>
      <c r="BX22" s="67" t="s">
        <v>333</v>
      </c>
      <c r="BY22" s="75">
        <v>0</v>
      </c>
      <c r="BZ22" s="75">
        <v>0</v>
      </c>
      <c r="CA22" s="71"/>
      <c r="CB22" s="68">
        <f t="shared" si="82"/>
        <v>0</v>
      </c>
      <c r="CC22" s="69">
        <f t="shared" ref="CC22:CC23" si="94">+IF(CD22="SI",IFERROR((IF(CD22="SI",BZ22,0)/AV22),"REVISAR"),0)</f>
        <v>0</v>
      </c>
      <c r="CD22" s="70" t="s">
        <v>174</v>
      </c>
      <c r="CE22" s="71" t="s">
        <v>175</v>
      </c>
      <c r="CF22" s="75">
        <f t="shared" ref="CF22:CG32" si="95">IF(CC22="SI",BY22,0)</f>
        <v>0</v>
      </c>
      <c r="CG22" s="75">
        <f t="shared" si="95"/>
        <v>0</v>
      </c>
      <c r="CH22" s="71"/>
      <c r="CI22" s="68">
        <f t="shared" si="83"/>
        <v>0</v>
      </c>
      <c r="CJ22" s="69">
        <f t="shared" ref="CJ22:CJ23" si="96">+IF(CK22="SI",IFERROR((IF(CK22="SI",CG22,0)/AV22),"REVISAR"),0)</f>
        <v>0</v>
      </c>
      <c r="CK22" s="70" t="s">
        <v>174</v>
      </c>
      <c r="CL22" s="71" t="s">
        <v>175</v>
      </c>
      <c r="CM22" s="75">
        <f t="shared" ref="CM22:CN32" si="97">IF(CJ22="SI",CF22,0)</f>
        <v>0</v>
      </c>
      <c r="CN22" s="75">
        <f t="shared" si="97"/>
        <v>0</v>
      </c>
      <c r="CO22" s="71"/>
      <c r="CP22" s="68">
        <f t="shared" si="84"/>
        <v>0</v>
      </c>
      <c r="CQ22" s="69">
        <f t="shared" ref="CQ22:CQ23" si="98">+IF(CR22="SI",IFERROR((IF(CR22="SI",CN22,0)/AV22),"REVISAR"),0)</f>
        <v>0</v>
      </c>
      <c r="CR22" s="70" t="s">
        <v>174</v>
      </c>
      <c r="CS22" s="71" t="s">
        <v>175</v>
      </c>
      <c r="CT22" s="75">
        <f t="shared" ref="CT22:CU25" si="99">IF(CQ22="SI",CM22,0)</f>
        <v>0</v>
      </c>
      <c r="CU22" s="75">
        <f>IF(CR22="SI",CN22,0)</f>
        <v>0</v>
      </c>
      <c r="CV22" s="71"/>
      <c r="CW22" s="68">
        <f t="shared" si="85"/>
        <v>0</v>
      </c>
      <c r="CX22" s="69">
        <f t="shared" ref="CX22:CX23" si="100">+IF(CY22="SI",IFERROR((IF(CY22="SI",CU22,0)/AV22),"REVISAR"),0)</f>
        <v>0</v>
      </c>
      <c r="CY22" s="70" t="s">
        <v>174</v>
      </c>
      <c r="CZ22" s="71" t="s">
        <v>175</v>
      </c>
      <c r="DA22" s="75">
        <f t="shared" ref="DA22:DB25" si="101">IF(CX22="SI",CT22,0)</f>
        <v>0</v>
      </c>
      <c r="DB22" s="75">
        <f>IF(CY22="SI",CU22,0)</f>
        <v>0</v>
      </c>
      <c r="DC22" s="71"/>
      <c r="DD22" s="68">
        <f t="shared" si="86"/>
        <v>0</v>
      </c>
      <c r="DE22" s="69">
        <f t="shared" ref="DE22:DE23" si="102">+IF(DF22="SI",IFERROR((IF(DF22="SI",DB22,0)/AV22),"REVISAR"),0)</f>
        <v>0</v>
      </c>
      <c r="DF22" s="70" t="s">
        <v>174</v>
      </c>
      <c r="DG22" s="71" t="s">
        <v>175</v>
      </c>
      <c r="DH22" s="75">
        <f t="shared" ref="DH22:DI32" si="103">IF(DE22="SI",DA22,0)</f>
        <v>0</v>
      </c>
      <c r="DI22" s="75">
        <f t="shared" si="103"/>
        <v>0</v>
      </c>
      <c r="DJ22" s="71"/>
      <c r="DK22" s="68">
        <f t="shared" si="87"/>
        <v>0</v>
      </c>
      <c r="DL22" s="69">
        <f t="shared" ref="DL22:DL23" si="104">+IF(DM22="SI",IFERROR((IF(DM22="SI",DI22,0)/AV22),"REVISAR"),0)</f>
        <v>0</v>
      </c>
      <c r="DM22" s="70" t="s">
        <v>174</v>
      </c>
      <c r="DN22" s="71" t="s">
        <v>175</v>
      </c>
      <c r="DO22" s="75">
        <f t="shared" ref="DO22:DP25" si="105">IF(DL22="SI",DH22,0)</f>
        <v>0</v>
      </c>
      <c r="DP22" s="75">
        <f t="shared" si="105"/>
        <v>0</v>
      </c>
      <c r="DQ22" s="71"/>
      <c r="DR22" s="68">
        <f t="shared" si="88"/>
        <v>0</v>
      </c>
      <c r="DS22" s="69">
        <f t="shared" ref="DS22:DS23" si="106">+IF(DT22="SI",IFERROR((IF(DT22="SI",DP22,0)/AV22),"REVISAR"),0)</f>
        <v>0</v>
      </c>
      <c r="DT22" s="70" t="s">
        <v>174</v>
      </c>
      <c r="DU22" s="71" t="s">
        <v>175</v>
      </c>
      <c r="DV22" s="75">
        <f t="shared" ref="DV22:DW32" si="107">IF(DS22="SI",DO22,0)</f>
        <v>0</v>
      </c>
      <c r="DW22" s="75">
        <f t="shared" si="107"/>
        <v>0</v>
      </c>
      <c r="DX22" s="71"/>
      <c r="DY22" s="68">
        <f t="shared" si="89"/>
        <v>0</v>
      </c>
      <c r="DZ22" s="69">
        <f t="shared" ref="DZ22:DZ23" si="108">+IF(EA22="SI",IFERROR((IF(EA22="SI",DW22,0)/AV22),"REVISAR"),0)</f>
        <v>0</v>
      </c>
      <c r="EA22" s="70" t="s">
        <v>174</v>
      </c>
      <c r="EB22" s="71" t="s">
        <v>175</v>
      </c>
      <c r="EC22" s="77">
        <f t="shared" si="67"/>
        <v>2000</v>
      </c>
      <c r="ED22" s="71"/>
      <c r="EE22" s="71"/>
      <c r="EF22" s="68">
        <f t="shared" si="90"/>
        <v>1</v>
      </c>
      <c r="EG22" s="69">
        <f t="shared" ref="EG22:EG23" si="109">+IF(EH22="SI",IFERROR((IF(EH22="SI",ED22,0)/AV22),"REVISAR"),0)</f>
        <v>0</v>
      </c>
      <c r="EH22" s="70" t="s">
        <v>174</v>
      </c>
      <c r="EI22" s="71" t="s">
        <v>175</v>
      </c>
      <c r="EJ22" s="80"/>
      <c r="EK22" s="78">
        <v>2024</v>
      </c>
      <c r="EL22" s="79" t="str">
        <f>+VLOOKUP(C22,[1]Listas_desplega!$AI$22:$AJ$44,2,0)</f>
        <v>DCE</v>
      </c>
      <c r="EM22" s="79" t="str">
        <f>+VLOOKUP(I22,[1]Listas_desplega!$BY$2:$BZ$7,2,0)</f>
        <v>T_2</v>
      </c>
      <c r="EN22" s="79" t="str">
        <f>+VLOOKUP(J22,[1]Listas_desplega!$BY$10:$BZ$23,2,0)</f>
        <v>T_2_C_2</v>
      </c>
      <c r="EO22" s="79" t="str">
        <f>+VLOOKUP(K22,[1]Listas_desplega!$BY$27:$BZ$54,2,0)</f>
        <v>T_2_C_2_ET_1</v>
      </c>
      <c r="EP22" s="79" t="str">
        <f>+VLOOKUP(L22,[1]Listas_desplega!$BY$57:$BZ$105,2,0)</f>
        <v>T_2_C_2_ET_1_CPT_8</v>
      </c>
      <c r="EQ22" s="80" t="str">
        <f>+VLOOKUP(M22,[1]Listas_desplega!$J$2:$K$11,2,FALSE)</f>
        <v>Eje_E_6</v>
      </c>
      <c r="ER22" s="80"/>
    </row>
    <row r="23" spans="1:150" s="81" customFormat="1" ht="15" customHeight="1" x14ac:dyDescent="0.25">
      <c r="A23" s="51" t="str">
        <f t="shared" si="18"/>
        <v>A.64P_VPBM_2024</v>
      </c>
      <c r="B23" s="52" t="s">
        <v>152</v>
      </c>
      <c r="C23" s="53" t="s">
        <v>324</v>
      </c>
      <c r="D23" s="53" t="s">
        <v>325</v>
      </c>
      <c r="E23" s="54" t="s">
        <v>154</v>
      </c>
      <c r="F23" s="54" t="s">
        <v>155</v>
      </c>
      <c r="G23" s="55" t="s">
        <v>156</v>
      </c>
      <c r="H23" s="54" t="s">
        <v>334</v>
      </c>
      <c r="I23" s="54" t="s">
        <v>158</v>
      </c>
      <c r="J23" s="52" t="s">
        <v>159</v>
      </c>
      <c r="K23" s="52" t="s">
        <v>160</v>
      </c>
      <c r="L23" s="52" t="s">
        <v>176</v>
      </c>
      <c r="M23" s="52" t="s">
        <v>177</v>
      </c>
      <c r="N23" s="56" t="s">
        <v>178</v>
      </c>
      <c r="O23" s="60" t="s">
        <v>335</v>
      </c>
      <c r="P23" s="54" t="s">
        <v>336</v>
      </c>
      <c r="Q23" s="61" t="s">
        <v>165</v>
      </c>
      <c r="R23" s="61" t="s">
        <v>166</v>
      </c>
      <c r="S23" s="54" t="s">
        <v>337</v>
      </c>
      <c r="T23" s="60" t="s">
        <v>168</v>
      </c>
      <c r="U23" s="60" t="s">
        <v>193</v>
      </c>
      <c r="V23" s="60">
        <v>120</v>
      </c>
      <c r="W23" s="54" t="s">
        <v>330</v>
      </c>
      <c r="X23" s="60" t="s">
        <v>331</v>
      </c>
      <c r="Y23" s="52"/>
      <c r="Z23" s="61"/>
      <c r="AA23" s="61"/>
      <c r="AB23" s="61"/>
      <c r="AC23" s="61"/>
      <c r="AD23" s="61"/>
      <c r="AE23" s="61">
        <v>3932</v>
      </c>
      <c r="AF23" s="61"/>
      <c r="AG23" s="61" t="s">
        <v>173</v>
      </c>
      <c r="AH23" s="60"/>
      <c r="AI23" s="60" t="s">
        <v>173</v>
      </c>
      <c r="AJ23" s="60"/>
      <c r="AK23" s="60" t="s">
        <v>173</v>
      </c>
      <c r="AL23" s="60"/>
      <c r="AM23" s="60"/>
      <c r="AN23" s="60"/>
      <c r="AO23" s="60"/>
      <c r="AP23" s="60"/>
      <c r="AQ23" s="60"/>
      <c r="AR23" s="62"/>
      <c r="AS23" s="60"/>
      <c r="AT23" s="63">
        <v>2500</v>
      </c>
      <c r="AU23" s="63">
        <v>500</v>
      </c>
      <c r="AV23" s="63">
        <v>500</v>
      </c>
      <c r="AW23" s="63">
        <v>500</v>
      </c>
      <c r="AX23" s="63">
        <v>500</v>
      </c>
      <c r="AY23" s="63">
        <v>2000</v>
      </c>
      <c r="AZ23" s="60"/>
      <c r="BA23" s="60"/>
      <c r="BB23" s="60"/>
      <c r="BC23" s="64"/>
      <c r="BD23" s="117">
        <v>0</v>
      </c>
      <c r="BE23" s="117">
        <v>0</v>
      </c>
      <c r="BF23" s="71"/>
      <c r="BG23" s="68">
        <f t="shared" si="79"/>
        <v>0</v>
      </c>
      <c r="BH23" s="69">
        <f t="shared" si="91"/>
        <v>0</v>
      </c>
      <c r="BI23" s="70" t="s">
        <v>174</v>
      </c>
      <c r="BJ23" s="71" t="s">
        <v>175</v>
      </c>
      <c r="BK23" s="98">
        <v>0</v>
      </c>
      <c r="BL23" s="75">
        <v>0</v>
      </c>
      <c r="BM23" s="71"/>
      <c r="BN23" s="68">
        <f t="shared" si="80"/>
        <v>0</v>
      </c>
      <c r="BO23" s="69">
        <f t="shared" si="92"/>
        <v>0</v>
      </c>
      <c r="BP23" s="70" t="s">
        <v>174</v>
      </c>
      <c r="BQ23" s="67" t="s">
        <v>175</v>
      </c>
      <c r="BR23" s="118">
        <v>0</v>
      </c>
      <c r="BS23" s="75">
        <v>0</v>
      </c>
      <c r="BT23" s="67" t="s">
        <v>338</v>
      </c>
      <c r="BU23" s="68">
        <f t="shared" si="81"/>
        <v>0</v>
      </c>
      <c r="BV23" s="69">
        <f t="shared" si="93"/>
        <v>0</v>
      </c>
      <c r="BW23" s="70" t="s">
        <v>318</v>
      </c>
      <c r="BX23" s="67" t="s">
        <v>333</v>
      </c>
      <c r="BY23" s="75">
        <v>0</v>
      </c>
      <c r="BZ23" s="75">
        <v>0</v>
      </c>
      <c r="CA23" s="71"/>
      <c r="CB23" s="68">
        <f t="shared" si="82"/>
        <v>0</v>
      </c>
      <c r="CC23" s="69">
        <f t="shared" si="94"/>
        <v>0</v>
      </c>
      <c r="CD23" s="70" t="s">
        <v>174</v>
      </c>
      <c r="CE23" s="71" t="s">
        <v>175</v>
      </c>
      <c r="CF23" s="75">
        <f t="shared" si="95"/>
        <v>0</v>
      </c>
      <c r="CG23" s="75">
        <f t="shared" si="95"/>
        <v>0</v>
      </c>
      <c r="CH23" s="71"/>
      <c r="CI23" s="68">
        <f t="shared" si="83"/>
        <v>0</v>
      </c>
      <c r="CJ23" s="69">
        <f t="shared" si="96"/>
        <v>0</v>
      </c>
      <c r="CK23" s="70" t="s">
        <v>174</v>
      </c>
      <c r="CL23" s="71" t="s">
        <v>175</v>
      </c>
      <c r="CM23" s="75">
        <f t="shared" si="97"/>
        <v>0</v>
      </c>
      <c r="CN23" s="75">
        <f t="shared" si="97"/>
        <v>0</v>
      </c>
      <c r="CO23" s="71"/>
      <c r="CP23" s="68">
        <f t="shared" si="84"/>
        <v>0</v>
      </c>
      <c r="CQ23" s="69">
        <f t="shared" si="98"/>
        <v>0</v>
      </c>
      <c r="CR23" s="70" t="s">
        <v>174</v>
      </c>
      <c r="CS23" s="71" t="s">
        <v>175</v>
      </c>
      <c r="CT23" s="75">
        <f t="shared" si="99"/>
        <v>0</v>
      </c>
      <c r="CU23" s="75">
        <f>IF(CR23="SI",CN23,0)</f>
        <v>0</v>
      </c>
      <c r="CV23" s="71"/>
      <c r="CW23" s="68">
        <f t="shared" si="85"/>
        <v>0</v>
      </c>
      <c r="CX23" s="69">
        <f t="shared" si="100"/>
        <v>0</v>
      </c>
      <c r="CY23" s="70" t="s">
        <v>174</v>
      </c>
      <c r="CZ23" s="71" t="s">
        <v>175</v>
      </c>
      <c r="DA23" s="75">
        <f t="shared" si="101"/>
        <v>0</v>
      </c>
      <c r="DB23" s="75">
        <f>IF(CY23="SI",CU23,0)</f>
        <v>0</v>
      </c>
      <c r="DC23" s="71"/>
      <c r="DD23" s="68">
        <f t="shared" si="86"/>
        <v>0</v>
      </c>
      <c r="DE23" s="69">
        <f t="shared" si="102"/>
        <v>0</v>
      </c>
      <c r="DF23" s="70" t="s">
        <v>174</v>
      </c>
      <c r="DG23" s="71" t="s">
        <v>175</v>
      </c>
      <c r="DH23" s="75">
        <f t="shared" si="103"/>
        <v>0</v>
      </c>
      <c r="DI23" s="75">
        <f t="shared" si="103"/>
        <v>0</v>
      </c>
      <c r="DJ23" s="71"/>
      <c r="DK23" s="68">
        <f t="shared" si="87"/>
        <v>0</v>
      </c>
      <c r="DL23" s="69">
        <f t="shared" si="104"/>
        <v>0</v>
      </c>
      <c r="DM23" s="70" t="s">
        <v>174</v>
      </c>
      <c r="DN23" s="71" t="s">
        <v>175</v>
      </c>
      <c r="DO23" s="75">
        <f t="shared" si="105"/>
        <v>0</v>
      </c>
      <c r="DP23" s="75">
        <f t="shared" si="105"/>
        <v>0</v>
      </c>
      <c r="DQ23" s="71"/>
      <c r="DR23" s="68">
        <f t="shared" si="88"/>
        <v>0</v>
      </c>
      <c r="DS23" s="69">
        <f t="shared" si="106"/>
        <v>0</v>
      </c>
      <c r="DT23" s="70" t="s">
        <v>174</v>
      </c>
      <c r="DU23" s="71" t="s">
        <v>175</v>
      </c>
      <c r="DV23" s="75">
        <f t="shared" si="107"/>
        <v>0</v>
      </c>
      <c r="DW23" s="75">
        <f t="shared" si="107"/>
        <v>0</v>
      </c>
      <c r="DX23" s="71"/>
      <c r="DY23" s="68">
        <f t="shared" si="89"/>
        <v>0</v>
      </c>
      <c r="DZ23" s="69">
        <f t="shared" si="108"/>
        <v>0</v>
      </c>
      <c r="EA23" s="70" t="s">
        <v>174</v>
      </c>
      <c r="EB23" s="71" t="s">
        <v>175</v>
      </c>
      <c r="EC23" s="77">
        <f t="shared" si="67"/>
        <v>500</v>
      </c>
      <c r="ED23" s="71"/>
      <c r="EE23" s="71"/>
      <c r="EF23" s="68">
        <f t="shared" si="90"/>
        <v>1</v>
      </c>
      <c r="EG23" s="69">
        <f t="shared" si="109"/>
        <v>0</v>
      </c>
      <c r="EH23" s="70" t="s">
        <v>174</v>
      </c>
      <c r="EI23" s="71" t="s">
        <v>175</v>
      </c>
      <c r="EJ23" s="80"/>
      <c r="EK23" s="78">
        <v>2024</v>
      </c>
      <c r="EL23" s="79" t="str">
        <f>+VLOOKUP(C23,[1]Listas_desplega!$AI$22:$AJ$44,2,0)</f>
        <v>DCE</v>
      </c>
      <c r="EM23" s="79" t="str">
        <f>+VLOOKUP(I23,[1]Listas_desplega!$BY$2:$BZ$7,2,0)</f>
        <v>T_2</v>
      </c>
      <c r="EN23" s="79" t="str">
        <f>+VLOOKUP(J23,[1]Listas_desplega!$BY$10:$BZ$23,2,0)</f>
        <v>T_2_C_2</v>
      </c>
      <c r="EO23" s="79" t="str">
        <f>+VLOOKUP(K23,[1]Listas_desplega!$BY$27:$BZ$54,2,0)</f>
        <v>T_2_C_2_ET_1</v>
      </c>
      <c r="EP23" s="79" t="str">
        <f>+VLOOKUP(L23,[1]Listas_desplega!$BY$57:$BZ$105,2,0)</f>
        <v>T_2_C_2_ET_1_CPT_8</v>
      </c>
      <c r="EQ23" s="80" t="str">
        <f>+VLOOKUP(M23,[1]Listas_desplega!$J$2:$K$11,2,FALSE)</f>
        <v>Eje_E_6</v>
      </c>
      <c r="ER23" s="80"/>
    </row>
    <row r="24" spans="1:150" s="81" customFormat="1" ht="15" customHeight="1" x14ac:dyDescent="0.25">
      <c r="A24" s="51" t="str">
        <f t="shared" si="18"/>
        <v>A.40_VPBM_2024</v>
      </c>
      <c r="B24" s="52" t="s">
        <v>152</v>
      </c>
      <c r="C24" s="53" t="s">
        <v>324</v>
      </c>
      <c r="D24" s="53" t="s">
        <v>325</v>
      </c>
      <c r="E24" s="54" t="s">
        <v>154</v>
      </c>
      <c r="F24" s="54" t="s">
        <v>155</v>
      </c>
      <c r="G24" s="55" t="s">
        <v>156</v>
      </c>
      <c r="H24" s="54" t="s">
        <v>334</v>
      </c>
      <c r="I24" s="54" t="s">
        <v>158</v>
      </c>
      <c r="J24" s="54" t="s">
        <v>159</v>
      </c>
      <c r="K24" s="54" t="s">
        <v>160</v>
      </c>
      <c r="L24" s="54" t="s">
        <v>176</v>
      </c>
      <c r="M24" s="52" t="s">
        <v>208</v>
      </c>
      <c r="N24" s="56" t="s">
        <v>339</v>
      </c>
      <c r="O24" s="60" t="s">
        <v>340</v>
      </c>
      <c r="P24" s="54" t="s">
        <v>341</v>
      </c>
      <c r="Q24" s="61" t="s">
        <v>165</v>
      </c>
      <c r="R24" s="61" t="s">
        <v>263</v>
      </c>
      <c r="S24" s="54" t="s">
        <v>342</v>
      </c>
      <c r="T24" s="60" t="s">
        <v>181</v>
      </c>
      <c r="U24" s="60" t="s">
        <v>193</v>
      </c>
      <c r="V24" s="60">
        <v>120</v>
      </c>
      <c r="W24" s="54" t="s">
        <v>343</v>
      </c>
      <c r="X24" s="60" t="s">
        <v>331</v>
      </c>
      <c r="Y24" s="52"/>
      <c r="Z24" s="61"/>
      <c r="AA24" s="61"/>
      <c r="AB24" s="61"/>
      <c r="AC24" s="61"/>
      <c r="AD24" s="61"/>
      <c r="AE24" s="61"/>
      <c r="AF24" s="61"/>
      <c r="AG24" s="61"/>
      <c r="AH24" s="60"/>
      <c r="AI24" s="60" t="s">
        <v>173</v>
      </c>
      <c r="AJ24" s="60" t="s">
        <v>344</v>
      </c>
      <c r="AK24" s="60" t="s">
        <v>173</v>
      </c>
      <c r="AL24" s="60"/>
      <c r="AM24" s="60"/>
      <c r="AN24" s="60"/>
      <c r="AO24" s="60"/>
      <c r="AP24" s="60"/>
      <c r="AQ24" s="60"/>
      <c r="AR24" s="62"/>
      <c r="AS24" s="60"/>
      <c r="AT24" s="63">
        <v>9.1999999999999993</v>
      </c>
      <c r="AU24" s="63">
        <v>10.7</v>
      </c>
      <c r="AV24" s="63">
        <v>12.2</v>
      </c>
      <c r="AW24" s="63">
        <v>13.7</v>
      </c>
      <c r="AX24" s="63">
        <v>15.2</v>
      </c>
      <c r="AY24" s="63">
        <v>15.2</v>
      </c>
      <c r="AZ24" s="119"/>
      <c r="BA24" s="119"/>
      <c r="BB24" s="119"/>
      <c r="BC24" s="120"/>
      <c r="BD24" s="117">
        <v>0</v>
      </c>
      <c r="BE24" s="117">
        <v>0</v>
      </c>
      <c r="BF24" s="71"/>
      <c r="BG24" s="100">
        <f t="shared" ref="BG24:BG25" si="110">IFERROR(((BD24-$AT24)/($AV24-$AT24)),0)</f>
        <v>-3.0666666666666664</v>
      </c>
      <c r="BH24" s="69">
        <f t="shared" ref="BH24:BH25" si="111">+IF(BI24="SI",IFERROR((((IF(BI24="SI",(BE24-AS24),0)))/(AT24-AS24)),"REVISAR"),0)</f>
        <v>0</v>
      </c>
      <c r="BI24" s="70" t="s">
        <v>174</v>
      </c>
      <c r="BJ24" s="71" t="s">
        <v>175</v>
      </c>
      <c r="BK24" s="121">
        <v>0</v>
      </c>
      <c r="BL24" s="75">
        <v>0</v>
      </c>
      <c r="BM24" s="71"/>
      <c r="BN24" s="100">
        <f t="shared" ref="BN24:BN25" si="112">IFERROR(((BK24-$AT24)/($AV24-$AT24)),0)</f>
        <v>-3.0666666666666664</v>
      </c>
      <c r="BO24" s="69">
        <f t="shared" ref="BO24:BO25" si="113">+IF(BP24="SI",IFERROR((((IF(BP24="SI",(BL24-AS24),0)))/(AT24-AS24)),"REVISAR"),0)</f>
        <v>0</v>
      </c>
      <c r="BP24" s="70" t="s">
        <v>174</v>
      </c>
      <c r="BQ24" s="67" t="s">
        <v>175</v>
      </c>
      <c r="BR24" s="118">
        <v>0</v>
      </c>
      <c r="BS24" s="75">
        <v>0</v>
      </c>
      <c r="BT24" s="67" t="s">
        <v>345</v>
      </c>
      <c r="BU24" s="100">
        <f t="shared" ref="BU24:BU25" si="114">IFERROR(((BR24-$AT24)/($AV24-$AT24)),0)</f>
        <v>-3.0666666666666664</v>
      </c>
      <c r="BV24" s="69">
        <f t="shared" ref="BV24:BV25" si="115">+IF(BW24="SI",IFERROR((((IF(BW24="SI",(BS24-AS24),0)))/(AT24-AS24)),"REVISAR"),0)</f>
        <v>0</v>
      </c>
      <c r="BW24" s="70" t="s">
        <v>205</v>
      </c>
      <c r="BX24" s="67" t="s">
        <v>346</v>
      </c>
      <c r="BY24" s="75">
        <v>0</v>
      </c>
      <c r="BZ24" s="75">
        <v>0</v>
      </c>
      <c r="CA24" s="71"/>
      <c r="CB24" s="100">
        <f t="shared" ref="CB24:CB25" si="116">IFERROR(((BY24-$AT24)/($AV24-$AT24)),0)</f>
        <v>-3.0666666666666664</v>
      </c>
      <c r="CC24" s="69">
        <f t="shared" ref="CC24:CC25" si="117">+IF(CD24="SI",IFERROR((((IF(CD24="SI",(BZ24-AS24),0)))/(AT24-AS24)),"REVISAR"),0)</f>
        <v>0</v>
      </c>
      <c r="CD24" s="70" t="s">
        <v>174</v>
      </c>
      <c r="CE24" s="71" t="s">
        <v>175</v>
      </c>
      <c r="CF24" s="75">
        <f t="shared" si="95"/>
        <v>0</v>
      </c>
      <c r="CG24" s="75">
        <f t="shared" si="95"/>
        <v>0</v>
      </c>
      <c r="CH24" s="71"/>
      <c r="CI24" s="100">
        <f t="shared" ref="CI24:CI25" si="118">IFERROR(((CF24-$AT24)/($AV24-$AT24)),0)</f>
        <v>-3.0666666666666664</v>
      </c>
      <c r="CJ24" s="69">
        <f t="shared" ref="CJ24:CJ25" si="119">+IF(CK24="SI",IFERROR((((IF(CK24="SI",(CG24-AS24),0)))/(AT24-AS24)),"REVISAR"),0)</f>
        <v>0</v>
      </c>
      <c r="CK24" s="70" t="s">
        <v>174</v>
      </c>
      <c r="CL24" s="71" t="s">
        <v>175</v>
      </c>
      <c r="CM24" s="75">
        <f t="shared" si="97"/>
        <v>0</v>
      </c>
      <c r="CN24" s="75">
        <f>IF(CK24="SI",CG24,0)</f>
        <v>0</v>
      </c>
      <c r="CO24" s="71"/>
      <c r="CP24" s="100">
        <f t="shared" ref="CP24:CP25" si="120">IFERROR(((CM24-$AT24)/($AV24-$AT24)),0)</f>
        <v>-3.0666666666666664</v>
      </c>
      <c r="CQ24" s="69">
        <f t="shared" ref="CQ24:CQ25" si="121">+IF(CR24="SI",IFERROR((((IF(CR24="SI",(CN24-AS24),0)))/(AT24-AS24)),"REVISAR"),0)</f>
        <v>0</v>
      </c>
      <c r="CR24" s="70" t="s">
        <v>174</v>
      </c>
      <c r="CS24" s="71" t="s">
        <v>175</v>
      </c>
      <c r="CT24" s="75">
        <f t="shared" si="99"/>
        <v>0</v>
      </c>
      <c r="CU24" s="75">
        <f t="shared" si="99"/>
        <v>0</v>
      </c>
      <c r="CV24" s="71"/>
      <c r="CW24" s="100">
        <f t="shared" ref="CW24:CW25" si="122">IFERROR(((CT24-$AT24)/($AV24-$AT24)),0)</f>
        <v>-3.0666666666666664</v>
      </c>
      <c r="CX24" s="69">
        <f t="shared" ref="CX24:CX25" si="123">+IF(CY24="SI",IFERROR((((IF(CY24="SI",(CU24-AS24),0)))/(AT24-AS24)),"REVISAR"),0)</f>
        <v>0</v>
      </c>
      <c r="CY24" s="70" t="s">
        <v>174</v>
      </c>
      <c r="CZ24" s="71" t="s">
        <v>175</v>
      </c>
      <c r="DA24" s="75">
        <f t="shared" si="101"/>
        <v>0</v>
      </c>
      <c r="DB24" s="75">
        <f t="shared" si="101"/>
        <v>0</v>
      </c>
      <c r="DC24" s="71"/>
      <c r="DD24" s="100">
        <f t="shared" ref="DD24:DD25" si="124">IFERROR(((DA24-$AT24)/($AV24-$AT24)),0)</f>
        <v>-3.0666666666666664</v>
      </c>
      <c r="DE24" s="69">
        <f t="shared" ref="DE24:DE25" si="125">+IF(DF24="SI",IFERROR((((IF(DF24="SI",(DB24-AS24),0)))/(AT24-AS24)),"REVISAR"),0)</f>
        <v>0</v>
      </c>
      <c r="DF24" s="70" t="s">
        <v>174</v>
      </c>
      <c r="DG24" s="71" t="s">
        <v>175</v>
      </c>
      <c r="DH24" s="75">
        <f t="shared" si="103"/>
        <v>0</v>
      </c>
      <c r="DI24" s="75">
        <f t="shared" si="103"/>
        <v>0</v>
      </c>
      <c r="DJ24" s="71"/>
      <c r="DK24" s="100">
        <f t="shared" ref="DK24:DK25" si="126">IFERROR(((DH24-$AT24)/($AV24-$AT24)),0)</f>
        <v>-3.0666666666666664</v>
      </c>
      <c r="DL24" s="69">
        <f t="shared" ref="DL24:DL25" si="127">+IF(DM24="SI",IFERROR((((IF(DM24="SI",(DI24-AS24),0)))/(AT24-AS24)),"REVISAR"),0)</f>
        <v>0</v>
      </c>
      <c r="DM24" s="70" t="s">
        <v>174</v>
      </c>
      <c r="DN24" s="71" t="s">
        <v>175</v>
      </c>
      <c r="DO24" s="75">
        <f t="shared" si="105"/>
        <v>0</v>
      </c>
      <c r="DP24" s="75">
        <f t="shared" si="105"/>
        <v>0</v>
      </c>
      <c r="DQ24" s="71"/>
      <c r="DR24" s="100">
        <f t="shared" ref="DR24:DR25" si="128">IFERROR(((DO24-$AT24)/($AV24-$AT24)),0)</f>
        <v>-3.0666666666666664</v>
      </c>
      <c r="DS24" s="69">
        <f t="shared" ref="DS24:DS25" si="129">+IF(DT24="SI",IFERROR((((IF(DT24="SI",(DP24-AS24),0)))/(AT24-AS24)),"REVISAR"),0)</f>
        <v>0</v>
      </c>
      <c r="DT24" s="70" t="s">
        <v>174</v>
      </c>
      <c r="DU24" s="71" t="s">
        <v>175</v>
      </c>
      <c r="DV24" s="75">
        <f t="shared" si="107"/>
        <v>0</v>
      </c>
      <c r="DW24" s="75">
        <f t="shared" si="107"/>
        <v>0</v>
      </c>
      <c r="DX24" s="71"/>
      <c r="DY24" s="100">
        <f t="shared" ref="DY24:DY25" si="130">IFERROR(((DV24-$AT24)/($AV24-$AT24)),0)</f>
        <v>-3.0666666666666664</v>
      </c>
      <c r="DZ24" s="69">
        <f t="shared" ref="DZ24:DZ25" si="131">+IF(EA24="SI",IFERROR((((IF(EA24="SI",(DW24-AS24),0)))/(AT24-AS24)),"REVISAR"),0)</f>
        <v>0</v>
      </c>
      <c r="EA24" s="70" t="s">
        <v>174</v>
      </c>
      <c r="EB24" s="71" t="s">
        <v>175</v>
      </c>
      <c r="EC24" s="77">
        <f t="shared" si="67"/>
        <v>12.2</v>
      </c>
      <c r="ED24" s="71"/>
      <c r="EE24" s="71"/>
      <c r="EF24" s="100">
        <f t="shared" ref="EF24:EF25" si="132">IFERROR(((EC24-$AT24)/($AV24-$AT24)),0)</f>
        <v>1</v>
      </c>
      <c r="EG24" s="69">
        <f t="shared" ref="EG24:EG25" si="133">+IF(EH24="SI",IFERROR((((IF(EH24="SI",(ED24-AS24),0)))/(AT24-AS24)),"REVISAR"),0)</f>
        <v>0</v>
      </c>
      <c r="EH24" s="70" t="s">
        <v>174</v>
      </c>
      <c r="EI24" s="71" t="s">
        <v>175</v>
      </c>
      <c r="EJ24" s="80"/>
      <c r="EK24" s="78">
        <v>2024</v>
      </c>
      <c r="EL24" s="79" t="str">
        <f>+VLOOKUP(C24,[1]Listas_desplega!$AI$22:$AJ$44,2,0)</f>
        <v>DCE</v>
      </c>
      <c r="EM24" s="79" t="str">
        <f>+VLOOKUP(I24,[1]Listas_desplega!$BY$2:$BZ$7,2,0)</f>
        <v>T_2</v>
      </c>
      <c r="EN24" s="79" t="str">
        <f>+VLOOKUP(J24,[1]Listas_desplega!$BY$10:$BZ$23,2,0)</f>
        <v>T_2_C_2</v>
      </c>
      <c r="EO24" s="79" t="str">
        <f>+VLOOKUP(K24,[1]Listas_desplega!$BY$27:$BZ$54,2,0)</f>
        <v>T_2_C_2_ET_1</v>
      </c>
      <c r="EP24" s="79" t="str">
        <f>+VLOOKUP(L24,[1]Listas_desplega!$BY$57:$BZ$105,2,0)</f>
        <v>T_2_C_2_ET_1_CPT_8</v>
      </c>
      <c r="EQ24" s="80" t="str">
        <f>+VLOOKUP(M24,[1]Listas_desplega!$J$2:$K$11,2,FALSE)</f>
        <v>Eje_E_3</v>
      </c>
      <c r="ER24" s="80"/>
    </row>
    <row r="25" spans="1:150" s="81" customFormat="1" ht="15" customHeight="1" x14ac:dyDescent="0.25">
      <c r="A25" s="51" t="str">
        <f t="shared" si="18"/>
        <v>A.40P_VPBM_2024</v>
      </c>
      <c r="B25" s="52" t="s">
        <v>152</v>
      </c>
      <c r="C25" s="53" t="s">
        <v>324</v>
      </c>
      <c r="D25" s="53" t="s">
        <v>325</v>
      </c>
      <c r="E25" s="54" t="s">
        <v>154</v>
      </c>
      <c r="F25" s="54" t="s">
        <v>155</v>
      </c>
      <c r="G25" s="55" t="s">
        <v>156</v>
      </c>
      <c r="H25" s="54" t="s">
        <v>334</v>
      </c>
      <c r="I25" s="54" t="s">
        <v>158</v>
      </c>
      <c r="J25" s="54" t="s">
        <v>159</v>
      </c>
      <c r="K25" s="54" t="s">
        <v>160</v>
      </c>
      <c r="L25" s="54" t="s">
        <v>176</v>
      </c>
      <c r="M25" s="52" t="s">
        <v>208</v>
      </c>
      <c r="N25" s="56" t="s">
        <v>339</v>
      </c>
      <c r="O25" s="60" t="s">
        <v>347</v>
      </c>
      <c r="P25" s="54" t="s">
        <v>348</v>
      </c>
      <c r="Q25" s="61" t="s">
        <v>165</v>
      </c>
      <c r="R25" s="61" t="s">
        <v>263</v>
      </c>
      <c r="S25" s="54" t="s">
        <v>349</v>
      </c>
      <c r="T25" s="60" t="s">
        <v>181</v>
      </c>
      <c r="U25" s="60" t="s">
        <v>193</v>
      </c>
      <c r="V25" s="60">
        <v>120</v>
      </c>
      <c r="W25" s="54" t="s">
        <v>343</v>
      </c>
      <c r="X25" s="60" t="s">
        <v>331</v>
      </c>
      <c r="Y25" s="52"/>
      <c r="Z25" s="61"/>
      <c r="AA25" s="61"/>
      <c r="AB25" s="61"/>
      <c r="AC25" s="61"/>
      <c r="AD25" s="61"/>
      <c r="AE25" s="61"/>
      <c r="AF25" s="61"/>
      <c r="AG25" s="61"/>
      <c r="AH25" s="60"/>
      <c r="AI25" s="60" t="s">
        <v>173</v>
      </c>
      <c r="AJ25" s="60" t="s">
        <v>344</v>
      </c>
      <c r="AK25" s="60" t="s">
        <v>173</v>
      </c>
      <c r="AL25" s="60"/>
      <c r="AM25" s="60"/>
      <c r="AN25" s="60"/>
      <c r="AO25" s="60"/>
      <c r="AP25" s="60"/>
      <c r="AQ25" s="60"/>
      <c r="AR25" s="62"/>
      <c r="AS25" s="60"/>
      <c r="AT25" s="63">
        <v>18.899999999999999</v>
      </c>
      <c r="AU25" s="63">
        <v>21.9</v>
      </c>
      <c r="AV25" s="63">
        <v>25.9</v>
      </c>
      <c r="AW25" s="63">
        <v>28.9</v>
      </c>
      <c r="AX25" s="63">
        <v>31</v>
      </c>
      <c r="AY25" s="63">
        <v>31</v>
      </c>
      <c r="AZ25" s="119"/>
      <c r="BA25" s="119"/>
      <c r="BB25" s="119"/>
      <c r="BC25" s="120"/>
      <c r="BD25" s="117">
        <v>0</v>
      </c>
      <c r="BE25" s="117">
        <v>0</v>
      </c>
      <c r="BF25" s="71"/>
      <c r="BG25" s="100">
        <f t="shared" si="110"/>
        <v>-2.6999999999999997</v>
      </c>
      <c r="BH25" s="69">
        <f t="shared" si="111"/>
        <v>0</v>
      </c>
      <c r="BI25" s="70" t="s">
        <v>174</v>
      </c>
      <c r="BJ25" s="71" t="s">
        <v>175</v>
      </c>
      <c r="BK25" s="121">
        <v>0</v>
      </c>
      <c r="BL25" s="75">
        <v>0</v>
      </c>
      <c r="BM25" s="71"/>
      <c r="BN25" s="100">
        <f t="shared" si="112"/>
        <v>-2.6999999999999997</v>
      </c>
      <c r="BO25" s="69">
        <f t="shared" si="113"/>
        <v>0</v>
      </c>
      <c r="BP25" s="70" t="s">
        <v>174</v>
      </c>
      <c r="BQ25" s="67" t="s">
        <v>175</v>
      </c>
      <c r="BR25" s="118">
        <v>0</v>
      </c>
      <c r="BS25" s="75">
        <v>0</v>
      </c>
      <c r="BT25" s="67" t="s">
        <v>350</v>
      </c>
      <c r="BU25" s="100">
        <f t="shared" si="114"/>
        <v>-2.6999999999999997</v>
      </c>
      <c r="BV25" s="69">
        <f t="shared" si="115"/>
        <v>0</v>
      </c>
      <c r="BW25" s="70" t="s">
        <v>205</v>
      </c>
      <c r="BX25" s="67" t="s">
        <v>351</v>
      </c>
      <c r="BY25" s="75">
        <v>0</v>
      </c>
      <c r="BZ25" s="75">
        <v>0</v>
      </c>
      <c r="CA25" s="71"/>
      <c r="CB25" s="100">
        <f t="shared" si="116"/>
        <v>-2.6999999999999997</v>
      </c>
      <c r="CC25" s="69">
        <f t="shared" si="117"/>
        <v>0</v>
      </c>
      <c r="CD25" s="70" t="s">
        <v>174</v>
      </c>
      <c r="CE25" s="71" t="s">
        <v>175</v>
      </c>
      <c r="CF25" s="75">
        <f t="shared" si="95"/>
        <v>0</v>
      </c>
      <c r="CG25" s="75">
        <f t="shared" si="95"/>
        <v>0</v>
      </c>
      <c r="CH25" s="71"/>
      <c r="CI25" s="100">
        <f t="shared" si="118"/>
        <v>-2.6999999999999997</v>
      </c>
      <c r="CJ25" s="69">
        <f t="shared" si="119"/>
        <v>0</v>
      </c>
      <c r="CK25" s="70" t="s">
        <v>174</v>
      </c>
      <c r="CL25" s="71" t="s">
        <v>175</v>
      </c>
      <c r="CM25" s="75">
        <f t="shared" si="97"/>
        <v>0</v>
      </c>
      <c r="CN25" s="75">
        <f>IF(CK25="SI",CG25,0)</f>
        <v>0</v>
      </c>
      <c r="CO25" s="71"/>
      <c r="CP25" s="100">
        <f t="shared" si="120"/>
        <v>-2.6999999999999997</v>
      </c>
      <c r="CQ25" s="69">
        <f t="shared" si="121"/>
        <v>0</v>
      </c>
      <c r="CR25" s="70" t="s">
        <v>174</v>
      </c>
      <c r="CS25" s="71" t="s">
        <v>175</v>
      </c>
      <c r="CT25" s="75">
        <f t="shared" si="99"/>
        <v>0</v>
      </c>
      <c r="CU25" s="75">
        <f t="shared" si="99"/>
        <v>0</v>
      </c>
      <c r="CV25" s="71"/>
      <c r="CW25" s="100">
        <f t="shared" si="122"/>
        <v>-2.6999999999999997</v>
      </c>
      <c r="CX25" s="69">
        <f t="shared" si="123"/>
        <v>0</v>
      </c>
      <c r="CY25" s="70" t="s">
        <v>174</v>
      </c>
      <c r="CZ25" s="71" t="s">
        <v>175</v>
      </c>
      <c r="DA25" s="75">
        <f t="shared" si="101"/>
        <v>0</v>
      </c>
      <c r="DB25" s="75">
        <f t="shared" si="101"/>
        <v>0</v>
      </c>
      <c r="DC25" s="71"/>
      <c r="DD25" s="100">
        <f t="shared" si="124"/>
        <v>-2.6999999999999997</v>
      </c>
      <c r="DE25" s="69">
        <f t="shared" si="125"/>
        <v>0</v>
      </c>
      <c r="DF25" s="70" t="s">
        <v>174</v>
      </c>
      <c r="DG25" s="71" t="s">
        <v>175</v>
      </c>
      <c r="DH25" s="75">
        <f t="shared" si="103"/>
        <v>0</v>
      </c>
      <c r="DI25" s="75">
        <f t="shared" si="103"/>
        <v>0</v>
      </c>
      <c r="DJ25" s="71"/>
      <c r="DK25" s="100">
        <f t="shared" si="126"/>
        <v>-2.6999999999999997</v>
      </c>
      <c r="DL25" s="69">
        <f t="shared" si="127"/>
        <v>0</v>
      </c>
      <c r="DM25" s="70" t="s">
        <v>174</v>
      </c>
      <c r="DN25" s="71" t="s">
        <v>175</v>
      </c>
      <c r="DO25" s="75">
        <f t="shared" si="105"/>
        <v>0</v>
      </c>
      <c r="DP25" s="75">
        <f t="shared" si="105"/>
        <v>0</v>
      </c>
      <c r="DQ25" s="71"/>
      <c r="DR25" s="100">
        <f t="shared" si="128"/>
        <v>-2.6999999999999997</v>
      </c>
      <c r="DS25" s="69">
        <f t="shared" si="129"/>
        <v>0</v>
      </c>
      <c r="DT25" s="70" t="s">
        <v>174</v>
      </c>
      <c r="DU25" s="71" t="s">
        <v>175</v>
      </c>
      <c r="DV25" s="75">
        <f t="shared" si="107"/>
        <v>0</v>
      </c>
      <c r="DW25" s="75">
        <f t="shared" si="107"/>
        <v>0</v>
      </c>
      <c r="DX25" s="71"/>
      <c r="DY25" s="100">
        <f t="shared" si="130"/>
        <v>-2.6999999999999997</v>
      </c>
      <c r="DZ25" s="69">
        <f t="shared" si="131"/>
        <v>0</v>
      </c>
      <c r="EA25" s="70" t="s">
        <v>174</v>
      </c>
      <c r="EB25" s="71" t="s">
        <v>175</v>
      </c>
      <c r="EC25" s="77">
        <f t="shared" si="67"/>
        <v>25.9</v>
      </c>
      <c r="ED25" s="71"/>
      <c r="EE25" s="71"/>
      <c r="EF25" s="100">
        <f t="shared" si="132"/>
        <v>1</v>
      </c>
      <c r="EG25" s="69">
        <f t="shared" si="133"/>
        <v>0</v>
      </c>
      <c r="EH25" s="70" t="s">
        <v>174</v>
      </c>
      <c r="EI25" s="71" t="s">
        <v>175</v>
      </c>
      <c r="EJ25" s="80"/>
      <c r="EK25" s="78">
        <v>2024</v>
      </c>
      <c r="EL25" s="79" t="str">
        <f>+VLOOKUP(C25,[1]Listas_desplega!$AI$22:$AJ$44,2,0)</f>
        <v>DCE</v>
      </c>
      <c r="EM25" s="79" t="str">
        <f>+VLOOKUP(I25,[1]Listas_desplega!$BY$2:$BZ$7,2,0)</f>
        <v>T_2</v>
      </c>
      <c r="EN25" s="79" t="str">
        <f>+VLOOKUP(J25,[1]Listas_desplega!$BY$10:$BZ$23,2,0)</f>
        <v>T_2_C_2</v>
      </c>
      <c r="EO25" s="79" t="str">
        <f>+VLOOKUP(K25,[1]Listas_desplega!$BY$27:$BZ$54,2,0)</f>
        <v>T_2_C_2_ET_1</v>
      </c>
      <c r="EP25" s="79" t="str">
        <f>+VLOOKUP(L25,[1]Listas_desplega!$BY$57:$BZ$105,2,0)</f>
        <v>T_2_C_2_ET_1_CPT_8</v>
      </c>
      <c r="EQ25" s="80" t="str">
        <f>+VLOOKUP(M25,[1]Listas_desplega!$J$2:$K$11,2,FALSE)</f>
        <v>Eje_E_3</v>
      </c>
      <c r="ER25" s="80"/>
    </row>
    <row r="26" spans="1:150" s="81" customFormat="1" ht="15" customHeight="1" x14ac:dyDescent="0.25">
      <c r="A26" s="51" t="str">
        <f t="shared" si="18"/>
        <v>A.57_VPBM_2024</v>
      </c>
      <c r="B26" s="52" t="s">
        <v>152</v>
      </c>
      <c r="C26" s="53" t="s">
        <v>324</v>
      </c>
      <c r="D26" s="53" t="s">
        <v>325</v>
      </c>
      <c r="E26" s="54" t="s">
        <v>154</v>
      </c>
      <c r="F26" s="54" t="s">
        <v>155</v>
      </c>
      <c r="G26" s="55" t="s">
        <v>156</v>
      </c>
      <c r="H26" s="54" t="s">
        <v>352</v>
      </c>
      <c r="I26" s="54" t="s">
        <v>158</v>
      </c>
      <c r="J26" s="52" t="s">
        <v>159</v>
      </c>
      <c r="K26" s="52" t="s">
        <v>160</v>
      </c>
      <c r="L26" s="52" t="s">
        <v>176</v>
      </c>
      <c r="M26" s="52" t="s">
        <v>177</v>
      </c>
      <c r="N26" s="56" t="s">
        <v>178</v>
      </c>
      <c r="O26" s="60" t="s">
        <v>353</v>
      </c>
      <c r="P26" s="54" t="s">
        <v>354</v>
      </c>
      <c r="Q26" s="61" t="s">
        <v>165</v>
      </c>
      <c r="R26" s="61" t="s">
        <v>212</v>
      </c>
      <c r="S26" s="54" t="s">
        <v>355</v>
      </c>
      <c r="T26" s="60" t="s">
        <v>181</v>
      </c>
      <c r="U26" s="60" t="s">
        <v>169</v>
      </c>
      <c r="V26" s="60">
        <v>120</v>
      </c>
      <c r="W26" s="54" t="s">
        <v>356</v>
      </c>
      <c r="X26" s="60" t="s">
        <v>331</v>
      </c>
      <c r="Y26" s="52"/>
      <c r="Z26" s="61"/>
      <c r="AA26" s="61"/>
      <c r="AB26" s="61"/>
      <c r="AC26" s="61"/>
      <c r="AD26" s="61"/>
      <c r="AE26" s="61"/>
      <c r="AF26" s="61"/>
      <c r="AG26" s="61"/>
      <c r="AH26" s="60"/>
      <c r="AI26" s="60"/>
      <c r="AJ26" s="60"/>
      <c r="AK26" s="60"/>
      <c r="AL26" s="60"/>
      <c r="AM26" s="60"/>
      <c r="AN26" s="60"/>
      <c r="AO26" s="60"/>
      <c r="AP26" s="60"/>
      <c r="AQ26" s="60"/>
      <c r="AR26" s="62"/>
      <c r="AS26" s="60"/>
      <c r="AT26" s="63">
        <v>100</v>
      </c>
      <c r="AU26" s="63">
        <v>100</v>
      </c>
      <c r="AV26" s="63">
        <v>100</v>
      </c>
      <c r="AW26" s="63">
        <v>100</v>
      </c>
      <c r="AX26" s="63">
        <v>100</v>
      </c>
      <c r="AY26" s="63">
        <v>100</v>
      </c>
      <c r="AZ26" s="119"/>
      <c r="BA26" s="119"/>
      <c r="BB26" s="119"/>
      <c r="BC26" s="120"/>
      <c r="BD26" s="117">
        <v>0</v>
      </c>
      <c r="BE26" s="117">
        <v>0</v>
      </c>
      <c r="BF26" s="71"/>
      <c r="BG26" s="68">
        <f>IFERROR(BD26/AV26,0)</f>
        <v>0</v>
      </c>
      <c r="BH26" s="69">
        <f t="shared" ref="BH26" si="134">+IF(BI26="SI",IFERROR((IF(BI26="SI",BE26,0)/AV26),"REVISAR"),0)</f>
        <v>0</v>
      </c>
      <c r="BI26" s="70" t="s">
        <v>174</v>
      </c>
      <c r="BJ26" s="71" t="s">
        <v>175</v>
      </c>
      <c r="BK26" s="86">
        <v>0</v>
      </c>
      <c r="BL26" s="75">
        <v>0</v>
      </c>
      <c r="BM26" s="71"/>
      <c r="BN26" s="68">
        <f>+IFERROR(BK26/AV26,0)</f>
        <v>0</v>
      </c>
      <c r="BO26" s="69">
        <f t="shared" ref="BO26" si="135">+IF(BP26="SI",IFERROR((IF(BP26="SI",BL26,0)/AV26),"REVISAR"),0)</f>
        <v>0</v>
      </c>
      <c r="BP26" s="70" t="s">
        <v>174</v>
      </c>
      <c r="BQ26" s="67" t="s">
        <v>175</v>
      </c>
      <c r="BR26" s="86">
        <v>0</v>
      </c>
      <c r="BS26" s="75">
        <v>0</v>
      </c>
      <c r="BT26" s="67" t="s">
        <v>357</v>
      </c>
      <c r="BU26" s="68">
        <f>IFERROR(BR26/AV26,0)</f>
        <v>0</v>
      </c>
      <c r="BV26" s="69">
        <f>+IF(BW26="SI",IFERROR((IF(BW26="SI",BS26,0)/AV26),"REVISAR"),0)</f>
        <v>0</v>
      </c>
      <c r="BW26" s="70" t="s">
        <v>318</v>
      </c>
      <c r="BX26" s="67" t="s">
        <v>358</v>
      </c>
      <c r="BY26" s="75">
        <v>0</v>
      </c>
      <c r="BZ26" s="75">
        <v>0</v>
      </c>
      <c r="CA26" s="71"/>
      <c r="CB26" s="68">
        <f>IFERROR(BY26/$AV26,0)</f>
        <v>0</v>
      </c>
      <c r="CC26" s="69">
        <f>+IF(CD26="SI",IFERROR((IF(CD26="SI",BZ26,0)/AV26),"REVISAR"),0)</f>
        <v>0</v>
      </c>
      <c r="CD26" s="70" t="s">
        <v>174</v>
      </c>
      <c r="CE26" s="71" t="s">
        <v>175</v>
      </c>
      <c r="CF26" s="122">
        <v>0</v>
      </c>
      <c r="CG26" s="75">
        <f>IF(CD26="SI",BZ26,0)</f>
        <v>0</v>
      </c>
      <c r="CH26" s="71"/>
      <c r="CI26" s="68">
        <f>IFERROR(CF26/$AV26,0)</f>
        <v>0</v>
      </c>
      <c r="CJ26" s="69">
        <f t="shared" ref="CJ26" si="136">+IF(CK26="SI",IFERROR((IF(CK26="SI",CG26,0)/AV26),"REVISAR"),0)</f>
        <v>0</v>
      </c>
      <c r="CK26" s="70" t="s">
        <v>174</v>
      </c>
      <c r="CL26" s="71" t="s">
        <v>175</v>
      </c>
      <c r="CM26" s="123">
        <v>60</v>
      </c>
      <c r="CN26" s="124"/>
      <c r="CO26" s="71"/>
      <c r="CP26" s="68">
        <f>IFERROR(CM26/$AV26,0)</f>
        <v>0.6</v>
      </c>
      <c r="CQ26" s="69">
        <f t="shared" ref="CQ26" si="137">+IF(CR26="SI",IFERROR((IF(CR26="SI",CN26,0)/AV26),"REVISAR"),0)</f>
        <v>0</v>
      </c>
      <c r="CR26" s="70" t="s">
        <v>174</v>
      </c>
      <c r="CS26" s="71" t="s">
        <v>175</v>
      </c>
      <c r="CT26" s="125">
        <f>+CM26</f>
        <v>60</v>
      </c>
      <c r="CU26" s="75">
        <f>IF(CR26="SI",CN26,0)</f>
        <v>0</v>
      </c>
      <c r="CV26" s="71"/>
      <c r="CW26" s="68">
        <f>IFERROR(CT26/$AV26,0)</f>
        <v>0.6</v>
      </c>
      <c r="CX26" s="69">
        <f t="shared" ref="CX26" si="138">+IF(CY26="SI",IFERROR((IF(CY26="SI",CU26,0)/AV26),"REVISAR"),0)</f>
        <v>0</v>
      </c>
      <c r="CY26" s="70" t="s">
        <v>174</v>
      </c>
      <c r="CZ26" s="71" t="s">
        <v>175</v>
      </c>
      <c r="DA26" s="125">
        <f>+CT26</f>
        <v>60</v>
      </c>
      <c r="DB26" s="75">
        <f>IF(CY26="SI",CU26,0)</f>
        <v>0</v>
      </c>
      <c r="DC26" s="71"/>
      <c r="DD26" s="68">
        <f>IFERROR(DA26/$AV26,0)</f>
        <v>0.6</v>
      </c>
      <c r="DE26" s="69">
        <f t="shared" ref="DE26" si="139">+IF(DF26="SI",IFERROR((IF(DF26="SI",DB26,0)/AV26),"REVISAR"),0)</f>
        <v>0</v>
      </c>
      <c r="DF26" s="70" t="s">
        <v>174</v>
      </c>
      <c r="DG26" s="71" t="s">
        <v>175</v>
      </c>
      <c r="DH26" s="125">
        <f>+DA26</f>
        <v>60</v>
      </c>
      <c r="DI26" s="75">
        <f>IF(DF26="SI",DB26,0)</f>
        <v>0</v>
      </c>
      <c r="DJ26" s="71"/>
      <c r="DK26" s="68">
        <f>IFERROR(DH26/$AV26,0)</f>
        <v>0.6</v>
      </c>
      <c r="DL26" s="69">
        <f t="shared" ref="DL26" si="140">+IF(DM26="SI",IFERROR((IF(DM26="SI",DI26,0)/AV26),"REVISAR"),0)</f>
        <v>0</v>
      </c>
      <c r="DM26" s="70" t="s">
        <v>174</v>
      </c>
      <c r="DN26" s="71" t="s">
        <v>175</v>
      </c>
      <c r="DO26" s="125">
        <f>+DH26</f>
        <v>60</v>
      </c>
      <c r="DP26" s="75">
        <f>IF(DM26="SI",DI26,0)</f>
        <v>0</v>
      </c>
      <c r="DQ26" s="71"/>
      <c r="DR26" s="68">
        <f>IFERROR(DO26/$AV26,0)</f>
        <v>0.6</v>
      </c>
      <c r="DS26" s="69">
        <f t="shared" ref="DS26" si="141">+IF(DT26="SI",IFERROR((IF(DT26="SI",DP26,0)/AV26),"REVISAR"),0)</f>
        <v>0</v>
      </c>
      <c r="DT26" s="70" t="s">
        <v>174</v>
      </c>
      <c r="DU26" s="71" t="s">
        <v>175</v>
      </c>
      <c r="DV26" s="125">
        <f>+DO26</f>
        <v>60</v>
      </c>
      <c r="DW26" s="75">
        <f>IF(DT26="SI",DP26,0)</f>
        <v>0</v>
      </c>
      <c r="DX26" s="71"/>
      <c r="DY26" s="68">
        <f>IFERROR(DV26/$AV26,0)</f>
        <v>0.6</v>
      </c>
      <c r="DZ26" s="69">
        <f t="shared" ref="DZ26" si="142">+IF(EA26="SI",IFERROR((IF(EA26="SI",DW26,0)/AV26),"REVISAR"),0)</f>
        <v>0</v>
      </c>
      <c r="EA26" s="70" t="s">
        <v>174</v>
      </c>
      <c r="EB26" s="71" t="s">
        <v>175</v>
      </c>
      <c r="EC26" s="77">
        <f>+AV26</f>
        <v>100</v>
      </c>
      <c r="ED26" s="71"/>
      <c r="EE26" s="71"/>
      <c r="EF26" s="68">
        <f>IFERROR(EC26/$AV26,0)</f>
        <v>1</v>
      </c>
      <c r="EG26" s="69">
        <f t="shared" ref="EG26" si="143">+IF(EH26="SI",IFERROR((IF(EH26="SI",ED26,0)/AV26),"REVISAR"),0)</f>
        <v>0</v>
      </c>
      <c r="EH26" s="70" t="s">
        <v>174</v>
      </c>
      <c r="EI26" s="71" t="s">
        <v>175</v>
      </c>
      <c r="EJ26" s="80"/>
      <c r="EK26" s="78">
        <v>2024</v>
      </c>
      <c r="EL26" s="79" t="str">
        <f>+VLOOKUP(C26,[1]Listas_desplega!$AI$22:$AJ$44,2,0)</f>
        <v>DCE</v>
      </c>
      <c r="EM26" s="79" t="str">
        <f>+VLOOKUP(I26,[1]Listas_desplega!$BY$2:$BZ$7,2,0)</f>
        <v>T_2</v>
      </c>
      <c r="EN26" s="79" t="str">
        <f>+VLOOKUP(J26,[1]Listas_desplega!$BY$10:$BZ$23,2,0)</f>
        <v>T_2_C_2</v>
      </c>
      <c r="EO26" s="79" t="str">
        <f>+VLOOKUP(K26,[1]Listas_desplega!$BY$27:$BZ$54,2,0)</f>
        <v>T_2_C_2_ET_1</v>
      </c>
      <c r="EP26" s="79" t="str">
        <f>+VLOOKUP(L26,[1]Listas_desplega!$BY$57:$BZ$105,2,0)</f>
        <v>T_2_C_2_ET_1_CPT_8</v>
      </c>
      <c r="EQ26" s="80" t="str">
        <f>+VLOOKUP(M26,[1]Listas_desplega!$J$2:$K$11,2,FALSE)</f>
        <v>Eje_E_6</v>
      </c>
      <c r="ER26" s="80"/>
    </row>
    <row r="27" spans="1:150" s="81" customFormat="1" ht="15" customHeight="1" x14ac:dyDescent="0.25">
      <c r="A27" s="51" t="str">
        <f t="shared" si="18"/>
        <v>A.42_VPBM_2024</v>
      </c>
      <c r="B27" s="52" t="s">
        <v>152</v>
      </c>
      <c r="C27" s="53" t="s">
        <v>324</v>
      </c>
      <c r="D27" s="53" t="s">
        <v>325</v>
      </c>
      <c r="E27" s="54" t="s">
        <v>154</v>
      </c>
      <c r="F27" s="54" t="s">
        <v>155</v>
      </c>
      <c r="G27" s="55" t="s">
        <v>156</v>
      </c>
      <c r="H27" s="54" t="s">
        <v>352</v>
      </c>
      <c r="I27" s="54" t="s">
        <v>158</v>
      </c>
      <c r="J27" s="52" t="s">
        <v>159</v>
      </c>
      <c r="K27" s="52" t="s">
        <v>160</v>
      </c>
      <c r="L27" s="52" t="s">
        <v>176</v>
      </c>
      <c r="M27" s="52" t="s">
        <v>162</v>
      </c>
      <c r="N27" s="56" t="s">
        <v>163</v>
      </c>
      <c r="O27" s="60" t="s">
        <v>359</v>
      </c>
      <c r="P27" s="54" t="s">
        <v>360</v>
      </c>
      <c r="Q27" s="61" t="s">
        <v>165</v>
      </c>
      <c r="R27" s="61" t="s">
        <v>263</v>
      </c>
      <c r="S27" s="54" t="s">
        <v>361</v>
      </c>
      <c r="T27" s="60" t="s">
        <v>181</v>
      </c>
      <c r="U27" s="60" t="s">
        <v>193</v>
      </c>
      <c r="V27" s="60">
        <v>120</v>
      </c>
      <c r="W27" s="54" t="s">
        <v>362</v>
      </c>
      <c r="X27" s="60" t="s">
        <v>331</v>
      </c>
      <c r="Y27" s="52"/>
      <c r="Z27" s="61"/>
      <c r="AA27" s="61"/>
      <c r="AB27" s="61"/>
      <c r="AC27" s="61"/>
      <c r="AD27" s="61"/>
      <c r="AE27" s="61"/>
      <c r="AF27" s="61"/>
      <c r="AG27" s="61"/>
      <c r="AH27" s="60"/>
      <c r="AI27" s="60" t="s">
        <v>173</v>
      </c>
      <c r="AJ27" s="60" t="s">
        <v>344</v>
      </c>
      <c r="AK27" s="60" t="s">
        <v>173</v>
      </c>
      <c r="AL27" s="60"/>
      <c r="AM27" s="60"/>
      <c r="AN27" s="60"/>
      <c r="AO27" s="60"/>
      <c r="AP27" s="60"/>
      <c r="AQ27" s="60"/>
      <c r="AR27" s="62"/>
      <c r="AS27" s="60"/>
      <c r="AT27" s="63">
        <v>9.1999999999999993</v>
      </c>
      <c r="AU27" s="63">
        <v>10.7</v>
      </c>
      <c r="AV27" s="63">
        <v>12.2</v>
      </c>
      <c r="AW27" s="63">
        <v>13.7</v>
      </c>
      <c r="AX27" s="63">
        <v>15.2</v>
      </c>
      <c r="AY27" s="63">
        <v>15.2</v>
      </c>
      <c r="AZ27" s="119"/>
      <c r="BA27" s="119"/>
      <c r="BB27" s="119"/>
      <c r="BC27" s="120"/>
      <c r="BD27" s="117">
        <v>0</v>
      </c>
      <c r="BE27" s="117">
        <v>0</v>
      </c>
      <c r="BF27" s="71"/>
      <c r="BG27" s="100">
        <f t="shared" ref="BG27:BG28" si="144">IFERROR(((BD27-$AT27)/($AV27-$AT27)),0)</f>
        <v>-3.0666666666666664</v>
      </c>
      <c r="BH27" s="69">
        <f t="shared" ref="BH27:BH28" si="145">+IF(BI27="SI",IFERROR((((IF(BI27="SI",(BE27-AS27),0)))/(AT27-AS27)),"REVISAR"),0)</f>
        <v>0</v>
      </c>
      <c r="BI27" s="70" t="s">
        <v>174</v>
      </c>
      <c r="BJ27" s="71" t="s">
        <v>175</v>
      </c>
      <c r="BK27" s="121">
        <v>0</v>
      </c>
      <c r="BL27" s="75">
        <v>0</v>
      </c>
      <c r="BM27" s="71"/>
      <c r="BN27" s="100">
        <f t="shared" ref="BN27:BN28" si="146">IFERROR(((BK27-$AT27)/($AV27-$AT27)),0)</f>
        <v>-3.0666666666666664</v>
      </c>
      <c r="BO27" s="69">
        <f t="shared" ref="BO27:BO28" si="147">+IF(BP27="SI",IFERROR((((IF(BP27="SI",(BL27-AS27),0)))/(AT27-AS27)),"REVISAR"),0)</f>
        <v>0</v>
      </c>
      <c r="BP27" s="70" t="s">
        <v>174</v>
      </c>
      <c r="BQ27" s="67" t="s">
        <v>175</v>
      </c>
      <c r="BR27" s="118">
        <v>0</v>
      </c>
      <c r="BS27" s="75">
        <v>0</v>
      </c>
      <c r="BT27" s="67" t="s">
        <v>350</v>
      </c>
      <c r="BU27" s="100">
        <f t="shared" ref="BU27:BU28" si="148">IFERROR(((BR27-$AT27)/($AV27-$AT27)),0)</f>
        <v>-3.0666666666666664</v>
      </c>
      <c r="BV27" s="69">
        <f t="shared" ref="BV27:BV28" si="149">+IF(BW27="SI",IFERROR((((IF(BW27="SI",(BS27-AS27),0)))/(AT27-AS27)),"REVISAR"),0)</f>
        <v>0</v>
      </c>
      <c r="BW27" s="70" t="s">
        <v>205</v>
      </c>
      <c r="BX27" s="67" t="s">
        <v>351</v>
      </c>
      <c r="BY27" s="75">
        <v>0</v>
      </c>
      <c r="BZ27" s="75">
        <v>0</v>
      </c>
      <c r="CA27" s="71"/>
      <c r="CB27" s="100">
        <f t="shared" ref="CB27:CB28" si="150">IFERROR(((BY27-$AT27)/($AV27-$AT27)),0)</f>
        <v>-3.0666666666666664</v>
      </c>
      <c r="CC27" s="69">
        <f t="shared" ref="CC27:CC28" si="151">+IF(CD27="SI",IFERROR((((IF(CD27="SI",(BZ27-AS27),0)))/(AT27-AS27)),"REVISAR"),0)</f>
        <v>0</v>
      </c>
      <c r="CD27" s="70" t="s">
        <v>174</v>
      </c>
      <c r="CE27" s="71" t="s">
        <v>175</v>
      </c>
      <c r="CF27" s="75">
        <f t="shared" si="95"/>
        <v>0</v>
      </c>
      <c r="CG27" s="75">
        <f t="shared" si="95"/>
        <v>0</v>
      </c>
      <c r="CH27" s="71"/>
      <c r="CI27" s="100">
        <f t="shared" ref="CI27:CI28" si="152">IFERROR(((CF27-$AT27)/($AV27-$AT27)),0)</f>
        <v>-3.0666666666666664</v>
      </c>
      <c r="CJ27" s="69">
        <f t="shared" ref="CJ27:CJ28" si="153">+IF(CK27="SI",IFERROR((((IF(CK27="SI",(CG27-AS27),0)))/(AT27-AS27)),"REVISAR"),0)</f>
        <v>0</v>
      </c>
      <c r="CK27" s="70" t="s">
        <v>174</v>
      </c>
      <c r="CL27" s="71" t="s">
        <v>175</v>
      </c>
      <c r="CM27" s="75">
        <f t="shared" si="97"/>
        <v>0</v>
      </c>
      <c r="CN27" s="75">
        <f t="shared" si="97"/>
        <v>0</v>
      </c>
      <c r="CO27" s="71"/>
      <c r="CP27" s="100">
        <f t="shared" ref="CP27:CP28" si="154">IFERROR(((CM27-$AT27)/($AV27-$AT27)),0)</f>
        <v>-3.0666666666666664</v>
      </c>
      <c r="CQ27" s="69">
        <f t="shared" ref="CQ27:CQ28" si="155">+IF(CR27="SI",IFERROR((((IF(CR27="SI",(CN27-AS27),0)))/(AT27-AS27)),"REVISAR"),0)</f>
        <v>0</v>
      </c>
      <c r="CR27" s="70" t="s">
        <v>174</v>
      </c>
      <c r="CS27" s="71" t="s">
        <v>175</v>
      </c>
      <c r="CT27" s="75">
        <f t="shared" ref="CT27:CU32" si="156">IF(CQ27="SI",CM27,0)</f>
        <v>0</v>
      </c>
      <c r="CU27" s="75">
        <f t="shared" si="156"/>
        <v>0</v>
      </c>
      <c r="CV27" s="71"/>
      <c r="CW27" s="100">
        <f t="shared" ref="CW27:CW28" si="157">IFERROR(((CT27-$AT27)/($AV27-$AT27)),0)</f>
        <v>-3.0666666666666664</v>
      </c>
      <c r="CX27" s="69">
        <f t="shared" ref="CX27:CX28" si="158">+IF(CY27="SI",IFERROR((((IF(CY27="SI",(CU27-AS27),0)))/(AT27-AS27)),"REVISAR"),0)</f>
        <v>0</v>
      </c>
      <c r="CY27" s="70" t="s">
        <v>174</v>
      </c>
      <c r="CZ27" s="71" t="s">
        <v>175</v>
      </c>
      <c r="DA27" s="75">
        <f t="shared" ref="DA27:DB32" si="159">IF(CX27="SI",CT27,0)</f>
        <v>0</v>
      </c>
      <c r="DB27" s="75">
        <f t="shared" si="159"/>
        <v>0</v>
      </c>
      <c r="DC27" s="71"/>
      <c r="DD27" s="100">
        <f t="shared" ref="DD27:DD28" si="160">IFERROR(((DA27-$AT27)/($AV27-$AT27)),0)</f>
        <v>-3.0666666666666664</v>
      </c>
      <c r="DE27" s="69">
        <f t="shared" ref="DE27:DE28" si="161">+IF(DF27="SI",IFERROR((((IF(DF27="SI",(DB27-AS27),0)))/(AT27-AS27)),"REVISAR"),0)</f>
        <v>0</v>
      </c>
      <c r="DF27" s="70" t="s">
        <v>174</v>
      </c>
      <c r="DG27" s="71" t="s">
        <v>175</v>
      </c>
      <c r="DH27" s="75">
        <f t="shared" si="103"/>
        <v>0</v>
      </c>
      <c r="DI27" s="75">
        <f t="shared" si="103"/>
        <v>0</v>
      </c>
      <c r="DJ27" s="71"/>
      <c r="DK27" s="100">
        <f t="shared" ref="DK27:DK28" si="162">IFERROR(((DH27-$AT27)/($AV27-$AT27)),0)</f>
        <v>-3.0666666666666664</v>
      </c>
      <c r="DL27" s="69">
        <f t="shared" ref="DL27:DL28" si="163">+IF(DM27="SI",IFERROR((((IF(DM27="SI",(DI27-AS27),0)))/(AT27-AS27)),"REVISAR"),0)</f>
        <v>0</v>
      </c>
      <c r="DM27" s="70" t="s">
        <v>174</v>
      </c>
      <c r="DN27" s="71" t="s">
        <v>175</v>
      </c>
      <c r="DO27" s="75">
        <f t="shared" ref="DO27:DP37" si="164">IF(DL27="SI",DH27,0)</f>
        <v>0</v>
      </c>
      <c r="DP27" s="75">
        <f t="shared" si="164"/>
        <v>0</v>
      </c>
      <c r="DQ27" s="71"/>
      <c r="DR27" s="100">
        <f t="shared" ref="DR27:DR28" si="165">IFERROR(((DO27-$AT27)/($AV27-$AT27)),0)</f>
        <v>-3.0666666666666664</v>
      </c>
      <c r="DS27" s="69">
        <f t="shared" ref="DS27:DS28" si="166">+IF(DT27="SI",IFERROR((((IF(DT27="SI",(DP27-AS27),0)))/(AT27-AS27)),"REVISAR"),0)</f>
        <v>0</v>
      </c>
      <c r="DT27" s="70" t="s">
        <v>174</v>
      </c>
      <c r="DU27" s="71" t="s">
        <v>175</v>
      </c>
      <c r="DV27" s="75">
        <f t="shared" si="107"/>
        <v>0</v>
      </c>
      <c r="DW27" s="75">
        <f t="shared" si="107"/>
        <v>0</v>
      </c>
      <c r="DX27" s="71"/>
      <c r="DY27" s="100">
        <f t="shared" ref="DY27:DY28" si="167">IFERROR(((DV27-$AT27)/($AV27-$AT27)),0)</f>
        <v>-3.0666666666666664</v>
      </c>
      <c r="DZ27" s="69">
        <f t="shared" ref="DZ27:DZ28" si="168">+IF(EA27="SI",IFERROR((((IF(EA27="SI",(DW27-AS27),0)))/(AT27-AS27)),"REVISAR"),0)</f>
        <v>0</v>
      </c>
      <c r="EA27" s="70" t="s">
        <v>174</v>
      </c>
      <c r="EB27" s="71" t="s">
        <v>175</v>
      </c>
      <c r="EC27" s="77">
        <f t="shared" si="67"/>
        <v>12.2</v>
      </c>
      <c r="ED27" s="71"/>
      <c r="EE27" s="71"/>
      <c r="EF27" s="100">
        <f t="shared" ref="EF27:EF28" si="169">IFERROR(((EC27-$AT27)/($AV27-$AT27)),0)</f>
        <v>1</v>
      </c>
      <c r="EG27" s="69">
        <f t="shared" ref="EG27:EG28" si="170">+IF(EH27="SI",IFERROR((((IF(EH27="SI",(ED27-AS27),0)))/(AT27-AS27)),"REVISAR"),0)</f>
        <v>0</v>
      </c>
      <c r="EH27" s="70" t="s">
        <v>174</v>
      </c>
      <c r="EI27" s="71" t="s">
        <v>175</v>
      </c>
      <c r="EJ27" s="80"/>
      <c r="EK27" s="78">
        <v>2024</v>
      </c>
      <c r="EL27" s="79" t="str">
        <f>+VLOOKUP(C27,[1]Listas_desplega!$AI$22:$AJ$44,2,0)</f>
        <v>DCE</v>
      </c>
      <c r="EM27" s="79" t="str">
        <f>+VLOOKUP(I27,[1]Listas_desplega!$BY$2:$BZ$7,2,0)</f>
        <v>T_2</v>
      </c>
      <c r="EN27" s="79" t="str">
        <f>+VLOOKUP(J27,[1]Listas_desplega!$BY$10:$BZ$23,2,0)</f>
        <v>T_2_C_2</v>
      </c>
      <c r="EO27" s="79" t="str">
        <f>+VLOOKUP(K27,[1]Listas_desplega!$BY$27:$BZ$54,2,0)</f>
        <v>T_2_C_2_ET_1</v>
      </c>
      <c r="EP27" s="79" t="str">
        <f>+VLOOKUP(L27,[1]Listas_desplega!$BY$57:$BZ$105,2,0)</f>
        <v>T_2_C_2_ET_1_CPT_8</v>
      </c>
      <c r="EQ27" s="80" t="str">
        <f>+VLOOKUP(M27,[1]Listas_desplega!$J$2:$K$11,2,FALSE)</f>
        <v>Eje_E_2</v>
      </c>
      <c r="ER27" s="80"/>
    </row>
    <row r="28" spans="1:150" s="81" customFormat="1" ht="15" customHeight="1" x14ac:dyDescent="0.25">
      <c r="A28" s="51" t="str">
        <f t="shared" si="18"/>
        <v>A.42P_VPBM_2024</v>
      </c>
      <c r="B28" s="52" t="s">
        <v>152</v>
      </c>
      <c r="C28" s="53" t="s">
        <v>324</v>
      </c>
      <c r="D28" s="53" t="s">
        <v>325</v>
      </c>
      <c r="E28" s="54" t="s">
        <v>154</v>
      </c>
      <c r="F28" s="54" t="s">
        <v>155</v>
      </c>
      <c r="G28" s="55" t="s">
        <v>156</v>
      </c>
      <c r="H28" s="54" t="s">
        <v>352</v>
      </c>
      <c r="I28" s="54" t="s">
        <v>158</v>
      </c>
      <c r="J28" s="52" t="s">
        <v>159</v>
      </c>
      <c r="K28" s="52" t="s">
        <v>160</v>
      </c>
      <c r="L28" s="52" t="s">
        <v>176</v>
      </c>
      <c r="M28" s="52" t="s">
        <v>162</v>
      </c>
      <c r="N28" s="56" t="s">
        <v>163</v>
      </c>
      <c r="O28" s="60" t="s">
        <v>363</v>
      </c>
      <c r="P28" s="54" t="s">
        <v>364</v>
      </c>
      <c r="Q28" s="61" t="s">
        <v>165</v>
      </c>
      <c r="R28" s="61" t="s">
        <v>263</v>
      </c>
      <c r="S28" s="54" t="s">
        <v>365</v>
      </c>
      <c r="T28" s="60" t="s">
        <v>181</v>
      </c>
      <c r="U28" s="60" t="s">
        <v>193</v>
      </c>
      <c r="V28" s="60">
        <v>120</v>
      </c>
      <c r="W28" s="54" t="s">
        <v>366</v>
      </c>
      <c r="X28" s="60" t="s">
        <v>331</v>
      </c>
      <c r="Y28" s="52"/>
      <c r="Z28" s="61"/>
      <c r="AA28" s="61"/>
      <c r="AB28" s="61"/>
      <c r="AC28" s="61"/>
      <c r="AD28" s="61"/>
      <c r="AE28" s="61"/>
      <c r="AF28" s="61"/>
      <c r="AG28" s="61"/>
      <c r="AH28" s="60"/>
      <c r="AI28" s="60" t="s">
        <v>173</v>
      </c>
      <c r="AJ28" s="60" t="s">
        <v>344</v>
      </c>
      <c r="AK28" s="60" t="s">
        <v>173</v>
      </c>
      <c r="AL28" s="60"/>
      <c r="AM28" s="60"/>
      <c r="AN28" s="60"/>
      <c r="AO28" s="60"/>
      <c r="AP28" s="60"/>
      <c r="AQ28" s="60"/>
      <c r="AR28" s="62"/>
      <c r="AS28" s="60"/>
      <c r="AT28" s="63">
        <v>18.899999999999999</v>
      </c>
      <c r="AU28" s="63">
        <v>21.9</v>
      </c>
      <c r="AV28" s="63">
        <v>25.9</v>
      </c>
      <c r="AW28" s="63">
        <v>28.9</v>
      </c>
      <c r="AX28" s="63">
        <v>31</v>
      </c>
      <c r="AY28" s="63">
        <v>31</v>
      </c>
      <c r="AZ28" s="60"/>
      <c r="BA28" s="60"/>
      <c r="BB28" s="60"/>
      <c r="BC28" s="64"/>
      <c r="BD28" s="117">
        <v>0</v>
      </c>
      <c r="BE28" s="117">
        <v>0</v>
      </c>
      <c r="BF28" s="71"/>
      <c r="BG28" s="100">
        <f t="shared" si="144"/>
        <v>-2.6999999999999997</v>
      </c>
      <c r="BH28" s="69">
        <f t="shared" si="145"/>
        <v>0</v>
      </c>
      <c r="BI28" s="70" t="s">
        <v>174</v>
      </c>
      <c r="BJ28" s="71" t="s">
        <v>175</v>
      </c>
      <c r="BK28" s="121">
        <v>0</v>
      </c>
      <c r="BL28" s="75">
        <v>0</v>
      </c>
      <c r="BM28" s="71"/>
      <c r="BN28" s="100">
        <f t="shared" si="146"/>
        <v>-2.6999999999999997</v>
      </c>
      <c r="BO28" s="69">
        <f t="shared" si="147"/>
        <v>0</v>
      </c>
      <c r="BP28" s="70" t="s">
        <v>174</v>
      </c>
      <c r="BQ28" s="67" t="s">
        <v>175</v>
      </c>
      <c r="BR28" s="118">
        <v>0</v>
      </c>
      <c r="BS28" s="75">
        <v>0</v>
      </c>
      <c r="BT28" s="67" t="s">
        <v>350</v>
      </c>
      <c r="BU28" s="100">
        <f t="shared" si="148"/>
        <v>-2.6999999999999997</v>
      </c>
      <c r="BV28" s="69">
        <f t="shared" si="149"/>
        <v>0</v>
      </c>
      <c r="BW28" s="70" t="s">
        <v>205</v>
      </c>
      <c r="BX28" s="67" t="s">
        <v>351</v>
      </c>
      <c r="BY28" s="75">
        <v>0</v>
      </c>
      <c r="BZ28" s="75">
        <v>0</v>
      </c>
      <c r="CA28" s="71"/>
      <c r="CB28" s="100">
        <f t="shared" si="150"/>
        <v>-2.6999999999999997</v>
      </c>
      <c r="CC28" s="69">
        <f t="shared" si="151"/>
        <v>0</v>
      </c>
      <c r="CD28" s="70" t="s">
        <v>174</v>
      </c>
      <c r="CE28" s="71" t="s">
        <v>175</v>
      </c>
      <c r="CF28" s="75">
        <f t="shared" si="95"/>
        <v>0</v>
      </c>
      <c r="CG28" s="75">
        <f t="shared" si="95"/>
        <v>0</v>
      </c>
      <c r="CH28" s="71"/>
      <c r="CI28" s="100">
        <f t="shared" si="152"/>
        <v>-2.6999999999999997</v>
      </c>
      <c r="CJ28" s="69">
        <f t="shared" si="153"/>
        <v>0</v>
      </c>
      <c r="CK28" s="70" t="s">
        <v>174</v>
      </c>
      <c r="CL28" s="71" t="s">
        <v>175</v>
      </c>
      <c r="CM28" s="75">
        <f t="shared" si="97"/>
        <v>0</v>
      </c>
      <c r="CN28" s="75">
        <f t="shared" si="97"/>
        <v>0</v>
      </c>
      <c r="CO28" s="71"/>
      <c r="CP28" s="100">
        <f t="shared" si="154"/>
        <v>-2.6999999999999997</v>
      </c>
      <c r="CQ28" s="69">
        <f t="shared" si="155"/>
        <v>0</v>
      </c>
      <c r="CR28" s="70" t="s">
        <v>174</v>
      </c>
      <c r="CS28" s="71" t="s">
        <v>175</v>
      </c>
      <c r="CT28" s="75">
        <f t="shared" si="156"/>
        <v>0</v>
      </c>
      <c r="CU28" s="75">
        <f t="shared" si="156"/>
        <v>0</v>
      </c>
      <c r="CV28" s="71"/>
      <c r="CW28" s="100">
        <f t="shared" si="157"/>
        <v>-2.6999999999999997</v>
      </c>
      <c r="CX28" s="69">
        <f t="shared" si="158"/>
        <v>0</v>
      </c>
      <c r="CY28" s="70" t="s">
        <v>174</v>
      </c>
      <c r="CZ28" s="71" t="s">
        <v>175</v>
      </c>
      <c r="DA28" s="75">
        <f t="shared" si="159"/>
        <v>0</v>
      </c>
      <c r="DB28" s="75">
        <f t="shared" si="159"/>
        <v>0</v>
      </c>
      <c r="DC28" s="71"/>
      <c r="DD28" s="100">
        <f t="shared" si="160"/>
        <v>-2.6999999999999997</v>
      </c>
      <c r="DE28" s="69">
        <f t="shared" si="161"/>
        <v>0</v>
      </c>
      <c r="DF28" s="70" t="s">
        <v>174</v>
      </c>
      <c r="DG28" s="71" t="s">
        <v>175</v>
      </c>
      <c r="DH28" s="75">
        <f t="shared" si="103"/>
        <v>0</v>
      </c>
      <c r="DI28" s="75">
        <f t="shared" si="103"/>
        <v>0</v>
      </c>
      <c r="DJ28" s="71"/>
      <c r="DK28" s="100">
        <f t="shared" si="162"/>
        <v>-2.6999999999999997</v>
      </c>
      <c r="DL28" s="69">
        <f t="shared" si="163"/>
        <v>0</v>
      </c>
      <c r="DM28" s="70" t="s">
        <v>174</v>
      </c>
      <c r="DN28" s="71" t="s">
        <v>175</v>
      </c>
      <c r="DO28" s="75">
        <f t="shared" si="164"/>
        <v>0</v>
      </c>
      <c r="DP28" s="75">
        <f t="shared" si="164"/>
        <v>0</v>
      </c>
      <c r="DQ28" s="71"/>
      <c r="DR28" s="100">
        <f t="shared" si="165"/>
        <v>-2.6999999999999997</v>
      </c>
      <c r="DS28" s="69">
        <f t="shared" si="166"/>
        <v>0</v>
      </c>
      <c r="DT28" s="70" t="s">
        <v>174</v>
      </c>
      <c r="DU28" s="71" t="s">
        <v>175</v>
      </c>
      <c r="DV28" s="75">
        <f t="shared" si="107"/>
        <v>0</v>
      </c>
      <c r="DW28" s="75">
        <f t="shared" si="107"/>
        <v>0</v>
      </c>
      <c r="DX28" s="71"/>
      <c r="DY28" s="100">
        <f t="shared" si="167"/>
        <v>-2.6999999999999997</v>
      </c>
      <c r="DZ28" s="69">
        <f t="shared" si="168"/>
        <v>0</v>
      </c>
      <c r="EA28" s="70" t="s">
        <v>174</v>
      </c>
      <c r="EB28" s="71" t="s">
        <v>175</v>
      </c>
      <c r="EC28" s="77">
        <f t="shared" si="67"/>
        <v>25.9</v>
      </c>
      <c r="ED28" s="71"/>
      <c r="EE28" s="71"/>
      <c r="EF28" s="100">
        <f t="shared" si="169"/>
        <v>1</v>
      </c>
      <c r="EG28" s="69">
        <f t="shared" si="170"/>
        <v>0</v>
      </c>
      <c r="EH28" s="70" t="s">
        <v>174</v>
      </c>
      <c r="EI28" s="71" t="s">
        <v>175</v>
      </c>
      <c r="EJ28" s="80"/>
      <c r="EK28" s="78">
        <v>2024</v>
      </c>
      <c r="EL28" s="79" t="str">
        <f>+VLOOKUP(C28,[1]Listas_desplega!$AI$22:$AJ$44,2,0)</f>
        <v>DCE</v>
      </c>
      <c r="EM28" s="79" t="str">
        <f>+VLOOKUP(I28,[1]Listas_desplega!$BY$2:$BZ$7,2,0)</f>
        <v>T_2</v>
      </c>
      <c r="EN28" s="79" t="str">
        <f>+VLOOKUP(J28,[1]Listas_desplega!$BY$10:$BZ$23,2,0)</f>
        <v>T_2_C_2</v>
      </c>
      <c r="EO28" s="79" t="str">
        <f>+VLOOKUP(K28,[1]Listas_desplega!$BY$27:$BZ$54,2,0)</f>
        <v>T_2_C_2_ET_1</v>
      </c>
      <c r="EP28" s="79" t="str">
        <f>+VLOOKUP(L28,[1]Listas_desplega!$BY$57:$BZ$105,2,0)</f>
        <v>T_2_C_2_ET_1_CPT_8</v>
      </c>
      <c r="EQ28" s="80" t="str">
        <f>+VLOOKUP(M28,[1]Listas_desplega!$J$2:$K$11,2,FALSE)</f>
        <v>Eje_E_2</v>
      </c>
      <c r="ER28" s="80"/>
    </row>
    <row r="29" spans="1:150" s="81" customFormat="1" ht="15" customHeight="1" x14ac:dyDescent="0.25">
      <c r="A29" s="51" t="str">
        <f t="shared" si="18"/>
        <v>A.447_VPBM_2024</v>
      </c>
      <c r="B29" s="52" t="s">
        <v>152</v>
      </c>
      <c r="C29" s="53" t="s">
        <v>324</v>
      </c>
      <c r="D29" s="53" t="s">
        <v>325</v>
      </c>
      <c r="E29" s="54" t="s">
        <v>154</v>
      </c>
      <c r="F29" s="54" t="s">
        <v>155</v>
      </c>
      <c r="G29" s="55" t="s">
        <v>156</v>
      </c>
      <c r="H29" s="54" t="s">
        <v>326</v>
      </c>
      <c r="I29" s="54" t="s">
        <v>158</v>
      </c>
      <c r="J29" s="52" t="s">
        <v>159</v>
      </c>
      <c r="K29" s="52" t="s">
        <v>160</v>
      </c>
      <c r="L29" s="52" t="s">
        <v>176</v>
      </c>
      <c r="M29" s="52" t="s">
        <v>177</v>
      </c>
      <c r="N29" s="56" t="s">
        <v>178</v>
      </c>
      <c r="O29" s="60" t="s">
        <v>367</v>
      </c>
      <c r="P29" s="54" t="s">
        <v>368</v>
      </c>
      <c r="Q29" s="61" t="s">
        <v>211</v>
      </c>
      <c r="R29" s="61" t="s">
        <v>369</v>
      </c>
      <c r="S29" s="54" t="s">
        <v>370</v>
      </c>
      <c r="T29" s="60" t="s">
        <v>181</v>
      </c>
      <c r="U29" s="60" t="s">
        <v>193</v>
      </c>
      <c r="V29" s="60">
        <v>120</v>
      </c>
      <c r="W29" s="54" t="s">
        <v>371</v>
      </c>
      <c r="X29" s="60" t="s">
        <v>331</v>
      </c>
      <c r="Y29" s="52"/>
      <c r="Z29" s="61"/>
      <c r="AA29" s="61"/>
      <c r="AB29" s="61"/>
      <c r="AC29" s="61"/>
      <c r="AD29" s="61"/>
      <c r="AE29" s="61"/>
      <c r="AF29" s="61"/>
      <c r="AG29" s="61" t="s">
        <v>173</v>
      </c>
      <c r="AH29" s="60"/>
      <c r="AI29" s="60" t="s">
        <v>173</v>
      </c>
      <c r="AJ29" s="60" t="s">
        <v>344</v>
      </c>
      <c r="AK29" s="60" t="s">
        <v>173</v>
      </c>
      <c r="AL29" s="60"/>
      <c r="AM29" s="60"/>
      <c r="AN29" s="60"/>
      <c r="AO29" s="60"/>
      <c r="AP29" s="60"/>
      <c r="AQ29" s="60"/>
      <c r="AR29" s="62"/>
      <c r="AS29" s="60"/>
      <c r="AT29" s="63">
        <v>10.6</v>
      </c>
      <c r="AU29" s="63">
        <v>10.199999999999999</v>
      </c>
      <c r="AV29" s="63">
        <v>9.8000000000000007</v>
      </c>
      <c r="AW29" s="63">
        <v>9.3000000000000007</v>
      </c>
      <c r="AX29" s="63">
        <v>8.8000000000000007</v>
      </c>
      <c r="AY29" s="63">
        <v>8.8000000000000007</v>
      </c>
      <c r="AZ29" s="126"/>
      <c r="BA29" s="126"/>
      <c r="BB29" s="126"/>
      <c r="BC29" s="127"/>
      <c r="BD29" s="117">
        <v>0</v>
      </c>
      <c r="BE29" s="117">
        <v>0</v>
      </c>
      <c r="BF29" s="71"/>
      <c r="BG29" s="68">
        <f t="shared" ref="BG29:BG30" si="171">IFERROR((-BD29+$AT29)/(-$AV29+$AT29),0)</f>
        <v>13.250000000000018</v>
      </c>
      <c r="BH29" s="69">
        <f t="shared" ref="BH29:BH30" si="172">+IF(BI29="SI",IFERROR((((IF(BI29="SI",(-BE29+AT29),0)))/(-AV29+ATS29)),"REVISAR"),0)</f>
        <v>0</v>
      </c>
      <c r="BI29" s="70" t="s">
        <v>174</v>
      </c>
      <c r="BJ29" s="71" t="s">
        <v>175</v>
      </c>
      <c r="BK29" s="121">
        <v>0</v>
      </c>
      <c r="BL29" s="75">
        <v>0</v>
      </c>
      <c r="BM29" s="71"/>
      <c r="BN29" s="68">
        <f t="shared" ref="BN29:BN30" si="173">IFERROR((-BK29+$AT29)/(-$AV29+$AT29),0)</f>
        <v>13.250000000000018</v>
      </c>
      <c r="BO29" s="69">
        <f t="shared" ref="BO29:BO30" si="174">+IF(BP29="SI",IFERROR((((IF(BP29="SI",(-BL29+AT29),0)))/(-AV29+ATS29)),"REVISAR"),0)</f>
        <v>0</v>
      </c>
      <c r="BP29" s="70" t="s">
        <v>174</v>
      </c>
      <c r="BQ29" s="67" t="s">
        <v>175</v>
      </c>
      <c r="BR29" s="118">
        <v>0</v>
      </c>
      <c r="BS29" s="75">
        <v>0</v>
      </c>
      <c r="BT29" s="67" t="s">
        <v>332</v>
      </c>
      <c r="BU29" s="68">
        <f t="shared" ref="BU29:BU30" si="175">IFERROR((-BR29+$AT29)/(-$AV29+$AT29),0)</f>
        <v>13.250000000000018</v>
      </c>
      <c r="BV29" s="69">
        <f t="shared" ref="BV29:BV30" si="176">+IF(BW29="SI",IFERROR((((IF(BW29="SI",(-BS29+AT29),0)))/(-AV29+ATS29)),"REVISAR"),0)</f>
        <v>0</v>
      </c>
      <c r="BW29" s="70" t="s">
        <v>318</v>
      </c>
      <c r="BX29" s="67" t="s">
        <v>358</v>
      </c>
      <c r="BY29" s="75">
        <v>0</v>
      </c>
      <c r="BZ29" s="75">
        <v>0</v>
      </c>
      <c r="CA29" s="71"/>
      <c r="CB29" s="68">
        <f t="shared" ref="CB29:CB30" si="177">IFERROR((-BY29+$AT29)/(-$AV29+$AT29),0)</f>
        <v>13.250000000000018</v>
      </c>
      <c r="CC29" s="69">
        <f t="shared" ref="CC29:CC30" si="178">+IF(CD29="SI",IFERROR((((IF(CD29="SI",(-BZ29+AT29),0)))/(-AV29+ATS29)),"REVISAR"),0)</f>
        <v>0</v>
      </c>
      <c r="CD29" s="70" t="s">
        <v>174</v>
      </c>
      <c r="CE29" s="71" t="s">
        <v>175</v>
      </c>
      <c r="CF29" s="75">
        <f t="shared" si="95"/>
        <v>0</v>
      </c>
      <c r="CG29" s="75">
        <f t="shared" si="95"/>
        <v>0</v>
      </c>
      <c r="CH29" s="71"/>
      <c r="CI29" s="68">
        <f t="shared" ref="CI29:CI30" si="179">IFERROR((-CF29+$AT29)/(-$AV29+$AT29),0)</f>
        <v>13.250000000000018</v>
      </c>
      <c r="CJ29" s="69">
        <f t="shared" ref="CJ29:CJ30" si="180">+IF(CK29="SI",IFERROR((((IF(CK29="SI",(-CG29+AT29),0)))/(-AV29+ATS29)),"REVISAR"),0)</f>
        <v>0</v>
      </c>
      <c r="CK29" s="70" t="s">
        <v>174</v>
      </c>
      <c r="CL29" s="71" t="s">
        <v>175</v>
      </c>
      <c r="CM29" s="75">
        <f t="shared" si="97"/>
        <v>0</v>
      </c>
      <c r="CN29" s="75">
        <f t="shared" si="97"/>
        <v>0</v>
      </c>
      <c r="CO29" s="71"/>
      <c r="CP29" s="68">
        <f t="shared" ref="CP29:CP30" si="181">IFERROR((-CM29+$AT29)/(-$AV29+$AT29),0)</f>
        <v>13.250000000000018</v>
      </c>
      <c r="CQ29" s="69">
        <f t="shared" ref="CQ29:CQ30" si="182">+IF(CR29="SI",IFERROR((((IF(CR29="SI",(-CN29+AT29),0)))/(-AV29+ATS29)),"REVISAR"),0)</f>
        <v>0</v>
      </c>
      <c r="CR29" s="70" t="s">
        <v>174</v>
      </c>
      <c r="CS29" s="71" t="s">
        <v>175</v>
      </c>
      <c r="CT29" s="75">
        <f t="shared" si="156"/>
        <v>0</v>
      </c>
      <c r="CU29" s="75">
        <f t="shared" si="156"/>
        <v>0</v>
      </c>
      <c r="CV29" s="71"/>
      <c r="CW29" s="68">
        <f t="shared" ref="CW29:CW30" si="183">IFERROR((-CT29+$AT29)/(-$AV29+$AT29),0)</f>
        <v>13.250000000000018</v>
      </c>
      <c r="CX29" s="69">
        <f t="shared" ref="CX29:CX30" si="184">+IF(CY29="SI",IFERROR((((IF(CY29="SI",(-CU29+AT29),0)))/(-AV29+ATS29)),"REVISAR"),0)</f>
        <v>0</v>
      </c>
      <c r="CY29" s="70" t="s">
        <v>174</v>
      </c>
      <c r="CZ29" s="71" t="s">
        <v>175</v>
      </c>
      <c r="DA29" s="75">
        <f t="shared" si="159"/>
        <v>0</v>
      </c>
      <c r="DB29" s="75">
        <f t="shared" si="159"/>
        <v>0</v>
      </c>
      <c r="DC29" s="71"/>
      <c r="DD29" s="68">
        <f t="shared" ref="DD29:DD30" si="185">IFERROR((-DA29+$AT29)/(-$AV29+$AT29),0)</f>
        <v>13.250000000000018</v>
      </c>
      <c r="DE29" s="69">
        <f t="shared" ref="DE29:DE30" si="186">+IF(DF29="SI",IFERROR((((IF(DF29="SI",(-DB29+AT29),0)))/(-AV29+ATS29)),"REVISAR"),0)</f>
        <v>0</v>
      </c>
      <c r="DF29" s="70" t="s">
        <v>174</v>
      </c>
      <c r="DG29" s="71" t="s">
        <v>175</v>
      </c>
      <c r="DH29" s="75">
        <f t="shared" si="103"/>
        <v>0</v>
      </c>
      <c r="DI29" s="75">
        <f t="shared" si="103"/>
        <v>0</v>
      </c>
      <c r="DJ29" s="71"/>
      <c r="DK29" s="68">
        <f t="shared" ref="DK29:DK30" si="187">IFERROR((-DH29+$AT29)/(-$AV29+$AT29),0)</f>
        <v>13.250000000000018</v>
      </c>
      <c r="DL29" s="69">
        <f t="shared" ref="DL29:DL30" si="188">+IF(DM29="SI",IFERROR((((IF(DM29="SI",(-DI29+AT29),0)))/(-AV29+ATS29)),"REVISAR"),0)</f>
        <v>0</v>
      </c>
      <c r="DM29" s="70" t="s">
        <v>174</v>
      </c>
      <c r="DN29" s="71" t="s">
        <v>175</v>
      </c>
      <c r="DO29" s="75">
        <f t="shared" si="164"/>
        <v>0</v>
      </c>
      <c r="DP29" s="75">
        <f t="shared" si="164"/>
        <v>0</v>
      </c>
      <c r="DQ29" s="71"/>
      <c r="DR29" s="68">
        <f t="shared" ref="DR29:DR30" si="189">IFERROR((-DO29+$AT29)/(-$AV29+$AT29),0)</f>
        <v>13.250000000000018</v>
      </c>
      <c r="DS29" s="69">
        <f t="shared" ref="DS29:DS30" si="190">+IF(DT29="SI",IFERROR((((IF(DT29="SI",(-DP29+AT29),0)))/(-AV29+ATS29)),"REVISAR"),0)</f>
        <v>0</v>
      </c>
      <c r="DT29" s="70" t="s">
        <v>174</v>
      </c>
      <c r="DU29" s="71" t="s">
        <v>175</v>
      </c>
      <c r="DV29" s="75">
        <f t="shared" si="107"/>
        <v>0</v>
      </c>
      <c r="DW29" s="75">
        <f t="shared" si="107"/>
        <v>0</v>
      </c>
      <c r="DX29" s="71"/>
      <c r="DY29" s="68">
        <f t="shared" ref="DY29:DY30" si="191">IFERROR((-DV29+$AT29)/(-$AV29+$AT29),0)</f>
        <v>13.250000000000018</v>
      </c>
      <c r="DZ29" s="69">
        <f t="shared" ref="DZ29:DZ30" si="192">+IF(EA29="SI",IFERROR((((IF(EA29="SI",(-DW29+AT29),0)))/(-AV29+ATS29)),"REVISAR"),0)</f>
        <v>0</v>
      </c>
      <c r="EA29" s="70" t="s">
        <v>174</v>
      </c>
      <c r="EB29" s="71" t="s">
        <v>175</v>
      </c>
      <c r="EC29" s="77">
        <f t="shared" si="67"/>
        <v>9.8000000000000007</v>
      </c>
      <c r="ED29" s="99"/>
      <c r="EE29" s="71"/>
      <c r="EF29" s="68">
        <f t="shared" ref="EF29:EF30" si="193">IFERROR((-EC29+$AT29)/(-$AV29+$AT29),0)</f>
        <v>1</v>
      </c>
      <c r="EG29" s="69">
        <f t="shared" ref="EG29:EG30" si="194">+IF(EH29="SI",IFERROR((((IF(EH29="SI",(-ED29+AT29),0)))/(-AV29+ATS29)),"REVISAR"),0)</f>
        <v>0</v>
      </c>
      <c r="EH29" s="70" t="s">
        <v>174</v>
      </c>
      <c r="EI29" s="71" t="s">
        <v>175</v>
      </c>
      <c r="EJ29" s="80"/>
      <c r="EK29" s="78">
        <v>2024</v>
      </c>
      <c r="EL29" s="79" t="str">
        <f>+VLOOKUP(C29,[1]Listas_desplega!$AI$22:$AJ$44,2,0)</f>
        <v>DCE</v>
      </c>
      <c r="EM29" s="79" t="str">
        <f>+VLOOKUP(I29,[1]Listas_desplega!$BY$2:$BZ$7,2,0)</f>
        <v>T_2</v>
      </c>
      <c r="EN29" s="79" t="str">
        <f>+VLOOKUP(J29,[1]Listas_desplega!$BY$10:$BZ$23,2,0)</f>
        <v>T_2_C_2</v>
      </c>
      <c r="EO29" s="79" t="str">
        <f>+VLOOKUP(K29,[1]Listas_desplega!$BY$27:$BZ$54,2,0)</f>
        <v>T_2_C_2_ET_1</v>
      </c>
      <c r="EP29" s="79" t="str">
        <f>+VLOOKUP(L29,[1]Listas_desplega!$BY$57:$BZ$105,2,0)</f>
        <v>T_2_C_2_ET_1_CPT_8</v>
      </c>
      <c r="EQ29" s="80" t="str">
        <f>+VLOOKUP(M29,[1]Listas_desplega!$J$2:$K$11,2,FALSE)</f>
        <v>Eje_E_6</v>
      </c>
      <c r="ER29" s="80"/>
    </row>
    <row r="30" spans="1:150" s="81" customFormat="1" ht="15" customHeight="1" x14ac:dyDescent="0.25">
      <c r="A30" s="51" t="str">
        <f t="shared" si="18"/>
        <v>A.MT.4_VPBM_2024</v>
      </c>
      <c r="B30" s="52" t="s">
        <v>152</v>
      </c>
      <c r="C30" s="53" t="s">
        <v>324</v>
      </c>
      <c r="D30" s="53" t="s">
        <v>325</v>
      </c>
      <c r="E30" s="54" t="s">
        <v>154</v>
      </c>
      <c r="F30" s="54" t="s">
        <v>155</v>
      </c>
      <c r="G30" s="55" t="s">
        <v>156</v>
      </c>
      <c r="H30" s="54" t="s">
        <v>326</v>
      </c>
      <c r="I30" s="54" t="s">
        <v>158</v>
      </c>
      <c r="J30" s="52" t="s">
        <v>159</v>
      </c>
      <c r="K30" s="52" t="s">
        <v>160</v>
      </c>
      <c r="L30" s="52" t="s">
        <v>176</v>
      </c>
      <c r="M30" s="52" t="s">
        <v>177</v>
      </c>
      <c r="N30" s="56" t="s">
        <v>178</v>
      </c>
      <c r="O30" s="60" t="s">
        <v>372</v>
      </c>
      <c r="P30" s="54" t="s">
        <v>373</v>
      </c>
      <c r="Q30" s="61" t="s">
        <v>211</v>
      </c>
      <c r="R30" s="61" t="s">
        <v>369</v>
      </c>
      <c r="S30" s="54" t="s">
        <v>374</v>
      </c>
      <c r="T30" s="60" t="s">
        <v>181</v>
      </c>
      <c r="U30" s="60" t="s">
        <v>193</v>
      </c>
      <c r="V30" s="60">
        <v>120</v>
      </c>
      <c r="W30" s="54" t="s">
        <v>371</v>
      </c>
      <c r="X30" s="60" t="s">
        <v>331</v>
      </c>
      <c r="Y30" s="52"/>
      <c r="Z30" s="61"/>
      <c r="AA30" s="61"/>
      <c r="AB30" s="61"/>
      <c r="AC30" s="61"/>
      <c r="AD30" s="61"/>
      <c r="AE30" s="61"/>
      <c r="AF30" s="61"/>
      <c r="AG30" s="61" t="s">
        <v>173</v>
      </c>
      <c r="AH30" s="60"/>
      <c r="AI30" s="60" t="s">
        <v>173</v>
      </c>
      <c r="AJ30" s="60" t="s">
        <v>344</v>
      </c>
      <c r="AK30" s="60" t="s">
        <v>173</v>
      </c>
      <c r="AL30" s="60"/>
      <c r="AM30" s="60"/>
      <c r="AN30" s="60"/>
      <c r="AO30" s="60"/>
      <c r="AP30" s="60"/>
      <c r="AQ30" s="60"/>
      <c r="AR30" s="62"/>
      <c r="AS30" s="60"/>
      <c r="AT30" s="63">
        <v>10.6</v>
      </c>
      <c r="AU30" s="63">
        <v>10.199999999999999</v>
      </c>
      <c r="AV30" s="63">
        <v>9.8000000000000007</v>
      </c>
      <c r="AW30" s="63">
        <v>9.3000000000000007</v>
      </c>
      <c r="AX30" s="63">
        <v>8.8000000000000007</v>
      </c>
      <c r="AY30" s="63">
        <v>8.8000000000000007</v>
      </c>
      <c r="AZ30" s="126"/>
      <c r="BA30" s="126"/>
      <c r="BB30" s="126"/>
      <c r="BC30" s="127"/>
      <c r="BD30" s="117">
        <v>0</v>
      </c>
      <c r="BE30" s="117">
        <v>0</v>
      </c>
      <c r="BF30" s="71"/>
      <c r="BG30" s="68">
        <f t="shared" si="171"/>
        <v>13.250000000000018</v>
      </c>
      <c r="BH30" s="69">
        <f t="shared" si="172"/>
        <v>0</v>
      </c>
      <c r="BI30" s="70" t="s">
        <v>174</v>
      </c>
      <c r="BJ30" s="71" t="s">
        <v>175</v>
      </c>
      <c r="BK30" s="121">
        <v>0</v>
      </c>
      <c r="BL30" s="75">
        <v>0</v>
      </c>
      <c r="BM30" s="71"/>
      <c r="BN30" s="68">
        <f t="shared" si="173"/>
        <v>13.250000000000018</v>
      </c>
      <c r="BO30" s="69">
        <f t="shared" si="174"/>
        <v>0</v>
      </c>
      <c r="BP30" s="70" t="s">
        <v>174</v>
      </c>
      <c r="BQ30" s="67" t="s">
        <v>175</v>
      </c>
      <c r="BR30" s="118">
        <v>0</v>
      </c>
      <c r="BS30" s="75">
        <v>0</v>
      </c>
      <c r="BT30" s="67" t="s">
        <v>332</v>
      </c>
      <c r="BU30" s="68">
        <f t="shared" si="175"/>
        <v>13.250000000000018</v>
      </c>
      <c r="BV30" s="69">
        <f t="shared" si="176"/>
        <v>0</v>
      </c>
      <c r="BW30" s="70" t="s">
        <v>318</v>
      </c>
      <c r="BX30" s="67" t="s">
        <v>358</v>
      </c>
      <c r="BY30" s="75">
        <v>0</v>
      </c>
      <c r="BZ30" s="75">
        <v>0</v>
      </c>
      <c r="CA30" s="71"/>
      <c r="CB30" s="68">
        <f t="shared" si="177"/>
        <v>13.250000000000018</v>
      </c>
      <c r="CC30" s="69">
        <f t="shared" si="178"/>
        <v>0</v>
      </c>
      <c r="CD30" s="70" t="s">
        <v>174</v>
      </c>
      <c r="CE30" s="71" t="s">
        <v>175</v>
      </c>
      <c r="CF30" s="75">
        <f t="shared" si="95"/>
        <v>0</v>
      </c>
      <c r="CG30" s="75">
        <f t="shared" si="95"/>
        <v>0</v>
      </c>
      <c r="CH30" s="71"/>
      <c r="CI30" s="68">
        <f t="shared" si="179"/>
        <v>13.250000000000018</v>
      </c>
      <c r="CJ30" s="69">
        <f t="shared" si="180"/>
        <v>0</v>
      </c>
      <c r="CK30" s="70" t="s">
        <v>174</v>
      </c>
      <c r="CL30" s="71" t="s">
        <v>175</v>
      </c>
      <c r="CM30" s="75">
        <f t="shared" si="97"/>
        <v>0</v>
      </c>
      <c r="CN30" s="75">
        <f t="shared" si="97"/>
        <v>0</v>
      </c>
      <c r="CO30" s="71"/>
      <c r="CP30" s="68">
        <f t="shared" si="181"/>
        <v>13.250000000000018</v>
      </c>
      <c r="CQ30" s="69">
        <f t="shared" si="182"/>
        <v>0</v>
      </c>
      <c r="CR30" s="70" t="s">
        <v>174</v>
      </c>
      <c r="CS30" s="71" t="s">
        <v>175</v>
      </c>
      <c r="CT30" s="75">
        <f t="shared" si="156"/>
        <v>0</v>
      </c>
      <c r="CU30" s="75">
        <f t="shared" si="156"/>
        <v>0</v>
      </c>
      <c r="CV30" s="71"/>
      <c r="CW30" s="68">
        <f t="shared" si="183"/>
        <v>13.250000000000018</v>
      </c>
      <c r="CX30" s="69">
        <f t="shared" si="184"/>
        <v>0</v>
      </c>
      <c r="CY30" s="70" t="s">
        <v>174</v>
      </c>
      <c r="CZ30" s="71" t="s">
        <v>175</v>
      </c>
      <c r="DA30" s="75">
        <f t="shared" si="159"/>
        <v>0</v>
      </c>
      <c r="DB30" s="75">
        <f t="shared" si="159"/>
        <v>0</v>
      </c>
      <c r="DC30" s="71"/>
      <c r="DD30" s="68">
        <f t="shared" si="185"/>
        <v>13.250000000000018</v>
      </c>
      <c r="DE30" s="69">
        <f t="shared" si="186"/>
        <v>0</v>
      </c>
      <c r="DF30" s="70" t="s">
        <v>174</v>
      </c>
      <c r="DG30" s="71" t="s">
        <v>175</v>
      </c>
      <c r="DH30" s="75">
        <f t="shared" si="103"/>
        <v>0</v>
      </c>
      <c r="DI30" s="75">
        <f t="shared" si="103"/>
        <v>0</v>
      </c>
      <c r="DJ30" s="71"/>
      <c r="DK30" s="68">
        <f t="shared" si="187"/>
        <v>13.250000000000018</v>
      </c>
      <c r="DL30" s="69">
        <f t="shared" si="188"/>
        <v>0</v>
      </c>
      <c r="DM30" s="70" t="s">
        <v>174</v>
      </c>
      <c r="DN30" s="71" t="s">
        <v>175</v>
      </c>
      <c r="DO30" s="75">
        <f t="shared" si="164"/>
        <v>0</v>
      </c>
      <c r="DP30" s="75">
        <f t="shared" si="164"/>
        <v>0</v>
      </c>
      <c r="DQ30" s="71"/>
      <c r="DR30" s="68">
        <f t="shared" si="189"/>
        <v>13.250000000000018</v>
      </c>
      <c r="DS30" s="69">
        <f t="shared" si="190"/>
        <v>0</v>
      </c>
      <c r="DT30" s="70" t="s">
        <v>174</v>
      </c>
      <c r="DU30" s="71" t="s">
        <v>175</v>
      </c>
      <c r="DV30" s="75">
        <f t="shared" si="107"/>
        <v>0</v>
      </c>
      <c r="DW30" s="75">
        <f t="shared" si="107"/>
        <v>0</v>
      </c>
      <c r="DX30" s="71"/>
      <c r="DY30" s="68">
        <f t="shared" si="191"/>
        <v>13.250000000000018</v>
      </c>
      <c r="DZ30" s="69">
        <f t="shared" si="192"/>
        <v>0</v>
      </c>
      <c r="EA30" s="70" t="s">
        <v>174</v>
      </c>
      <c r="EB30" s="71" t="s">
        <v>175</v>
      </c>
      <c r="EC30" s="77">
        <f t="shared" si="67"/>
        <v>9.8000000000000007</v>
      </c>
      <c r="ED30" s="99"/>
      <c r="EE30" s="71"/>
      <c r="EF30" s="68">
        <f t="shared" si="193"/>
        <v>1</v>
      </c>
      <c r="EG30" s="69">
        <f t="shared" si="194"/>
        <v>0</v>
      </c>
      <c r="EH30" s="70" t="s">
        <v>174</v>
      </c>
      <c r="EI30" s="71" t="s">
        <v>175</v>
      </c>
      <c r="EJ30" s="80"/>
      <c r="EK30" s="78">
        <v>2024</v>
      </c>
      <c r="EL30" s="79" t="str">
        <f>+VLOOKUP(C30,[1]Listas_desplega!$AI$22:$AJ$44,2,0)</f>
        <v>DCE</v>
      </c>
      <c r="EM30" s="79" t="str">
        <f>+VLOOKUP(I30,[1]Listas_desplega!$BY$2:$BZ$7,2,0)</f>
        <v>T_2</v>
      </c>
      <c r="EN30" s="79" t="str">
        <f>+VLOOKUP(J30,[1]Listas_desplega!$BY$10:$BZ$23,2,0)</f>
        <v>T_2_C_2</v>
      </c>
      <c r="EO30" s="79" t="str">
        <f>+VLOOKUP(K30,[1]Listas_desplega!$BY$27:$BZ$54,2,0)</f>
        <v>T_2_C_2_ET_1</v>
      </c>
      <c r="EP30" s="79" t="str">
        <f>+VLOOKUP(L30,[1]Listas_desplega!$BY$57:$BZ$105,2,0)</f>
        <v>T_2_C_2_ET_1_CPT_8</v>
      </c>
      <c r="EQ30" s="80" t="str">
        <f>+VLOOKUP(M30,[1]Listas_desplega!$J$2:$K$11,2,FALSE)</f>
        <v>Eje_E_6</v>
      </c>
      <c r="ER30" s="80"/>
    </row>
    <row r="31" spans="1:150" s="81" customFormat="1" ht="15" customHeight="1" x14ac:dyDescent="0.25">
      <c r="A31" s="51" t="str">
        <f t="shared" si="18"/>
        <v>PNS.8.2_VPBM_2024</v>
      </c>
      <c r="B31" s="52" t="s">
        <v>152</v>
      </c>
      <c r="C31" s="53" t="s">
        <v>324</v>
      </c>
      <c r="D31" s="53" t="s">
        <v>325</v>
      </c>
      <c r="E31" s="54" t="s">
        <v>154</v>
      </c>
      <c r="F31" s="54" t="s">
        <v>155</v>
      </c>
      <c r="G31" s="55" t="s">
        <v>156</v>
      </c>
      <c r="H31" s="54" t="s">
        <v>334</v>
      </c>
      <c r="I31" s="54" t="s">
        <v>158</v>
      </c>
      <c r="J31" s="52" t="s">
        <v>159</v>
      </c>
      <c r="K31" s="52" t="s">
        <v>160</v>
      </c>
      <c r="L31" s="52" t="s">
        <v>176</v>
      </c>
      <c r="M31" s="52" t="s">
        <v>177</v>
      </c>
      <c r="N31" s="56" t="s">
        <v>178</v>
      </c>
      <c r="O31" s="60" t="s">
        <v>375</v>
      </c>
      <c r="P31" s="54" t="s">
        <v>376</v>
      </c>
      <c r="Q31" s="61" t="s">
        <v>211</v>
      </c>
      <c r="R31" s="61" t="s">
        <v>263</v>
      </c>
      <c r="S31" s="54" t="s">
        <v>377</v>
      </c>
      <c r="T31" s="60" t="s">
        <v>181</v>
      </c>
      <c r="U31" s="60" t="s">
        <v>193</v>
      </c>
      <c r="V31" s="60">
        <v>60</v>
      </c>
      <c r="W31" s="54" t="s">
        <v>343</v>
      </c>
      <c r="X31" s="60" t="s">
        <v>331</v>
      </c>
      <c r="Y31" s="52"/>
      <c r="Z31" s="61"/>
      <c r="AA31" s="61"/>
      <c r="AB31" s="61"/>
      <c r="AC31" s="61"/>
      <c r="AD31" s="61"/>
      <c r="AE31" s="61"/>
      <c r="AF31" s="61"/>
      <c r="AG31" s="61"/>
      <c r="AH31" s="60"/>
      <c r="AI31" s="60"/>
      <c r="AJ31" s="60"/>
      <c r="AK31" s="60"/>
      <c r="AL31" s="60"/>
      <c r="AM31" s="60"/>
      <c r="AN31" s="60"/>
      <c r="AO31" s="60"/>
      <c r="AP31" s="60"/>
      <c r="AQ31" s="60"/>
      <c r="AR31" s="62" t="s">
        <v>173</v>
      </c>
      <c r="AS31" s="60"/>
      <c r="AT31" s="63">
        <v>59</v>
      </c>
      <c r="AU31" s="63">
        <v>60</v>
      </c>
      <c r="AV31" s="63">
        <v>66</v>
      </c>
      <c r="AW31" s="63">
        <v>84</v>
      </c>
      <c r="AX31" s="63">
        <v>100</v>
      </c>
      <c r="AY31" s="63">
        <v>100</v>
      </c>
      <c r="AZ31" s="60"/>
      <c r="BA31" s="60"/>
      <c r="BB31" s="60"/>
      <c r="BC31" s="64"/>
      <c r="BD31" s="117">
        <v>0</v>
      </c>
      <c r="BE31" s="117">
        <v>0</v>
      </c>
      <c r="BF31" s="71"/>
      <c r="BG31" s="100">
        <f>IFERROR(((BD31-$AT31)/($AV31-$AT31)),0)</f>
        <v>-8.4285714285714288</v>
      </c>
      <c r="BH31" s="69">
        <f>+IF(BI31="SI",IFERROR((((IF(BI31="SI",(BE31-AS31),0)))/(AT31-AS31)),"REVISAR"),0)</f>
        <v>0</v>
      </c>
      <c r="BI31" s="70" t="s">
        <v>174</v>
      </c>
      <c r="BJ31" s="71" t="s">
        <v>175</v>
      </c>
      <c r="BK31" s="121">
        <v>0</v>
      </c>
      <c r="BL31" s="75">
        <v>0</v>
      </c>
      <c r="BM31" s="67"/>
      <c r="BN31" s="100">
        <f>IFERROR(((BK31-$AT31)/($AV31-$AT31)),0)</f>
        <v>-8.4285714285714288</v>
      </c>
      <c r="BO31" s="69">
        <f>+IF(BP31="SI",IFERROR((((IF(BP31="SI",(BL31-AS31),0)))/(AT31-AS31)),"REVISAR"),0)</f>
        <v>0</v>
      </c>
      <c r="BP31" s="70" t="s">
        <v>174</v>
      </c>
      <c r="BQ31" s="67" t="s">
        <v>175</v>
      </c>
      <c r="BR31" s="118">
        <v>0</v>
      </c>
      <c r="BS31" s="75">
        <v>0</v>
      </c>
      <c r="BT31" s="67" t="s">
        <v>378</v>
      </c>
      <c r="BU31" s="100">
        <f>IFERROR(((BR31-$AT31)/($AV31-$AT31)),0)</f>
        <v>-8.4285714285714288</v>
      </c>
      <c r="BV31" s="69">
        <f>+IF(BW31="SI",IFERROR((((IF(BW31="SI",(BS31-AS31),0)))/(AT31-AS31)),"REVISAR"),0)</f>
        <v>0</v>
      </c>
      <c r="BW31" s="70" t="s">
        <v>205</v>
      </c>
      <c r="BX31" s="67" t="s">
        <v>379</v>
      </c>
      <c r="BY31" s="75">
        <v>0</v>
      </c>
      <c r="BZ31" s="75">
        <v>0</v>
      </c>
      <c r="CA31" s="71"/>
      <c r="CB31" s="100">
        <f>IFERROR(((BY31-$AT31)/($AV31-$AT31)),0)</f>
        <v>-8.4285714285714288</v>
      </c>
      <c r="CC31" s="69">
        <f>+IF(CD31="SI",IFERROR((((IF(CD31="SI",(BZ31-AS31),0)))/(AT31-AS31)),"REVISAR"),0)</f>
        <v>0</v>
      </c>
      <c r="CD31" s="70" t="s">
        <v>174</v>
      </c>
      <c r="CE31" s="71" t="s">
        <v>175</v>
      </c>
      <c r="CF31" s="75">
        <f t="shared" si="95"/>
        <v>0</v>
      </c>
      <c r="CG31" s="75">
        <f t="shared" si="95"/>
        <v>0</v>
      </c>
      <c r="CH31" s="71"/>
      <c r="CI31" s="100">
        <f>IFERROR(((CF31-$AT31)/($AV31-$AT31)),0)</f>
        <v>-8.4285714285714288</v>
      </c>
      <c r="CJ31" s="69">
        <f>+IF(CK31="SI",IFERROR((((IF(CK31="SI",(CG31-AS31),0)))/(AT31-AS31)),"REVISAR"),0)</f>
        <v>0</v>
      </c>
      <c r="CK31" s="70" t="s">
        <v>174</v>
      </c>
      <c r="CL31" s="71" t="s">
        <v>175</v>
      </c>
      <c r="CM31" s="75">
        <f t="shared" si="97"/>
        <v>0</v>
      </c>
      <c r="CN31" s="75">
        <f t="shared" si="97"/>
        <v>0</v>
      </c>
      <c r="CO31" s="71"/>
      <c r="CP31" s="100">
        <f>IFERROR(((CM31-$AT31)/($AV31-$AT31)),0)</f>
        <v>-8.4285714285714288</v>
      </c>
      <c r="CQ31" s="69">
        <f>+IF(CR31="SI",IFERROR((((IF(CR31="SI",(CN31-AS31),0)))/(AT31-AS31)),"REVISAR"),0)</f>
        <v>0</v>
      </c>
      <c r="CR31" s="70" t="s">
        <v>174</v>
      </c>
      <c r="CS31" s="71" t="s">
        <v>175</v>
      </c>
      <c r="CT31" s="75">
        <f t="shared" si="156"/>
        <v>0</v>
      </c>
      <c r="CU31" s="75">
        <f t="shared" si="156"/>
        <v>0</v>
      </c>
      <c r="CV31" s="71"/>
      <c r="CW31" s="100">
        <f>IFERROR(((CT31-$AT31)/($AV31-$AT31)),0)</f>
        <v>-8.4285714285714288</v>
      </c>
      <c r="CX31" s="69">
        <f>+IF(CY31="SI",IFERROR((((IF(CY31="SI",(CU31-AS31),0)))/(AT31-AS31)),"REVISAR"),0)</f>
        <v>0</v>
      </c>
      <c r="CY31" s="70" t="s">
        <v>174</v>
      </c>
      <c r="CZ31" s="71" t="s">
        <v>175</v>
      </c>
      <c r="DA31" s="75">
        <f t="shared" si="159"/>
        <v>0</v>
      </c>
      <c r="DB31" s="75">
        <f t="shared" si="159"/>
        <v>0</v>
      </c>
      <c r="DC31" s="71"/>
      <c r="DD31" s="100">
        <f>IFERROR(((DA31-$AT31)/($AV31-$AT31)),0)</f>
        <v>-8.4285714285714288</v>
      </c>
      <c r="DE31" s="69">
        <f>+IF(DF31="SI",IFERROR((((IF(DF31="SI",(DB31-AS31),0)))/(AT31-AS31)),"REVISAR"),0)</f>
        <v>0</v>
      </c>
      <c r="DF31" s="70" t="s">
        <v>174</v>
      </c>
      <c r="DG31" s="71" t="s">
        <v>175</v>
      </c>
      <c r="DH31" s="75">
        <f t="shared" si="103"/>
        <v>0</v>
      </c>
      <c r="DI31" s="75">
        <f t="shared" si="103"/>
        <v>0</v>
      </c>
      <c r="DJ31" s="71"/>
      <c r="DK31" s="100">
        <f>IFERROR(((DH31-$AT31)/($AV31-$AT31)),0)</f>
        <v>-8.4285714285714288</v>
      </c>
      <c r="DL31" s="69">
        <f>+IF(DM31="SI",IFERROR((((IF(DM31="SI",(DI31-AS31),0)))/(AT31-AS31)),"REVISAR"),0)</f>
        <v>0</v>
      </c>
      <c r="DM31" s="70" t="s">
        <v>174</v>
      </c>
      <c r="DN31" s="71" t="s">
        <v>175</v>
      </c>
      <c r="DO31" s="75">
        <f t="shared" si="164"/>
        <v>0</v>
      </c>
      <c r="DP31" s="75">
        <f t="shared" si="164"/>
        <v>0</v>
      </c>
      <c r="DQ31" s="71"/>
      <c r="DR31" s="100">
        <f>IFERROR(((DO31-$AT31)/($AV31-$AT31)),0)</f>
        <v>-8.4285714285714288</v>
      </c>
      <c r="DS31" s="69">
        <f>+IF(DT31="SI",IFERROR((((IF(DT31="SI",(DP31-AS31),0)))/(AT31-AS31)),"REVISAR"),0)</f>
        <v>0</v>
      </c>
      <c r="DT31" s="70" t="s">
        <v>174</v>
      </c>
      <c r="DU31" s="71" t="s">
        <v>175</v>
      </c>
      <c r="DV31" s="75">
        <f t="shared" si="107"/>
        <v>0</v>
      </c>
      <c r="DW31" s="75">
        <f t="shared" si="107"/>
        <v>0</v>
      </c>
      <c r="DX31" s="71"/>
      <c r="DY31" s="100">
        <f>IFERROR(((DV31-$AT31)/($AV31-$AT31)),0)</f>
        <v>-8.4285714285714288</v>
      </c>
      <c r="DZ31" s="69">
        <f>+IF(EA31="SI",IFERROR((((IF(EA31="SI",(DW31-AS31),0)))/(AT31-AS31)),"REVISAR"),0)</f>
        <v>0</v>
      </c>
      <c r="EA31" s="70" t="s">
        <v>174</v>
      </c>
      <c r="EB31" s="71" t="s">
        <v>175</v>
      </c>
      <c r="EC31" s="77">
        <f t="shared" si="67"/>
        <v>66</v>
      </c>
      <c r="ED31" s="71"/>
      <c r="EE31" s="71"/>
      <c r="EF31" s="100">
        <f>IFERROR(((EC31-$AT31)/($AV31-$AT31)),0)</f>
        <v>1</v>
      </c>
      <c r="EG31" s="69">
        <f>+IF(EH31="SI",IFERROR((((IF(EH31="SI",(ED31-AS31),0)))/(AT31-AS31)),"REVISAR"),0)</f>
        <v>0</v>
      </c>
      <c r="EH31" s="70" t="s">
        <v>174</v>
      </c>
      <c r="EI31" s="71" t="s">
        <v>175</v>
      </c>
      <c r="EJ31" s="80"/>
      <c r="EK31" s="78">
        <v>2024</v>
      </c>
      <c r="EL31" s="79" t="str">
        <f>+VLOOKUP(C31,[1]Listas_desplega!$AI$22:$AJ$44,2,0)</f>
        <v>DCE</v>
      </c>
      <c r="EM31" s="79" t="str">
        <f>+VLOOKUP(I31,[1]Listas_desplega!$BY$2:$BZ$7,2,0)</f>
        <v>T_2</v>
      </c>
      <c r="EN31" s="79" t="str">
        <f>+VLOOKUP(J31,[1]Listas_desplega!$BY$10:$BZ$23,2,0)</f>
        <v>T_2_C_2</v>
      </c>
      <c r="EO31" s="79" t="str">
        <f>+VLOOKUP(K31,[1]Listas_desplega!$BY$27:$BZ$54,2,0)</f>
        <v>T_2_C_2_ET_1</v>
      </c>
      <c r="EP31" s="79" t="str">
        <f>+VLOOKUP(L31,[1]Listas_desplega!$BY$57:$BZ$105,2,0)</f>
        <v>T_2_C_2_ET_1_CPT_8</v>
      </c>
      <c r="EQ31" s="80" t="str">
        <f>+VLOOKUP(M31,[1]Listas_desplega!$J$2:$K$11,2,FALSE)</f>
        <v>Eje_E_6</v>
      </c>
      <c r="ER31" s="80"/>
    </row>
    <row r="32" spans="1:150" s="81" customFormat="1" ht="15" customHeight="1" x14ac:dyDescent="0.25">
      <c r="A32" s="51" t="str">
        <f t="shared" si="18"/>
        <v>94_VPBM_2024</v>
      </c>
      <c r="B32" s="52" t="s">
        <v>152</v>
      </c>
      <c r="C32" s="53" t="s">
        <v>324</v>
      </c>
      <c r="D32" s="53" t="s">
        <v>325</v>
      </c>
      <c r="E32" s="54" t="s">
        <v>154</v>
      </c>
      <c r="F32" s="54" t="s">
        <v>155</v>
      </c>
      <c r="G32" s="55" t="s">
        <v>156</v>
      </c>
      <c r="H32" s="54" t="s">
        <v>326</v>
      </c>
      <c r="I32" s="54" t="s">
        <v>158</v>
      </c>
      <c r="J32" s="52" t="s">
        <v>159</v>
      </c>
      <c r="K32" s="52" t="s">
        <v>160</v>
      </c>
      <c r="L32" s="52" t="s">
        <v>176</v>
      </c>
      <c r="M32" s="52" t="s">
        <v>177</v>
      </c>
      <c r="N32" s="56" t="s">
        <v>178</v>
      </c>
      <c r="O32" s="60">
        <v>94</v>
      </c>
      <c r="P32" s="54" t="s">
        <v>380</v>
      </c>
      <c r="Q32" s="61" t="s">
        <v>211</v>
      </c>
      <c r="R32" s="61" t="s">
        <v>166</v>
      </c>
      <c r="S32" s="54" t="s">
        <v>381</v>
      </c>
      <c r="T32" s="60" t="s">
        <v>168</v>
      </c>
      <c r="U32" s="60" t="s">
        <v>193</v>
      </c>
      <c r="V32" s="60">
        <v>180</v>
      </c>
      <c r="W32" s="54" t="s">
        <v>382</v>
      </c>
      <c r="X32" s="60" t="s">
        <v>215</v>
      </c>
      <c r="Y32" s="52"/>
      <c r="Z32" s="61"/>
      <c r="AA32" s="61"/>
      <c r="AB32" s="61"/>
      <c r="AC32" s="61"/>
      <c r="AD32" s="61"/>
      <c r="AE32" s="61" t="s">
        <v>383</v>
      </c>
      <c r="AF32" s="61"/>
      <c r="AG32" s="61"/>
      <c r="AH32" s="60"/>
      <c r="AI32" s="60"/>
      <c r="AJ32" s="60"/>
      <c r="AK32" s="60" t="s">
        <v>173</v>
      </c>
      <c r="AL32" s="60"/>
      <c r="AM32" s="60" t="s">
        <v>173</v>
      </c>
      <c r="AN32" s="60"/>
      <c r="AO32" s="60"/>
      <c r="AP32" s="60"/>
      <c r="AQ32" s="60"/>
      <c r="AR32" s="62" t="s">
        <v>173</v>
      </c>
      <c r="AS32" s="60"/>
      <c r="AT32" s="63">
        <v>33874</v>
      </c>
      <c r="AU32" s="63">
        <v>20000</v>
      </c>
      <c r="AV32" s="63">
        <v>40000</v>
      </c>
      <c r="AW32" s="63">
        <v>25000</v>
      </c>
      <c r="AX32" s="63">
        <v>25000</v>
      </c>
      <c r="AY32" s="63">
        <v>110000</v>
      </c>
      <c r="AZ32" s="60"/>
      <c r="BA32" s="60"/>
      <c r="BB32" s="60"/>
      <c r="BC32" s="64"/>
      <c r="BD32" s="117">
        <v>0</v>
      </c>
      <c r="BE32" s="117">
        <v>0</v>
      </c>
      <c r="BF32" s="71"/>
      <c r="BG32" s="68">
        <f t="shared" ref="BG32:BG34" si="195">IFERROR(BD32/AV32,0)</f>
        <v>0</v>
      </c>
      <c r="BH32" s="69">
        <f t="shared" ref="BH32:BH34" si="196">+IF(BI32="SI",IFERROR((IF(BI32="SI",BE32,0)/AV32),"REVISAR"),0)</f>
        <v>0</v>
      </c>
      <c r="BI32" s="70" t="s">
        <v>174</v>
      </c>
      <c r="BJ32" s="67" t="s">
        <v>384</v>
      </c>
      <c r="BK32" s="98">
        <v>0</v>
      </c>
      <c r="BL32" s="75">
        <v>0</v>
      </c>
      <c r="BM32" s="67"/>
      <c r="BN32" s="68">
        <f t="shared" ref="BN32:BN34" si="197">+IFERROR(BK32/AV32,0)</f>
        <v>0</v>
      </c>
      <c r="BO32" s="69">
        <f t="shared" ref="BO32:BO34" si="198">+IF(BP32="SI",IFERROR((IF(BP32="SI",BL32,0)/AV32),"REVISAR"),0)</f>
        <v>0</v>
      </c>
      <c r="BP32" s="70" t="s">
        <v>174</v>
      </c>
      <c r="BQ32" s="67" t="s">
        <v>384</v>
      </c>
      <c r="BR32" s="118">
        <v>0</v>
      </c>
      <c r="BS32" s="75">
        <v>0</v>
      </c>
      <c r="BT32" s="67"/>
      <c r="BU32" s="68">
        <f t="shared" ref="BU32:BU34" si="199">IFERROR(BR32/AV32,0)</f>
        <v>0</v>
      </c>
      <c r="BV32" s="69">
        <f>+IF(BW32="SI",IFERROR((IF(BW32="SI",BS32,0)/AV32),"REVISAR"),0)</f>
        <v>0</v>
      </c>
      <c r="BW32" s="70" t="s">
        <v>174</v>
      </c>
      <c r="BX32" s="67" t="s">
        <v>175</v>
      </c>
      <c r="BY32" s="75">
        <v>0</v>
      </c>
      <c r="BZ32" s="75">
        <v>0</v>
      </c>
      <c r="CA32" s="71"/>
      <c r="CB32" s="68">
        <f t="shared" ref="CB32:CB34" si="200">IFERROR(BY32/$AV32,0)</f>
        <v>0</v>
      </c>
      <c r="CC32" s="69">
        <f>+IF(CD32="SI",IFERROR((IF(CD32="SI",BZ32,0)/AV32),"REVISAR"),0)</f>
        <v>0</v>
      </c>
      <c r="CD32" s="70" t="s">
        <v>174</v>
      </c>
      <c r="CE32" s="71" t="s">
        <v>175</v>
      </c>
      <c r="CF32" s="75">
        <f t="shared" si="95"/>
        <v>0</v>
      </c>
      <c r="CG32" s="75">
        <f>IF(CD32="SI",BZ32,0)</f>
        <v>0</v>
      </c>
      <c r="CH32" s="71"/>
      <c r="CI32" s="68">
        <f t="shared" ref="CI32:CI34" si="201">IFERROR(CF32/$AV32,0)</f>
        <v>0</v>
      </c>
      <c r="CJ32" s="69">
        <f t="shared" ref="CJ32:CJ34" si="202">+IF(CK32="SI",IFERROR((IF(CK32="SI",CG32,0)/AV32),"REVISAR"),0)</f>
        <v>0</v>
      </c>
      <c r="CK32" s="70" t="s">
        <v>174</v>
      </c>
      <c r="CL32" s="71" t="s">
        <v>175</v>
      </c>
      <c r="CM32" s="75">
        <f t="shared" si="97"/>
        <v>0</v>
      </c>
      <c r="CN32" s="75">
        <f t="shared" si="97"/>
        <v>0</v>
      </c>
      <c r="CO32" s="71"/>
      <c r="CP32" s="68">
        <f t="shared" ref="CP32:CP34" si="203">IFERROR(CM32/$AV32,0)</f>
        <v>0</v>
      </c>
      <c r="CQ32" s="69">
        <f t="shared" ref="CQ32:CQ34" si="204">+IF(CR32="SI",IFERROR((IF(CR32="SI",CN32,0)/AV32),"REVISAR"),0)</f>
        <v>0</v>
      </c>
      <c r="CR32" s="70" t="s">
        <v>174</v>
      </c>
      <c r="CS32" s="71" t="s">
        <v>175</v>
      </c>
      <c r="CT32" s="75">
        <f t="shared" si="156"/>
        <v>0</v>
      </c>
      <c r="CU32" s="75">
        <f>IF(CR32="SI",CN32,0)</f>
        <v>0</v>
      </c>
      <c r="CV32" s="71"/>
      <c r="CW32" s="68">
        <f t="shared" ref="CW32:CW34" si="205">IFERROR(CT32/$AV32,0)</f>
        <v>0</v>
      </c>
      <c r="CX32" s="69">
        <f t="shared" ref="CX32:CX34" si="206">+IF(CY32="SI",IFERROR((IF(CY32="SI",CU32,0)/AV32),"REVISAR"),0)</f>
        <v>0</v>
      </c>
      <c r="CY32" s="70" t="s">
        <v>174</v>
      </c>
      <c r="CZ32" s="71" t="s">
        <v>175</v>
      </c>
      <c r="DA32" s="75">
        <f t="shared" si="159"/>
        <v>0</v>
      </c>
      <c r="DB32" s="75">
        <f>IF(CY32="SI",CU32,0)</f>
        <v>0</v>
      </c>
      <c r="DC32" s="71"/>
      <c r="DD32" s="68">
        <f t="shared" ref="DD32:DD34" si="207">IFERROR(DA32/$AV32,0)</f>
        <v>0</v>
      </c>
      <c r="DE32" s="69">
        <f t="shared" ref="DE32:DE34" si="208">+IF(DF32="SI",IFERROR((IF(DF32="SI",DB32,0)/AV32),"REVISAR"),0)</f>
        <v>0</v>
      </c>
      <c r="DF32" s="70" t="s">
        <v>174</v>
      </c>
      <c r="DG32" s="71" t="s">
        <v>175</v>
      </c>
      <c r="DH32" s="75">
        <f t="shared" si="103"/>
        <v>0</v>
      </c>
      <c r="DI32" s="75">
        <f>IF(DF32="SI",DB32,0)</f>
        <v>0</v>
      </c>
      <c r="DJ32" s="71"/>
      <c r="DK32" s="68">
        <f t="shared" ref="DK32:DK34" si="209">IFERROR(DH32/$AV32,0)</f>
        <v>0</v>
      </c>
      <c r="DL32" s="69">
        <f t="shared" ref="DL32:DL34" si="210">+IF(DM32="SI",IFERROR((IF(DM32="SI",DI32,0)/AV32),"REVISAR"),0)</f>
        <v>0</v>
      </c>
      <c r="DM32" s="70" t="s">
        <v>174</v>
      </c>
      <c r="DN32" s="71" t="s">
        <v>175</v>
      </c>
      <c r="DO32" s="75">
        <f t="shared" si="164"/>
        <v>0</v>
      </c>
      <c r="DP32" s="75">
        <f t="shared" si="164"/>
        <v>0</v>
      </c>
      <c r="DQ32" s="71"/>
      <c r="DR32" s="68">
        <f t="shared" ref="DR32:DR34" si="211">IFERROR(DO32/$AV32,0)</f>
        <v>0</v>
      </c>
      <c r="DS32" s="69">
        <f t="shared" ref="DS32:DS34" si="212">+IF(DT32="SI",IFERROR((IF(DT32="SI",DP32,0)/AV32),"REVISAR"),0)</f>
        <v>0</v>
      </c>
      <c r="DT32" s="70" t="s">
        <v>174</v>
      </c>
      <c r="DU32" s="71" t="s">
        <v>175</v>
      </c>
      <c r="DV32" s="75">
        <f t="shared" si="107"/>
        <v>0</v>
      </c>
      <c r="DW32" s="75">
        <f>IF(DT32="SI",DP32,0)</f>
        <v>0</v>
      </c>
      <c r="DX32" s="71"/>
      <c r="DY32" s="68">
        <f t="shared" ref="DY32:DY34" si="213">IFERROR(DV32/$AV32,0)</f>
        <v>0</v>
      </c>
      <c r="DZ32" s="69">
        <f t="shared" ref="DZ32:DZ34" si="214">+IF(EA32="SI",IFERROR((IF(EA32="SI",DW32,0)/AV32),"REVISAR"),0)</f>
        <v>0</v>
      </c>
      <c r="EA32" s="70" t="s">
        <v>174</v>
      </c>
      <c r="EB32" s="71" t="s">
        <v>175</v>
      </c>
      <c r="EC32" s="77">
        <f>+AV32</f>
        <v>40000</v>
      </c>
      <c r="ED32" s="71"/>
      <c r="EE32" s="101"/>
      <c r="EF32" s="68">
        <f t="shared" ref="EF32:EF34" si="215">IFERROR(EC32/$AV32,0)</f>
        <v>1</v>
      </c>
      <c r="EG32" s="69">
        <f t="shared" ref="EG32:EG34" si="216">+IF(EH32="SI",IFERROR((IF(EH32="SI",ED32,0)/AV32),"REVISAR"),0)</f>
        <v>0</v>
      </c>
      <c r="EH32" s="70" t="s">
        <v>174</v>
      </c>
      <c r="EI32" s="71" t="s">
        <v>175</v>
      </c>
      <c r="EJ32" s="78"/>
      <c r="EK32" s="78">
        <v>2024</v>
      </c>
      <c r="EL32" s="79" t="str">
        <f>+VLOOKUP(C32,[1]Listas_desplega!$AI$22:$AJ$44,2,0)</f>
        <v>DCE</v>
      </c>
      <c r="EM32" s="79" t="str">
        <f>+VLOOKUP(I32,[1]Listas_desplega!$BY$2:$BZ$7,2,0)</f>
        <v>T_2</v>
      </c>
      <c r="EN32" s="79" t="str">
        <f>+VLOOKUP(J32,[1]Listas_desplega!$BY$10:$BZ$23,2,0)</f>
        <v>T_2_C_2</v>
      </c>
      <c r="EO32" s="79" t="str">
        <f>+VLOOKUP(K32,[1]Listas_desplega!$BY$27:$BZ$54,2,0)</f>
        <v>T_2_C_2_ET_1</v>
      </c>
      <c r="EP32" s="79" t="str">
        <f>+VLOOKUP(L32,[1]Listas_desplega!$BY$57:$BZ$105,2,0)</f>
        <v>T_2_C_2_ET_1_CPT_8</v>
      </c>
      <c r="EQ32" s="80" t="str">
        <f>+VLOOKUP(M32,[1]Listas_desplega!$J$2:$K$11,2,FALSE)</f>
        <v>Eje_E_6</v>
      </c>
      <c r="ER32" s="80"/>
    </row>
    <row r="33" spans="1:148" s="81" customFormat="1" ht="15" customHeight="1" x14ac:dyDescent="0.25">
      <c r="A33" s="51" t="str">
        <f t="shared" si="18"/>
        <v>6_VPBM_2024</v>
      </c>
      <c r="B33" s="52" t="s">
        <v>152</v>
      </c>
      <c r="C33" s="53" t="s">
        <v>324</v>
      </c>
      <c r="D33" s="53" t="s">
        <v>325</v>
      </c>
      <c r="E33" s="54" t="s">
        <v>154</v>
      </c>
      <c r="F33" s="54" t="s">
        <v>155</v>
      </c>
      <c r="G33" s="55" t="s">
        <v>156</v>
      </c>
      <c r="H33" s="54" t="s">
        <v>334</v>
      </c>
      <c r="I33" s="54" t="s">
        <v>158</v>
      </c>
      <c r="J33" s="52" t="s">
        <v>159</v>
      </c>
      <c r="K33" s="52" t="s">
        <v>160</v>
      </c>
      <c r="L33" s="52" t="s">
        <v>176</v>
      </c>
      <c r="M33" s="52" t="s">
        <v>177</v>
      </c>
      <c r="N33" s="56" t="s">
        <v>178</v>
      </c>
      <c r="O33" s="60">
        <v>6</v>
      </c>
      <c r="P33" s="54" t="s">
        <v>385</v>
      </c>
      <c r="Q33" s="61" t="s">
        <v>386</v>
      </c>
      <c r="R33" s="61" t="s">
        <v>387</v>
      </c>
      <c r="S33" s="54" t="s">
        <v>388</v>
      </c>
      <c r="T33" s="60" t="s">
        <v>168</v>
      </c>
      <c r="U33" s="60" t="s">
        <v>182</v>
      </c>
      <c r="V33" s="60">
        <v>0</v>
      </c>
      <c r="W33" s="54" t="s">
        <v>389</v>
      </c>
      <c r="X33" s="60" t="s">
        <v>171</v>
      </c>
      <c r="Y33" s="52"/>
      <c r="Z33" s="61"/>
      <c r="AA33" s="61"/>
      <c r="AB33" s="61"/>
      <c r="AC33" s="61"/>
      <c r="AD33" s="61"/>
      <c r="AE33" s="61" t="s">
        <v>390</v>
      </c>
      <c r="AF33" s="61"/>
      <c r="AG33" s="61" t="s">
        <v>173</v>
      </c>
      <c r="AH33" s="60"/>
      <c r="AI33" s="60"/>
      <c r="AJ33" s="60"/>
      <c r="AK33" s="60" t="s">
        <v>173</v>
      </c>
      <c r="AL33" s="60"/>
      <c r="AM33" s="60" t="s">
        <v>173</v>
      </c>
      <c r="AN33" s="60"/>
      <c r="AO33" s="60"/>
      <c r="AP33" s="60"/>
      <c r="AQ33" s="60"/>
      <c r="AR33" s="62"/>
      <c r="AS33" s="60"/>
      <c r="AT33" s="63">
        <v>80</v>
      </c>
      <c r="AU33" s="63">
        <v>97</v>
      </c>
      <c r="AV33" s="63">
        <v>97</v>
      </c>
      <c r="AW33" s="63">
        <v>97</v>
      </c>
      <c r="AX33" s="63">
        <v>97</v>
      </c>
      <c r="AY33" s="63">
        <v>97</v>
      </c>
      <c r="AZ33" s="128"/>
      <c r="BA33" s="128"/>
      <c r="BB33" s="128"/>
      <c r="BC33" s="129"/>
      <c r="BD33" s="117">
        <v>0</v>
      </c>
      <c r="BE33" s="117">
        <v>0</v>
      </c>
      <c r="BF33" s="71"/>
      <c r="BG33" s="68">
        <f t="shared" si="195"/>
        <v>0</v>
      </c>
      <c r="BH33" s="69">
        <f t="shared" si="196"/>
        <v>0</v>
      </c>
      <c r="BI33" s="70" t="s">
        <v>174</v>
      </c>
      <c r="BJ33" s="67" t="s">
        <v>175</v>
      </c>
      <c r="BK33" s="86">
        <v>0</v>
      </c>
      <c r="BL33" s="75">
        <v>0</v>
      </c>
      <c r="BM33" s="67"/>
      <c r="BN33" s="68">
        <f t="shared" si="197"/>
        <v>0</v>
      </c>
      <c r="BO33" s="69">
        <f t="shared" si="198"/>
        <v>0</v>
      </c>
      <c r="BP33" s="70" t="s">
        <v>174</v>
      </c>
      <c r="BQ33" s="67" t="s">
        <v>175</v>
      </c>
      <c r="BR33" s="86">
        <v>10</v>
      </c>
      <c r="BS33" s="85">
        <v>21</v>
      </c>
      <c r="BT33" s="67" t="s">
        <v>391</v>
      </c>
      <c r="BU33" s="68">
        <f t="shared" si="199"/>
        <v>0.10309278350515463</v>
      </c>
      <c r="BV33" s="69">
        <f t="shared" ref="BV33:BV34" si="217">+IF(BW33="SI",IFERROR((IF(BW33="SI",BS33,0)/AV33),"REVISAR"),0)</f>
        <v>0.21649484536082475</v>
      </c>
      <c r="BW33" s="70" t="s">
        <v>186</v>
      </c>
      <c r="BX33" s="130" t="s">
        <v>392</v>
      </c>
      <c r="BY33" s="86">
        <v>10</v>
      </c>
      <c r="BZ33" s="75">
        <v>0</v>
      </c>
      <c r="CA33" s="71"/>
      <c r="CB33" s="68">
        <f t="shared" si="200"/>
        <v>0.10309278350515463</v>
      </c>
      <c r="CC33" s="69">
        <f t="shared" ref="CC33:CC34" si="218">+IF(CD33="SI",IFERROR((IF(CD33="SI",BZ33,0)/AV33),"REVISAR"),0)</f>
        <v>0</v>
      </c>
      <c r="CD33" s="70" t="s">
        <v>174</v>
      </c>
      <c r="CE33" s="71" t="s">
        <v>175</v>
      </c>
      <c r="CF33" s="125">
        <f>+BY33</f>
        <v>10</v>
      </c>
      <c r="CG33" s="75">
        <f t="shared" ref="CG33:CG39" si="219">IF(CD33="SI",BZ33,0)</f>
        <v>0</v>
      </c>
      <c r="CH33" s="71"/>
      <c r="CI33" s="68">
        <f t="shared" si="201"/>
        <v>0.10309278350515463</v>
      </c>
      <c r="CJ33" s="69">
        <f t="shared" si="202"/>
        <v>0</v>
      </c>
      <c r="CK33" s="70" t="s">
        <v>174</v>
      </c>
      <c r="CL33" s="71" t="s">
        <v>175</v>
      </c>
      <c r="CM33" s="125">
        <v>40</v>
      </c>
      <c r="CN33" s="124"/>
      <c r="CO33" s="71"/>
      <c r="CP33" s="68">
        <f t="shared" si="203"/>
        <v>0.41237113402061853</v>
      </c>
      <c r="CQ33" s="69">
        <f t="shared" si="204"/>
        <v>0</v>
      </c>
      <c r="CR33" s="70" t="s">
        <v>174</v>
      </c>
      <c r="CS33" s="71" t="s">
        <v>175</v>
      </c>
      <c r="CT33" s="125">
        <f>+CM33</f>
        <v>40</v>
      </c>
      <c r="CU33" s="75">
        <f t="shared" ref="CU33:CU36" si="220">IF(CR33="SI",CN33,0)</f>
        <v>0</v>
      </c>
      <c r="CV33" s="71"/>
      <c r="CW33" s="68">
        <f t="shared" si="205"/>
        <v>0.41237113402061853</v>
      </c>
      <c r="CX33" s="69">
        <f t="shared" si="206"/>
        <v>0</v>
      </c>
      <c r="CY33" s="70" t="s">
        <v>174</v>
      </c>
      <c r="CZ33" s="71" t="s">
        <v>175</v>
      </c>
      <c r="DA33" s="123">
        <f>+CT33</f>
        <v>40</v>
      </c>
      <c r="DB33" s="75">
        <f t="shared" ref="DB33:DB36" si="221">IF(CY33="SI",CU33,0)</f>
        <v>0</v>
      </c>
      <c r="DC33" s="71"/>
      <c r="DD33" s="68">
        <f t="shared" si="207"/>
        <v>0.41237113402061853</v>
      </c>
      <c r="DE33" s="69">
        <f t="shared" si="208"/>
        <v>0</v>
      </c>
      <c r="DF33" s="70" t="s">
        <v>174</v>
      </c>
      <c r="DG33" s="71" t="s">
        <v>175</v>
      </c>
      <c r="DH33" s="123">
        <v>70</v>
      </c>
      <c r="DI33" s="124"/>
      <c r="DJ33" s="71"/>
      <c r="DK33" s="68">
        <f t="shared" si="209"/>
        <v>0.72164948453608246</v>
      </c>
      <c r="DL33" s="69">
        <f t="shared" si="210"/>
        <v>0</v>
      </c>
      <c r="DM33" s="70" t="s">
        <v>174</v>
      </c>
      <c r="DN33" s="71" t="s">
        <v>175</v>
      </c>
      <c r="DO33" s="123">
        <f>+DH33</f>
        <v>70</v>
      </c>
      <c r="DP33" s="75">
        <f t="shared" si="164"/>
        <v>0</v>
      </c>
      <c r="DQ33" s="71"/>
      <c r="DR33" s="68">
        <f t="shared" si="211"/>
        <v>0.72164948453608246</v>
      </c>
      <c r="DS33" s="69">
        <f t="shared" si="212"/>
        <v>0</v>
      </c>
      <c r="DT33" s="70" t="s">
        <v>174</v>
      </c>
      <c r="DU33" s="71" t="s">
        <v>175</v>
      </c>
      <c r="DV33" s="123">
        <f>+DO33</f>
        <v>70</v>
      </c>
      <c r="DW33" s="75">
        <f t="shared" ref="DW33:DW34" si="222">IF(DT33="SI",DP33,0)</f>
        <v>0</v>
      </c>
      <c r="DX33" s="71"/>
      <c r="DY33" s="68">
        <f t="shared" si="213"/>
        <v>0.72164948453608246</v>
      </c>
      <c r="DZ33" s="69">
        <f t="shared" si="214"/>
        <v>0</v>
      </c>
      <c r="EA33" s="70" t="s">
        <v>174</v>
      </c>
      <c r="EB33" s="71" t="s">
        <v>175</v>
      </c>
      <c r="EC33" s="77">
        <f t="shared" si="67"/>
        <v>97</v>
      </c>
      <c r="ED33" s="71"/>
      <c r="EE33" s="71"/>
      <c r="EF33" s="68">
        <f t="shared" si="215"/>
        <v>1</v>
      </c>
      <c r="EG33" s="69">
        <f t="shared" si="216"/>
        <v>0</v>
      </c>
      <c r="EH33" s="70" t="s">
        <v>174</v>
      </c>
      <c r="EI33" s="71" t="s">
        <v>175</v>
      </c>
      <c r="EJ33" s="78"/>
      <c r="EK33" s="78">
        <v>2024</v>
      </c>
      <c r="EL33" s="79" t="str">
        <f>+VLOOKUP(C33,[1]Listas_desplega!$AI$22:$AJ$44,2,0)</f>
        <v>DCE</v>
      </c>
      <c r="EM33" s="79" t="str">
        <f>+VLOOKUP(I33,[1]Listas_desplega!$BY$2:$BZ$7,2,0)</f>
        <v>T_2</v>
      </c>
      <c r="EN33" s="79" t="str">
        <f>+VLOOKUP(J33,[1]Listas_desplega!$BY$10:$BZ$23,2,0)</f>
        <v>T_2_C_2</v>
      </c>
      <c r="EO33" s="79" t="str">
        <f>+VLOOKUP(K33,[1]Listas_desplega!$BY$27:$BZ$54,2,0)</f>
        <v>T_2_C_2_ET_1</v>
      </c>
      <c r="EP33" s="79" t="str">
        <f>+VLOOKUP(L33,[1]Listas_desplega!$BY$57:$BZ$105,2,0)</f>
        <v>T_2_C_2_ET_1_CPT_8</v>
      </c>
      <c r="EQ33" s="80" t="str">
        <f>+VLOOKUP(M33,[1]Listas_desplega!$J$2:$K$11,2,FALSE)</f>
        <v>Eje_E_6</v>
      </c>
      <c r="ER33" s="80"/>
    </row>
    <row r="34" spans="1:148" s="81" customFormat="1" ht="15" customHeight="1" x14ac:dyDescent="0.25">
      <c r="A34" s="51" t="str">
        <f t="shared" si="18"/>
        <v>7_VPBM_2024</v>
      </c>
      <c r="B34" s="52" t="s">
        <v>152</v>
      </c>
      <c r="C34" s="53" t="s">
        <v>324</v>
      </c>
      <c r="D34" s="53" t="s">
        <v>325</v>
      </c>
      <c r="E34" s="54" t="s">
        <v>154</v>
      </c>
      <c r="F34" s="54" t="s">
        <v>155</v>
      </c>
      <c r="G34" s="55" t="s">
        <v>156</v>
      </c>
      <c r="H34" s="54" t="s">
        <v>326</v>
      </c>
      <c r="I34" s="54" t="s">
        <v>158</v>
      </c>
      <c r="J34" s="52" t="s">
        <v>159</v>
      </c>
      <c r="K34" s="52" t="s">
        <v>160</v>
      </c>
      <c r="L34" s="52" t="s">
        <v>176</v>
      </c>
      <c r="M34" s="52" t="s">
        <v>177</v>
      </c>
      <c r="N34" s="56" t="s">
        <v>178</v>
      </c>
      <c r="O34" s="60">
        <v>7</v>
      </c>
      <c r="P34" s="54" t="s">
        <v>393</v>
      </c>
      <c r="Q34" s="61" t="s">
        <v>386</v>
      </c>
      <c r="R34" s="61" t="s">
        <v>387</v>
      </c>
      <c r="S34" s="54" t="s">
        <v>394</v>
      </c>
      <c r="T34" s="60" t="s">
        <v>168</v>
      </c>
      <c r="U34" s="60" t="s">
        <v>182</v>
      </c>
      <c r="V34" s="60">
        <v>0</v>
      </c>
      <c r="W34" s="54" t="s">
        <v>395</v>
      </c>
      <c r="X34" s="60" t="s">
        <v>171</v>
      </c>
      <c r="Y34" s="52"/>
      <c r="Z34" s="61"/>
      <c r="AA34" s="61"/>
      <c r="AB34" s="61"/>
      <c r="AC34" s="61"/>
      <c r="AD34" s="61"/>
      <c r="AE34" s="61"/>
      <c r="AF34" s="61"/>
      <c r="AG34" s="61"/>
      <c r="AH34" s="60"/>
      <c r="AI34" s="60"/>
      <c r="AJ34" s="60"/>
      <c r="AK34" s="60"/>
      <c r="AL34" s="60"/>
      <c r="AM34" s="60"/>
      <c r="AN34" s="60"/>
      <c r="AO34" s="60"/>
      <c r="AP34" s="60"/>
      <c r="AQ34" s="60"/>
      <c r="AR34" s="62"/>
      <c r="AS34" s="60"/>
      <c r="AT34" s="63">
        <v>97</v>
      </c>
      <c r="AU34" s="63">
        <v>97</v>
      </c>
      <c r="AV34" s="63">
        <v>97</v>
      </c>
      <c r="AW34" s="63">
        <v>97</v>
      </c>
      <c r="AX34" s="63">
        <v>97</v>
      </c>
      <c r="AY34" s="63">
        <v>97</v>
      </c>
      <c r="AZ34" s="128"/>
      <c r="BA34" s="128"/>
      <c r="BB34" s="128"/>
      <c r="BC34" s="129"/>
      <c r="BD34" s="117">
        <v>0</v>
      </c>
      <c r="BE34" s="117">
        <v>0</v>
      </c>
      <c r="BF34" s="71"/>
      <c r="BG34" s="68">
        <f t="shared" si="195"/>
        <v>0</v>
      </c>
      <c r="BH34" s="69">
        <f t="shared" si="196"/>
        <v>0</v>
      </c>
      <c r="BI34" s="70" t="s">
        <v>174</v>
      </c>
      <c r="BJ34" s="67" t="s">
        <v>175</v>
      </c>
      <c r="BK34" s="86">
        <v>0</v>
      </c>
      <c r="BL34" s="75">
        <v>0</v>
      </c>
      <c r="BM34" s="67"/>
      <c r="BN34" s="68">
        <f t="shared" si="197"/>
        <v>0</v>
      </c>
      <c r="BO34" s="69">
        <f t="shared" si="198"/>
        <v>0</v>
      </c>
      <c r="BP34" s="70" t="s">
        <v>174</v>
      </c>
      <c r="BQ34" s="67" t="s">
        <v>175</v>
      </c>
      <c r="BR34" s="86">
        <v>10</v>
      </c>
      <c r="BS34" s="85">
        <v>65</v>
      </c>
      <c r="BT34" s="67" t="s">
        <v>396</v>
      </c>
      <c r="BU34" s="68">
        <f t="shared" si="199"/>
        <v>0.10309278350515463</v>
      </c>
      <c r="BV34" s="69">
        <f t="shared" si="217"/>
        <v>0.67010309278350511</v>
      </c>
      <c r="BW34" s="70" t="s">
        <v>186</v>
      </c>
      <c r="BX34" s="130" t="s">
        <v>392</v>
      </c>
      <c r="BY34" s="86">
        <v>10</v>
      </c>
      <c r="BZ34" s="75">
        <v>0</v>
      </c>
      <c r="CA34" s="71"/>
      <c r="CB34" s="68">
        <f t="shared" si="200"/>
        <v>0.10309278350515463</v>
      </c>
      <c r="CC34" s="69">
        <f t="shared" si="218"/>
        <v>0</v>
      </c>
      <c r="CD34" s="70" t="s">
        <v>174</v>
      </c>
      <c r="CE34" s="71" t="s">
        <v>175</v>
      </c>
      <c r="CF34" s="125">
        <f>+BY34</f>
        <v>10</v>
      </c>
      <c r="CG34" s="75">
        <f t="shared" si="219"/>
        <v>0</v>
      </c>
      <c r="CH34" s="71"/>
      <c r="CI34" s="68">
        <f t="shared" si="201"/>
        <v>0.10309278350515463</v>
      </c>
      <c r="CJ34" s="69">
        <f t="shared" si="202"/>
        <v>0</v>
      </c>
      <c r="CK34" s="70" t="s">
        <v>174</v>
      </c>
      <c r="CL34" s="71" t="s">
        <v>175</v>
      </c>
      <c r="CM34" s="125">
        <v>40</v>
      </c>
      <c r="CN34" s="124"/>
      <c r="CO34" s="71"/>
      <c r="CP34" s="68">
        <f t="shared" si="203"/>
        <v>0.41237113402061853</v>
      </c>
      <c r="CQ34" s="69">
        <f t="shared" si="204"/>
        <v>0</v>
      </c>
      <c r="CR34" s="70" t="s">
        <v>174</v>
      </c>
      <c r="CS34" s="71" t="s">
        <v>175</v>
      </c>
      <c r="CT34" s="125">
        <f>+CM34</f>
        <v>40</v>
      </c>
      <c r="CU34" s="75">
        <f t="shared" si="220"/>
        <v>0</v>
      </c>
      <c r="CV34" s="71"/>
      <c r="CW34" s="68">
        <f t="shared" si="205"/>
        <v>0.41237113402061853</v>
      </c>
      <c r="CX34" s="69">
        <f t="shared" si="206"/>
        <v>0</v>
      </c>
      <c r="CY34" s="70" t="s">
        <v>174</v>
      </c>
      <c r="CZ34" s="71" t="s">
        <v>175</v>
      </c>
      <c r="DA34" s="123">
        <f>+CT34</f>
        <v>40</v>
      </c>
      <c r="DB34" s="75">
        <f t="shared" si="221"/>
        <v>0</v>
      </c>
      <c r="DC34" s="71"/>
      <c r="DD34" s="68">
        <f t="shared" si="207"/>
        <v>0.41237113402061853</v>
      </c>
      <c r="DE34" s="69">
        <f t="shared" si="208"/>
        <v>0</v>
      </c>
      <c r="DF34" s="70" t="s">
        <v>174</v>
      </c>
      <c r="DG34" s="71" t="s">
        <v>175</v>
      </c>
      <c r="DH34" s="123">
        <v>70</v>
      </c>
      <c r="DI34" s="124"/>
      <c r="DJ34" s="71"/>
      <c r="DK34" s="68">
        <f t="shared" si="209"/>
        <v>0.72164948453608246</v>
      </c>
      <c r="DL34" s="69">
        <f t="shared" si="210"/>
        <v>0</v>
      </c>
      <c r="DM34" s="70" t="s">
        <v>174</v>
      </c>
      <c r="DN34" s="71" t="s">
        <v>175</v>
      </c>
      <c r="DO34" s="123">
        <f>+DH34</f>
        <v>70</v>
      </c>
      <c r="DP34" s="75">
        <f t="shared" si="164"/>
        <v>0</v>
      </c>
      <c r="DQ34" s="71"/>
      <c r="DR34" s="68">
        <f t="shared" si="211"/>
        <v>0.72164948453608246</v>
      </c>
      <c r="DS34" s="69">
        <f t="shared" si="212"/>
        <v>0</v>
      </c>
      <c r="DT34" s="70" t="s">
        <v>174</v>
      </c>
      <c r="DU34" s="71" t="s">
        <v>175</v>
      </c>
      <c r="DV34" s="123">
        <f>+DO34</f>
        <v>70</v>
      </c>
      <c r="DW34" s="75">
        <f t="shared" si="222"/>
        <v>0</v>
      </c>
      <c r="DX34" s="71"/>
      <c r="DY34" s="68">
        <f t="shared" si="213"/>
        <v>0.72164948453608246</v>
      </c>
      <c r="DZ34" s="69">
        <f t="shared" si="214"/>
        <v>0</v>
      </c>
      <c r="EA34" s="70" t="s">
        <v>174</v>
      </c>
      <c r="EB34" s="71" t="s">
        <v>175</v>
      </c>
      <c r="EC34" s="77">
        <f t="shared" si="67"/>
        <v>97</v>
      </c>
      <c r="ED34" s="71"/>
      <c r="EE34" s="71"/>
      <c r="EF34" s="68">
        <f t="shared" si="215"/>
        <v>1</v>
      </c>
      <c r="EG34" s="69">
        <f t="shared" si="216"/>
        <v>0</v>
      </c>
      <c r="EH34" s="70" t="s">
        <v>174</v>
      </c>
      <c r="EI34" s="71" t="s">
        <v>175</v>
      </c>
      <c r="EJ34" s="78"/>
      <c r="EK34" s="78">
        <v>2024</v>
      </c>
      <c r="EL34" s="79" t="str">
        <f>+VLOOKUP(C34,[1]Listas_desplega!$AI$22:$AJ$44,2,0)</f>
        <v>DCE</v>
      </c>
      <c r="EM34" s="79" t="str">
        <f>+VLOOKUP(I34,[1]Listas_desplega!$BY$2:$BZ$7,2,0)</f>
        <v>T_2</v>
      </c>
      <c r="EN34" s="79" t="str">
        <f>+VLOOKUP(J34,[1]Listas_desplega!$BY$10:$BZ$23,2,0)</f>
        <v>T_2_C_2</v>
      </c>
      <c r="EO34" s="79" t="str">
        <f>+VLOOKUP(K34,[1]Listas_desplega!$BY$27:$BZ$54,2,0)</f>
        <v>T_2_C_2_ET_1</v>
      </c>
      <c r="EP34" s="79" t="str">
        <f>+VLOOKUP(L34,[1]Listas_desplega!$BY$57:$BZ$105,2,0)</f>
        <v>T_2_C_2_ET_1_CPT_8</v>
      </c>
      <c r="EQ34" s="80" t="str">
        <f>+VLOOKUP(M34,[1]Listas_desplega!$J$2:$K$11,2,FALSE)</f>
        <v>Eje_E_6</v>
      </c>
      <c r="ER34" s="80"/>
    </row>
    <row r="35" spans="1:148" s="81" customFormat="1" ht="15" customHeight="1" x14ac:dyDescent="0.25">
      <c r="A35" s="51" t="str">
        <f t="shared" si="18"/>
        <v>57_VPBM_2024</v>
      </c>
      <c r="B35" s="52" t="s">
        <v>152</v>
      </c>
      <c r="C35" s="53" t="s">
        <v>324</v>
      </c>
      <c r="D35" s="53" t="s">
        <v>325</v>
      </c>
      <c r="E35" s="54" t="s">
        <v>154</v>
      </c>
      <c r="F35" s="54" t="s">
        <v>155</v>
      </c>
      <c r="G35" s="55" t="s">
        <v>156</v>
      </c>
      <c r="H35" s="54" t="s">
        <v>326</v>
      </c>
      <c r="I35" s="54" t="s">
        <v>158</v>
      </c>
      <c r="J35" s="52" t="s">
        <v>159</v>
      </c>
      <c r="K35" s="52" t="s">
        <v>160</v>
      </c>
      <c r="L35" s="52" t="s">
        <v>176</v>
      </c>
      <c r="M35" s="52" t="s">
        <v>177</v>
      </c>
      <c r="N35" s="56" t="s">
        <v>178</v>
      </c>
      <c r="O35" s="60">
        <v>57</v>
      </c>
      <c r="P35" s="131" t="s">
        <v>397</v>
      </c>
      <c r="Q35" s="61" t="s">
        <v>165</v>
      </c>
      <c r="R35" s="61" t="s">
        <v>369</v>
      </c>
      <c r="S35" s="54" t="s">
        <v>398</v>
      </c>
      <c r="T35" s="60" t="s">
        <v>181</v>
      </c>
      <c r="U35" s="60" t="s">
        <v>193</v>
      </c>
      <c r="V35" s="60">
        <v>180</v>
      </c>
      <c r="W35" s="54" t="s">
        <v>399</v>
      </c>
      <c r="X35" s="60" t="s">
        <v>215</v>
      </c>
      <c r="Y35" s="52"/>
      <c r="Z35" s="61"/>
      <c r="AA35" s="61"/>
      <c r="AB35" s="61"/>
      <c r="AC35" s="61"/>
      <c r="AD35" s="61"/>
      <c r="AE35" s="61"/>
      <c r="AF35" s="61"/>
      <c r="AG35" s="61"/>
      <c r="AH35" s="60"/>
      <c r="AI35" s="60"/>
      <c r="AJ35" s="60"/>
      <c r="AK35" s="60"/>
      <c r="AL35" s="60"/>
      <c r="AM35" s="60"/>
      <c r="AN35" s="60"/>
      <c r="AO35" s="60"/>
      <c r="AP35" s="60"/>
      <c r="AQ35" s="60"/>
      <c r="AR35" s="62"/>
      <c r="AS35" s="60"/>
      <c r="AT35" s="63">
        <v>9</v>
      </c>
      <c r="AU35" s="63">
        <v>8.8000000000000007</v>
      </c>
      <c r="AV35" s="63">
        <v>7.39</v>
      </c>
      <c r="AW35" s="63">
        <v>5.43</v>
      </c>
      <c r="AX35" s="63">
        <v>4.3</v>
      </c>
      <c r="AY35" s="63">
        <v>4.3</v>
      </c>
      <c r="AZ35" s="132"/>
      <c r="BA35" s="132"/>
      <c r="BB35" s="132"/>
      <c r="BC35" s="132"/>
      <c r="BD35" s="117">
        <v>0</v>
      </c>
      <c r="BE35" s="117">
        <v>0</v>
      </c>
      <c r="BF35" s="71"/>
      <c r="BG35" s="68">
        <f t="shared" ref="BG35:BG36" si="223">IFERROR((-BD35+$AT35)/(-$AV35+$AT35),0)</f>
        <v>5.5900621118012408</v>
      </c>
      <c r="BH35" s="69">
        <f t="shared" ref="BH35:BH36" si="224">+IF(BI35="SI",IFERROR((((IF(BI35="SI",(-BE35+AT35),0)))/(-AV35+ATS35)),"REVISAR"),0)</f>
        <v>0</v>
      </c>
      <c r="BI35" s="70" t="s">
        <v>174</v>
      </c>
      <c r="BJ35" s="67" t="s">
        <v>384</v>
      </c>
      <c r="BK35" s="121">
        <v>0</v>
      </c>
      <c r="BL35" s="75">
        <v>0</v>
      </c>
      <c r="BM35" s="67"/>
      <c r="BN35" s="68">
        <f t="shared" ref="BN35:BN36" si="225">IFERROR((-BK35+$AT35)/(-$AV35+$AT35),0)</f>
        <v>5.5900621118012408</v>
      </c>
      <c r="BO35" s="69">
        <f t="shared" ref="BO35:BO36" si="226">+IF(BP35="SI",IFERROR((((IF(BP35="SI",(-BL35+AT35),0)))/(-AV35+ATS35)),"REVISAR"),0)</f>
        <v>0</v>
      </c>
      <c r="BP35" s="70" t="s">
        <v>174</v>
      </c>
      <c r="BQ35" s="67" t="s">
        <v>384</v>
      </c>
      <c r="BR35" s="118">
        <v>0</v>
      </c>
      <c r="BS35" s="133">
        <v>0</v>
      </c>
      <c r="BT35" s="67"/>
      <c r="BU35" s="68">
        <f t="shared" ref="BU35:BU36" si="227">IFERROR((-BR35+$AT35)/(-$AV35+$AT35),0)</f>
        <v>5.5900621118012408</v>
      </c>
      <c r="BV35" s="69">
        <f t="shared" ref="BV35:BV36" si="228">+IF(BW35="SI",IFERROR((((IF(BW35="SI",(-BS35+AT35),0)))/(-AV35+ATS35)),"REVISAR"),0)</f>
        <v>0</v>
      </c>
      <c r="BW35" s="70" t="s">
        <v>174</v>
      </c>
      <c r="BX35" s="67" t="s">
        <v>175</v>
      </c>
      <c r="BY35" s="75">
        <v>0</v>
      </c>
      <c r="BZ35" s="75">
        <v>0</v>
      </c>
      <c r="CA35" s="71"/>
      <c r="CB35" s="68">
        <f t="shared" ref="CB35:CB36" si="229">IFERROR((-BY35+$AT35)/(-$AV35+$AT35),0)</f>
        <v>5.5900621118012408</v>
      </c>
      <c r="CC35" s="69">
        <f t="shared" ref="CC35:CC36" si="230">+IF(CD35="SI",IFERROR((((IF(CD35="SI",(-BZ35+AT35),0)))/(-AV35+ATS35)),"REVISAR"),0)</f>
        <v>0</v>
      </c>
      <c r="CD35" s="70" t="s">
        <v>174</v>
      </c>
      <c r="CE35" s="71" t="s">
        <v>175</v>
      </c>
      <c r="CF35" s="75">
        <f t="shared" ref="CF35:CF37" si="231">IF(CC35="SI",BY35,0)</f>
        <v>0</v>
      </c>
      <c r="CG35" s="75">
        <f t="shared" si="219"/>
        <v>0</v>
      </c>
      <c r="CH35" s="71"/>
      <c r="CI35" s="68">
        <f t="shared" ref="CI35:CI36" si="232">IFERROR((-CF35+$AT35)/(-$AV35+$AT35),0)</f>
        <v>5.5900621118012408</v>
      </c>
      <c r="CJ35" s="69">
        <f t="shared" ref="CJ35:CJ36" si="233">+IF(CK35="SI",IFERROR((((IF(CK35="SI",(-CG35+AT35),0)))/(-AV35+ATS35)),"REVISAR"),0)</f>
        <v>0</v>
      </c>
      <c r="CK35" s="70" t="s">
        <v>174</v>
      </c>
      <c r="CL35" s="71" t="s">
        <v>175</v>
      </c>
      <c r="CM35" s="75">
        <f t="shared" ref="CM35:CN37" si="234">IF(CJ35="SI",CF35,0)</f>
        <v>0</v>
      </c>
      <c r="CN35" s="75">
        <f>IF(CK35="SI",CG35,0)</f>
        <v>0</v>
      </c>
      <c r="CO35" s="71"/>
      <c r="CP35" s="68">
        <f t="shared" ref="CP35:CP36" si="235">IFERROR((-CM35+$AT35)/(-$AV35+$AT35),0)</f>
        <v>5.5900621118012408</v>
      </c>
      <c r="CQ35" s="69">
        <f t="shared" ref="CQ35:CQ36" si="236">+IF(CR35="SI",IFERROR((((IF(CR35="SI",(-CN35+AT35),0)))/(-AV35+ATS35)),"REVISAR"),0)</f>
        <v>0</v>
      </c>
      <c r="CR35" s="70" t="s">
        <v>174</v>
      </c>
      <c r="CS35" s="71" t="s">
        <v>175</v>
      </c>
      <c r="CT35" s="75">
        <f t="shared" ref="CT35:CT37" si="237">IF(CQ35="SI",CM35,0)</f>
        <v>0</v>
      </c>
      <c r="CU35" s="75">
        <f t="shared" si="220"/>
        <v>0</v>
      </c>
      <c r="CV35" s="71"/>
      <c r="CW35" s="68">
        <f t="shared" ref="CW35:CW36" si="238">IFERROR((-CT35+$AT35)/(-$AV35+$AT35),0)</f>
        <v>5.5900621118012408</v>
      </c>
      <c r="CX35" s="69">
        <f t="shared" ref="CX35:CX36" si="239">+IF(CY35="SI",IFERROR((((IF(CY35="SI",(-CU35+AT35),0)))/(-AV35+ATS35)),"REVISAR"),0)</f>
        <v>0</v>
      </c>
      <c r="CY35" s="70" t="s">
        <v>174</v>
      </c>
      <c r="CZ35" s="71" t="s">
        <v>175</v>
      </c>
      <c r="DA35" s="75">
        <f t="shared" ref="DA35:DA37" si="240">IF(CX35="SI",CT35,0)</f>
        <v>0</v>
      </c>
      <c r="DB35" s="75">
        <f t="shared" si="221"/>
        <v>0</v>
      </c>
      <c r="DC35" s="71"/>
      <c r="DD35" s="68">
        <f t="shared" ref="DD35:DD36" si="241">IFERROR((-DA35+$AT35)/(-$AV35+$AT35),0)</f>
        <v>5.5900621118012408</v>
      </c>
      <c r="DE35" s="69">
        <f t="shared" ref="DE35:DE36" si="242">+IF(DF35="SI",IFERROR((((IF(DF35="SI",(-DB35+AT35),0)))/(-AV35+ATS35)),"REVISAR"),0)</f>
        <v>0</v>
      </c>
      <c r="DF35" s="70" t="s">
        <v>174</v>
      </c>
      <c r="DG35" s="71" t="s">
        <v>175</v>
      </c>
      <c r="DH35" s="75">
        <f t="shared" ref="DH35:DI37" si="243">IF(DE35="SI",DA35,0)</f>
        <v>0</v>
      </c>
      <c r="DI35" s="75">
        <f t="shared" si="243"/>
        <v>0</v>
      </c>
      <c r="DJ35" s="71"/>
      <c r="DK35" s="68">
        <f t="shared" ref="DK35:DK36" si="244">IFERROR((-DH35+$AT35)/(-$AV35+$AT35),0)</f>
        <v>5.5900621118012408</v>
      </c>
      <c r="DL35" s="69">
        <f t="shared" ref="DL35:DL36" si="245">+IF(DM35="SI",IFERROR((((IF(DM35="SI",(-DI35+AT35),0)))/(-AV35+ATS35)),"REVISAR"),0)</f>
        <v>0</v>
      </c>
      <c r="DM35" s="70" t="s">
        <v>174</v>
      </c>
      <c r="DN35" s="71" t="s">
        <v>175</v>
      </c>
      <c r="DO35" s="75">
        <f t="shared" si="164"/>
        <v>0</v>
      </c>
      <c r="DP35" s="75">
        <f t="shared" si="164"/>
        <v>0</v>
      </c>
      <c r="DQ35" s="71"/>
      <c r="DR35" s="68">
        <f t="shared" ref="DR35:DR36" si="246">IFERROR((-DO35+$AT35)/(-$AV35+$AT35),0)</f>
        <v>5.5900621118012408</v>
      </c>
      <c r="DS35" s="69">
        <f t="shared" ref="DS35:DS36" si="247">+IF(DT35="SI",IFERROR((((IF(DT35="SI",(-DP35+AT35),0)))/(-AV35+ATS35)),"REVISAR"),0)</f>
        <v>0</v>
      </c>
      <c r="DT35" s="70" t="s">
        <v>174</v>
      </c>
      <c r="DU35" s="71" t="s">
        <v>175</v>
      </c>
      <c r="DV35" s="75">
        <f t="shared" ref="DV35:DW37" si="248">IF(DS35="SI",DO35,0)</f>
        <v>0</v>
      </c>
      <c r="DW35" s="75">
        <f>IF(DT35="SI",DP35,0)</f>
        <v>0</v>
      </c>
      <c r="DX35" s="71"/>
      <c r="DY35" s="68">
        <f t="shared" ref="DY35:DY36" si="249">IFERROR((-DV35+$AT35)/(-$AV35+$AT35),0)</f>
        <v>5.5900621118012408</v>
      </c>
      <c r="DZ35" s="69">
        <f t="shared" ref="DZ35:DZ36" si="250">+IF(EA35="SI",IFERROR((((IF(EA35="SI",(-DW35+AT35),0)))/(-AV35+ATS35)),"REVISAR"),0)</f>
        <v>0</v>
      </c>
      <c r="EA35" s="70" t="s">
        <v>174</v>
      </c>
      <c r="EB35" s="71" t="s">
        <v>175</v>
      </c>
      <c r="EC35" s="77">
        <f t="shared" si="67"/>
        <v>7.39</v>
      </c>
      <c r="ED35" s="134"/>
      <c r="EE35" s="101"/>
      <c r="EF35" s="68">
        <f t="shared" ref="EF35:EF36" si="251">IFERROR((-EC35+$AT35)/(-$AV35+$AT35),0)</f>
        <v>1</v>
      </c>
      <c r="EG35" s="69">
        <f t="shared" ref="EG35:EG36" si="252">+IF(EH35="SI",IFERROR((((IF(EH35="SI",(-ED35+AT35),0)))/(-AV35+ATS35)),"REVISAR"),0)</f>
        <v>0</v>
      </c>
      <c r="EH35" s="70" t="s">
        <v>174</v>
      </c>
      <c r="EI35" s="71" t="s">
        <v>175</v>
      </c>
      <c r="EJ35" s="78"/>
      <c r="EK35" s="78">
        <v>2024</v>
      </c>
      <c r="EL35" s="79" t="str">
        <f>+VLOOKUP(C35,[1]Listas_desplega!$AI$22:$AJ$44,2,0)</f>
        <v>DCE</v>
      </c>
      <c r="EM35" s="79" t="str">
        <f>+VLOOKUP(I35,[1]Listas_desplega!$BY$2:$BZ$7,2,0)</f>
        <v>T_2</v>
      </c>
      <c r="EN35" s="79" t="str">
        <f>+VLOOKUP(J35,[1]Listas_desplega!$BY$10:$BZ$23,2,0)</f>
        <v>T_2_C_2</v>
      </c>
      <c r="EO35" s="79" t="str">
        <f>+VLOOKUP(K35,[1]Listas_desplega!$BY$27:$BZ$54,2,0)</f>
        <v>T_2_C_2_ET_1</v>
      </c>
      <c r="EP35" s="79" t="str">
        <f>+VLOOKUP(L35,[1]Listas_desplega!$BY$57:$BZ$105,2,0)</f>
        <v>T_2_C_2_ET_1_CPT_8</v>
      </c>
      <c r="EQ35" s="80" t="str">
        <f>+VLOOKUP(M35,[1]Listas_desplega!$J$2:$K$11,2,FALSE)</f>
        <v>Eje_E_6</v>
      </c>
      <c r="ER35" s="80"/>
    </row>
    <row r="36" spans="1:148" s="81" customFormat="1" ht="15" customHeight="1" x14ac:dyDescent="0.25">
      <c r="A36" s="51" t="str">
        <f t="shared" si="18"/>
        <v>98_VPBM_2024</v>
      </c>
      <c r="B36" s="52" t="s">
        <v>152</v>
      </c>
      <c r="C36" s="53" t="s">
        <v>324</v>
      </c>
      <c r="D36" s="53" t="s">
        <v>325</v>
      </c>
      <c r="E36" s="54" t="s">
        <v>154</v>
      </c>
      <c r="F36" s="54" t="s">
        <v>155</v>
      </c>
      <c r="G36" s="55" t="s">
        <v>156</v>
      </c>
      <c r="H36" s="54" t="s">
        <v>326</v>
      </c>
      <c r="I36" s="54" t="s">
        <v>158</v>
      </c>
      <c r="J36" s="52" t="s">
        <v>159</v>
      </c>
      <c r="K36" s="52" t="s">
        <v>160</v>
      </c>
      <c r="L36" s="52" t="s">
        <v>176</v>
      </c>
      <c r="M36" s="52" t="s">
        <v>177</v>
      </c>
      <c r="N36" s="56" t="s">
        <v>178</v>
      </c>
      <c r="O36" s="60">
        <v>98</v>
      </c>
      <c r="P36" s="135" t="s">
        <v>400</v>
      </c>
      <c r="Q36" s="61" t="s">
        <v>211</v>
      </c>
      <c r="R36" s="61" t="s">
        <v>369</v>
      </c>
      <c r="S36" s="54" t="s">
        <v>401</v>
      </c>
      <c r="T36" s="60" t="s">
        <v>181</v>
      </c>
      <c r="U36" s="60" t="s">
        <v>193</v>
      </c>
      <c r="V36" s="60">
        <v>180</v>
      </c>
      <c r="W36" s="54" t="s">
        <v>382</v>
      </c>
      <c r="X36" s="60" t="s">
        <v>215</v>
      </c>
      <c r="Y36" s="52"/>
      <c r="Z36" s="61"/>
      <c r="AA36" s="61"/>
      <c r="AB36" s="61"/>
      <c r="AC36" s="61"/>
      <c r="AD36" s="61"/>
      <c r="AE36" s="61"/>
      <c r="AF36" s="61"/>
      <c r="AG36" s="61"/>
      <c r="AH36" s="60"/>
      <c r="AI36" s="60"/>
      <c r="AJ36" s="60"/>
      <c r="AK36" s="60"/>
      <c r="AL36" s="60"/>
      <c r="AM36" s="60"/>
      <c r="AN36" s="60"/>
      <c r="AO36" s="60"/>
      <c r="AP36" s="60"/>
      <c r="AQ36" s="60"/>
      <c r="AR36" s="62"/>
      <c r="AS36" s="60"/>
      <c r="AT36" s="63">
        <v>4.37</v>
      </c>
      <c r="AU36" s="63">
        <v>3.49</v>
      </c>
      <c r="AV36" s="63">
        <v>3.1</v>
      </c>
      <c r="AW36" s="63">
        <v>2.8</v>
      </c>
      <c r="AX36" s="63">
        <v>2.58</v>
      </c>
      <c r="AY36" s="63">
        <v>2.58</v>
      </c>
      <c r="AZ36" s="136"/>
      <c r="BA36" s="136"/>
      <c r="BB36" s="136"/>
      <c r="BC36" s="136"/>
      <c r="BD36" s="117">
        <v>0</v>
      </c>
      <c r="BE36" s="117">
        <v>0</v>
      </c>
      <c r="BF36" s="67" t="s">
        <v>402</v>
      </c>
      <c r="BG36" s="68">
        <f t="shared" si="223"/>
        <v>3.4409448818897639</v>
      </c>
      <c r="BH36" s="69">
        <f t="shared" si="224"/>
        <v>-1.4096774193548387</v>
      </c>
      <c r="BI36" s="70" t="s">
        <v>186</v>
      </c>
      <c r="BJ36" s="67" t="s">
        <v>403</v>
      </c>
      <c r="BK36" s="121">
        <v>0</v>
      </c>
      <c r="BL36" s="75">
        <v>0</v>
      </c>
      <c r="BM36" s="67" t="s">
        <v>404</v>
      </c>
      <c r="BN36" s="68">
        <f t="shared" si="225"/>
        <v>3.4409448818897639</v>
      </c>
      <c r="BO36" s="69">
        <f t="shared" si="226"/>
        <v>-1.4096774193548387</v>
      </c>
      <c r="BP36" s="70" t="s">
        <v>186</v>
      </c>
      <c r="BQ36" s="67" t="s">
        <v>405</v>
      </c>
      <c r="BR36" s="118">
        <v>0</v>
      </c>
      <c r="BS36" s="133">
        <v>0</v>
      </c>
      <c r="BT36" s="67" t="s">
        <v>406</v>
      </c>
      <c r="BU36" s="68">
        <f t="shared" si="227"/>
        <v>3.4409448818897639</v>
      </c>
      <c r="BV36" s="69">
        <f t="shared" si="228"/>
        <v>-1.4096774193548387</v>
      </c>
      <c r="BW36" s="70" t="s">
        <v>186</v>
      </c>
      <c r="BX36" s="67" t="s">
        <v>407</v>
      </c>
      <c r="BY36" s="75">
        <v>0</v>
      </c>
      <c r="BZ36" s="75">
        <v>0</v>
      </c>
      <c r="CA36" s="71"/>
      <c r="CB36" s="68">
        <f t="shared" si="229"/>
        <v>3.4409448818897639</v>
      </c>
      <c r="CC36" s="69">
        <f t="shared" si="230"/>
        <v>0</v>
      </c>
      <c r="CD36" s="70" t="s">
        <v>174</v>
      </c>
      <c r="CE36" s="71" t="s">
        <v>175</v>
      </c>
      <c r="CF36" s="75">
        <f t="shared" si="231"/>
        <v>0</v>
      </c>
      <c r="CG36" s="75">
        <f t="shared" si="219"/>
        <v>0</v>
      </c>
      <c r="CH36" s="71"/>
      <c r="CI36" s="68">
        <f t="shared" si="232"/>
        <v>3.4409448818897639</v>
      </c>
      <c r="CJ36" s="69">
        <f t="shared" si="233"/>
        <v>0</v>
      </c>
      <c r="CK36" s="70" t="s">
        <v>174</v>
      </c>
      <c r="CL36" s="71" t="s">
        <v>175</v>
      </c>
      <c r="CM36" s="75">
        <f t="shared" si="234"/>
        <v>0</v>
      </c>
      <c r="CN36" s="75">
        <f t="shared" si="234"/>
        <v>0</v>
      </c>
      <c r="CO36" s="71"/>
      <c r="CP36" s="68">
        <f t="shared" si="235"/>
        <v>3.4409448818897639</v>
      </c>
      <c r="CQ36" s="69">
        <f t="shared" si="236"/>
        <v>0</v>
      </c>
      <c r="CR36" s="70" t="s">
        <v>174</v>
      </c>
      <c r="CS36" s="71" t="s">
        <v>175</v>
      </c>
      <c r="CT36" s="75">
        <f t="shared" si="237"/>
        <v>0</v>
      </c>
      <c r="CU36" s="75">
        <f t="shared" si="220"/>
        <v>0</v>
      </c>
      <c r="CV36" s="71"/>
      <c r="CW36" s="68">
        <f t="shared" si="238"/>
        <v>3.4409448818897639</v>
      </c>
      <c r="CX36" s="69">
        <f t="shared" si="239"/>
        <v>0</v>
      </c>
      <c r="CY36" s="70" t="s">
        <v>174</v>
      </c>
      <c r="CZ36" s="71" t="s">
        <v>175</v>
      </c>
      <c r="DA36" s="75">
        <f t="shared" si="240"/>
        <v>0</v>
      </c>
      <c r="DB36" s="75">
        <f t="shared" si="221"/>
        <v>0</v>
      </c>
      <c r="DC36" s="71"/>
      <c r="DD36" s="68">
        <f t="shared" si="241"/>
        <v>3.4409448818897639</v>
      </c>
      <c r="DE36" s="69">
        <f t="shared" si="242"/>
        <v>0</v>
      </c>
      <c r="DF36" s="70" t="s">
        <v>174</v>
      </c>
      <c r="DG36" s="71" t="s">
        <v>175</v>
      </c>
      <c r="DH36" s="75">
        <f t="shared" si="243"/>
        <v>0</v>
      </c>
      <c r="DI36" s="75">
        <f t="shared" si="243"/>
        <v>0</v>
      </c>
      <c r="DJ36" s="71"/>
      <c r="DK36" s="68">
        <f t="shared" si="244"/>
        <v>3.4409448818897639</v>
      </c>
      <c r="DL36" s="69">
        <f t="shared" si="245"/>
        <v>0</v>
      </c>
      <c r="DM36" s="70" t="s">
        <v>174</v>
      </c>
      <c r="DN36" s="71" t="s">
        <v>175</v>
      </c>
      <c r="DO36" s="75">
        <f t="shared" si="164"/>
        <v>0</v>
      </c>
      <c r="DP36" s="75">
        <f t="shared" si="164"/>
        <v>0</v>
      </c>
      <c r="DQ36" s="71"/>
      <c r="DR36" s="68">
        <f t="shared" si="246"/>
        <v>3.4409448818897639</v>
      </c>
      <c r="DS36" s="69">
        <f t="shared" si="247"/>
        <v>0</v>
      </c>
      <c r="DT36" s="70" t="s">
        <v>174</v>
      </c>
      <c r="DU36" s="71" t="s">
        <v>175</v>
      </c>
      <c r="DV36" s="75">
        <f t="shared" si="248"/>
        <v>0</v>
      </c>
      <c r="DW36" s="75">
        <f>IF(DT36="SI",DP36,0)</f>
        <v>0</v>
      </c>
      <c r="DX36" s="71"/>
      <c r="DY36" s="68">
        <f t="shared" si="249"/>
        <v>3.4409448818897639</v>
      </c>
      <c r="DZ36" s="69">
        <f t="shared" si="250"/>
        <v>0</v>
      </c>
      <c r="EA36" s="70" t="s">
        <v>174</v>
      </c>
      <c r="EB36" s="71" t="s">
        <v>175</v>
      </c>
      <c r="EC36" s="77">
        <f t="shared" si="67"/>
        <v>3.1</v>
      </c>
      <c r="ED36" s="134"/>
      <c r="EE36" s="101"/>
      <c r="EF36" s="68">
        <f t="shared" si="251"/>
        <v>1</v>
      </c>
      <c r="EG36" s="69">
        <f t="shared" si="252"/>
        <v>0</v>
      </c>
      <c r="EH36" s="70"/>
      <c r="EI36" s="71" t="s">
        <v>175</v>
      </c>
      <c r="EJ36" s="78"/>
      <c r="EK36" s="78">
        <v>2024</v>
      </c>
      <c r="EL36" s="79" t="str">
        <f>+VLOOKUP(C36,[1]Listas_desplega!$AI$22:$AJ$44,2,0)</f>
        <v>DCE</v>
      </c>
      <c r="EM36" s="79" t="str">
        <f>+VLOOKUP(I36,[1]Listas_desplega!$BY$2:$BZ$7,2,0)</f>
        <v>T_2</v>
      </c>
      <c r="EN36" s="79" t="str">
        <f>+VLOOKUP(J36,[1]Listas_desplega!$BY$10:$BZ$23,2,0)</f>
        <v>T_2_C_2</v>
      </c>
      <c r="EO36" s="79" t="str">
        <f>+VLOOKUP(K36,[1]Listas_desplega!$BY$27:$BZ$54,2,0)</f>
        <v>T_2_C_2_ET_1</v>
      </c>
      <c r="EP36" s="79" t="str">
        <f>+VLOOKUP(L36,[1]Listas_desplega!$BY$57:$BZ$105,2,0)</f>
        <v>T_2_C_2_ET_1_CPT_8</v>
      </c>
      <c r="EQ36" s="80" t="str">
        <f>+VLOOKUP(M36,[1]Listas_desplega!$J$2:$K$11,2,FALSE)</f>
        <v>Eje_E_6</v>
      </c>
      <c r="ER36" s="80"/>
    </row>
    <row r="37" spans="1:148" s="81" customFormat="1" ht="15" customHeight="1" x14ac:dyDescent="0.25">
      <c r="A37" s="51" t="str">
        <f t="shared" si="18"/>
        <v>97_VPBM_2024</v>
      </c>
      <c r="B37" s="52" t="s">
        <v>152</v>
      </c>
      <c r="C37" s="53" t="s">
        <v>324</v>
      </c>
      <c r="D37" s="53" t="s">
        <v>324</v>
      </c>
      <c r="E37" s="54" t="s">
        <v>154</v>
      </c>
      <c r="F37" s="54" t="s">
        <v>155</v>
      </c>
      <c r="G37" s="55" t="s">
        <v>156</v>
      </c>
      <c r="H37" s="54" t="s">
        <v>326</v>
      </c>
      <c r="I37" s="54" t="s">
        <v>158</v>
      </c>
      <c r="J37" s="52" t="s">
        <v>159</v>
      </c>
      <c r="K37" s="52" t="s">
        <v>160</v>
      </c>
      <c r="L37" s="52" t="s">
        <v>176</v>
      </c>
      <c r="M37" s="52" t="s">
        <v>177</v>
      </c>
      <c r="N37" s="56" t="s">
        <v>178</v>
      </c>
      <c r="O37" s="60">
        <v>97</v>
      </c>
      <c r="P37" s="135" t="s">
        <v>408</v>
      </c>
      <c r="Q37" s="61" t="s">
        <v>211</v>
      </c>
      <c r="R37" s="61" t="s">
        <v>212</v>
      </c>
      <c r="S37" s="54" t="s">
        <v>409</v>
      </c>
      <c r="T37" s="60" t="s">
        <v>181</v>
      </c>
      <c r="U37" s="60" t="s">
        <v>193</v>
      </c>
      <c r="V37" s="60">
        <v>180</v>
      </c>
      <c r="W37" s="54" t="s">
        <v>382</v>
      </c>
      <c r="X37" s="60" t="s">
        <v>215</v>
      </c>
      <c r="Y37" s="52"/>
      <c r="Z37" s="61"/>
      <c r="AA37" s="61"/>
      <c r="AB37" s="61"/>
      <c r="AC37" s="61"/>
      <c r="AD37" s="61"/>
      <c r="AE37" s="61"/>
      <c r="AF37" s="61"/>
      <c r="AG37" s="61"/>
      <c r="AH37" s="60"/>
      <c r="AI37" s="60"/>
      <c r="AJ37" s="60"/>
      <c r="AK37" s="60"/>
      <c r="AL37" s="60"/>
      <c r="AM37" s="60"/>
      <c r="AN37" s="60"/>
      <c r="AO37" s="60"/>
      <c r="AP37" s="60"/>
      <c r="AQ37" s="60"/>
      <c r="AR37" s="62"/>
      <c r="AS37" s="60"/>
      <c r="AT37" s="63">
        <v>48.72</v>
      </c>
      <c r="AU37" s="63">
        <v>52.7</v>
      </c>
      <c r="AV37" s="63">
        <v>56.2</v>
      </c>
      <c r="AW37" s="63">
        <v>63.2</v>
      </c>
      <c r="AX37" s="63">
        <v>65</v>
      </c>
      <c r="AY37" s="63">
        <v>65</v>
      </c>
      <c r="AZ37" s="136"/>
      <c r="BA37" s="136"/>
      <c r="BB37" s="136"/>
      <c r="BC37" s="136"/>
      <c r="BD37" s="117">
        <v>0</v>
      </c>
      <c r="BE37" s="117">
        <v>0</v>
      </c>
      <c r="BF37" s="67" t="s">
        <v>410</v>
      </c>
      <c r="BG37" s="68">
        <f t="shared" ref="BG37:BG57" si="253">IFERROR(BD37/AV37,0)</f>
        <v>0</v>
      </c>
      <c r="BH37" s="69">
        <f t="shared" ref="BH37:BH57" si="254">+IF(BI37="SI",IFERROR((IF(BI37="SI",BE37,0)/AV37),"REVISAR"),0)</f>
        <v>0</v>
      </c>
      <c r="BI37" s="70" t="s">
        <v>186</v>
      </c>
      <c r="BJ37" s="67" t="s">
        <v>411</v>
      </c>
      <c r="BK37" s="121">
        <v>0</v>
      </c>
      <c r="BL37" s="75">
        <v>0</v>
      </c>
      <c r="BM37" s="67" t="s">
        <v>412</v>
      </c>
      <c r="BN37" s="68">
        <f t="shared" ref="BN37:BN57" si="255">+IFERROR(BK37/AV37,0)</f>
        <v>0</v>
      </c>
      <c r="BO37" s="69">
        <f t="shared" ref="BO37:BO57" si="256">+IF(BP37="SI",IFERROR((IF(BP37="SI",BL37,0)/AV37),"REVISAR"),0)</f>
        <v>0</v>
      </c>
      <c r="BP37" s="70" t="s">
        <v>186</v>
      </c>
      <c r="BQ37" s="67" t="s">
        <v>413</v>
      </c>
      <c r="BR37" s="118">
        <v>0</v>
      </c>
      <c r="BS37" s="133">
        <v>0</v>
      </c>
      <c r="BT37" s="67" t="s">
        <v>414</v>
      </c>
      <c r="BU37" s="68">
        <f t="shared" ref="BU37:BU57" si="257">IFERROR(BR37/AV37,0)</f>
        <v>0</v>
      </c>
      <c r="BV37" s="69">
        <f t="shared" ref="BV37:BV49" si="258">+IF(BW37="SI",IFERROR((IF(BW37="SI",BS37,0)/AV37),"REVISAR"),0)</f>
        <v>0</v>
      </c>
      <c r="BW37" s="70" t="s">
        <v>186</v>
      </c>
      <c r="BX37" s="67" t="s">
        <v>415</v>
      </c>
      <c r="BY37" s="75">
        <v>0</v>
      </c>
      <c r="BZ37" s="75">
        <v>0</v>
      </c>
      <c r="CA37" s="71"/>
      <c r="CB37" s="68">
        <f t="shared" ref="CB37:CB57" si="259">IFERROR(BY37/$AV37,0)</f>
        <v>0</v>
      </c>
      <c r="CC37" s="69">
        <f t="shared" ref="CC37:CC57" si="260">+IF(CD37="SI",IFERROR((IF(CD37="SI",BZ37,0)/AV37),"REVISAR"),0)</f>
        <v>0</v>
      </c>
      <c r="CD37" s="70" t="s">
        <v>174</v>
      </c>
      <c r="CE37" s="71" t="s">
        <v>175</v>
      </c>
      <c r="CF37" s="75">
        <f t="shared" si="231"/>
        <v>0</v>
      </c>
      <c r="CG37" s="75">
        <f t="shared" si="219"/>
        <v>0</v>
      </c>
      <c r="CH37" s="71"/>
      <c r="CI37" s="68">
        <f t="shared" ref="CI37:CI57" si="261">IFERROR(CF37/$AV37,0)</f>
        <v>0</v>
      </c>
      <c r="CJ37" s="69">
        <f t="shared" ref="CJ37:CJ57" si="262">+IF(CK37="SI",IFERROR((IF(CK37="SI",CG37,0)/AV37),"REVISAR"),0)</f>
        <v>0</v>
      </c>
      <c r="CK37" s="70" t="s">
        <v>174</v>
      </c>
      <c r="CL37" s="71" t="s">
        <v>175</v>
      </c>
      <c r="CM37" s="75">
        <f t="shared" si="234"/>
        <v>0</v>
      </c>
      <c r="CN37" s="75">
        <f t="shared" si="234"/>
        <v>0</v>
      </c>
      <c r="CO37" s="71"/>
      <c r="CP37" s="68">
        <f t="shared" ref="CP37:CP57" si="263">IFERROR(CM37/$AV37,0)</f>
        <v>0</v>
      </c>
      <c r="CQ37" s="69">
        <f t="shared" ref="CQ37:CQ57" si="264">+IF(CR37="SI",IFERROR((IF(CR37="SI",CN37,0)/AV37),"REVISAR"),0)</f>
        <v>0</v>
      </c>
      <c r="CR37" s="70" t="s">
        <v>174</v>
      </c>
      <c r="CS37" s="71" t="s">
        <v>175</v>
      </c>
      <c r="CT37" s="75">
        <f t="shared" si="237"/>
        <v>0</v>
      </c>
      <c r="CU37" s="75">
        <f>IF(CR37="SI",CN37,0)</f>
        <v>0</v>
      </c>
      <c r="CV37" s="71"/>
      <c r="CW37" s="68">
        <f t="shared" ref="CW37:CW57" si="265">IFERROR(CT37/$AV37,0)</f>
        <v>0</v>
      </c>
      <c r="CX37" s="69">
        <f t="shared" ref="CX37:CX57" si="266">+IF(CY37="SI",IFERROR((IF(CY37="SI",CU37,0)/AV37),"REVISAR"),0)</f>
        <v>0</v>
      </c>
      <c r="CY37" s="70" t="s">
        <v>174</v>
      </c>
      <c r="CZ37" s="71" t="s">
        <v>175</v>
      </c>
      <c r="DA37" s="75">
        <f t="shared" si="240"/>
        <v>0</v>
      </c>
      <c r="DB37" s="75">
        <f>IF(CY37="SI",CU37,0)</f>
        <v>0</v>
      </c>
      <c r="DC37" s="71"/>
      <c r="DD37" s="68">
        <f t="shared" ref="DD37:DD57" si="267">IFERROR(DA37/$AV37,0)</f>
        <v>0</v>
      </c>
      <c r="DE37" s="69">
        <f t="shared" ref="DE37:DE57" si="268">+IF(DF37="SI",IFERROR((IF(DF37="SI",DB37,0)/AV37),"REVISAR"),0)</f>
        <v>0</v>
      </c>
      <c r="DF37" s="70" t="s">
        <v>174</v>
      </c>
      <c r="DG37" s="71" t="s">
        <v>175</v>
      </c>
      <c r="DH37" s="75">
        <f t="shared" si="243"/>
        <v>0</v>
      </c>
      <c r="DI37" s="75">
        <f>IF(DF37="SI",DB37,0)</f>
        <v>0</v>
      </c>
      <c r="DJ37" s="71"/>
      <c r="DK37" s="68">
        <f t="shared" ref="DK37:DK57" si="269">IFERROR(DH37/$AV37,0)</f>
        <v>0</v>
      </c>
      <c r="DL37" s="69">
        <f t="shared" ref="DL37:DL57" si="270">+IF(DM37="SI",IFERROR((IF(DM37="SI",DI37,0)/AV37),"REVISAR"),0)</f>
        <v>0</v>
      </c>
      <c r="DM37" s="70" t="s">
        <v>174</v>
      </c>
      <c r="DN37" s="71" t="s">
        <v>175</v>
      </c>
      <c r="DO37" s="75">
        <f t="shared" si="164"/>
        <v>0</v>
      </c>
      <c r="DP37" s="75">
        <f t="shared" si="164"/>
        <v>0</v>
      </c>
      <c r="DQ37" s="71"/>
      <c r="DR37" s="68">
        <f t="shared" ref="DR37:DR57" si="271">IFERROR(DO37/$AV37,0)</f>
        <v>0</v>
      </c>
      <c r="DS37" s="69">
        <f t="shared" ref="DS37:DS57" si="272">+IF(DT37="SI",IFERROR((IF(DT37="SI",DP37,0)/AV37),"REVISAR"),0)</f>
        <v>0</v>
      </c>
      <c r="DT37" s="70" t="s">
        <v>174</v>
      </c>
      <c r="DU37" s="71" t="s">
        <v>175</v>
      </c>
      <c r="DV37" s="75">
        <f t="shared" si="248"/>
        <v>0</v>
      </c>
      <c r="DW37" s="75">
        <f t="shared" si="248"/>
        <v>0</v>
      </c>
      <c r="DX37" s="71"/>
      <c r="DY37" s="68">
        <f t="shared" ref="DY37:DY57" si="273">IFERROR(DV37/$AV37,0)</f>
        <v>0</v>
      </c>
      <c r="DZ37" s="69">
        <f t="shared" ref="DZ37:DZ57" si="274">+IF(EA37="SI",IFERROR((IF(EA37="SI",DW37,0)/AV37),"REVISAR"),0)</f>
        <v>0</v>
      </c>
      <c r="EA37" s="70" t="s">
        <v>174</v>
      </c>
      <c r="EB37" s="71" t="s">
        <v>175</v>
      </c>
      <c r="EC37" s="77">
        <f t="shared" si="67"/>
        <v>56.2</v>
      </c>
      <c r="ED37" s="137"/>
      <c r="EE37" s="101"/>
      <c r="EF37" s="68">
        <f t="shared" ref="EF37:EF57" si="275">IFERROR(EC37/$AV37,0)</f>
        <v>1</v>
      </c>
      <c r="EG37" s="69">
        <f t="shared" ref="EG37:EG57" si="276">+IF(EH37="SI",IFERROR((IF(EH37="SI",ED37,0)/AV37),"REVISAR"),0)</f>
        <v>0</v>
      </c>
      <c r="EH37" s="70" t="s">
        <v>174</v>
      </c>
      <c r="EI37" s="71" t="s">
        <v>175</v>
      </c>
      <c r="EJ37" s="78"/>
      <c r="EK37" s="78">
        <v>2024</v>
      </c>
      <c r="EL37" s="79" t="str">
        <f>+VLOOKUP(C37,[1]Listas_desplega!$AI$22:$AJ$44,2,0)</f>
        <v>DCE</v>
      </c>
      <c r="EM37" s="79" t="str">
        <f>+VLOOKUP(I37,[1]Listas_desplega!$BY$2:$BZ$7,2,0)</f>
        <v>T_2</v>
      </c>
      <c r="EN37" s="79" t="str">
        <f>+VLOOKUP(J37,[1]Listas_desplega!$BY$10:$BZ$23,2,0)</f>
        <v>T_2_C_2</v>
      </c>
      <c r="EO37" s="79" t="str">
        <f>+VLOOKUP(K37,[1]Listas_desplega!$BY$27:$BZ$54,2,0)</f>
        <v>T_2_C_2_ET_1</v>
      </c>
      <c r="EP37" s="79" t="str">
        <f>+VLOOKUP(L37,[1]Listas_desplega!$BY$57:$BZ$105,2,0)</f>
        <v>T_2_C_2_ET_1_CPT_8</v>
      </c>
      <c r="EQ37" s="80" t="str">
        <f>+VLOOKUP(M37,[1]Listas_desplega!$J$2:$K$11,2,FALSE)</f>
        <v>Eje_E_6</v>
      </c>
      <c r="ER37" s="80"/>
    </row>
    <row r="38" spans="1:148" s="81" customFormat="1" ht="15" customHeight="1" x14ac:dyDescent="0.25">
      <c r="A38" s="51" t="str">
        <f t="shared" si="18"/>
        <v>A.49P_VPBM_2024</v>
      </c>
      <c r="B38" s="52" t="s">
        <v>152</v>
      </c>
      <c r="C38" s="53" t="s">
        <v>324</v>
      </c>
      <c r="D38" s="53" t="s">
        <v>416</v>
      </c>
      <c r="E38" s="54" t="s">
        <v>154</v>
      </c>
      <c r="F38" s="54" t="s">
        <v>155</v>
      </c>
      <c r="G38" s="55" t="s">
        <v>156</v>
      </c>
      <c r="H38" s="54" t="s">
        <v>417</v>
      </c>
      <c r="I38" s="54" t="s">
        <v>158</v>
      </c>
      <c r="J38" s="54" t="s">
        <v>418</v>
      </c>
      <c r="K38" s="54" t="s">
        <v>419</v>
      </c>
      <c r="L38" s="54" t="s">
        <v>420</v>
      </c>
      <c r="M38" s="52" t="s">
        <v>421</v>
      </c>
      <c r="N38" s="56" t="s">
        <v>422</v>
      </c>
      <c r="O38" s="138" t="s">
        <v>423</v>
      </c>
      <c r="P38" s="139" t="s">
        <v>424</v>
      </c>
      <c r="Q38" s="61" t="s">
        <v>165</v>
      </c>
      <c r="R38" s="61" t="s">
        <v>166</v>
      </c>
      <c r="S38" s="140" t="s">
        <v>425</v>
      </c>
      <c r="T38" s="138" t="s">
        <v>168</v>
      </c>
      <c r="U38" s="60" t="s">
        <v>169</v>
      </c>
      <c r="V38" s="60">
        <v>30</v>
      </c>
      <c r="W38" s="140" t="s">
        <v>426</v>
      </c>
      <c r="X38" s="60" t="s">
        <v>331</v>
      </c>
      <c r="Y38" s="52"/>
      <c r="Z38" s="61"/>
      <c r="AA38" s="61"/>
      <c r="AB38" s="61"/>
      <c r="AC38" s="61"/>
      <c r="AD38" s="61"/>
      <c r="AE38" s="61"/>
      <c r="AF38" s="61"/>
      <c r="AG38" s="61"/>
      <c r="AH38" s="60"/>
      <c r="AI38" s="60"/>
      <c r="AJ38" s="60"/>
      <c r="AK38" s="60"/>
      <c r="AL38" s="60"/>
      <c r="AM38" s="60"/>
      <c r="AN38" s="60"/>
      <c r="AO38" s="60"/>
      <c r="AP38" s="60"/>
      <c r="AQ38" s="60"/>
      <c r="AR38" s="62"/>
      <c r="AS38" s="60"/>
      <c r="AT38" s="63">
        <v>683</v>
      </c>
      <c r="AU38" s="63">
        <v>651</v>
      </c>
      <c r="AV38" s="63">
        <v>904</v>
      </c>
      <c r="AW38" s="63">
        <v>1265</v>
      </c>
      <c r="AX38" s="63">
        <v>795</v>
      </c>
      <c r="AY38" s="63">
        <v>3615</v>
      </c>
      <c r="AZ38" s="141"/>
      <c r="BA38" s="141"/>
      <c r="BB38" s="141"/>
      <c r="BC38" s="142"/>
      <c r="BD38" s="117">
        <v>0</v>
      </c>
      <c r="BE38" s="117">
        <v>0</v>
      </c>
      <c r="BF38" s="67"/>
      <c r="BG38" s="68">
        <f t="shared" si="253"/>
        <v>0</v>
      </c>
      <c r="BH38" s="69">
        <f t="shared" si="254"/>
        <v>0</v>
      </c>
      <c r="BI38" s="70" t="s">
        <v>174</v>
      </c>
      <c r="BJ38" s="67" t="s">
        <v>175</v>
      </c>
      <c r="BK38" s="86">
        <v>0</v>
      </c>
      <c r="BL38" s="75">
        <v>0</v>
      </c>
      <c r="BM38" s="67"/>
      <c r="BN38" s="68">
        <f t="shared" si="255"/>
        <v>0</v>
      </c>
      <c r="BO38" s="69">
        <f t="shared" si="256"/>
        <v>0</v>
      </c>
      <c r="BP38" s="70" t="s">
        <v>174</v>
      </c>
      <c r="BQ38" s="67" t="s">
        <v>175</v>
      </c>
      <c r="BR38" s="86">
        <v>0</v>
      </c>
      <c r="BS38" s="75">
        <v>0</v>
      </c>
      <c r="BT38" s="67"/>
      <c r="BU38" s="68">
        <f t="shared" si="257"/>
        <v>0</v>
      </c>
      <c r="BV38" s="69">
        <f t="shared" si="258"/>
        <v>0</v>
      </c>
      <c r="BW38" s="70" t="s">
        <v>205</v>
      </c>
      <c r="BX38" s="67" t="s">
        <v>427</v>
      </c>
      <c r="BY38" s="75">
        <v>0</v>
      </c>
      <c r="BZ38" s="75">
        <v>0</v>
      </c>
      <c r="CA38" s="71"/>
      <c r="CB38" s="68">
        <f t="shared" si="259"/>
        <v>0</v>
      </c>
      <c r="CC38" s="69">
        <f t="shared" si="260"/>
        <v>0</v>
      </c>
      <c r="CD38" s="70" t="s">
        <v>174</v>
      </c>
      <c r="CE38" s="71" t="s">
        <v>175</v>
      </c>
      <c r="CF38" s="122">
        <v>0</v>
      </c>
      <c r="CG38" s="75">
        <f t="shared" si="219"/>
        <v>0</v>
      </c>
      <c r="CH38" s="71"/>
      <c r="CI38" s="68">
        <f t="shared" si="261"/>
        <v>0</v>
      </c>
      <c r="CJ38" s="69">
        <f t="shared" si="262"/>
        <v>0</v>
      </c>
      <c r="CK38" s="70" t="s">
        <v>174</v>
      </c>
      <c r="CL38" s="71" t="s">
        <v>175</v>
      </c>
      <c r="CM38" s="123">
        <v>0</v>
      </c>
      <c r="CN38" s="124"/>
      <c r="CO38" s="71"/>
      <c r="CP38" s="68">
        <f t="shared" si="263"/>
        <v>0</v>
      </c>
      <c r="CQ38" s="69">
        <f t="shared" si="264"/>
        <v>0</v>
      </c>
      <c r="CR38" s="70" t="s">
        <v>174</v>
      </c>
      <c r="CS38" s="71" t="s">
        <v>175</v>
      </c>
      <c r="CT38" s="125">
        <f>+CM38</f>
        <v>0</v>
      </c>
      <c r="CU38" s="75">
        <f t="shared" ref="CU38:CU39" si="277">IF(CR38="SI",CN38,0)</f>
        <v>0</v>
      </c>
      <c r="CV38" s="71"/>
      <c r="CW38" s="68">
        <f t="shared" si="265"/>
        <v>0</v>
      </c>
      <c r="CX38" s="69">
        <f t="shared" si="266"/>
        <v>0</v>
      </c>
      <c r="CY38" s="70" t="s">
        <v>174</v>
      </c>
      <c r="CZ38" s="71" t="s">
        <v>175</v>
      </c>
      <c r="DA38" s="125">
        <f>+CT38</f>
        <v>0</v>
      </c>
      <c r="DB38" s="75">
        <f>IF(CY38="SI",CU38,0)</f>
        <v>0</v>
      </c>
      <c r="DC38" s="71"/>
      <c r="DD38" s="68">
        <f t="shared" si="267"/>
        <v>0</v>
      </c>
      <c r="DE38" s="69">
        <f t="shared" si="268"/>
        <v>0</v>
      </c>
      <c r="DF38" s="70" t="s">
        <v>174</v>
      </c>
      <c r="DG38" s="71" t="s">
        <v>175</v>
      </c>
      <c r="DH38" s="125">
        <f>+DA38</f>
        <v>0</v>
      </c>
      <c r="DI38" s="75">
        <f>IF(DF38="SI",DB38,0)</f>
        <v>0</v>
      </c>
      <c r="DJ38" s="71"/>
      <c r="DK38" s="68">
        <f t="shared" si="269"/>
        <v>0</v>
      </c>
      <c r="DL38" s="69">
        <f t="shared" si="270"/>
        <v>0</v>
      </c>
      <c r="DM38" s="70" t="s">
        <v>174</v>
      </c>
      <c r="DN38" s="71" t="s">
        <v>175</v>
      </c>
      <c r="DO38" s="125">
        <f>+DH38</f>
        <v>0</v>
      </c>
      <c r="DP38" s="75">
        <f>IF(DM38="SI",DI38,0)</f>
        <v>0</v>
      </c>
      <c r="DQ38" s="71"/>
      <c r="DR38" s="68">
        <f t="shared" si="271"/>
        <v>0</v>
      </c>
      <c r="DS38" s="69">
        <f t="shared" si="272"/>
        <v>0</v>
      </c>
      <c r="DT38" s="70" t="s">
        <v>174</v>
      </c>
      <c r="DU38" s="71" t="s">
        <v>175</v>
      </c>
      <c r="DV38" s="125">
        <f>+DO38</f>
        <v>0</v>
      </c>
      <c r="DW38" s="75">
        <f>IF(DT38="SI",DP38,0)</f>
        <v>0</v>
      </c>
      <c r="DX38" s="71"/>
      <c r="DY38" s="68">
        <f t="shared" si="273"/>
        <v>0</v>
      </c>
      <c r="DZ38" s="69">
        <f t="shared" si="274"/>
        <v>0</v>
      </c>
      <c r="EA38" s="70" t="s">
        <v>174</v>
      </c>
      <c r="EB38" s="71" t="s">
        <v>175</v>
      </c>
      <c r="EC38" s="77">
        <f t="shared" si="67"/>
        <v>904</v>
      </c>
      <c r="ED38" s="71"/>
      <c r="EE38" s="71"/>
      <c r="EF38" s="68">
        <f t="shared" si="275"/>
        <v>1</v>
      </c>
      <c r="EG38" s="69">
        <f t="shared" si="276"/>
        <v>0</v>
      </c>
      <c r="EH38" s="70" t="s">
        <v>174</v>
      </c>
      <c r="EI38" s="71" t="s">
        <v>175</v>
      </c>
      <c r="EJ38" s="80" t="s">
        <v>173</v>
      </c>
      <c r="EK38" s="78">
        <v>2024</v>
      </c>
      <c r="EL38" s="79" t="str">
        <f>+VLOOKUP(C38,[1]Listas_desplega!$AI$22:$AJ$44,2,0)</f>
        <v>DCE</v>
      </c>
      <c r="EM38" s="79" t="str">
        <f>+VLOOKUP(I38,[1]Listas_desplega!$BY$2:$BZ$7,2,0)</f>
        <v>T_2</v>
      </c>
      <c r="EN38" s="79" t="str">
        <f>+VLOOKUP(J38,[1]Listas_desplega!$BY$10:$BZ$23,2,0)</f>
        <v>T_2_C_1</v>
      </c>
      <c r="EO38" s="79" t="str">
        <f>+VLOOKUP(K38,[1]Listas_desplega!$BY$27:$BZ$54,2,0)</f>
        <v>T_2_C_1_ET_1</v>
      </c>
      <c r="EP38" s="79" t="str">
        <f>+VLOOKUP(L38,[1]Listas_desplega!$BY$57:$BZ$105,2,0)</f>
        <v>T_2_C_1_ET_1_CPT_1</v>
      </c>
      <c r="EQ38" s="80" t="str">
        <f>+VLOOKUP(M38,[1]Listas_desplega!$J$2:$K$11,2,FALSE)</f>
        <v>Eje_E_7</v>
      </c>
      <c r="ER38" s="80"/>
    </row>
    <row r="39" spans="1:148" s="81" customFormat="1" ht="15" customHeight="1" x14ac:dyDescent="0.25">
      <c r="A39" s="51" t="str">
        <f t="shared" si="18"/>
        <v>A.49_VPBM_2024</v>
      </c>
      <c r="B39" s="52" t="s">
        <v>152</v>
      </c>
      <c r="C39" s="53" t="s">
        <v>324</v>
      </c>
      <c r="D39" s="53" t="s">
        <v>416</v>
      </c>
      <c r="E39" s="54" t="s">
        <v>154</v>
      </c>
      <c r="F39" s="54" t="s">
        <v>155</v>
      </c>
      <c r="G39" s="55" t="s">
        <v>156</v>
      </c>
      <c r="H39" s="54" t="s">
        <v>417</v>
      </c>
      <c r="I39" s="54" t="s">
        <v>158</v>
      </c>
      <c r="J39" s="54" t="s">
        <v>418</v>
      </c>
      <c r="K39" s="54" t="s">
        <v>419</v>
      </c>
      <c r="L39" s="54" t="s">
        <v>420</v>
      </c>
      <c r="M39" s="52" t="s">
        <v>421</v>
      </c>
      <c r="N39" s="56" t="s">
        <v>422</v>
      </c>
      <c r="O39" s="138" t="s">
        <v>428</v>
      </c>
      <c r="P39" s="143" t="s">
        <v>429</v>
      </c>
      <c r="Q39" s="61" t="s">
        <v>165</v>
      </c>
      <c r="R39" s="61" t="s">
        <v>166</v>
      </c>
      <c r="S39" s="144" t="s">
        <v>430</v>
      </c>
      <c r="T39" s="145" t="s">
        <v>168</v>
      </c>
      <c r="U39" s="60" t="s">
        <v>169</v>
      </c>
      <c r="V39" s="60">
        <v>30</v>
      </c>
      <c r="W39" s="144" t="s">
        <v>426</v>
      </c>
      <c r="X39" s="60" t="s">
        <v>331</v>
      </c>
      <c r="Y39" s="52"/>
      <c r="Z39" s="61"/>
      <c r="AA39" s="61"/>
      <c r="AB39" s="61"/>
      <c r="AC39" s="61"/>
      <c r="AD39" s="61"/>
      <c r="AE39" s="61"/>
      <c r="AF39" s="61"/>
      <c r="AG39" s="61"/>
      <c r="AH39" s="60"/>
      <c r="AI39" s="60"/>
      <c r="AJ39" s="60"/>
      <c r="AK39" s="60"/>
      <c r="AL39" s="60"/>
      <c r="AM39" s="60"/>
      <c r="AN39" s="60"/>
      <c r="AO39" s="60"/>
      <c r="AP39" s="60"/>
      <c r="AQ39" s="60"/>
      <c r="AR39" s="62"/>
      <c r="AS39" s="60"/>
      <c r="AT39" s="146">
        <v>834</v>
      </c>
      <c r="AU39" s="146">
        <v>1175</v>
      </c>
      <c r="AV39" s="146">
        <v>1632</v>
      </c>
      <c r="AW39" s="146">
        <v>2285</v>
      </c>
      <c r="AX39" s="146">
        <v>1436</v>
      </c>
      <c r="AY39" s="63">
        <v>6528</v>
      </c>
      <c r="AZ39" s="60"/>
      <c r="BA39" s="60"/>
      <c r="BB39" s="60"/>
      <c r="BC39" s="64"/>
      <c r="BD39" s="117">
        <v>0</v>
      </c>
      <c r="BE39" s="117">
        <v>0</v>
      </c>
      <c r="BF39" s="67"/>
      <c r="BG39" s="68">
        <f t="shared" si="253"/>
        <v>0</v>
      </c>
      <c r="BH39" s="69">
        <f t="shared" si="254"/>
        <v>0</v>
      </c>
      <c r="BI39" s="70" t="s">
        <v>174</v>
      </c>
      <c r="BJ39" s="67" t="s">
        <v>175</v>
      </c>
      <c r="BK39" s="86">
        <v>0</v>
      </c>
      <c r="BL39" s="75">
        <v>0</v>
      </c>
      <c r="BM39" s="67"/>
      <c r="BN39" s="68">
        <f t="shared" si="255"/>
        <v>0</v>
      </c>
      <c r="BO39" s="69">
        <f t="shared" si="256"/>
        <v>0</v>
      </c>
      <c r="BP39" s="70" t="s">
        <v>174</v>
      </c>
      <c r="BQ39" s="67" t="s">
        <v>175</v>
      </c>
      <c r="BR39" s="86">
        <v>0</v>
      </c>
      <c r="BS39" s="75">
        <v>0</v>
      </c>
      <c r="BT39" s="67"/>
      <c r="BU39" s="68">
        <f t="shared" si="257"/>
        <v>0</v>
      </c>
      <c r="BV39" s="69">
        <f t="shared" si="258"/>
        <v>0</v>
      </c>
      <c r="BW39" s="70" t="s">
        <v>205</v>
      </c>
      <c r="BX39" s="67" t="s">
        <v>431</v>
      </c>
      <c r="BY39" s="75">
        <v>0</v>
      </c>
      <c r="BZ39" s="75">
        <v>0</v>
      </c>
      <c r="CA39" s="71"/>
      <c r="CB39" s="68">
        <f t="shared" si="259"/>
        <v>0</v>
      </c>
      <c r="CC39" s="69">
        <f t="shared" si="260"/>
        <v>0</v>
      </c>
      <c r="CD39" s="70" t="s">
        <v>174</v>
      </c>
      <c r="CE39" s="71" t="s">
        <v>175</v>
      </c>
      <c r="CF39" s="122">
        <v>0</v>
      </c>
      <c r="CG39" s="75">
        <f t="shared" si="219"/>
        <v>0</v>
      </c>
      <c r="CH39" s="71"/>
      <c r="CI39" s="68">
        <f t="shared" si="261"/>
        <v>0</v>
      </c>
      <c r="CJ39" s="69">
        <f t="shared" si="262"/>
        <v>0</v>
      </c>
      <c r="CK39" s="70" t="s">
        <v>174</v>
      </c>
      <c r="CL39" s="71" t="s">
        <v>175</v>
      </c>
      <c r="CM39" s="123">
        <v>0</v>
      </c>
      <c r="CN39" s="124" t="s">
        <v>432</v>
      </c>
      <c r="CO39" s="71"/>
      <c r="CP39" s="68">
        <f t="shared" si="263"/>
        <v>0</v>
      </c>
      <c r="CQ39" s="69">
        <f t="shared" si="264"/>
        <v>0</v>
      </c>
      <c r="CR39" s="70" t="s">
        <v>174</v>
      </c>
      <c r="CS39" s="71" t="s">
        <v>175</v>
      </c>
      <c r="CT39" s="125">
        <f>+CM39</f>
        <v>0</v>
      </c>
      <c r="CU39" s="75">
        <f t="shared" si="277"/>
        <v>0</v>
      </c>
      <c r="CV39" s="71"/>
      <c r="CW39" s="68">
        <f t="shared" si="265"/>
        <v>0</v>
      </c>
      <c r="CX39" s="69">
        <f t="shared" si="266"/>
        <v>0</v>
      </c>
      <c r="CY39" s="70" t="s">
        <v>174</v>
      </c>
      <c r="CZ39" s="71" t="s">
        <v>175</v>
      </c>
      <c r="DA39" s="125">
        <f>+CT39</f>
        <v>0</v>
      </c>
      <c r="DB39" s="75">
        <f>IF(CY39="SI",CU39,0)</f>
        <v>0</v>
      </c>
      <c r="DC39" s="71"/>
      <c r="DD39" s="68">
        <f t="shared" si="267"/>
        <v>0</v>
      </c>
      <c r="DE39" s="69">
        <f t="shared" si="268"/>
        <v>0</v>
      </c>
      <c r="DF39" s="70" t="s">
        <v>174</v>
      </c>
      <c r="DG39" s="71" t="s">
        <v>175</v>
      </c>
      <c r="DH39" s="125">
        <f>+DA39</f>
        <v>0</v>
      </c>
      <c r="DI39" s="75">
        <f>IF(DF39="SI",DB39,0)</f>
        <v>0</v>
      </c>
      <c r="DJ39" s="71"/>
      <c r="DK39" s="68">
        <f t="shared" si="269"/>
        <v>0</v>
      </c>
      <c r="DL39" s="69">
        <f t="shared" si="270"/>
        <v>0</v>
      </c>
      <c r="DM39" s="70" t="s">
        <v>174</v>
      </c>
      <c r="DN39" s="71" t="s">
        <v>175</v>
      </c>
      <c r="DO39" s="125">
        <f>+DH39</f>
        <v>0</v>
      </c>
      <c r="DP39" s="75">
        <f>IF(DM39="SI",DI39,0)</f>
        <v>0</v>
      </c>
      <c r="DQ39" s="71"/>
      <c r="DR39" s="68">
        <f t="shared" si="271"/>
        <v>0</v>
      </c>
      <c r="DS39" s="69">
        <f t="shared" si="272"/>
        <v>0</v>
      </c>
      <c r="DT39" s="70" t="s">
        <v>174</v>
      </c>
      <c r="DU39" s="71" t="s">
        <v>175</v>
      </c>
      <c r="DV39" s="125">
        <f>+DO39</f>
        <v>0</v>
      </c>
      <c r="DW39" s="75">
        <f>IF(DT39="SI",DP39,0)</f>
        <v>0</v>
      </c>
      <c r="DX39" s="71"/>
      <c r="DY39" s="68">
        <f t="shared" si="273"/>
        <v>0</v>
      </c>
      <c r="DZ39" s="69">
        <f t="shared" si="274"/>
        <v>0</v>
      </c>
      <c r="EA39" s="70" t="s">
        <v>174</v>
      </c>
      <c r="EB39" s="71" t="s">
        <v>175</v>
      </c>
      <c r="EC39" s="77">
        <f t="shared" si="67"/>
        <v>1632</v>
      </c>
      <c r="ED39" s="71"/>
      <c r="EE39" s="71"/>
      <c r="EF39" s="68">
        <f t="shared" si="275"/>
        <v>1</v>
      </c>
      <c r="EG39" s="69">
        <f t="shared" si="276"/>
        <v>0</v>
      </c>
      <c r="EH39" s="70" t="s">
        <v>174</v>
      </c>
      <c r="EI39" s="71" t="s">
        <v>175</v>
      </c>
      <c r="EJ39" s="80" t="s">
        <v>173</v>
      </c>
      <c r="EK39" s="78">
        <v>2024</v>
      </c>
      <c r="EL39" s="79" t="str">
        <f>+VLOOKUP(C39,[1]Listas_desplega!$AI$22:$AJ$44,2,0)</f>
        <v>DCE</v>
      </c>
      <c r="EM39" s="79" t="str">
        <f>+VLOOKUP(I39,[1]Listas_desplega!$BY$2:$BZ$7,2,0)</f>
        <v>T_2</v>
      </c>
      <c r="EN39" s="79" t="str">
        <f>+VLOOKUP(J39,[1]Listas_desplega!$BY$10:$BZ$23,2,0)</f>
        <v>T_2_C_1</v>
      </c>
      <c r="EO39" s="79" t="str">
        <f>+VLOOKUP(K39,[1]Listas_desplega!$BY$27:$BZ$54,2,0)</f>
        <v>T_2_C_1_ET_1</v>
      </c>
      <c r="EP39" s="79" t="str">
        <f>+VLOOKUP(L39,[1]Listas_desplega!$BY$57:$BZ$105,2,0)</f>
        <v>T_2_C_1_ET_1_CPT_1</v>
      </c>
      <c r="EQ39" s="80" t="str">
        <f>+VLOOKUP(M39,[1]Listas_desplega!$J$2:$K$11,2,FALSE)</f>
        <v>Eje_E_7</v>
      </c>
      <c r="ER39" s="80"/>
    </row>
    <row r="40" spans="1:148" s="81" customFormat="1" ht="15" customHeight="1" x14ac:dyDescent="0.25">
      <c r="A40" s="51" t="str">
        <f t="shared" si="18"/>
        <v>88_VPBM_2024</v>
      </c>
      <c r="B40" s="52" t="s">
        <v>152</v>
      </c>
      <c r="C40" s="53" t="s">
        <v>324</v>
      </c>
      <c r="D40" s="53" t="s">
        <v>416</v>
      </c>
      <c r="E40" s="54" t="s">
        <v>154</v>
      </c>
      <c r="F40" s="54" t="s">
        <v>155</v>
      </c>
      <c r="G40" s="55" t="s">
        <v>156</v>
      </c>
      <c r="H40" s="54" t="s">
        <v>417</v>
      </c>
      <c r="I40" s="54" t="s">
        <v>158</v>
      </c>
      <c r="J40" s="54" t="s">
        <v>418</v>
      </c>
      <c r="K40" s="54" t="s">
        <v>419</v>
      </c>
      <c r="L40" s="54" t="s">
        <v>420</v>
      </c>
      <c r="M40" s="52" t="s">
        <v>421</v>
      </c>
      <c r="N40" s="56" t="s">
        <v>422</v>
      </c>
      <c r="O40" s="60">
        <v>88</v>
      </c>
      <c r="P40" s="147" t="s">
        <v>433</v>
      </c>
      <c r="Q40" s="61" t="s">
        <v>165</v>
      </c>
      <c r="R40" s="61" t="s">
        <v>166</v>
      </c>
      <c r="S40" s="144" t="s">
        <v>434</v>
      </c>
      <c r="T40" s="145" t="s">
        <v>168</v>
      </c>
      <c r="U40" s="60" t="s">
        <v>435</v>
      </c>
      <c r="V40" s="60">
        <v>30</v>
      </c>
      <c r="W40" s="144" t="s">
        <v>436</v>
      </c>
      <c r="X40" s="60" t="s">
        <v>215</v>
      </c>
      <c r="Y40" s="52"/>
      <c r="Z40" s="61"/>
      <c r="AA40" s="61"/>
      <c r="AB40" s="61"/>
      <c r="AC40" s="61"/>
      <c r="AD40" s="61"/>
      <c r="AE40" s="61"/>
      <c r="AF40" s="61"/>
      <c r="AG40" s="61"/>
      <c r="AH40" s="60"/>
      <c r="AI40" s="60"/>
      <c r="AJ40" s="60"/>
      <c r="AK40" s="60"/>
      <c r="AL40" s="60"/>
      <c r="AM40" s="60"/>
      <c r="AN40" s="60"/>
      <c r="AO40" s="60"/>
      <c r="AP40" s="60"/>
      <c r="AQ40" s="60"/>
      <c r="AR40" s="62"/>
      <c r="AS40" s="60"/>
      <c r="AT40" s="63">
        <v>0</v>
      </c>
      <c r="AU40" s="63">
        <v>3050</v>
      </c>
      <c r="AV40" s="63">
        <v>4413</v>
      </c>
      <c r="AW40" s="63">
        <v>7021</v>
      </c>
      <c r="AX40" s="63">
        <v>5016</v>
      </c>
      <c r="AY40" s="63">
        <v>19500</v>
      </c>
      <c r="AZ40" s="60"/>
      <c r="BA40" s="60"/>
      <c r="BB40" s="60"/>
      <c r="BC40" s="64"/>
      <c r="BD40" s="77">
        <v>177</v>
      </c>
      <c r="BE40" s="71">
        <v>177</v>
      </c>
      <c r="BF40" s="67" t="s">
        <v>437</v>
      </c>
      <c r="BG40" s="68">
        <f t="shared" si="253"/>
        <v>4.010876954452753E-2</v>
      </c>
      <c r="BH40" s="69">
        <f t="shared" si="254"/>
        <v>4.010876954452753E-2</v>
      </c>
      <c r="BI40" s="70" t="s">
        <v>186</v>
      </c>
      <c r="BJ40" s="67" t="s">
        <v>438</v>
      </c>
      <c r="BK40" s="86">
        <v>510</v>
      </c>
      <c r="BL40" s="126">
        <v>450</v>
      </c>
      <c r="BM40" s="67" t="s">
        <v>439</v>
      </c>
      <c r="BN40" s="68">
        <f t="shared" si="255"/>
        <v>0.11556764106050306</v>
      </c>
      <c r="BO40" s="69">
        <f t="shared" si="256"/>
        <v>0.10197144799456152</v>
      </c>
      <c r="BP40" s="70" t="s">
        <v>186</v>
      </c>
      <c r="BQ40" s="67" t="s">
        <v>440</v>
      </c>
      <c r="BR40" s="148">
        <v>782</v>
      </c>
      <c r="BS40" s="149">
        <f>+BL40</f>
        <v>450</v>
      </c>
      <c r="BT40" s="67" t="s">
        <v>441</v>
      </c>
      <c r="BU40" s="68">
        <f t="shared" si="257"/>
        <v>0.17720371629277135</v>
      </c>
      <c r="BV40" s="69">
        <f t="shared" si="258"/>
        <v>0.10197144799456152</v>
      </c>
      <c r="BW40" s="70" t="s">
        <v>186</v>
      </c>
      <c r="BX40" s="67" t="s">
        <v>442</v>
      </c>
      <c r="BY40" s="86">
        <v>1149</v>
      </c>
      <c r="BZ40" s="126"/>
      <c r="CA40" s="71"/>
      <c r="CB40" s="68">
        <f t="shared" si="259"/>
        <v>0.2603670972127804</v>
      </c>
      <c r="CC40" s="69">
        <f t="shared" si="260"/>
        <v>0</v>
      </c>
      <c r="CD40" s="70" t="s">
        <v>174</v>
      </c>
      <c r="CE40" s="71" t="s">
        <v>175</v>
      </c>
      <c r="CF40" s="150">
        <v>1449</v>
      </c>
      <c r="CG40" s="151"/>
      <c r="CH40" s="71"/>
      <c r="CI40" s="68">
        <f t="shared" si="261"/>
        <v>0.32834806254248811</v>
      </c>
      <c r="CJ40" s="69">
        <f t="shared" si="262"/>
        <v>0</v>
      </c>
      <c r="CK40" s="70" t="s">
        <v>174</v>
      </c>
      <c r="CL40" s="71" t="s">
        <v>175</v>
      </c>
      <c r="CM40" s="150">
        <v>1662</v>
      </c>
      <c r="CN40" s="124"/>
      <c r="CO40" s="71"/>
      <c r="CP40" s="68">
        <f t="shared" si="263"/>
        <v>0.37661454792658056</v>
      </c>
      <c r="CQ40" s="69">
        <f t="shared" si="264"/>
        <v>0</v>
      </c>
      <c r="CR40" s="70" t="s">
        <v>174</v>
      </c>
      <c r="CS40" s="71" t="s">
        <v>175</v>
      </c>
      <c r="CT40" s="152">
        <v>2139</v>
      </c>
      <c r="CU40" s="153"/>
      <c r="CV40" s="71"/>
      <c r="CW40" s="68">
        <f t="shared" si="265"/>
        <v>0.48470428280081579</v>
      </c>
      <c r="CX40" s="69">
        <f t="shared" si="266"/>
        <v>0</v>
      </c>
      <c r="CY40" s="70" t="s">
        <v>174</v>
      </c>
      <c r="CZ40" s="71" t="s">
        <v>175</v>
      </c>
      <c r="DA40" s="152">
        <v>2673</v>
      </c>
      <c r="DB40" s="151"/>
      <c r="DC40" s="71"/>
      <c r="DD40" s="68">
        <f t="shared" si="267"/>
        <v>0.60571040108769547</v>
      </c>
      <c r="DE40" s="69">
        <f t="shared" si="268"/>
        <v>0</v>
      </c>
      <c r="DF40" s="70" t="s">
        <v>174</v>
      </c>
      <c r="DG40" s="71" t="s">
        <v>175</v>
      </c>
      <c r="DH40" s="152">
        <v>3078</v>
      </c>
      <c r="DI40" s="153"/>
      <c r="DJ40" s="71"/>
      <c r="DK40" s="68">
        <f t="shared" si="269"/>
        <v>0.69748470428280085</v>
      </c>
      <c r="DL40" s="69">
        <f t="shared" si="270"/>
        <v>0</v>
      </c>
      <c r="DM40" s="70" t="s">
        <v>174</v>
      </c>
      <c r="DN40" s="71" t="s">
        <v>175</v>
      </c>
      <c r="DO40" s="152">
        <v>3454</v>
      </c>
      <c r="DP40" s="154"/>
      <c r="DQ40" s="71"/>
      <c r="DR40" s="68">
        <f t="shared" si="271"/>
        <v>0.7826875141627011</v>
      </c>
      <c r="DS40" s="69">
        <f t="shared" si="272"/>
        <v>0</v>
      </c>
      <c r="DT40" s="70" t="s">
        <v>174</v>
      </c>
      <c r="DU40" s="71" t="s">
        <v>175</v>
      </c>
      <c r="DV40" s="152">
        <v>3858</v>
      </c>
      <c r="DW40" s="151"/>
      <c r="DX40" s="71"/>
      <c r="DY40" s="68">
        <f t="shared" si="273"/>
        <v>0.87423521414004079</v>
      </c>
      <c r="DZ40" s="69">
        <f t="shared" si="274"/>
        <v>0</v>
      </c>
      <c r="EA40" s="70" t="s">
        <v>174</v>
      </c>
      <c r="EB40" s="71" t="s">
        <v>175</v>
      </c>
      <c r="EC40" s="77">
        <f t="shared" si="67"/>
        <v>4413</v>
      </c>
      <c r="ED40" s="101"/>
      <c r="EE40" s="101"/>
      <c r="EF40" s="68">
        <f t="shared" si="275"/>
        <v>1</v>
      </c>
      <c r="EG40" s="69">
        <f t="shared" si="276"/>
        <v>0</v>
      </c>
      <c r="EH40" s="70" t="s">
        <v>174</v>
      </c>
      <c r="EI40" s="71" t="s">
        <v>175</v>
      </c>
      <c r="EJ40" s="78" t="s">
        <v>173</v>
      </c>
      <c r="EK40" s="78">
        <v>2024</v>
      </c>
      <c r="EL40" s="79" t="str">
        <f>+VLOOKUP(C40,[1]Listas_desplega!$AI$22:$AJ$44,2,0)</f>
        <v>DCE</v>
      </c>
      <c r="EM40" s="79" t="str">
        <f>+VLOOKUP(I40,[1]Listas_desplega!$BY$2:$BZ$7,2,0)</f>
        <v>T_2</v>
      </c>
      <c r="EN40" s="79" t="str">
        <f>+VLOOKUP(J40,[1]Listas_desplega!$BY$10:$BZ$23,2,0)</f>
        <v>T_2_C_1</v>
      </c>
      <c r="EO40" s="79" t="str">
        <f>+VLOOKUP(K40,[1]Listas_desplega!$BY$27:$BZ$54,2,0)</f>
        <v>T_2_C_1_ET_1</v>
      </c>
      <c r="EP40" s="79" t="str">
        <f>+VLOOKUP(L40,[1]Listas_desplega!$BY$57:$BZ$105,2,0)</f>
        <v>T_2_C_1_ET_1_CPT_1</v>
      </c>
      <c r="EQ40" s="80" t="str">
        <f>+VLOOKUP(M40,[1]Listas_desplega!$J$2:$K$11,2,FALSE)</f>
        <v>Eje_E_7</v>
      </c>
      <c r="ER40" s="80"/>
    </row>
    <row r="41" spans="1:148" s="81" customFormat="1" ht="15" customHeight="1" x14ac:dyDescent="0.25">
      <c r="A41" s="51" t="str">
        <f t="shared" si="18"/>
        <v>89_VPBM_2024</v>
      </c>
      <c r="B41" s="52" t="s">
        <v>152</v>
      </c>
      <c r="C41" s="53" t="s">
        <v>324</v>
      </c>
      <c r="D41" s="53" t="s">
        <v>416</v>
      </c>
      <c r="E41" s="54" t="s">
        <v>154</v>
      </c>
      <c r="F41" s="54" t="s">
        <v>155</v>
      </c>
      <c r="G41" s="55" t="s">
        <v>156</v>
      </c>
      <c r="H41" s="54" t="s">
        <v>417</v>
      </c>
      <c r="I41" s="54" t="s">
        <v>158</v>
      </c>
      <c r="J41" s="54" t="s">
        <v>418</v>
      </c>
      <c r="K41" s="54" t="s">
        <v>419</v>
      </c>
      <c r="L41" s="54" t="s">
        <v>420</v>
      </c>
      <c r="M41" s="52" t="s">
        <v>421</v>
      </c>
      <c r="N41" s="56" t="s">
        <v>422</v>
      </c>
      <c r="O41" s="60">
        <v>89</v>
      </c>
      <c r="P41" s="147" t="s">
        <v>443</v>
      </c>
      <c r="Q41" s="61" t="s">
        <v>165</v>
      </c>
      <c r="R41" s="61" t="s">
        <v>166</v>
      </c>
      <c r="S41" s="144" t="s">
        <v>444</v>
      </c>
      <c r="T41" s="145" t="s">
        <v>168</v>
      </c>
      <c r="U41" s="60" t="s">
        <v>435</v>
      </c>
      <c r="V41" s="60">
        <v>30</v>
      </c>
      <c r="W41" s="144" t="s">
        <v>445</v>
      </c>
      <c r="X41" s="60" t="s">
        <v>215</v>
      </c>
      <c r="Y41" s="52"/>
      <c r="Z41" s="61"/>
      <c r="AA41" s="61"/>
      <c r="AB41" s="61"/>
      <c r="AC41" s="61"/>
      <c r="AD41" s="61"/>
      <c r="AE41" s="61"/>
      <c r="AF41" s="61"/>
      <c r="AG41" s="61"/>
      <c r="AH41" s="60"/>
      <c r="AI41" s="60"/>
      <c r="AJ41" s="60"/>
      <c r="AK41" s="60"/>
      <c r="AL41" s="60"/>
      <c r="AM41" s="60"/>
      <c r="AN41" s="60"/>
      <c r="AO41" s="60"/>
      <c r="AP41" s="60"/>
      <c r="AQ41" s="60"/>
      <c r="AR41" s="62"/>
      <c r="AS41" s="60"/>
      <c r="AT41" s="63">
        <v>0</v>
      </c>
      <c r="AU41" s="63">
        <v>2700</v>
      </c>
      <c r="AV41" s="63">
        <v>3600</v>
      </c>
      <c r="AW41" s="63">
        <v>4500</v>
      </c>
      <c r="AX41" s="63">
        <v>7200</v>
      </c>
      <c r="AY41" s="63">
        <v>18000</v>
      </c>
      <c r="AZ41" s="60"/>
      <c r="BA41" s="60"/>
      <c r="BB41" s="60"/>
      <c r="BC41" s="64"/>
      <c r="BD41" s="77">
        <v>0</v>
      </c>
      <c r="BE41" s="71">
        <v>0</v>
      </c>
      <c r="BF41" s="67" t="s">
        <v>446</v>
      </c>
      <c r="BG41" s="68">
        <f t="shared" si="253"/>
        <v>0</v>
      </c>
      <c r="BH41" s="69">
        <f t="shared" si="254"/>
        <v>0</v>
      </c>
      <c r="BI41" s="70" t="s">
        <v>186</v>
      </c>
      <c r="BJ41" s="67" t="s">
        <v>447</v>
      </c>
      <c r="BK41" s="86">
        <v>0</v>
      </c>
      <c r="BL41" s="126">
        <v>0</v>
      </c>
      <c r="BM41" s="67" t="s">
        <v>448</v>
      </c>
      <c r="BN41" s="68">
        <f t="shared" si="255"/>
        <v>0</v>
      </c>
      <c r="BO41" s="69">
        <f t="shared" si="256"/>
        <v>0</v>
      </c>
      <c r="BP41" s="70" t="s">
        <v>186</v>
      </c>
      <c r="BQ41" s="67" t="s">
        <v>449</v>
      </c>
      <c r="BR41" s="148">
        <v>0</v>
      </c>
      <c r="BS41" s="149">
        <f>+BL41</f>
        <v>0</v>
      </c>
      <c r="BT41" s="67" t="s">
        <v>450</v>
      </c>
      <c r="BU41" s="68">
        <f t="shared" si="257"/>
        <v>0</v>
      </c>
      <c r="BV41" s="69">
        <f t="shared" si="258"/>
        <v>0</v>
      </c>
      <c r="BW41" s="70" t="s">
        <v>186</v>
      </c>
      <c r="BX41" s="67" t="s">
        <v>451</v>
      </c>
      <c r="BY41" s="86">
        <v>0</v>
      </c>
      <c r="BZ41" s="126"/>
      <c r="CA41" s="71"/>
      <c r="CB41" s="68">
        <f t="shared" si="259"/>
        <v>0</v>
      </c>
      <c r="CC41" s="69">
        <f t="shared" si="260"/>
        <v>0</v>
      </c>
      <c r="CD41" s="70" t="s">
        <v>174</v>
      </c>
      <c r="CE41" s="71" t="s">
        <v>175</v>
      </c>
      <c r="CF41" s="150">
        <v>0</v>
      </c>
      <c r="CG41" s="151"/>
      <c r="CH41" s="71"/>
      <c r="CI41" s="68">
        <f t="shared" si="261"/>
        <v>0</v>
      </c>
      <c r="CJ41" s="69">
        <f t="shared" si="262"/>
        <v>0</v>
      </c>
      <c r="CK41" s="70" t="s">
        <v>174</v>
      </c>
      <c r="CL41" s="71" t="s">
        <v>175</v>
      </c>
      <c r="CM41" s="150">
        <v>0</v>
      </c>
      <c r="CN41" s="124"/>
      <c r="CO41" s="71"/>
      <c r="CP41" s="68">
        <f t="shared" si="263"/>
        <v>0</v>
      </c>
      <c r="CQ41" s="69">
        <f t="shared" si="264"/>
        <v>0</v>
      </c>
      <c r="CR41" s="70" t="s">
        <v>174</v>
      </c>
      <c r="CS41" s="71" t="s">
        <v>175</v>
      </c>
      <c r="CT41" s="152">
        <v>0</v>
      </c>
      <c r="CU41" s="153"/>
      <c r="CV41" s="71"/>
      <c r="CW41" s="68">
        <f t="shared" si="265"/>
        <v>0</v>
      </c>
      <c r="CX41" s="69">
        <f t="shared" si="266"/>
        <v>0</v>
      </c>
      <c r="CY41" s="70" t="s">
        <v>174</v>
      </c>
      <c r="CZ41" s="71" t="s">
        <v>175</v>
      </c>
      <c r="DA41" s="152">
        <v>200</v>
      </c>
      <c r="DB41" s="151"/>
      <c r="DC41" s="71"/>
      <c r="DD41" s="68">
        <f t="shared" si="267"/>
        <v>5.5555555555555552E-2</v>
      </c>
      <c r="DE41" s="69">
        <f t="shared" si="268"/>
        <v>0</v>
      </c>
      <c r="DF41" s="70" t="s">
        <v>174</v>
      </c>
      <c r="DG41" s="71" t="s">
        <v>175</v>
      </c>
      <c r="DH41" s="152">
        <v>900</v>
      </c>
      <c r="DI41" s="153"/>
      <c r="DJ41" s="71"/>
      <c r="DK41" s="68">
        <f t="shared" si="269"/>
        <v>0.25</v>
      </c>
      <c r="DL41" s="69">
        <f t="shared" si="270"/>
        <v>0</v>
      </c>
      <c r="DM41" s="70" t="s">
        <v>174</v>
      </c>
      <c r="DN41" s="71" t="s">
        <v>175</v>
      </c>
      <c r="DO41" s="152">
        <v>2100</v>
      </c>
      <c r="DP41" s="154"/>
      <c r="DQ41" s="71"/>
      <c r="DR41" s="68">
        <f t="shared" si="271"/>
        <v>0.58333333333333337</v>
      </c>
      <c r="DS41" s="69">
        <f t="shared" si="272"/>
        <v>0</v>
      </c>
      <c r="DT41" s="70" t="s">
        <v>174</v>
      </c>
      <c r="DU41" s="71" t="s">
        <v>175</v>
      </c>
      <c r="DV41" s="152">
        <v>3300</v>
      </c>
      <c r="DW41" s="151"/>
      <c r="DX41" s="71"/>
      <c r="DY41" s="68">
        <f t="shared" si="273"/>
        <v>0.91666666666666663</v>
      </c>
      <c r="DZ41" s="69">
        <f t="shared" si="274"/>
        <v>0</v>
      </c>
      <c r="EA41" s="70" t="s">
        <v>174</v>
      </c>
      <c r="EB41" s="71" t="s">
        <v>175</v>
      </c>
      <c r="EC41" s="77">
        <f t="shared" si="67"/>
        <v>3600</v>
      </c>
      <c r="ED41" s="101"/>
      <c r="EE41" s="101"/>
      <c r="EF41" s="68">
        <f t="shared" si="275"/>
        <v>1</v>
      </c>
      <c r="EG41" s="69">
        <f t="shared" si="276"/>
        <v>0</v>
      </c>
      <c r="EH41" s="70" t="s">
        <v>174</v>
      </c>
      <c r="EI41" s="71" t="s">
        <v>175</v>
      </c>
      <c r="EJ41" s="78" t="s">
        <v>173</v>
      </c>
      <c r="EK41" s="78">
        <v>2024</v>
      </c>
      <c r="EL41" s="79" t="str">
        <f>+VLOOKUP(C41,[1]Listas_desplega!$AI$22:$AJ$44,2,0)</f>
        <v>DCE</v>
      </c>
      <c r="EM41" s="79" t="str">
        <f>+VLOOKUP(I41,[1]Listas_desplega!$BY$2:$BZ$7,2,0)</f>
        <v>T_2</v>
      </c>
      <c r="EN41" s="79" t="str">
        <f>+VLOOKUP(J41,[1]Listas_desplega!$BY$10:$BZ$23,2,0)</f>
        <v>T_2_C_1</v>
      </c>
      <c r="EO41" s="79" t="str">
        <f>+VLOOKUP(K41,[1]Listas_desplega!$BY$27:$BZ$54,2,0)</f>
        <v>T_2_C_1_ET_1</v>
      </c>
      <c r="EP41" s="79" t="str">
        <f>+VLOOKUP(L41,[1]Listas_desplega!$BY$57:$BZ$105,2,0)</f>
        <v>T_2_C_1_ET_1_CPT_1</v>
      </c>
      <c r="EQ41" s="80" t="str">
        <f>+VLOOKUP(M41,[1]Listas_desplega!$J$2:$K$11,2,FALSE)</f>
        <v>Eje_E_7</v>
      </c>
      <c r="ER41" s="80"/>
    </row>
    <row r="42" spans="1:148" s="81" customFormat="1" ht="15" customHeight="1" x14ac:dyDescent="0.25">
      <c r="A42" s="51" t="str">
        <f t="shared" si="18"/>
        <v>9_VPBM_2024</v>
      </c>
      <c r="B42" s="52" t="s">
        <v>152</v>
      </c>
      <c r="C42" s="53" t="s">
        <v>324</v>
      </c>
      <c r="D42" s="53" t="s">
        <v>416</v>
      </c>
      <c r="E42" s="54" t="s">
        <v>154</v>
      </c>
      <c r="F42" s="54" t="s">
        <v>155</v>
      </c>
      <c r="G42" s="55" t="s">
        <v>156</v>
      </c>
      <c r="H42" s="54" t="s">
        <v>417</v>
      </c>
      <c r="I42" s="54" t="s">
        <v>158</v>
      </c>
      <c r="J42" s="54" t="s">
        <v>418</v>
      </c>
      <c r="K42" s="54" t="s">
        <v>419</v>
      </c>
      <c r="L42" s="54" t="s">
        <v>420</v>
      </c>
      <c r="M42" s="52" t="s">
        <v>421</v>
      </c>
      <c r="N42" s="56" t="s">
        <v>422</v>
      </c>
      <c r="O42" s="155">
        <v>9</v>
      </c>
      <c r="P42" s="156" t="s">
        <v>452</v>
      </c>
      <c r="Q42" s="61" t="s">
        <v>165</v>
      </c>
      <c r="R42" s="61" t="s">
        <v>166</v>
      </c>
      <c r="S42" s="157" t="s">
        <v>453</v>
      </c>
      <c r="T42" s="145" t="s">
        <v>168</v>
      </c>
      <c r="U42" s="60" t="s">
        <v>182</v>
      </c>
      <c r="V42" s="60">
        <v>30</v>
      </c>
      <c r="W42" s="144" t="s">
        <v>454</v>
      </c>
      <c r="X42" s="60" t="s">
        <v>171</v>
      </c>
      <c r="Y42" s="52"/>
      <c r="Z42" s="61"/>
      <c r="AA42" s="61"/>
      <c r="AB42" s="61"/>
      <c r="AC42" s="61"/>
      <c r="AD42" s="61"/>
      <c r="AE42" s="61"/>
      <c r="AF42" s="61"/>
      <c r="AG42" s="61"/>
      <c r="AH42" s="60"/>
      <c r="AI42" s="60"/>
      <c r="AJ42" s="60"/>
      <c r="AK42" s="60"/>
      <c r="AL42" s="60"/>
      <c r="AM42" s="60"/>
      <c r="AN42" s="60"/>
      <c r="AO42" s="60"/>
      <c r="AP42" s="60"/>
      <c r="AQ42" s="60"/>
      <c r="AR42" s="62"/>
      <c r="AS42" s="60"/>
      <c r="AT42" s="63"/>
      <c r="AU42" s="63">
        <v>72</v>
      </c>
      <c r="AV42" s="63">
        <v>106</v>
      </c>
      <c r="AW42" s="63">
        <v>148</v>
      </c>
      <c r="AX42" s="63">
        <v>171</v>
      </c>
      <c r="AY42" s="63">
        <v>497</v>
      </c>
      <c r="AZ42" s="60"/>
      <c r="BA42" s="60"/>
      <c r="BB42" s="60"/>
      <c r="BC42" s="64"/>
      <c r="BD42" s="117">
        <v>0</v>
      </c>
      <c r="BE42" s="117">
        <v>0</v>
      </c>
      <c r="BF42" s="71"/>
      <c r="BG42" s="68">
        <f t="shared" si="253"/>
        <v>0</v>
      </c>
      <c r="BH42" s="69">
        <f t="shared" si="254"/>
        <v>0</v>
      </c>
      <c r="BI42" s="70" t="s">
        <v>174</v>
      </c>
      <c r="BJ42" s="67" t="s">
        <v>175</v>
      </c>
      <c r="BK42" s="86">
        <v>0</v>
      </c>
      <c r="BL42" s="75">
        <v>0</v>
      </c>
      <c r="BM42" s="67"/>
      <c r="BN42" s="68">
        <f t="shared" si="255"/>
        <v>0</v>
      </c>
      <c r="BO42" s="69">
        <f t="shared" si="256"/>
        <v>0</v>
      </c>
      <c r="BP42" s="70" t="s">
        <v>174</v>
      </c>
      <c r="BQ42" s="67" t="s">
        <v>175</v>
      </c>
      <c r="BR42" s="86"/>
      <c r="BS42" s="158"/>
      <c r="BT42" s="67"/>
      <c r="BU42" s="68">
        <f t="shared" si="257"/>
        <v>0</v>
      </c>
      <c r="BV42" s="69">
        <f t="shared" si="258"/>
        <v>0</v>
      </c>
      <c r="BW42" s="70" t="s">
        <v>205</v>
      </c>
      <c r="BX42" s="67" t="s">
        <v>455</v>
      </c>
      <c r="BY42" s="86">
        <v>0</v>
      </c>
      <c r="BZ42" s="75">
        <v>0</v>
      </c>
      <c r="CA42" s="71"/>
      <c r="CB42" s="68">
        <f t="shared" si="259"/>
        <v>0</v>
      </c>
      <c r="CC42" s="69">
        <f t="shared" si="260"/>
        <v>0</v>
      </c>
      <c r="CD42" s="70" t="s">
        <v>174</v>
      </c>
      <c r="CE42" s="71" t="s">
        <v>175</v>
      </c>
      <c r="CF42" s="125">
        <f>+BY42</f>
        <v>0</v>
      </c>
      <c r="CG42" s="75">
        <f>IF(CD42="SI",BZ42,0)</f>
        <v>0</v>
      </c>
      <c r="CH42" s="71"/>
      <c r="CI42" s="68">
        <f t="shared" si="261"/>
        <v>0</v>
      </c>
      <c r="CJ42" s="69">
        <f t="shared" si="262"/>
        <v>0</v>
      </c>
      <c r="CK42" s="70" t="s">
        <v>174</v>
      </c>
      <c r="CL42" s="71" t="s">
        <v>175</v>
      </c>
      <c r="CM42" s="125"/>
      <c r="CN42" s="124"/>
      <c r="CO42" s="71"/>
      <c r="CP42" s="68">
        <f t="shared" si="263"/>
        <v>0</v>
      </c>
      <c r="CQ42" s="69">
        <f t="shared" si="264"/>
        <v>0</v>
      </c>
      <c r="CR42" s="70" t="s">
        <v>174</v>
      </c>
      <c r="CS42" s="71" t="s">
        <v>175</v>
      </c>
      <c r="CT42" s="125">
        <f>+CM42</f>
        <v>0</v>
      </c>
      <c r="CU42" s="75">
        <f>IF(CR42="SI",CN42,0)</f>
        <v>0</v>
      </c>
      <c r="CV42" s="71"/>
      <c r="CW42" s="68">
        <f t="shared" si="265"/>
        <v>0</v>
      </c>
      <c r="CX42" s="69">
        <f t="shared" si="266"/>
        <v>0</v>
      </c>
      <c r="CY42" s="70" t="s">
        <v>174</v>
      </c>
      <c r="CZ42" s="71" t="s">
        <v>175</v>
      </c>
      <c r="DA42" s="123">
        <f>+CT42</f>
        <v>0</v>
      </c>
      <c r="DB42" s="75">
        <f>IF(CY42="SI",CU42,0)</f>
        <v>0</v>
      </c>
      <c r="DC42" s="71"/>
      <c r="DD42" s="68">
        <f t="shared" si="267"/>
        <v>0</v>
      </c>
      <c r="DE42" s="69">
        <f t="shared" si="268"/>
        <v>0</v>
      </c>
      <c r="DF42" s="70" t="s">
        <v>174</v>
      </c>
      <c r="DG42" s="71" t="s">
        <v>175</v>
      </c>
      <c r="DH42" s="123"/>
      <c r="DI42" s="153"/>
      <c r="DJ42" s="71"/>
      <c r="DK42" s="68">
        <f t="shared" si="269"/>
        <v>0</v>
      </c>
      <c r="DL42" s="69">
        <f t="shared" si="270"/>
        <v>0</v>
      </c>
      <c r="DM42" s="70" t="s">
        <v>174</v>
      </c>
      <c r="DN42" s="71" t="s">
        <v>175</v>
      </c>
      <c r="DO42" s="123">
        <f>+DH42</f>
        <v>0</v>
      </c>
      <c r="DP42" s="75">
        <f>IF(DM42="SI",DI42,0)</f>
        <v>0</v>
      </c>
      <c r="DQ42" s="71"/>
      <c r="DR42" s="68">
        <f t="shared" si="271"/>
        <v>0</v>
      </c>
      <c r="DS42" s="69">
        <f t="shared" si="272"/>
        <v>0</v>
      </c>
      <c r="DT42" s="70" t="s">
        <v>174</v>
      </c>
      <c r="DU42" s="71" t="s">
        <v>175</v>
      </c>
      <c r="DV42" s="123">
        <f>+DO42</f>
        <v>0</v>
      </c>
      <c r="DW42" s="75">
        <f>IF(DT42="SI",DP42,0)</f>
        <v>0</v>
      </c>
      <c r="DX42" s="71"/>
      <c r="DY42" s="68">
        <f t="shared" si="273"/>
        <v>0</v>
      </c>
      <c r="DZ42" s="69">
        <f t="shared" si="274"/>
        <v>0</v>
      </c>
      <c r="EA42" s="70" t="s">
        <v>174</v>
      </c>
      <c r="EB42" s="71" t="s">
        <v>175</v>
      </c>
      <c r="EC42" s="77">
        <f t="shared" si="67"/>
        <v>106</v>
      </c>
      <c r="ED42" s="71"/>
      <c r="EE42" s="71"/>
      <c r="EF42" s="68">
        <f t="shared" si="275"/>
        <v>1</v>
      </c>
      <c r="EG42" s="69">
        <f t="shared" si="276"/>
        <v>0</v>
      </c>
      <c r="EH42" s="70" t="s">
        <v>174</v>
      </c>
      <c r="EI42" s="71" t="s">
        <v>175</v>
      </c>
      <c r="EJ42" s="78" t="s">
        <v>173</v>
      </c>
      <c r="EK42" s="78">
        <v>2024</v>
      </c>
      <c r="EL42" s="79" t="str">
        <f>+VLOOKUP(C42,[1]Listas_desplega!$AI$22:$AJ$44,2,0)</f>
        <v>DCE</v>
      </c>
      <c r="EM42" s="79" t="str">
        <f>+VLOOKUP(I42,[1]Listas_desplega!$BY$2:$BZ$7,2,0)</f>
        <v>T_2</v>
      </c>
      <c r="EN42" s="79" t="str">
        <f>+VLOOKUP(J42,[1]Listas_desplega!$BY$10:$BZ$23,2,0)</f>
        <v>T_2_C_1</v>
      </c>
      <c r="EO42" s="79" t="str">
        <f>+VLOOKUP(K42,[1]Listas_desplega!$BY$27:$BZ$54,2,0)</f>
        <v>T_2_C_1_ET_1</v>
      </c>
      <c r="EP42" s="79" t="str">
        <f>+VLOOKUP(L42,[1]Listas_desplega!$BY$57:$BZ$105,2,0)</f>
        <v>T_2_C_1_ET_1_CPT_1</v>
      </c>
      <c r="EQ42" s="80" t="str">
        <f>+VLOOKUP(M42,[1]Listas_desplega!$J$2:$K$11,2,FALSE)</f>
        <v>Eje_E_7</v>
      </c>
      <c r="ER42" s="80"/>
    </row>
    <row r="43" spans="1:148" s="81" customFormat="1" ht="15" customHeight="1" x14ac:dyDescent="0.25">
      <c r="A43" s="51" t="str">
        <f t="shared" si="18"/>
        <v>12_VPBM_2024</v>
      </c>
      <c r="B43" s="52" t="s">
        <v>152</v>
      </c>
      <c r="C43" s="53" t="s">
        <v>456</v>
      </c>
      <c r="D43" s="90" t="s">
        <v>456</v>
      </c>
      <c r="E43" s="54" t="s">
        <v>154</v>
      </c>
      <c r="F43" s="54" t="s">
        <v>155</v>
      </c>
      <c r="G43" s="55" t="s">
        <v>156</v>
      </c>
      <c r="H43" s="159" t="s">
        <v>334</v>
      </c>
      <c r="I43" s="54" t="s">
        <v>457</v>
      </c>
      <c r="J43" s="54" t="s">
        <v>458</v>
      </c>
      <c r="K43" s="54" t="s">
        <v>459</v>
      </c>
      <c r="L43" s="54" t="s">
        <v>460</v>
      </c>
      <c r="M43" s="52" t="s">
        <v>312</v>
      </c>
      <c r="N43" s="56" t="s">
        <v>461</v>
      </c>
      <c r="O43" s="60">
        <v>12</v>
      </c>
      <c r="P43" s="156" t="s">
        <v>462</v>
      </c>
      <c r="Q43" s="61" t="s">
        <v>165</v>
      </c>
      <c r="R43" s="59" t="s">
        <v>166</v>
      </c>
      <c r="S43" s="157" t="s">
        <v>463</v>
      </c>
      <c r="T43" s="145" t="s">
        <v>168</v>
      </c>
      <c r="U43" s="60" t="s">
        <v>435</v>
      </c>
      <c r="V43" s="60">
        <v>10</v>
      </c>
      <c r="W43" s="144" t="s">
        <v>464</v>
      </c>
      <c r="X43" s="60" t="s">
        <v>171</v>
      </c>
      <c r="Y43" s="52" t="s">
        <v>172</v>
      </c>
      <c r="Z43" s="61"/>
      <c r="AA43" s="61"/>
      <c r="AB43" s="61"/>
      <c r="AC43" s="61"/>
      <c r="AD43" s="61"/>
      <c r="AE43" s="61"/>
      <c r="AF43" s="61"/>
      <c r="AG43" s="61"/>
      <c r="AH43" s="60"/>
      <c r="AI43" s="60"/>
      <c r="AJ43" s="60"/>
      <c r="AK43" s="60"/>
      <c r="AL43" s="60"/>
      <c r="AM43" s="60"/>
      <c r="AN43" s="60"/>
      <c r="AO43" s="60"/>
      <c r="AP43" s="60"/>
      <c r="AQ43" s="60"/>
      <c r="AR43" s="62"/>
      <c r="AS43" s="60"/>
      <c r="AT43" s="155"/>
      <c r="AU43" s="160">
        <v>27</v>
      </c>
      <c r="AV43" s="160">
        <v>27</v>
      </c>
      <c r="AW43" s="160"/>
      <c r="AX43" s="160"/>
      <c r="AY43" s="160">
        <v>27</v>
      </c>
      <c r="AZ43" s="60"/>
      <c r="BA43" s="60"/>
      <c r="BB43" s="60"/>
      <c r="BC43" s="64"/>
      <c r="BD43" s="77">
        <v>27</v>
      </c>
      <c r="BE43" s="99"/>
      <c r="BF43" s="71"/>
      <c r="BG43" s="68">
        <f t="shared" si="253"/>
        <v>1</v>
      </c>
      <c r="BH43" s="69">
        <f t="shared" si="254"/>
        <v>0</v>
      </c>
      <c r="BI43" s="70" t="s">
        <v>205</v>
      </c>
      <c r="BJ43" s="67" t="s">
        <v>465</v>
      </c>
      <c r="BK43" s="86">
        <v>27</v>
      </c>
      <c r="BL43" s="71"/>
      <c r="BM43" s="71"/>
      <c r="BN43" s="68">
        <f t="shared" si="255"/>
        <v>1</v>
      </c>
      <c r="BO43" s="69">
        <f t="shared" si="256"/>
        <v>0</v>
      </c>
      <c r="BP43" s="70" t="s">
        <v>205</v>
      </c>
      <c r="BQ43" s="71" t="s">
        <v>466</v>
      </c>
      <c r="BR43" s="148">
        <v>27</v>
      </c>
      <c r="BS43" s="71"/>
      <c r="BT43" s="67"/>
      <c r="BU43" s="68">
        <f t="shared" si="257"/>
        <v>1</v>
      </c>
      <c r="BV43" s="69">
        <f t="shared" si="258"/>
        <v>0</v>
      </c>
      <c r="BW43" s="161" t="s">
        <v>205</v>
      </c>
      <c r="BX43" s="67" t="s">
        <v>467</v>
      </c>
      <c r="BY43" s="86">
        <v>27</v>
      </c>
      <c r="BZ43" s="71"/>
      <c r="CA43" s="71"/>
      <c r="CB43" s="68">
        <f t="shared" si="259"/>
        <v>1</v>
      </c>
      <c r="CC43" s="69">
        <f t="shared" si="260"/>
        <v>0</v>
      </c>
      <c r="CD43" s="70" t="s">
        <v>174</v>
      </c>
      <c r="CE43" s="71" t="s">
        <v>175</v>
      </c>
      <c r="CF43" s="86">
        <v>27</v>
      </c>
      <c r="CG43" s="71"/>
      <c r="CH43" s="71"/>
      <c r="CI43" s="68">
        <f t="shared" si="261"/>
        <v>1</v>
      </c>
      <c r="CJ43" s="69">
        <f t="shared" si="262"/>
        <v>0</v>
      </c>
      <c r="CK43" s="70" t="s">
        <v>174</v>
      </c>
      <c r="CL43" s="71" t="s">
        <v>175</v>
      </c>
      <c r="CM43" s="86">
        <v>27</v>
      </c>
      <c r="CN43" s="71"/>
      <c r="CO43" s="71"/>
      <c r="CP43" s="68">
        <f t="shared" si="263"/>
        <v>1</v>
      </c>
      <c r="CQ43" s="69">
        <f t="shared" si="264"/>
        <v>0</v>
      </c>
      <c r="CR43" s="70" t="s">
        <v>174</v>
      </c>
      <c r="CS43" s="71" t="s">
        <v>175</v>
      </c>
      <c r="CT43" s="77">
        <v>27</v>
      </c>
      <c r="CU43" s="71"/>
      <c r="CV43" s="71"/>
      <c r="CW43" s="68">
        <f t="shared" si="265"/>
        <v>1</v>
      </c>
      <c r="CX43" s="69">
        <f t="shared" si="266"/>
        <v>0</v>
      </c>
      <c r="CY43" s="70" t="s">
        <v>174</v>
      </c>
      <c r="CZ43" s="71" t="s">
        <v>175</v>
      </c>
      <c r="DA43" s="77">
        <v>27</v>
      </c>
      <c r="DB43" s="71"/>
      <c r="DC43" s="71"/>
      <c r="DD43" s="68">
        <f t="shared" si="267"/>
        <v>1</v>
      </c>
      <c r="DE43" s="69">
        <f t="shared" si="268"/>
        <v>0</v>
      </c>
      <c r="DF43" s="70" t="s">
        <v>174</v>
      </c>
      <c r="DG43" s="71" t="s">
        <v>175</v>
      </c>
      <c r="DH43" s="77">
        <v>27</v>
      </c>
      <c r="DI43" s="71"/>
      <c r="DJ43" s="71"/>
      <c r="DK43" s="68">
        <f t="shared" si="269"/>
        <v>1</v>
      </c>
      <c r="DL43" s="69">
        <f t="shared" si="270"/>
        <v>0</v>
      </c>
      <c r="DM43" s="70" t="s">
        <v>174</v>
      </c>
      <c r="DN43" s="71" t="s">
        <v>175</v>
      </c>
      <c r="DO43" s="77">
        <v>27</v>
      </c>
      <c r="DP43" s="71"/>
      <c r="DQ43" s="71"/>
      <c r="DR43" s="68">
        <f t="shared" si="271"/>
        <v>1</v>
      </c>
      <c r="DS43" s="69">
        <f t="shared" si="272"/>
        <v>0</v>
      </c>
      <c r="DT43" s="70" t="s">
        <v>174</v>
      </c>
      <c r="DU43" s="71" t="s">
        <v>175</v>
      </c>
      <c r="DV43" s="77">
        <v>27</v>
      </c>
      <c r="DW43" s="71"/>
      <c r="DX43" s="71"/>
      <c r="DY43" s="68">
        <f t="shared" si="273"/>
        <v>1</v>
      </c>
      <c r="DZ43" s="69">
        <f t="shared" si="274"/>
        <v>0</v>
      </c>
      <c r="EA43" s="70" t="s">
        <v>174</v>
      </c>
      <c r="EB43" s="71" t="s">
        <v>175</v>
      </c>
      <c r="EC43" s="77">
        <f t="shared" si="67"/>
        <v>27</v>
      </c>
      <c r="ED43" s="71"/>
      <c r="EE43" s="71"/>
      <c r="EF43" s="68">
        <f t="shared" si="275"/>
        <v>1</v>
      </c>
      <c r="EG43" s="69">
        <f t="shared" si="276"/>
        <v>0</v>
      </c>
      <c r="EH43" s="70" t="s">
        <v>174</v>
      </c>
      <c r="EI43" s="71" t="s">
        <v>175</v>
      </c>
      <c r="EJ43" s="80" t="s">
        <v>173</v>
      </c>
      <c r="EK43" s="78">
        <v>2024</v>
      </c>
      <c r="EL43" s="79" t="str">
        <f>+VLOOKUP(C43,[1]Listas_desplega!$AI$22:$AJ$44,2,0)</f>
        <v>DF_GT</v>
      </c>
      <c r="EM43" s="79" t="str">
        <f>+VLOOKUP(I43,[1]Listas_desplega!$BY$2:$BZ$7,2,0)</f>
        <v>T_5</v>
      </c>
      <c r="EN43" s="79" t="str">
        <f>+VLOOKUP(J43,[1]Listas_desplega!$BY$10:$BZ$23,2,0)</f>
        <v>T_5_C_1</v>
      </c>
      <c r="EO43" s="79" t="str">
        <f>+VLOOKUP(K43,[1]Listas_desplega!$BY$27:$BZ$54,2,0)</f>
        <v>T_5_C_1_ET_1</v>
      </c>
      <c r="EP43" s="79" t="str">
        <f>+VLOOKUP(L43,[1]Listas_desplega!$BY$57:$BZ$105,2,0)</f>
        <v>T_5_C_1_ET_1_CPT_2</v>
      </c>
      <c r="EQ43" s="80" t="str">
        <f>+VLOOKUP(M43,[1]Listas_desplega!$J$2:$K$11,2,FALSE)</f>
        <v>Eje_E_5</v>
      </c>
      <c r="ER43" s="80"/>
    </row>
    <row r="44" spans="1:148" s="81" customFormat="1" ht="15" customHeight="1" x14ac:dyDescent="0.25">
      <c r="A44" s="51" t="str">
        <f t="shared" si="18"/>
        <v>13_VPBM_2024</v>
      </c>
      <c r="B44" s="52" t="s">
        <v>152</v>
      </c>
      <c r="C44" s="53" t="s">
        <v>456</v>
      </c>
      <c r="D44" s="90" t="s">
        <v>456</v>
      </c>
      <c r="E44" s="54" t="s">
        <v>154</v>
      </c>
      <c r="F44" s="54" t="s">
        <v>155</v>
      </c>
      <c r="G44" s="55" t="s">
        <v>156</v>
      </c>
      <c r="H44" s="159" t="s">
        <v>334</v>
      </c>
      <c r="I44" s="54" t="s">
        <v>457</v>
      </c>
      <c r="J44" s="54" t="s">
        <v>458</v>
      </c>
      <c r="K44" s="54" t="s">
        <v>459</v>
      </c>
      <c r="L44" s="54" t="s">
        <v>460</v>
      </c>
      <c r="M44" s="52" t="s">
        <v>312</v>
      </c>
      <c r="N44" s="56" t="s">
        <v>461</v>
      </c>
      <c r="O44" s="60">
        <v>13</v>
      </c>
      <c r="P44" s="82" t="s">
        <v>468</v>
      </c>
      <c r="Q44" s="61" t="s">
        <v>165</v>
      </c>
      <c r="R44" s="59" t="s">
        <v>166</v>
      </c>
      <c r="S44" s="54" t="s">
        <v>469</v>
      </c>
      <c r="T44" s="60" t="s">
        <v>168</v>
      </c>
      <c r="U44" s="60" t="s">
        <v>169</v>
      </c>
      <c r="V44" s="60">
        <v>15</v>
      </c>
      <c r="W44" s="54" t="s">
        <v>470</v>
      </c>
      <c r="X44" s="60" t="s">
        <v>171</v>
      </c>
      <c r="Y44" s="52" t="s">
        <v>172</v>
      </c>
      <c r="Z44" s="61"/>
      <c r="AA44" s="61"/>
      <c r="AB44" s="61"/>
      <c r="AC44" s="61"/>
      <c r="AD44" s="61"/>
      <c r="AE44" s="61"/>
      <c r="AF44" s="61"/>
      <c r="AG44" s="61"/>
      <c r="AH44" s="60"/>
      <c r="AI44" s="60"/>
      <c r="AJ44" s="60"/>
      <c r="AK44" s="60"/>
      <c r="AL44" s="60"/>
      <c r="AM44" s="60"/>
      <c r="AN44" s="60"/>
      <c r="AO44" s="60"/>
      <c r="AP44" s="60"/>
      <c r="AQ44" s="60"/>
      <c r="AR44" s="62"/>
      <c r="AS44" s="60"/>
      <c r="AT44" s="60"/>
      <c r="AU44" s="60"/>
      <c r="AV44" s="162">
        <v>3</v>
      </c>
      <c r="AW44" s="163"/>
      <c r="AX44" s="163"/>
      <c r="AY44" s="162" t="s">
        <v>471</v>
      </c>
      <c r="AZ44" s="60"/>
      <c r="BA44" s="60"/>
      <c r="BB44" s="60"/>
      <c r="BC44" s="64"/>
      <c r="BD44" s="76">
        <v>0</v>
      </c>
      <c r="BE44" s="164"/>
      <c r="BF44" s="71"/>
      <c r="BG44" s="68">
        <f t="shared" si="253"/>
        <v>0</v>
      </c>
      <c r="BH44" s="69">
        <f t="shared" si="254"/>
        <v>0</v>
      </c>
      <c r="BI44" s="70" t="s">
        <v>174</v>
      </c>
      <c r="BJ44" s="67" t="s">
        <v>175</v>
      </c>
      <c r="BK44" s="76">
        <v>0</v>
      </c>
      <c r="BL44" s="75">
        <f>IF(BI44="SI",BE44,0)</f>
        <v>0</v>
      </c>
      <c r="BM44" s="71"/>
      <c r="BN44" s="68">
        <f t="shared" si="255"/>
        <v>0</v>
      </c>
      <c r="BO44" s="69">
        <f t="shared" si="256"/>
        <v>0</v>
      </c>
      <c r="BP44" s="70" t="s">
        <v>174</v>
      </c>
      <c r="BQ44" s="71" t="s">
        <v>175</v>
      </c>
      <c r="BR44" s="76">
        <v>0</v>
      </c>
      <c r="BS44" s="75">
        <v>0</v>
      </c>
      <c r="BT44" s="67"/>
      <c r="BU44" s="68">
        <f t="shared" si="257"/>
        <v>0</v>
      </c>
      <c r="BV44" s="69">
        <f t="shared" si="258"/>
        <v>0</v>
      </c>
      <c r="BW44" s="70" t="s">
        <v>174</v>
      </c>
      <c r="BX44" s="67" t="s">
        <v>175</v>
      </c>
      <c r="BY44" s="86">
        <v>0</v>
      </c>
      <c r="BZ44" s="75">
        <f>IF(BW44="SI",BS44,0)</f>
        <v>0</v>
      </c>
      <c r="CA44" s="71"/>
      <c r="CB44" s="68">
        <f t="shared" si="259"/>
        <v>0</v>
      </c>
      <c r="CC44" s="69">
        <f t="shared" si="260"/>
        <v>0</v>
      </c>
      <c r="CD44" s="70" t="s">
        <v>174</v>
      </c>
      <c r="CE44" s="71" t="s">
        <v>175</v>
      </c>
      <c r="CF44" s="86">
        <v>0</v>
      </c>
      <c r="CG44" s="75">
        <f>IF(CD44="SI",BZ44,0)</f>
        <v>0</v>
      </c>
      <c r="CH44" s="71"/>
      <c r="CI44" s="68">
        <f t="shared" si="261"/>
        <v>0</v>
      </c>
      <c r="CJ44" s="69">
        <f t="shared" si="262"/>
        <v>0</v>
      </c>
      <c r="CK44" s="70" t="s">
        <v>174</v>
      </c>
      <c r="CL44" s="71" t="s">
        <v>175</v>
      </c>
      <c r="CM44" s="77">
        <v>2</v>
      </c>
      <c r="CN44" s="71"/>
      <c r="CO44" s="71"/>
      <c r="CP44" s="68">
        <f t="shared" si="263"/>
        <v>0.66666666666666663</v>
      </c>
      <c r="CQ44" s="69">
        <f t="shared" si="264"/>
        <v>0</v>
      </c>
      <c r="CR44" s="70" t="s">
        <v>174</v>
      </c>
      <c r="CS44" s="71" t="s">
        <v>175</v>
      </c>
      <c r="CT44" s="148" t="s">
        <v>472</v>
      </c>
      <c r="CU44" s="75">
        <f>IF(CR44="SI",CN44,0)</f>
        <v>0</v>
      </c>
      <c r="CV44" s="71"/>
      <c r="CW44" s="68">
        <f t="shared" si="265"/>
        <v>0</v>
      </c>
      <c r="CX44" s="69">
        <f t="shared" si="266"/>
        <v>0</v>
      </c>
      <c r="CY44" s="70" t="s">
        <v>174</v>
      </c>
      <c r="CZ44" s="71" t="s">
        <v>175</v>
      </c>
      <c r="DA44" s="77" t="str">
        <f>+CT44</f>
        <v>2.00</v>
      </c>
      <c r="DB44" s="75">
        <f>IF(CY44="SI",CU44,0)</f>
        <v>0</v>
      </c>
      <c r="DC44" s="71"/>
      <c r="DD44" s="68">
        <f t="shared" si="267"/>
        <v>0</v>
      </c>
      <c r="DE44" s="69">
        <f t="shared" si="268"/>
        <v>0</v>
      </c>
      <c r="DF44" s="70" t="s">
        <v>174</v>
      </c>
      <c r="DG44" s="71" t="s">
        <v>175</v>
      </c>
      <c r="DH44" s="77">
        <v>2</v>
      </c>
      <c r="DI44" s="75">
        <f>IF(DF44="SI",DB44,0)</f>
        <v>0</v>
      </c>
      <c r="DJ44" s="71"/>
      <c r="DK44" s="68">
        <f t="shared" si="269"/>
        <v>0.66666666666666663</v>
      </c>
      <c r="DL44" s="69">
        <f t="shared" si="270"/>
        <v>0</v>
      </c>
      <c r="DM44" s="70" t="s">
        <v>174</v>
      </c>
      <c r="DN44" s="71" t="s">
        <v>175</v>
      </c>
      <c r="DO44" s="77">
        <f>+DH44</f>
        <v>2</v>
      </c>
      <c r="DP44" s="75">
        <f>IF(DM44="SI",DI44,0)</f>
        <v>0</v>
      </c>
      <c r="DQ44" s="71"/>
      <c r="DR44" s="68">
        <f t="shared" si="271"/>
        <v>0.66666666666666663</v>
      </c>
      <c r="DS44" s="69">
        <f t="shared" si="272"/>
        <v>0</v>
      </c>
      <c r="DT44" s="70" t="s">
        <v>174</v>
      </c>
      <c r="DU44" s="71" t="s">
        <v>175</v>
      </c>
      <c r="DV44" s="77">
        <f>+DO44</f>
        <v>2</v>
      </c>
      <c r="DW44" s="75">
        <f>IF(DT44="SI",DP44,0)</f>
        <v>0</v>
      </c>
      <c r="DX44" s="71"/>
      <c r="DY44" s="68">
        <f t="shared" si="273"/>
        <v>0.66666666666666663</v>
      </c>
      <c r="DZ44" s="69">
        <f t="shared" si="274"/>
        <v>0</v>
      </c>
      <c r="EA44" s="70" t="s">
        <v>174</v>
      </c>
      <c r="EB44" s="71" t="s">
        <v>175</v>
      </c>
      <c r="EC44" s="77">
        <f t="shared" si="67"/>
        <v>3</v>
      </c>
      <c r="ED44" s="71"/>
      <c r="EE44" s="71"/>
      <c r="EF44" s="68">
        <f t="shared" si="275"/>
        <v>1</v>
      </c>
      <c r="EG44" s="69">
        <f t="shared" si="276"/>
        <v>0</v>
      </c>
      <c r="EH44" s="70" t="s">
        <v>174</v>
      </c>
      <c r="EI44" s="71" t="s">
        <v>175</v>
      </c>
      <c r="EJ44" s="80" t="s">
        <v>173</v>
      </c>
      <c r="EK44" s="78">
        <v>2024</v>
      </c>
      <c r="EL44" s="79" t="str">
        <f>+VLOOKUP(C44,[1]Listas_desplega!$AI$22:$AJ$44,2,0)</f>
        <v>DF_GT</v>
      </c>
      <c r="EM44" s="79" t="str">
        <f>+VLOOKUP(I44,[1]Listas_desplega!$BY$2:$BZ$7,2,0)</f>
        <v>T_5</v>
      </c>
      <c r="EN44" s="79" t="str">
        <f>+VLOOKUP(J44,[1]Listas_desplega!$BY$10:$BZ$23,2,0)</f>
        <v>T_5_C_1</v>
      </c>
      <c r="EO44" s="79" t="str">
        <f>+VLOOKUP(K44,[1]Listas_desplega!$BY$27:$BZ$54,2,0)</f>
        <v>T_5_C_1_ET_1</v>
      </c>
      <c r="EP44" s="79" t="str">
        <f>+VLOOKUP(L44,[1]Listas_desplega!$BY$57:$BZ$105,2,0)</f>
        <v>T_5_C_1_ET_1_CPT_2</v>
      </c>
      <c r="EQ44" s="80" t="str">
        <f>+VLOOKUP(M44,[1]Listas_desplega!$J$2:$K$11,2,FALSE)</f>
        <v>Eje_E_5</v>
      </c>
      <c r="ER44" s="80"/>
    </row>
    <row r="45" spans="1:148" s="81" customFormat="1" ht="15" customHeight="1" x14ac:dyDescent="0.25">
      <c r="A45" s="51" t="str">
        <f t="shared" si="18"/>
        <v>14_VPBM_2024</v>
      </c>
      <c r="B45" s="52" t="s">
        <v>152</v>
      </c>
      <c r="C45" s="53" t="s">
        <v>456</v>
      </c>
      <c r="D45" s="90" t="s">
        <v>456</v>
      </c>
      <c r="E45" s="54" t="s">
        <v>154</v>
      </c>
      <c r="F45" s="54" t="s">
        <v>155</v>
      </c>
      <c r="G45" s="55" t="s">
        <v>156</v>
      </c>
      <c r="H45" s="159" t="s">
        <v>334</v>
      </c>
      <c r="I45" s="54" t="s">
        <v>158</v>
      </c>
      <c r="J45" s="54" t="s">
        <v>159</v>
      </c>
      <c r="K45" s="54" t="s">
        <v>160</v>
      </c>
      <c r="L45" s="54" t="s">
        <v>473</v>
      </c>
      <c r="M45" s="52" t="s">
        <v>474</v>
      </c>
      <c r="N45" s="56" t="s">
        <v>475</v>
      </c>
      <c r="O45" s="60">
        <v>14</v>
      </c>
      <c r="P45" s="165" t="s">
        <v>476</v>
      </c>
      <c r="Q45" s="61" t="s">
        <v>165</v>
      </c>
      <c r="R45" s="61" t="s">
        <v>166</v>
      </c>
      <c r="S45" s="165" t="s">
        <v>477</v>
      </c>
      <c r="T45" s="60" t="s">
        <v>168</v>
      </c>
      <c r="U45" s="60" t="s">
        <v>435</v>
      </c>
      <c r="V45" s="60">
        <v>10</v>
      </c>
      <c r="W45" s="54" t="s">
        <v>464</v>
      </c>
      <c r="X45" s="163" t="s">
        <v>171</v>
      </c>
      <c r="Y45" s="52" t="s">
        <v>172</v>
      </c>
      <c r="Z45" s="61"/>
      <c r="AA45" s="61"/>
      <c r="AB45" s="61"/>
      <c r="AC45" s="61"/>
      <c r="AD45" s="61"/>
      <c r="AE45" s="61"/>
      <c r="AF45" s="61"/>
      <c r="AG45" s="61"/>
      <c r="AH45" s="60"/>
      <c r="AI45" s="60"/>
      <c r="AJ45" s="60"/>
      <c r="AK45" s="60"/>
      <c r="AL45" s="60"/>
      <c r="AM45" s="60"/>
      <c r="AN45" s="60"/>
      <c r="AO45" s="60"/>
      <c r="AP45" s="60"/>
      <c r="AQ45" s="60"/>
      <c r="AR45" s="62"/>
      <c r="AS45" s="60"/>
      <c r="AT45" s="60"/>
      <c r="AU45" s="60"/>
      <c r="AV45" s="163"/>
      <c r="AW45" s="163"/>
      <c r="AX45" s="163"/>
      <c r="AY45" s="163"/>
      <c r="AZ45" s="60"/>
      <c r="BA45" s="60"/>
      <c r="BB45" s="60"/>
      <c r="BC45" s="64"/>
      <c r="BD45" s="77">
        <v>0</v>
      </c>
      <c r="BE45" s="99"/>
      <c r="BF45" s="71"/>
      <c r="BG45" s="68">
        <f t="shared" si="253"/>
        <v>0</v>
      </c>
      <c r="BH45" s="69">
        <f>+IF(BI45="SI",IFERROR((IF(BI45="SI",BE45,0)/AV45),0),0)</f>
        <v>0</v>
      </c>
      <c r="BI45" s="70" t="s">
        <v>205</v>
      </c>
      <c r="BJ45" s="67" t="s">
        <v>465</v>
      </c>
      <c r="BK45" s="86"/>
      <c r="BL45" s="71"/>
      <c r="BM45" s="71"/>
      <c r="BN45" s="68">
        <f t="shared" si="255"/>
        <v>0</v>
      </c>
      <c r="BO45" s="69">
        <f t="shared" si="256"/>
        <v>0</v>
      </c>
      <c r="BP45" s="70" t="s">
        <v>205</v>
      </c>
      <c r="BQ45" s="71" t="s">
        <v>478</v>
      </c>
      <c r="BR45" s="148" t="s">
        <v>175</v>
      </c>
      <c r="BS45" s="71"/>
      <c r="BT45" s="67"/>
      <c r="BU45" s="68">
        <f t="shared" si="257"/>
        <v>0</v>
      </c>
      <c r="BV45" s="69">
        <f t="shared" si="258"/>
        <v>0</v>
      </c>
      <c r="BW45" s="70" t="s">
        <v>205</v>
      </c>
      <c r="BX45" s="67" t="s">
        <v>479</v>
      </c>
      <c r="BY45" s="86"/>
      <c r="BZ45" s="71"/>
      <c r="CA45" s="71"/>
      <c r="CB45" s="68">
        <f t="shared" si="259"/>
        <v>0</v>
      </c>
      <c r="CC45" s="69">
        <f t="shared" si="260"/>
        <v>0</v>
      </c>
      <c r="CD45" s="70" t="s">
        <v>174</v>
      </c>
      <c r="CE45" s="71" t="s">
        <v>175</v>
      </c>
      <c r="CF45" s="86"/>
      <c r="CG45" s="71"/>
      <c r="CH45" s="71"/>
      <c r="CI45" s="68">
        <f t="shared" si="261"/>
        <v>0</v>
      </c>
      <c r="CJ45" s="69">
        <f t="shared" si="262"/>
        <v>0</v>
      </c>
      <c r="CK45" s="70" t="s">
        <v>174</v>
      </c>
      <c r="CL45" s="71" t="s">
        <v>175</v>
      </c>
      <c r="CM45" s="86"/>
      <c r="CN45" s="71"/>
      <c r="CO45" s="71"/>
      <c r="CP45" s="68">
        <f t="shared" si="263"/>
        <v>0</v>
      </c>
      <c r="CQ45" s="69">
        <f t="shared" si="264"/>
        <v>0</v>
      </c>
      <c r="CR45" s="70" t="s">
        <v>174</v>
      </c>
      <c r="CS45" s="71" t="s">
        <v>175</v>
      </c>
      <c r="CT45" s="77"/>
      <c r="CU45" s="71"/>
      <c r="CV45" s="71"/>
      <c r="CW45" s="68">
        <f t="shared" si="265"/>
        <v>0</v>
      </c>
      <c r="CX45" s="69">
        <f t="shared" si="266"/>
        <v>0</v>
      </c>
      <c r="CY45" s="70" t="s">
        <v>174</v>
      </c>
      <c r="CZ45" s="71" t="s">
        <v>175</v>
      </c>
      <c r="DA45" s="77"/>
      <c r="DB45" s="71"/>
      <c r="DC45" s="71"/>
      <c r="DD45" s="68">
        <f t="shared" si="267"/>
        <v>0</v>
      </c>
      <c r="DE45" s="69">
        <f t="shared" si="268"/>
        <v>0</v>
      </c>
      <c r="DF45" s="70" t="s">
        <v>174</v>
      </c>
      <c r="DG45" s="71" t="s">
        <v>175</v>
      </c>
      <c r="DH45" s="77"/>
      <c r="DI45" s="71"/>
      <c r="DJ45" s="71"/>
      <c r="DK45" s="68">
        <f t="shared" si="269"/>
        <v>0</v>
      </c>
      <c r="DL45" s="69">
        <f t="shared" si="270"/>
        <v>0</v>
      </c>
      <c r="DM45" s="70" t="s">
        <v>174</v>
      </c>
      <c r="DN45" s="71" t="s">
        <v>175</v>
      </c>
      <c r="DO45" s="77"/>
      <c r="DP45" s="71"/>
      <c r="DQ45" s="71"/>
      <c r="DR45" s="68">
        <f t="shared" si="271"/>
        <v>0</v>
      </c>
      <c r="DS45" s="69">
        <f t="shared" si="272"/>
        <v>0</v>
      </c>
      <c r="DT45" s="70" t="s">
        <v>174</v>
      </c>
      <c r="DU45" s="71" t="s">
        <v>175</v>
      </c>
      <c r="DV45" s="77"/>
      <c r="DW45" s="71"/>
      <c r="DX45" s="71"/>
      <c r="DY45" s="68">
        <f t="shared" si="273"/>
        <v>0</v>
      </c>
      <c r="DZ45" s="69">
        <f t="shared" si="274"/>
        <v>0</v>
      </c>
      <c r="EA45" s="70" t="s">
        <v>174</v>
      </c>
      <c r="EB45" s="71" t="s">
        <v>175</v>
      </c>
      <c r="EC45" s="77">
        <f t="shared" si="67"/>
        <v>0</v>
      </c>
      <c r="ED45" s="71"/>
      <c r="EE45" s="71"/>
      <c r="EF45" s="68">
        <f t="shared" si="275"/>
        <v>0</v>
      </c>
      <c r="EG45" s="69">
        <f t="shared" si="276"/>
        <v>0</v>
      </c>
      <c r="EH45" s="70" t="s">
        <v>174</v>
      </c>
      <c r="EI45" s="71" t="s">
        <v>175</v>
      </c>
      <c r="EJ45" s="80" t="s">
        <v>173</v>
      </c>
      <c r="EK45" s="78">
        <v>2024</v>
      </c>
      <c r="EL45" s="79" t="str">
        <f>+VLOOKUP(C45,[1]Listas_desplega!$AI$22:$AJ$44,2,0)</f>
        <v>DF_GT</v>
      </c>
      <c r="EM45" s="79" t="str">
        <f>+VLOOKUP(I45,[1]Listas_desplega!$BY$2:$BZ$7,2,0)</f>
        <v>T_2</v>
      </c>
      <c r="EN45" s="79" t="str">
        <f>+VLOOKUP(J45,[1]Listas_desplega!$BY$10:$BZ$23,2,0)</f>
        <v>T_2_C_2</v>
      </c>
      <c r="EO45" s="79" t="str">
        <f>+VLOOKUP(K45,[1]Listas_desplega!$BY$27:$BZ$54,2,0)</f>
        <v>T_2_C_2_ET_1</v>
      </c>
      <c r="EP45" s="79" t="str">
        <f>+VLOOKUP(L45,[1]Listas_desplega!$BY$57:$BZ$105,2,0)</f>
        <v>T_2_C_2_ET_1_CPT_1</v>
      </c>
      <c r="EQ45" s="80" t="str">
        <f>+VLOOKUP(M45,[1]Listas_desplega!$J$2:$K$11,2,FALSE)</f>
        <v>Eje_E_1</v>
      </c>
      <c r="ER45" s="80"/>
    </row>
    <row r="46" spans="1:148" s="81" customFormat="1" ht="15" customHeight="1" x14ac:dyDescent="0.25">
      <c r="A46" s="51" t="str">
        <f t="shared" si="18"/>
        <v>15_VPBM_2024</v>
      </c>
      <c r="B46" s="52" t="s">
        <v>152</v>
      </c>
      <c r="C46" s="53" t="s">
        <v>456</v>
      </c>
      <c r="D46" s="90" t="s">
        <v>456</v>
      </c>
      <c r="E46" s="54" t="s">
        <v>154</v>
      </c>
      <c r="F46" s="54" t="s">
        <v>155</v>
      </c>
      <c r="G46" s="55" t="s">
        <v>156</v>
      </c>
      <c r="H46" s="159" t="s">
        <v>334</v>
      </c>
      <c r="I46" s="54" t="s">
        <v>158</v>
      </c>
      <c r="J46" s="54" t="s">
        <v>159</v>
      </c>
      <c r="K46" s="54" t="s">
        <v>160</v>
      </c>
      <c r="L46" s="54" t="s">
        <v>473</v>
      </c>
      <c r="M46" s="52" t="s">
        <v>474</v>
      </c>
      <c r="N46" s="56" t="s">
        <v>475</v>
      </c>
      <c r="O46" s="60">
        <v>15</v>
      </c>
      <c r="P46" s="165" t="s">
        <v>480</v>
      </c>
      <c r="Q46" s="61" t="s">
        <v>165</v>
      </c>
      <c r="R46" s="59" t="s">
        <v>166</v>
      </c>
      <c r="S46" s="165" t="s">
        <v>481</v>
      </c>
      <c r="T46" s="60" t="s">
        <v>168</v>
      </c>
      <c r="U46" s="60" t="s">
        <v>169</v>
      </c>
      <c r="V46" s="60">
        <v>15</v>
      </c>
      <c r="W46" s="54" t="s">
        <v>464</v>
      </c>
      <c r="X46" s="60" t="s">
        <v>171</v>
      </c>
      <c r="Y46" s="52" t="s">
        <v>172</v>
      </c>
      <c r="Z46" s="61"/>
      <c r="AA46" s="61"/>
      <c r="AB46" s="61"/>
      <c r="AC46" s="61"/>
      <c r="AD46" s="61"/>
      <c r="AE46" s="61"/>
      <c r="AF46" s="61"/>
      <c r="AG46" s="61"/>
      <c r="AH46" s="60"/>
      <c r="AI46" s="60"/>
      <c r="AJ46" s="60"/>
      <c r="AK46" s="60"/>
      <c r="AL46" s="60"/>
      <c r="AM46" s="60"/>
      <c r="AN46" s="60"/>
      <c r="AO46" s="60"/>
      <c r="AP46" s="60"/>
      <c r="AQ46" s="60"/>
      <c r="AR46" s="62"/>
      <c r="AS46" s="60"/>
      <c r="AT46" s="63"/>
      <c r="AU46" s="63"/>
      <c r="AV46" s="166">
        <v>1179</v>
      </c>
      <c r="AW46" s="163"/>
      <c r="AX46" s="163"/>
      <c r="AY46" s="162" t="s">
        <v>482</v>
      </c>
      <c r="AZ46" s="60"/>
      <c r="BA46" s="60"/>
      <c r="BB46" s="60"/>
      <c r="BC46" s="64"/>
      <c r="BD46" s="76">
        <v>0</v>
      </c>
      <c r="BE46" s="164"/>
      <c r="BF46" s="71"/>
      <c r="BG46" s="68">
        <f t="shared" si="253"/>
        <v>0</v>
      </c>
      <c r="BH46" s="69">
        <f t="shared" si="254"/>
        <v>0</v>
      </c>
      <c r="BI46" s="70" t="s">
        <v>174</v>
      </c>
      <c r="BJ46" s="67" t="s">
        <v>175</v>
      </c>
      <c r="BK46" s="76">
        <v>0</v>
      </c>
      <c r="BL46" s="75">
        <f>IF(BI46="SI",BE46,0)</f>
        <v>0</v>
      </c>
      <c r="BM46" s="71"/>
      <c r="BN46" s="68">
        <f t="shared" si="255"/>
        <v>0</v>
      </c>
      <c r="BO46" s="69">
        <f t="shared" si="256"/>
        <v>0</v>
      </c>
      <c r="BP46" s="70" t="s">
        <v>174</v>
      </c>
      <c r="BQ46" s="71" t="s">
        <v>175</v>
      </c>
      <c r="BR46" s="76">
        <v>0</v>
      </c>
      <c r="BS46" s="75">
        <v>0</v>
      </c>
      <c r="BT46" s="67"/>
      <c r="BU46" s="68">
        <f t="shared" si="257"/>
        <v>0</v>
      </c>
      <c r="BV46" s="69">
        <f t="shared" si="258"/>
        <v>0</v>
      </c>
      <c r="BW46" s="70" t="s">
        <v>174</v>
      </c>
      <c r="BX46" s="67" t="s">
        <v>175</v>
      </c>
      <c r="BY46" s="86">
        <v>0</v>
      </c>
      <c r="BZ46" s="75">
        <f>IF(BW46="SI",BS46,0)</f>
        <v>0</v>
      </c>
      <c r="CA46" s="71"/>
      <c r="CB46" s="68">
        <f t="shared" si="259"/>
        <v>0</v>
      </c>
      <c r="CC46" s="69">
        <f t="shared" si="260"/>
        <v>0</v>
      </c>
      <c r="CD46" s="70" t="s">
        <v>174</v>
      </c>
      <c r="CE46" s="71" t="s">
        <v>175</v>
      </c>
      <c r="CF46" s="86">
        <v>0</v>
      </c>
      <c r="CG46" s="75">
        <f>IF(CD46="SI",BZ46,0)</f>
        <v>0</v>
      </c>
      <c r="CH46" s="71"/>
      <c r="CI46" s="68">
        <f t="shared" si="261"/>
        <v>0</v>
      </c>
      <c r="CJ46" s="69">
        <f t="shared" si="262"/>
        <v>0</v>
      </c>
      <c r="CK46" s="70" t="s">
        <v>174</v>
      </c>
      <c r="CL46" s="71" t="s">
        <v>175</v>
      </c>
      <c r="CM46" s="77">
        <v>500</v>
      </c>
      <c r="CN46" s="71"/>
      <c r="CO46" s="71"/>
      <c r="CP46" s="68">
        <f t="shared" si="263"/>
        <v>0.42408821034775235</v>
      </c>
      <c r="CQ46" s="69">
        <f t="shared" si="264"/>
        <v>0</v>
      </c>
      <c r="CR46" s="70" t="s">
        <v>174</v>
      </c>
      <c r="CS46" s="71" t="s">
        <v>175</v>
      </c>
      <c r="CT46" s="148">
        <v>500</v>
      </c>
      <c r="CU46" s="75">
        <f>IF(CR46="SI",CN46,0)</f>
        <v>0</v>
      </c>
      <c r="CV46" s="71"/>
      <c r="CW46" s="68">
        <f t="shared" si="265"/>
        <v>0.42408821034775235</v>
      </c>
      <c r="CX46" s="69">
        <f t="shared" si="266"/>
        <v>0</v>
      </c>
      <c r="CY46" s="70" t="s">
        <v>174</v>
      </c>
      <c r="CZ46" s="71" t="s">
        <v>175</v>
      </c>
      <c r="DA46" s="77">
        <f>+CT46</f>
        <v>500</v>
      </c>
      <c r="DB46" s="75">
        <f>IF(CY46="SI",CU46,0)</f>
        <v>0</v>
      </c>
      <c r="DC46" s="71"/>
      <c r="DD46" s="68">
        <f t="shared" si="267"/>
        <v>0.42408821034775235</v>
      </c>
      <c r="DE46" s="69">
        <f t="shared" si="268"/>
        <v>0</v>
      </c>
      <c r="DF46" s="70" t="s">
        <v>174</v>
      </c>
      <c r="DG46" s="71" t="s">
        <v>175</v>
      </c>
      <c r="DH46" s="77">
        <f>+DA46</f>
        <v>500</v>
      </c>
      <c r="DI46" s="75">
        <f>IF(DF46="SI",DB46,0)</f>
        <v>0</v>
      </c>
      <c r="DJ46" s="71"/>
      <c r="DK46" s="68">
        <f>IFERROR(DH46/$AV46,0)</f>
        <v>0.42408821034775235</v>
      </c>
      <c r="DL46" s="69">
        <f t="shared" si="270"/>
        <v>0</v>
      </c>
      <c r="DM46" s="70" t="s">
        <v>174</v>
      </c>
      <c r="DN46" s="71" t="s">
        <v>175</v>
      </c>
      <c r="DO46" s="77">
        <f>+DH46</f>
        <v>500</v>
      </c>
      <c r="DP46" s="75">
        <f>IF(DM46="SI",DI46,0)</f>
        <v>0</v>
      </c>
      <c r="DQ46" s="71"/>
      <c r="DR46" s="68">
        <f t="shared" si="271"/>
        <v>0.42408821034775235</v>
      </c>
      <c r="DS46" s="69">
        <f t="shared" si="272"/>
        <v>0</v>
      </c>
      <c r="DT46" s="70" t="s">
        <v>174</v>
      </c>
      <c r="DU46" s="71" t="s">
        <v>175</v>
      </c>
      <c r="DV46" s="77">
        <f>+DO46</f>
        <v>500</v>
      </c>
      <c r="DW46" s="75">
        <f>IF(DT46="SI",DP46,0)</f>
        <v>0</v>
      </c>
      <c r="DX46" s="71"/>
      <c r="DY46" s="68">
        <f t="shared" si="273"/>
        <v>0.42408821034775235</v>
      </c>
      <c r="DZ46" s="69">
        <f t="shared" si="274"/>
        <v>0</v>
      </c>
      <c r="EA46" s="70" t="s">
        <v>174</v>
      </c>
      <c r="EB46" s="71" t="s">
        <v>175</v>
      </c>
      <c r="EC46" s="77">
        <f t="shared" si="67"/>
        <v>1179</v>
      </c>
      <c r="ED46" s="71"/>
      <c r="EE46" s="71"/>
      <c r="EF46" s="68">
        <f t="shared" si="275"/>
        <v>1</v>
      </c>
      <c r="EG46" s="69">
        <f t="shared" si="276"/>
        <v>0</v>
      </c>
      <c r="EH46" s="70" t="s">
        <v>174</v>
      </c>
      <c r="EI46" s="71" t="s">
        <v>175</v>
      </c>
      <c r="EJ46" s="80" t="s">
        <v>173</v>
      </c>
      <c r="EK46" s="78">
        <v>2024</v>
      </c>
      <c r="EL46" s="79" t="str">
        <f>+VLOOKUP(C46,[1]Listas_desplega!$AI$22:$AJ$44,2,0)</f>
        <v>DF_GT</v>
      </c>
      <c r="EM46" s="79" t="str">
        <f>+VLOOKUP(I46,[1]Listas_desplega!$BY$2:$BZ$7,2,0)</f>
        <v>T_2</v>
      </c>
      <c r="EN46" s="79" t="str">
        <f>+VLOOKUP(J46,[1]Listas_desplega!$BY$10:$BZ$23,2,0)</f>
        <v>T_2_C_2</v>
      </c>
      <c r="EO46" s="79" t="str">
        <f>+VLOOKUP(K46,[1]Listas_desplega!$BY$27:$BZ$54,2,0)</f>
        <v>T_2_C_2_ET_1</v>
      </c>
      <c r="EP46" s="79" t="str">
        <f>+VLOOKUP(L46,[1]Listas_desplega!$BY$57:$BZ$105,2,0)</f>
        <v>T_2_C_2_ET_1_CPT_1</v>
      </c>
      <c r="EQ46" s="80" t="str">
        <f>+VLOOKUP(M46,[1]Listas_desplega!$J$2:$K$11,2,FALSE)</f>
        <v>Eje_E_1</v>
      </c>
      <c r="ER46" s="80"/>
    </row>
    <row r="47" spans="1:148" s="81" customFormat="1" ht="15" customHeight="1" x14ac:dyDescent="0.25">
      <c r="A47" s="51" t="str">
        <f t="shared" si="18"/>
        <v>16_VPBM_2024</v>
      </c>
      <c r="B47" s="52" t="s">
        <v>152</v>
      </c>
      <c r="C47" s="53" t="s">
        <v>456</v>
      </c>
      <c r="D47" s="90" t="s">
        <v>456</v>
      </c>
      <c r="E47" s="54" t="s">
        <v>154</v>
      </c>
      <c r="F47" s="54" t="s">
        <v>155</v>
      </c>
      <c r="G47" s="55" t="s">
        <v>156</v>
      </c>
      <c r="H47" s="159" t="s">
        <v>334</v>
      </c>
      <c r="I47" s="54" t="s">
        <v>457</v>
      </c>
      <c r="J47" s="54" t="s">
        <v>458</v>
      </c>
      <c r="K47" s="90" t="s">
        <v>459</v>
      </c>
      <c r="L47" s="54" t="s">
        <v>460</v>
      </c>
      <c r="M47" s="52" t="s">
        <v>312</v>
      </c>
      <c r="N47" s="56" t="s">
        <v>483</v>
      </c>
      <c r="O47" s="60">
        <v>16</v>
      </c>
      <c r="P47" s="54" t="s">
        <v>484</v>
      </c>
      <c r="Q47" s="61" t="s">
        <v>165</v>
      </c>
      <c r="R47" s="59" t="s">
        <v>166</v>
      </c>
      <c r="S47" s="54" t="s">
        <v>463</v>
      </c>
      <c r="T47" s="60" t="s">
        <v>168</v>
      </c>
      <c r="U47" s="60" t="s">
        <v>435</v>
      </c>
      <c r="V47" s="163">
        <v>10</v>
      </c>
      <c r="W47" s="54" t="s">
        <v>464</v>
      </c>
      <c r="X47" s="60" t="s">
        <v>171</v>
      </c>
      <c r="Y47" s="52" t="s">
        <v>172</v>
      </c>
      <c r="Z47" s="61"/>
      <c r="AA47" s="61"/>
      <c r="AB47" s="61"/>
      <c r="AC47" s="61"/>
      <c r="AD47" s="61"/>
      <c r="AE47" s="61"/>
      <c r="AF47" s="61"/>
      <c r="AG47" s="61"/>
      <c r="AH47" s="60"/>
      <c r="AI47" s="60"/>
      <c r="AJ47" s="60"/>
      <c r="AK47" s="60"/>
      <c r="AL47" s="60"/>
      <c r="AM47" s="60"/>
      <c r="AN47" s="60"/>
      <c r="AO47" s="60"/>
      <c r="AP47" s="60"/>
      <c r="AQ47" s="60"/>
      <c r="AR47" s="62"/>
      <c r="AS47" s="60"/>
      <c r="AT47" s="63"/>
      <c r="AU47" s="63">
        <v>27</v>
      </c>
      <c r="AV47" s="63">
        <v>27</v>
      </c>
      <c r="AW47" s="163"/>
      <c r="AX47" s="163"/>
      <c r="AY47" s="60">
        <v>27</v>
      </c>
      <c r="AZ47" s="60"/>
      <c r="BA47" s="60"/>
      <c r="BB47" s="60"/>
      <c r="BC47" s="64"/>
      <c r="BD47" s="77">
        <v>27</v>
      </c>
      <c r="BE47" s="99"/>
      <c r="BF47" s="71"/>
      <c r="BG47" s="68">
        <f t="shared" si="253"/>
        <v>1</v>
      </c>
      <c r="BH47" s="69">
        <f t="shared" si="254"/>
        <v>0</v>
      </c>
      <c r="BI47" s="70" t="s">
        <v>205</v>
      </c>
      <c r="BJ47" s="67" t="s">
        <v>465</v>
      </c>
      <c r="BK47" s="86">
        <v>27</v>
      </c>
      <c r="BL47" s="71"/>
      <c r="BM47" s="71"/>
      <c r="BN47" s="68">
        <f t="shared" si="255"/>
        <v>1</v>
      </c>
      <c r="BO47" s="69">
        <f t="shared" si="256"/>
        <v>0</v>
      </c>
      <c r="BP47" s="70" t="s">
        <v>205</v>
      </c>
      <c r="BQ47" s="71" t="s">
        <v>478</v>
      </c>
      <c r="BR47" s="148">
        <v>27</v>
      </c>
      <c r="BS47" s="71"/>
      <c r="BT47" s="67"/>
      <c r="BU47" s="68">
        <f t="shared" si="257"/>
        <v>1</v>
      </c>
      <c r="BV47" s="69">
        <f t="shared" si="258"/>
        <v>0</v>
      </c>
      <c r="BW47" s="70" t="s">
        <v>205</v>
      </c>
      <c r="BX47" s="67" t="s">
        <v>479</v>
      </c>
      <c r="BY47" s="86">
        <v>27</v>
      </c>
      <c r="BZ47" s="71"/>
      <c r="CA47" s="71"/>
      <c r="CB47" s="68">
        <f t="shared" si="259"/>
        <v>1</v>
      </c>
      <c r="CC47" s="69">
        <f t="shared" si="260"/>
        <v>0</v>
      </c>
      <c r="CD47" s="70" t="s">
        <v>174</v>
      </c>
      <c r="CE47" s="71" t="s">
        <v>175</v>
      </c>
      <c r="CF47" s="86">
        <v>27</v>
      </c>
      <c r="CG47" s="71"/>
      <c r="CH47" s="71"/>
      <c r="CI47" s="68">
        <f t="shared" si="261"/>
        <v>1</v>
      </c>
      <c r="CJ47" s="69">
        <f t="shared" si="262"/>
        <v>0</v>
      </c>
      <c r="CK47" s="70" t="s">
        <v>174</v>
      </c>
      <c r="CL47" s="71" t="s">
        <v>175</v>
      </c>
      <c r="CM47" s="86">
        <v>27</v>
      </c>
      <c r="CN47" s="71"/>
      <c r="CO47" s="71"/>
      <c r="CP47" s="68">
        <f t="shared" si="263"/>
        <v>1</v>
      </c>
      <c r="CQ47" s="69">
        <f t="shared" si="264"/>
        <v>0</v>
      </c>
      <c r="CR47" s="70" t="s">
        <v>174</v>
      </c>
      <c r="CS47" s="71" t="s">
        <v>175</v>
      </c>
      <c r="CT47" s="77">
        <v>27</v>
      </c>
      <c r="CU47" s="71"/>
      <c r="CV47" s="71"/>
      <c r="CW47" s="68">
        <f t="shared" si="265"/>
        <v>1</v>
      </c>
      <c r="CX47" s="69">
        <f t="shared" si="266"/>
        <v>0</v>
      </c>
      <c r="CY47" s="70" t="s">
        <v>174</v>
      </c>
      <c r="CZ47" s="71" t="s">
        <v>175</v>
      </c>
      <c r="DA47" s="77">
        <v>27</v>
      </c>
      <c r="DB47" s="71"/>
      <c r="DC47" s="71"/>
      <c r="DD47" s="68">
        <f t="shared" si="267"/>
        <v>1</v>
      </c>
      <c r="DE47" s="69">
        <f t="shared" si="268"/>
        <v>0</v>
      </c>
      <c r="DF47" s="70" t="s">
        <v>174</v>
      </c>
      <c r="DG47" s="71" t="s">
        <v>175</v>
      </c>
      <c r="DH47" s="77">
        <v>27</v>
      </c>
      <c r="DI47" s="71"/>
      <c r="DJ47" s="71"/>
      <c r="DK47" s="68">
        <f t="shared" si="269"/>
        <v>1</v>
      </c>
      <c r="DL47" s="69">
        <f t="shared" si="270"/>
        <v>0</v>
      </c>
      <c r="DM47" s="70" t="s">
        <v>174</v>
      </c>
      <c r="DN47" s="71" t="s">
        <v>175</v>
      </c>
      <c r="DO47" s="77">
        <v>27</v>
      </c>
      <c r="DP47" s="71"/>
      <c r="DQ47" s="71"/>
      <c r="DR47" s="68">
        <f t="shared" si="271"/>
        <v>1</v>
      </c>
      <c r="DS47" s="69">
        <f t="shared" si="272"/>
        <v>0</v>
      </c>
      <c r="DT47" s="70" t="s">
        <v>174</v>
      </c>
      <c r="DU47" s="71" t="s">
        <v>175</v>
      </c>
      <c r="DV47" s="77">
        <v>27</v>
      </c>
      <c r="DW47" s="71"/>
      <c r="DX47" s="71"/>
      <c r="DY47" s="68">
        <f t="shared" si="273"/>
        <v>1</v>
      </c>
      <c r="DZ47" s="69">
        <f t="shared" si="274"/>
        <v>0</v>
      </c>
      <c r="EA47" s="70" t="s">
        <v>174</v>
      </c>
      <c r="EB47" s="71" t="s">
        <v>175</v>
      </c>
      <c r="EC47" s="77">
        <f t="shared" si="67"/>
        <v>27</v>
      </c>
      <c r="ED47" s="71"/>
      <c r="EE47" s="71"/>
      <c r="EF47" s="68">
        <f t="shared" si="275"/>
        <v>1</v>
      </c>
      <c r="EG47" s="69">
        <f t="shared" si="276"/>
        <v>0</v>
      </c>
      <c r="EH47" s="70" t="s">
        <v>174</v>
      </c>
      <c r="EI47" s="71" t="s">
        <v>175</v>
      </c>
      <c r="EJ47" s="80" t="s">
        <v>173</v>
      </c>
      <c r="EK47" s="78">
        <v>2024</v>
      </c>
      <c r="EL47" s="79" t="str">
        <f>+VLOOKUP(C47,[1]Listas_desplega!$AI$22:$AJ$44,2,0)</f>
        <v>DF_GT</v>
      </c>
      <c r="EM47" s="79" t="str">
        <f>+VLOOKUP(I47,[1]Listas_desplega!$BY$2:$BZ$7,2,0)</f>
        <v>T_5</v>
      </c>
      <c r="EN47" s="79" t="str">
        <f>+VLOOKUP(J47,[1]Listas_desplega!$BY$10:$BZ$23,2,0)</f>
        <v>T_5_C_1</v>
      </c>
      <c r="EO47" s="79" t="str">
        <f>+VLOOKUP(K47,[1]Listas_desplega!$BY$27:$BZ$54,2,0)</f>
        <v>T_5_C_1_ET_1</v>
      </c>
      <c r="EP47" s="79" t="str">
        <f>+VLOOKUP(L47,[1]Listas_desplega!$BY$57:$BZ$105,2,0)</f>
        <v>T_5_C_1_ET_1_CPT_2</v>
      </c>
      <c r="EQ47" s="80" t="str">
        <f>+VLOOKUP(M47,[1]Listas_desplega!$J$2:$K$11,2,FALSE)</f>
        <v>Eje_E_5</v>
      </c>
      <c r="ER47" s="80"/>
    </row>
    <row r="48" spans="1:148" s="81" customFormat="1" ht="15" customHeight="1" x14ac:dyDescent="0.25">
      <c r="A48" s="51" t="str">
        <f t="shared" si="18"/>
        <v>17_VPBM_2024</v>
      </c>
      <c r="B48" s="52" t="s">
        <v>152</v>
      </c>
      <c r="C48" s="53" t="s">
        <v>456</v>
      </c>
      <c r="D48" s="53" t="s">
        <v>456</v>
      </c>
      <c r="E48" s="54" t="s">
        <v>154</v>
      </c>
      <c r="F48" s="54" t="s">
        <v>155</v>
      </c>
      <c r="G48" s="55" t="s">
        <v>156</v>
      </c>
      <c r="H48" s="159" t="s">
        <v>334</v>
      </c>
      <c r="I48" s="54" t="s">
        <v>457</v>
      </c>
      <c r="J48" s="54" t="s">
        <v>458</v>
      </c>
      <c r="K48" s="90" t="s">
        <v>459</v>
      </c>
      <c r="L48" s="54" t="s">
        <v>460</v>
      </c>
      <c r="M48" s="52" t="s">
        <v>312</v>
      </c>
      <c r="N48" s="56" t="s">
        <v>483</v>
      </c>
      <c r="O48" s="60">
        <v>17</v>
      </c>
      <c r="P48" s="54" t="s">
        <v>485</v>
      </c>
      <c r="Q48" s="61" t="s">
        <v>165</v>
      </c>
      <c r="R48" s="61" t="s">
        <v>166</v>
      </c>
      <c r="S48" s="54" t="s">
        <v>486</v>
      </c>
      <c r="T48" s="60" t="s">
        <v>168</v>
      </c>
      <c r="U48" s="60" t="s">
        <v>169</v>
      </c>
      <c r="V48" s="60">
        <v>15</v>
      </c>
      <c r="W48" s="54" t="s">
        <v>470</v>
      </c>
      <c r="X48" s="60" t="s">
        <v>171</v>
      </c>
      <c r="Y48" s="52" t="s">
        <v>172</v>
      </c>
      <c r="Z48" s="61"/>
      <c r="AA48" s="61"/>
      <c r="AB48" s="61"/>
      <c r="AC48" s="61"/>
      <c r="AD48" s="61"/>
      <c r="AE48" s="61"/>
      <c r="AF48" s="61"/>
      <c r="AG48" s="61"/>
      <c r="AH48" s="60"/>
      <c r="AI48" s="60"/>
      <c r="AJ48" s="60"/>
      <c r="AK48" s="60"/>
      <c r="AL48" s="60"/>
      <c r="AM48" s="60"/>
      <c r="AN48" s="60"/>
      <c r="AO48" s="60"/>
      <c r="AP48" s="60"/>
      <c r="AQ48" s="60"/>
      <c r="AR48" s="62"/>
      <c r="AS48" s="60"/>
      <c r="AT48" s="63"/>
      <c r="AU48" s="63"/>
      <c r="AV48" s="63">
        <v>3</v>
      </c>
      <c r="AW48" s="163"/>
      <c r="AX48" s="163"/>
      <c r="AY48" s="163"/>
      <c r="AZ48" s="60"/>
      <c r="BA48" s="60"/>
      <c r="BB48" s="60"/>
      <c r="BC48" s="64"/>
      <c r="BD48" s="76">
        <v>0</v>
      </c>
      <c r="BE48" s="164"/>
      <c r="BF48" s="71"/>
      <c r="BG48" s="68">
        <f t="shared" si="253"/>
        <v>0</v>
      </c>
      <c r="BH48" s="69">
        <f t="shared" si="254"/>
        <v>0</v>
      </c>
      <c r="BI48" s="70" t="s">
        <v>174</v>
      </c>
      <c r="BJ48" s="67" t="s">
        <v>175</v>
      </c>
      <c r="BK48" s="76">
        <v>0</v>
      </c>
      <c r="BL48" s="75">
        <f>IF(BI48="SI",BE48,0)</f>
        <v>0</v>
      </c>
      <c r="BM48" s="71"/>
      <c r="BN48" s="68">
        <f t="shared" si="255"/>
        <v>0</v>
      </c>
      <c r="BO48" s="69">
        <f t="shared" si="256"/>
        <v>0</v>
      </c>
      <c r="BP48" s="70" t="s">
        <v>174</v>
      </c>
      <c r="BQ48" s="71" t="s">
        <v>175</v>
      </c>
      <c r="BR48" s="76">
        <v>0</v>
      </c>
      <c r="BS48" s="75">
        <v>0</v>
      </c>
      <c r="BT48" s="67"/>
      <c r="BU48" s="68">
        <f t="shared" si="257"/>
        <v>0</v>
      </c>
      <c r="BV48" s="69">
        <f t="shared" si="258"/>
        <v>0</v>
      </c>
      <c r="BW48" s="70" t="s">
        <v>174</v>
      </c>
      <c r="BX48" s="67" t="s">
        <v>175</v>
      </c>
      <c r="BY48" s="86">
        <v>0</v>
      </c>
      <c r="BZ48" s="75">
        <f>IF(BW48="SI",BS48,0)</f>
        <v>0</v>
      </c>
      <c r="CA48" s="71"/>
      <c r="CB48" s="68">
        <f t="shared" si="259"/>
        <v>0</v>
      </c>
      <c r="CC48" s="69">
        <f t="shared" si="260"/>
        <v>0</v>
      </c>
      <c r="CD48" s="70" t="s">
        <v>174</v>
      </c>
      <c r="CE48" s="71" t="s">
        <v>175</v>
      </c>
      <c r="CF48" s="86">
        <v>0</v>
      </c>
      <c r="CG48" s="75">
        <f>IF(CD48="SI",BZ48,0)</f>
        <v>0</v>
      </c>
      <c r="CH48" s="71"/>
      <c r="CI48" s="68">
        <f t="shared" si="261"/>
        <v>0</v>
      </c>
      <c r="CJ48" s="69">
        <f t="shared" si="262"/>
        <v>0</v>
      </c>
      <c r="CK48" s="70" t="s">
        <v>174</v>
      </c>
      <c r="CL48" s="71" t="s">
        <v>175</v>
      </c>
      <c r="CM48" s="77">
        <v>1</v>
      </c>
      <c r="CN48" s="71"/>
      <c r="CO48" s="71"/>
      <c r="CP48" s="68">
        <f t="shared" si="263"/>
        <v>0.33333333333333331</v>
      </c>
      <c r="CQ48" s="69">
        <f t="shared" si="264"/>
        <v>0</v>
      </c>
      <c r="CR48" s="70" t="s">
        <v>174</v>
      </c>
      <c r="CS48" s="71" t="s">
        <v>175</v>
      </c>
      <c r="CT48" s="148" t="s">
        <v>487</v>
      </c>
      <c r="CU48" s="75">
        <f>IF(CR48="SI",CN48,0)</f>
        <v>0</v>
      </c>
      <c r="CV48" s="71"/>
      <c r="CW48" s="68">
        <f t="shared" si="265"/>
        <v>0</v>
      </c>
      <c r="CX48" s="69">
        <f t="shared" si="266"/>
        <v>0</v>
      </c>
      <c r="CY48" s="70" t="s">
        <v>174</v>
      </c>
      <c r="CZ48" s="71" t="s">
        <v>175</v>
      </c>
      <c r="DA48" s="77" t="str">
        <f>+CT48</f>
        <v>1.00</v>
      </c>
      <c r="DB48" s="75">
        <f>IF(CY48="SI",CU48,0)</f>
        <v>0</v>
      </c>
      <c r="DC48" s="71"/>
      <c r="DD48" s="68">
        <f t="shared" si="267"/>
        <v>0</v>
      </c>
      <c r="DE48" s="69">
        <f t="shared" si="268"/>
        <v>0</v>
      </c>
      <c r="DF48" s="70" t="s">
        <v>174</v>
      </c>
      <c r="DG48" s="71" t="s">
        <v>175</v>
      </c>
      <c r="DH48" s="77" t="str">
        <f>+DA48</f>
        <v>1.00</v>
      </c>
      <c r="DI48" s="75">
        <f>IF(DF48="SI",DB48,0)</f>
        <v>0</v>
      </c>
      <c r="DJ48" s="71"/>
      <c r="DK48" s="68">
        <f>IFERROR(DH48/$AV48,0)</f>
        <v>0</v>
      </c>
      <c r="DL48" s="69">
        <f t="shared" si="270"/>
        <v>0</v>
      </c>
      <c r="DM48" s="70" t="s">
        <v>174</v>
      </c>
      <c r="DN48" s="71" t="s">
        <v>175</v>
      </c>
      <c r="DO48" s="77" t="str">
        <f>+DH48</f>
        <v>1.00</v>
      </c>
      <c r="DP48" s="75">
        <f>IF(DM48="SI",DI48,0)</f>
        <v>0</v>
      </c>
      <c r="DQ48" s="71"/>
      <c r="DR48" s="68">
        <f t="shared" si="271"/>
        <v>0</v>
      </c>
      <c r="DS48" s="69">
        <f t="shared" si="272"/>
        <v>0</v>
      </c>
      <c r="DT48" s="70" t="s">
        <v>174</v>
      </c>
      <c r="DU48" s="71" t="s">
        <v>175</v>
      </c>
      <c r="DV48" s="77" t="str">
        <f>+DO48</f>
        <v>1.00</v>
      </c>
      <c r="DW48" s="75">
        <f t="shared" ref="DW48:DW57" si="278">IF(DT48="SI",DP48,0)</f>
        <v>0</v>
      </c>
      <c r="DX48" s="71"/>
      <c r="DY48" s="68">
        <f t="shared" si="273"/>
        <v>0</v>
      </c>
      <c r="DZ48" s="69">
        <f t="shared" si="274"/>
        <v>0</v>
      </c>
      <c r="EA48" s="70" t="s">
        <v>174</v>
      </c>
      <c r="EB48" s="71" t="s">
        <v>175</v>
      </c>
      <c r="EC48" s="77">
        <f t="shared" si="67"/>
        <v>3</v>
      </c>
      <c r="ED48" s="71"/>
      <c r="EE48" s="71"/>
      <c r="EF48" s="68">
        <f t="shared" si="275"/>
        <v>1</v>
      </c>
      <c r="EG48" s="69">
        <f t="shared" si="276"/>
        <v>0</v>
      </c>
      <c r="EH48" s="70" t="s">
        <v>174</v>
      </c>
      <c r="EI48" s="71" t="s">
        <v>175</v>
      </c>
      <c r="EJ48" s="80" t="s">
        <v>173</v>
      </c>
      <c r="EK48" s="78">
        <v>2024</v>
      </c>
      <c r="EL48" s="79" t="str">
        <f>+VLOOKUP(C48,[1]Listas_desplega!$AI$22:$AJ$44,2,0)</f>
        <v>DF_GT</v>
      </c>
      <c r="EM48" s="79" t="str">
        <f>+VLOOKUP(I48,[1]Listas_desplega!$BY$2:$BZ$7,2,0)</f>
        <v>T_5</v>
      </c>
      <c r="EN48" s="79" t="str">
        <f>+VLOOKUP(J48,[1]Listas_desplega!$BY$10:$BZ$23,2,0)</f>
        <v>T_5_C_1</v>
      </c>
      <c r="EO48" s="79" t="str">
        <f>+VLOOKUP(K48,[1]Listas_desplega!$BY$27:$BZ$54,2,0)</f>
        <v>T_5_C_1_ET_1</v>
      </c>
      <c r="EP48" s="79" t="str">
        <f>+VLOOKUP(L48,[1]Listas_desplega!$BY$57:$BZ$105,2,0)</f>
        <v>T_5_C_1_ET_1_CPT_2</v>
      </c>
      <c r="EQ48" s="80" t="str">
        <f>+VLOOKUP(M48,[1]Listas_desplega!$J$2:$K$11,2,FALSE)</f>
        <v>Eje_E_5</v>
      </c>
      <c r="ER48" s="80"/>
    </row>
    <row r="49" spans="1:148" s="81" customFormat="1" ht="15" customHeight="1" x14ac:dyDescent="0.25">
      <c r="A49" s="51" t="str">
        <f t="shared" si="18"/>
        <v>A.45P_VPBM_2024</v>
      </c>
      <c r="B49" s="52" t="s">
        <v>152</v>
      </c>
      <c r="C49" s="53" t="s">
        <v>456</v>
      </c>
      <c r="D49" s="53" t="s">
        <v>488</v>
      </c>
      <c r="E49" s="54" t="s">
        <v>154</v>
      </c>
      <c r="F49" s="54" t="s">
        <v>155</v>
      </c>
      <c r="G49" s="55" t="s">
        <v>156</v>
      </c>
      <c r="H49" s="159" t="s">
        <v>334</v>
      </c>
      <c r="I49" s="54" t="s">
        <v>158</v>
      </c>
      <c r="J49" s="54" t="s">
        <v>159</v>
      </c>
      <c r="K49" s="90" t="s">
        <v>160</v>
      </c>
      <c r="L49" s="165"/>
      <c r="M49" s="167"/>
      <c r="N49" s="165"/>
      <c r="O49" s="60" t="s">
        <v>489</v>
      </c>
      <c r="P49" s="54" t="s">
        <v>490</v>
      </c>
      <c r="Q49" s="61" t="s">
        <v>165</v>
      </c>
      <c r="R49" s="61" t="s">
        <v>212</v>
      </c>
      <c r="S49" s="54" t="s">
        <v>491</v>
      </c>
      <c r="T49" s="60" t="s">
        <v>181</v>
      </c>
      <c r="U49" s="60" t="s">
        <v>193</v>
      </c>
      <c r="V49" s="60">
        <v>180</v>
      </c>
      <c r="W49" s="54" t="s">
        <v>492</v>
      </c>
      <c r="X49" s="60" t="s">
        <v>331</v>
      </c>
      <c r="Y49" s="52"/>
      <c r="Z49" s="61"/>
      <c r="AA49" s="61"/>
      <c r="AB49" s="61"/>
      <c r="AC49" s="61"/>
      <c r="AD49" s="61"/>
      <c r="AE49" s="61"/>
      <c r="AF49" s="61"/>
      <c r="AG49" s="61"/>
      <c r="AH49" s="60"/>
      <c r="AI49" s="60"/>
      <c r="AJ49" s="60"/>
      <c r="AK49" s="60"/>
      <c r="AL49" s="60"/>
      <c r="AM49" s="60"/>
      <c r="AN49" s="60"/>
      <c r="AO49" s="60"/>
      <c r="AP49" s="60"/>
      <c r="AQ49" s="60"/>
      <c r="AR49" s="62"/>
      <c r="AS49" s="60"/>
      <c r="AT49" s="63">
        <v>0</v>
      </c>
      <c r="AU49" s="63">
        <v>0</v>
      </c>
      <c r="AV49" s="63">
        <v>70</v>
      </c>
      <c r="AW49" s="63">
        <v>80</v>
      </c>
      <c r="AX49" s="63">
        <v>90</v>
      </c>
      <c r="AY49" s="63">
        <v>90</v>
      </c>
      <c r="AZ49" s="60"/>
      <c r="BA49" s="60"/>
      <c r="BB49" s="60"/>
      <c r="BC49" s="64"/>
      <c r="BD49" s="76">
        <v>0</v>
      </c>
      <c r="BE49" s="168"/>
      <c r="BF49" s="71"/>
      <c r="BG49" s="68">
        <f t="shared" si="253"/>
        <v>0</v>
      </c>
      <c r="BH49" s="69">
        <f t="shared" si="254"/>
        <v>0</v>
      </c>
      <c r="BI49" s="70" t="s">
        <v>174</v>
      </c>
      <c r="BJ49" s="67" t="s">
        <v>175</v>
      </c>
      <c r="BK49" s="76"/>
      <c r="BL49" s="75">
        <f t="shared" ref="BL49" si="279">IF(BI49="SI",BE49,0)</f>
        <v>0</v>
      </c>
      <c r="BM49" s="71"/>
      <c r="BN49" s="68">
        <f t="shared" si="255"/>
        <v>0</v>
      </c>
      <c r="BO49" s="69">
        <f t="shared" si="256"/>
        <v>0</v>
      </c>
      <c r="BP49" s="70" t="s">
        <v>174</v>
      </c>
      <c r="BQ49" s="71" t="s">
        <v>175</v>
      </c>
      <c r="BR49" s="76">
        <v>0</v>
      </c>
      <c r="BS49" s="133">
        <v>0</v>
      </c>
      <c r="BT49" s="67"/>
      <c r="BU49" s="68">
        <f t="shared" si="257"/>
        <v>0</v>
      </c>
      <c r="BV49" s="69">
        <f t="shared" si="258"/>
        <v>0</v>
      </c>
      <c r="BW49" s="70" t="s">
        <v>205</v>
      </c>
      <c r="BX49" s="67" t="s">
        <v>493</v>
      </c>
      <c r="BY49" s="86">
        <v>0</v>
      </c>
      <c r="BZ49" s="75">
        <f>IF(BW49="SI",BS49,0)</f>
        <v>0</v>
      </c>
      <c r="CA49" s="71"/>
      <c r="CB49" s="68">
        <f t="shared" si="259"/>
        <v>0</v>
      </c>
      <c r="CC49" s="69">
        <f t="shared" si="260"/>
        <v>0</v>
      </c>
      <c r="CD49" s="70" t="s">
        <v>174</v>
      </c>
      <c r="CE49" s="71" t="s">
        <v>175</v>
      </c>
      <c r="CF49" s="86">
        <v>0</v>
      </c>
      <c r="CG49" s="75">
        <f t="shared" ref="CG49:CG57" si="280">IF(CD49="SI",BZ49,0)</f>
        <v>0</v>
      </c>
      <c r="CH49" s="71"/>
      <c r="CI49" s="68">
        <f t="shared" si="261"/>
        <v>0</v>
      </c>
      <c r="CJ49" s="69">
        <f t="shared" si="262"/>
        <v>0</v>
      </c>
      <c r="CK49" s="70" t="s">
        <v>174</v>
      </c>
      <c r="CL49" s="71" t="s">
        <v>175</v>
      </c>
      <c r="CM49" s="168"/>
      <c r="CN49" s="75">
        <f>IF(CK49="SI",CG49,0)</f>
        <v>0</v>
      </c>
      <c r="CO49" s="71"/>
      <c r="CP49" s="68">
        <f t="shared" si="263"/>
        <v>0</v>
      </c>
      <c r="CQ49" s="69">
        <f t="shared" si="264"/>
        <v>0</v>
      </c>
      <c r="CR49" s="70" t="s">
        <v>174</v>
      </c>
      <c r="CS49" s="71" t="s">
        <v>175</v>
      </c>
      <c r="CT49" s="148"/>
      <c r="CU49" s="75">
        <f>IF(CR49="SI",CN49,0)</f>
        <v>0</v>
      </c>
      <c r="CV49" s="71"/>
      <c r="CW49" s="68">
        <f t="shared" si="265"/>
        <v>0</v>
      </c>
      <c r="CX49" s="69">
        <f t="shared" si="266"/>
        <v>0</v>
      </c>
      <c r="CY49" s="70" t="s">
        <v>174</v>
      </c>
      <c r="CZ49" s="71" t="s">
        <v>175</v>
      </c>
      <c r="DA49" s="169"/>
      <c r="DB49" s="75">
        <f>IF(CY49="SI",CU49,0)</f>
        <v>0</v>
      </c>
      <c r="DC49" s="71"/>
      <c r="DD49" s="68">
        <f t="shared" si="267"/>
        <v>0</v>
      </c>
      <c r="DE49" s="69">
        <f t="shared" si="268"/>
        <v>0</v>
      </c>
      <c r="DF49" s="70" t="s">
        <v>174</v>
      </c>
      <c r="DG49" s="71" t="s">
        <v>175</v>
      </c>
      <c r="DH49" s="169"/>
      <c r="DI49" s="75">
        <f>IF(DF49="SI",DB49,0)</f>
        <v>0</v>
      </c>
      <c r="DJ49" s="71"/>
      <c r="DK49" s="68">
        <f t="shared" si="269"/>
        <v>0</v>
      </c>
      <c r="DL49" s="69">
        <f t="shared" si="270"/>
        <v>0</v>
      </c>
      <c r="DM49" s="70" t="s">
        <v>174</v>
      </c>
      <c r="DN49" s="71" t="s">
        <v>175</v>
      </c>
      <c r="DO49" s="169"/>
      <c r="DP49" s="75">
        <f t="shared" ref="DP49:DP57" si="281">IF(DM49="SI",DI49,0)</f>
        <v>0</v>
      </c>
      <c r="DQ49" s="71"/>
      <c r="DR49" s="68">
        <f t="shared" si="271"/>
        <v>0</v>
      </c>
      <c r="DS49" s="69">
        <f t="shared" si="272"/>
        <v>0</v>
      </c>
      <c r="DT49" s="70" t="s">
        <v>174</v>
      </c>
      <c r="DU49" s="71" t="s">
        <v>175</v>
      </c>
      <c r="DV49" s="98"/>
      <c r="DW49" s="75">
        <f t="shared" si="278"/>
        <v>0</v>
      </c>
      <c r="DX49" s="71"/>
      <c r="DY49" s="68">
        <f t="shared" si="273"/>
        <v>0</v>
      </c>
      <c r="DZ49" s="69">
        <f t="shared" si="274"/>
        <v>0</v>
      </c>
      <c r="EA49" s="70" t="s">
        <v>174</v>
      </c>
      <c r="EB49" s="71" t="s">
        <v>175</v>
      </c>
      <c r="EC49" s="77">
        <f t="shared" si="67"/>
        <v>70</v>
      </c>
      <c r="ED49" s="88"/>
      <c r="EE49" s="71"/>
      <c r="EF49" s="68">
        <f t="shared" si="275"/>
        <v>1</v>
      </c>
      <c r="EG49" s="69">
        <f t="shared" si="276"/>
        <v>0</v>
      </c>
      <c r="EH49" s="70" t="s">
        <v>174</v>
      </c>
      <c r="EI49" s="71" t="s">
        <v>175</v>
      </c>
      <c r="EJ49" s="80" t="s">
        <v>173</v>
      </c>
      <c r="EK49" s="78">
        <v>2024</v>
      </c>
      <c r="EL49" s="79" t="str">
        <f>+VLOOKUP(C49,[1]Listas_desplega!$AI$22:$AJ$44,2,0)</f>
        <v>DF_GT</v>
      </c>
      <c r="EM49" s="79" t="str">
        <f>+VLOOKUP(I49,[1]Listas_desplega!$BY$2:$BZ$7,2,0)</f>
        <v>T_2</v>
      </c>
      <c r="EN49" s="79" t="str">
        <f>+VLOOKUP(J49,[1]Listas_desplega!$BY$10:$BZ$23,2,0)</f>
        <v>T_2_C_2</v>
      </c>
      <c r="EO49" s="79" t="str">
        <f>+VLOOKUP(K49,[1]Listas_desplega!$BY$27:$BZ$54,2,0)</f>
        <v>T_2_C_2_ET_1</v>
      </c>
      <c r="EP49" s="79" t="e">
        <f>+VLOOKUP(L49,[1]Listas_desplega!$BY$57:$BZ$105,2,0)</f>
        <v>#N/A</v>
      </c>
      <c r="EQ49" s="80" t="e">
        <f>+VLOOKUP(M49,[1]Listas_desplega!$J$2:$K$11,2,FALSE)</f>
        <v>#N/A</v>
      </c>
      <c r="ER49" s="80"/>
    </row>
    <row r="50" spans="1:148" s="81" customFormat="1" ht="15" customHeight="1" x14ac:dyDescent="0.25">
      <c r="A50" s="51" t="str">
        <f t="shared" si="18"/>
        <v>18_VPBM_2024</v>
      </c>
      <c r="B50" s="52" t="s">
        <v>152</v>
      </c>
      <c r="C50" s="53" t="s">
        <v>456</v>
      </c>
      <c r="D50" s="53" t="s">
        <v>488</v>
      </c>
      <c r="E50" s="54" t="s">
        <v>154</v>
      </c>
      <c r="F50" s="54" t="s">
        <v>155</v>
      </c>
      <c r="G50" s="55" t="s">
        <v>156</v>
      </c>
      <c r="H50" s="159" t="s">
        <v>334</v>
      </c>
      <c r="I50" s="54" t="s">
        <v>457</v>
      </c>
      <c r="J50" s="54" t="s">
        <v>458</v>
      </c>
      <c r="K50" s="90" t="s">
        <v>459</v>
      </c>
      <c r="L50" s="90" t="s">
        <v>494</v>
      </c>
      <c r="M50" s="53" t="s">
        <v>312</v>
      </c>
      <c r="N50" s="90" t="s">
        <v>483</v>
      </c>
      <c r="O50" s="60">
        <v>18</v>
      </c>
      <c r="P50" s="54" t="s">
        <v>495</v>
      </c>
      <c r="Q50" s="61" t="s">
        <v>165</v>
      </c>
      <c r="R50" s="61" t="s">
        <v>496</v>
      </c>
      <c r="S50" s="54" t="s">
        <v>497</v>
      </c>
      <c r="T50" s="60" t="s">
        <v>168</v>
      </c>
      <c r="U50" s="60" t="s">
        <v>182</v>
      </c>
      <c r="V50" s="60">
        <v>0</v>
      </c>
      <c r="W50" s="54" t="s">
        <v>498</v>
      </c>
      <c r="X50" s="60" t="s">
        <v>171</v>
      </c>
      <c r="Y50" s="52"/>
      <c r="Z50" s="61"/>
      <c r="AA50" s="61"/>
      <c r="AB50" s="61"/>
      <c r="AC50" s="61"/>
      <c r="AD50" s="61"/>
      <c r="AE50" s="61"/>
      <c r="AF50" s="61"/>
      <c r="AG50" s="61"/>
      <c r="AH50" s="60"/>
      <c r="AI50" s="60"/>
      <c r="AJ50" s="60"/>
      <c r="AK50" s="60"/>
      <c r="AL50" s="60"/>
      <c r="AM50" s="60"/>
      <c r="AN50" s="60"/>
      <c r="AO50" s="60"/>
      <c r="AP50" s="60"/>
      <c r="AQ50" s="60"/>
      <c r="AR50" s="62"/>
      <c r="AS50" s="60"/>
      <c r="AT50" s="63">
        <v>96</v>
      </c>
      <c r="AU50" s="63">
        <v>96</v>
      </c>
      <c r="AV50" s="63">
        <v>96</v>
      </c>
      <c r="AW50" s="63">
        <v>96</v>
      </c>
      <c r="AX50" s="63">
        <v>96</v>
      </c>
      <c r="AY50" s="63">
        <v>96</v>
      </c>
      <c r="AZ50" s="95"/>
      <c r="BA50" s="95"/>
      <c r="BB50" s="95"/>
      <c r="BC50" s="96"/>
      <c r="BD50" s="76">
        <v>0</v>
      </c>
      <c r="BE50" s="170"/>
      <c r="BF50" s="171"/>
      <c r="BG50" s="68">
        <f t="shared" si="253"/>
        <v>0</v>
      </c>
      <c r="BH50" s="69">
        <f t="shared" si="254"/>
        <v>0</v>
      </c>
      <c r="BI50" s="70" t="s">
        <v>174</v>
      </c>
      <c r="BJ50" s="172" t="s">
        <v>499</v>
      </c>
      <c r="BK50" s="76">
        <v>0</v>
      </c>
      <c r="BL50" s="75">
        <f>IF(BI50="SI",BE50,0)</f>
        <v>0</v>
      </c>
      <c r="BM50" s="71"/>
      <c r="BN50" s="68">
        <f t="shared" si="255"/>
        <v>0</v>
      </c>
      <c r="BO50" s="69">
        <f t="shared" si="256"/>
        <v>0</v>
      </c>
      <c r="BP50" s="70" t="s">
        <v>174</v>
      </c>
      <c r="BQ50" s="172" t="s">
        <v>500</v>
      </c>
      <c r="BR50" s="86">
        <v>24</v>
      </c>
      <c r="BS50" s="85"/>
      <c r="BT50" s="67" t="s">
        <v>501</v>
      </c>
      <c r="BU50" s="68">
        <f t="shared" si="257"/>
        <v>0.25</v>
      </c>
      <c r="BV50" s="69">
        <f>+IF(BW50="SI",IFERROR((IF(BW50="SI",BS50,0)/AV50),"REVISAR"),0)</f>
        <v>0</v>
      </c>
      <c r="BW50" s="70" t="s">
        <v>205</v>
      </c>
      <c r="BX50" s="67" t="s">
        <v>502</v>
      </c>
      <c r="BY50" s="86">
        <f>+BR50</f>
        <v>24</v>
      </c>
      <c r="BZ50" s="75">
        <f t="shared" ref="BZ50:BZ52" si="282">IF(BW50="SI",BR50,0)</f>
        <v>0</v>
      </c>
      <c r="CA50" s="71"/>
      <c r="CB50" s="68">
        <f t="shared" si="259"/>
        <v>0.25</v>
      </c>
      <c r="CC50" s="69">
        <f t="shared" si="260"/>
        <v>0</v>
      </c>
      <c r="CD50" s="70" t="s">
        <v>174</v>
      </c>
      <c r="CE50" s="71" t="s">
        <v>175</v>
      </c>
      <c r="CF50" s="86">
        <f>+BY50</f>
        <v>24</v>
      </c>
      <c r="CG50" s="75">
        <f t="shared" si="280"/>
        <v>0</v>
      </c>
      <c r="CH50" s="71"/>
      <c r="CI50" s="68">
        <f t="shared" si="261"/>
        <v>0.25</v>
      </c>
      <c r="CJ50" s="69">
        <f t="shared" si="262"/>
        <v>0</v>
      </c>
      <c r="CK50" s="70" t="s">
        <v>174</v>
      </c>
      <c r="CL50" s="71" t="s">
        <v>175</v>
      </c>
      <c r="CM50" s="86">
        <v>48</v>
      </c>
      <c r="CN50" s="71"/>
      <c r="CO50" s="71"/>
      <c r="CP50" s="68">
        <f t="shared" si="263"/>
        <v>0.5</v>
      </c>
      <c r="CQ50" s="69">
        <f t="shared" si="264"/>
        <v>0</v>
      </c>
      <c r="CR50" s="70" t="s">
        <v>174</v>
      </c>
      <c r="CS50" s="71" t="s">
        <v>175</v>
      </c>
      <c r="CT50" s="86">
        <f>+CM50</f>
        <v>48</v>
      </c>
      <c r="CU50" s="75">
        <f t="shared" ref="CU50:CU52" si="283">IF(CR50="SI",CN50,0)</f>
        <v>0</v>
      </c>
      <c r="CV50" s="71"/>
      <c r="CW50" s="68">
        <f t="shared" si="265"/>
        <v>0.5</v>
      </c>
      <c r="CX50" s="69">
        <f t="shared" si="266"/>
        <v>0</v>
      </c>
      <c r="CY50" s="70" t="s">
        <v>174</v>
      </c>
      <c r="CZ50" s="71" t="s">
        <v>175</v>
      </c>
      <c r="DA50" s="77">
        <f t="shared" ref="DA50:DA57" si="284">+CT50</f>
        <v>48</v>
      </c>
      <c r="DB50" s="75">
        <f t="shared" ref="DB50:DB52" si="285">IF(CY50="SI",CU50,0)</f>
        <v>0</v>
      </c>
      <c r="DC50" s="71"/>
      <c r="DD50" s="68">
        <f t="shared" si="267"/>
        <v>0.5</v>
      </c>
      <c r="DE50" s="69">
        <f t="shared" si="268"/>
        <v>0</v>
      </c>
      <c r="DF50" s="70" t="s">
        <v>174</v>
      </c>
      <c r="DG50" s="71" t="s">
        <v>175</v>
      </c>
      <c r="DH50" s="77">
        <v>62</v>
      </c>
      <c r="DI50" s="71"/>
      <c r="DJ50" s="71"/>
      <c r="DK50" s="68">
        <f t="shared" si="269"/>
        <v>0.64583333333333337</v>
      </c>
      <c r="DL50" s="69">
        <f t="shared" si="270"/>
        <v>0</v>
      </c>
      <c r="DM50" s="70" t="s">
        <v>174</v>
      </c>
      <c r="DN50" s="71" t="s">
        <v>175</v>
      </c>
      <c r="DO50" s="77">
        <f>+DH50</f>
        <v>62</v>
      </c>
      <c r="DP50" s="75">
        <f t="shared" si="281"/>
        <v>0</v>
      </c>
      <c r="DQ50" s="71"/>
      <c r="DR50" s="68">
        <f t="shared" si="271"/>
        <v>0.64583333333333337</v>
      </c>
      <c r="DS50" s="69">
        <f t="shared" si="272"/>
        <v>0</v>
      </c>
      <c r="DT50" s="70" t="s">
        <v>174</v>
      </c>
      <c r="DU50" s="71" t="s">
        <v>175</v>
      </c>
      <c r="DV50" s="77">
        <f>+DO50</f>
        <v>62</v>
      </c>
      <c r="DW50" s="75">
        <f t="shared" si="278"/>
        <v>0</v>
      </c>
      <c r="DX50" s="71"/>
      <c r="DY50" s="68">
        <f t="shared" si="273"/>
        <v>0.64583333333333337</v>
      </c>
      <c r="DZ50" s="69">
        <f t="shared" si="274"/>
        <v>0</v>
      </c>
      <c r="EA50" s="70" t="s">
        <v>174</v>
      </c>
      <c r="EB50" s="71" t="s">
        <v>175</v>
      </c>
      <c r="EC50" s="77">
        <f>+AV50</f>
        <v>96</v>
      </c>
      <c r="ED50" s="71"/>
      <c r="EE50" s="71"/>
      <c r="EF50" s="68">
        <f t="shared" si="275"/>
        <v>1</v>
      </c>
      <c r="EG50" s="69">
        <f t="shared" si="276"/>
        <v>0</v>
      </c>
      <c r="EH50" s="70" t="s">
        <v>174</v>
      </c>
      <c r="EI50" s="71" t="s">
        <v>175</v>
      </c>
      <c r="EJ50" s="78" t="s">
        <v>173</v>
      </c>
      <c r="EK50" s="78">
        <v>2024</v>
      </c>
      <c r="EL50" s="79" t="str">
        <f>+VLOOKUP(C50,[1]Listas_desplega!$AI$22:$AJ$44,2,0)</f>
        <v>DF_GT</v>
      </c>
      <c r="EM50" s="79" t="str">
        <f>+VLOOKUP(I50,[1]Listas_desplega!$BY$2:$BZ$7,2,0)</f>
        <v>T_5</v>
      </c>
      <c r="EN50" s="79" t="str">
        <f>+VLOOKUP(J50,[1]Listas_desplega!$BY$10:$BZ$23,2,0)</f>
        <v>T_5_C_1</v>
      </c>
      <c r="EO50" s="79" t="str">
        <f>+VLOOKUP(K50,[1]Listas_desplega!$BY$27:$BZ$54,2,0)</f>
        <v>T_5_C_1_ET_1</v>
      </c>
      <c r="EP50" s="79" t="str">
        <f>+VLOOKUP(L50,[1]Listas_desplega!$BY$57:$BZ$105,2,0)</f>
        <v>T_5_C_1_ET_1_CPT_5</v>
      </c>
      <c r="EQ50" s="80" t="str">
        <f>+VLOOKUP(M50,[1]Listas_desplega!$J$2:$K$11,2,FALSE)</f>
        <v>Eje_E_5</v>
      </c>
      <c r="ER50" s="80"/>
    </row>
    <row r="51" spans="1:148" s="81" customFormat="1" ht="15" customHeight="1" x14ac:dyDescent="0.25">
      <c r="A51" s="51" t="str">
        <f t="shared" si="18"/>
        <v>19_VPBM_2024</v>
      </c>
      <c r="B51" s="52" t="s">
        <v>152</v>
      </c>
      <c r="C51" s="53" t="s">
        <v>456</v>
      </c>
      <c r="D51" s="53" t="s">
        <v>488</v>
      </c>
      <c r="E51" s="54" t="s">
        <v>154</v>
      </c>
      <c r="F51" s="54" t="s">
        <v>155</v>
      </c>
      <c r="G51" s="55" t="s">
        <v>156</v>
      </c>
      <c r="H51" s="159" t="s">
        <v>334</v>
      </c>
      <c r="I51" s="54" t="s">
        <v>457</v>
      </c>
      <c r="J51" s="54" t="s">
        <v>458</v>
      </c>
      <c r="K51" s="90" t="s">
        <v>459</v>
      </c>
      <c r="L51" s="90" t="s">
        <v>494</v>
      </c>
      <c r="M51" s="53" t="s">
        <v>312</v>
      </c>
      <c r="N51" s="90" t="s">
        <v>483</v>
      </c>
      <c r="O51" s="60">
        <v>19</v>
      </c>
      <c r="P51" s="54" t="s">
        <v>503</v>
      </c>
      <c r="Q51" s="61" t="s">
        <v>165</v>
      </c>
      <c r="R51" s="61" t="s">
        <v>166</v>
      </c>
      <c r="S51" s="54" t="s">
        <v>504</v>
      </c>
      <c r="T51" s="60" t="s">
        <v>168</v>
      </c>
      <c r="U51" s="60" t="s">
        <v>182</v>
      </c>
      <c r="V51" s="60">
        <v>0</v>
      </c>
      <c r="W51" s="54" t="s">
        <v>498</v>
      </c>
      <c r="X51" s="60" t="s">
        <v>171</v>
      </c>
      <c r="Y51" s="52"/>
      <c r="Z51" s="61"/>
      <c r="AA51" s="61"/>
      <c r="AB51" s="61"/>
      <c r="AC51" s="61"/>
      <c r="AD51" s="61"/>
      <c r="AE51" s="61"/>
      <c r="AF51" s="61"/>
      <c r="AG51" s="61"/>
      <c r="AH51" s="60"/>
      <c r="AI51" s="60"/>
      <c r="AJ51" s="60"/>
      <c r="AK51" s="60"/>
      <c r="AL51" s="60"/>
      <c r="AM51" s="60"/>
      <c r="AN51" s="60"/>
      <c r="AO51" s="60"/>
      <c r="AP51" s="60"/>
      <c r="AQ51" s="60"/>
      <c r="AR51" s="62"/>
      <c r="AS51" s="60"/>
      <c r="AT51" s="63">
        <v>0</v>
      </c>
      <c r="AU51" s="63"/>
      <c r="AV51" s="63">
        <v>97</v>
      </c>
      <c r="AW51" s="63"/>
      <c r="AX51" s="63"/>
      <c r="AY51" s="63">
        <v>97</v>
      </c>
      <c r="AZ51" s="60"/>
      <c r="BA51" s="60"/>
      <c r="BB51" s="60"/>
      <c r="BC51" s="64"/>
      <c r="BD51" s="76">
        <v>0</v>
      </c>
      <c r="BE51" s="170"/>
      <c r="BF51" s="173" t="s">
        <v>505</v>
      </c>
      <c r="BG51" s="68">
        <f t="shared" si="253"/>
        <v>0</v>
      </c>
      <c r="BH51" s="69">
        <f t="shared" si="254"/>
        <v>0</v>
      </c>
      <c r="BI51" s="70" t="s">
        <v>174</v>
      </c>
      <c r="BJ51" s="172" t="s">
        <v>499</v>
      </c>
      <c r="BK51" s="76">
        <v>0</v>
      </c>
      <c r="BL51" s="75">
        <f>IF(BI51="SI",BE51,0)</f>
        <v>0</v>
      </c>
      <c r="BM51" s="71"/>
      <c r="BN51" s="68">
        <f t="shared" si="255"/>
        <v>0</v>
      </c>
      <c r="BO51" s="69">
        <f t="shared" si="256"/>
        <v>0</v>
      </c>
      <c r="BP51" s="70" t="s">
        <v>174</v>
      </c>
      <c r="BQ51" s="172" t="s">
        <v>500</v>
      </c>
      <c r="BR51" s="86">
        <v>24</v>
      </c>
      <c r="BS51" s="85"/>
      <c r="BT51" s="67" t="s">
        <v>506</v>
      </c>
      <c r="BU51" s="68">
        <f t="shared" si="257"/>
        <v>0.24742268041237114</v>
      </c>
      <c r="BV51" s="69">
        <f t="shared" ref="BV51:BV57" si="286">+IF(BW51="SI",IFERROR((IF(BW51="SI",BS51,0)/AV51),"REVISAR"),0)</f>
        <v>0</v>
      </c>
      <c r="BW51" s="70" t="s">
        <v>205</v>
      </c>
      <c r="BX51" s="67" t="s">
        <v>507</v>
      </c>
      <c r="BY51" s="86">
        <f>+BR51</f>
        <v>24</v>
      </c>
      <c r="BZ51" s="75">
        <f t="shared" si="282"/>
        <v>0</v>
      </c>
      <c r="CA51" s="71"/>
      <c r="CB51" s="68">
        <f t="shared" si="259"/>
        <v>0.24742268041237114</v>
      </c>
      <c r="CC51" s="69">
        <f t="shared" si="260"/>
        <v>0</v>
      </c>
      <c r="CD51" s="70" t="s">
        <v>174</v>
      </c>
      <c r="CE51" s="71" t="s">
        <v>175</v>
      </c>
      <c r="CF51" s="86">
        <f>+BY51</f>
        <v>24</v>
      </c>
      <c r="CG51" s="75">
        <f t="shared" si="280"/>
        <v>0</v>
      </c>
      <c r="CH51" s="71"/>
      <c r="CI51" s="68">
        <f t="shared" si="261"/>
        <v>0.24742268041237114</v>
      </c>
      <c r="CJ51" s="69">
        <f t="shared" si="262"/>
        <v>0</v>
      </c>
      <c r="CK51" s="70" t="s">
        <v>174</v>
      </c>
      <c r="CL51" s="71" t="s">
        <v>175</v>
      </c>
      <c r="CM51" s="86">
        <v>48</v>
      </c>
      <c r="CN51" s="71"/>
      <c r="CO51" s="71"/>
      <c r="CP51" s="68">
        <f t="shared" si="263"/>
        <v>0.49484536082474229</v>
      </c>
      <c r="CQ51" s="69">
        <f t="shared" si="264"/>
        <v>0</v>
      </c>
      <c r="CR51" s="70" t="s">
        <v>174</v>
      </c>
      <c r="CS51" s="71" t="s">
        <v>175</v>
      </c>
      <c r="CT51" s="86">
        <f>+CM51</f>
        <v>48</v>
      </c>
      <c r="CU51" s="75">
        <f t="shared" si="283"/>
        <v>0</v>
      </c>
      <c r="CV51" s="71"/>
      <c r="CW51" s="68">
        <f t="shared" si="265"/>
        <v>0.49484536082474229</v>
      </c>
      <c r="CX51" s="69">
        <f t="shared" si="266"/>
        <v>0</v>
      </c>
      <c r="CY51" s="70" t="s">
        <v>174</v>
      </c>
      <c r="CZ51" s="71" t="s">
        <v>175</v>
      </c>
      <c r="DA51" s="77">
        <f t="shared" si="284"/>
        <v>48</v>
      </c>
      <c r="DB51" s="75">
        <f t="shared" si="285"/>
        <v>0</v>
      </c>
      <c r="DC51" s="71"/>
      <c r="DD51" s="68">
        <f t="shared" si="267"/>
        <v>0.49484536082474229</v>
      </c>
      <c r="DE51" s="69">
        <f t="shared" si="268"/>
        <v>0</v>
      </c>
      <c r="DF51" s="70" t="s">
        <v>174</v>
      </c>
      <c r="DG51" s="71" t="s">
        <v>175</v>
      </c>
      <c r="DH51" s="77">
        <v>62</v>
      </c>
      <c r="DI51" s="71"/>
      <c r="DJ51" s="71"/>
      <c r="DK51" s="68">
        <f t="shared" si="269"/>
        <v>0.63917525773195871</v>
      </c>
      <c r="DL51" s="69">
        <f t="shared" si="270"/>
        <v>0</v>
      </c>
      <c r="DM51" s="70" t="s">
        <v>174</v>
      </c>
      <c r="DN51" s="71" t="s">
        <v>175</v>
      </c>
      <c r="DO51" s="77">
        <f>+DH51</f>
        <v>62</v>
      </c>
      <c r="DP51" s="75">
        <f t="shared" si="281"/>
        <v>0</v>
      </c>
      <c r="DQ51" s="71"/>
      <c r="DR51" s="68">
        <f t="shared" si="271"/>
        <v>0.63917525773195871</v>
      </c>
      <c r="DS51" s="69">
        <f t="shared" si="272"/>
        <v>0</v>
      </c>
      <c r="DT51" s="70" t="s">
        <v>174</v>
      </c>
      <c r="DU51" s="71" t="s">
        <v>175</v>
      </c>
      <c r="DV51" s="77">
        <f>+DO51</f>
        <v>62</v>
      </c>
      <c r="DW51" s="75">
        <f t="shared" si="278"/>
        <v>0</v>
      </c>
      <c r="DX51" s="71"/>
      <c r="DY51" s="68">
        <f t="shared" si="273"/>
        <v>0.63917525773195871</v>
      </c>
      <c r="DZ51" s="69">
        <f t="shared" si="274"/>
        <v>0</v>
      </c>
      <c r="EA51" s="70" t="s">
        <v>174</v>
      </c>
      <c r="EB51" s="71" t="s">
        <v>175</v>
      </c>
      <c r="EC51" s="77">
        <f t="shared" ref="EC51:EC53" si="287">+AV51</f>
        <v>97</v>
      </c>
      <c r="ED51" s="71"/>
      <c r="EE51" s="71"/>
      <c r="EF51" s="68">
        <f t="shared" si="275"/>
        <v>1</v>
      </c>
      <c r="EG51" s="69">
        <f t="shared" si="276"/>
        <v>0</v>
      </c>
      <c r="EH51" s="70" t="s">
        <v>174</v>
      </c>
      <c r="EI51" s="71" t="s">
        <v>175</v>
      </c>
      <c r="EJ51" s="78" t="s">
        <v>173</v>
      </c>
      <c r="EK51" s="78">
        <v>2024</v>
      </c>
      <c r="EL51" s="79" t="str">
        <f>+VLOOKUP(C51,[1]Listas_desplega!$AI$22:$AJ$44,2,0)</f>
        <v>DF_GT</v>
      </c>
      <c r="EM51" s="79" t="str">
        <f>+VLOOKUP(I51,[1]Listas_desplega!$BY$2:$BZ$7,2,0)</f>
        <v>T_5</v>
      </c>
      <c r="EN51" s="79" t="str">
        <f>+VLOOKUP(J51,[1]Listas_desplega!$BY$10:$BZ$23,2,0)</f>
        <v>T_5_C_1</v>
      </c>
      <c r="EO51" s="79" t="str">
        <f>+VLOOKUP(K51,[1]Listas_desplega!$BY$27:$BZ$54,2,0)</f>
        <v>T_5_C_1_ET_1</v>
      </c>
      <c r="EP51" s="79" t="str">
        <f>+VLOOKUP(L51,[1]Listas_desplega!$BY$57:$BZ$105,2,0)</f>
        <v>T_5_C_1_ET_1_CPT_5</v>
      </c>
      <c r="EQ51" s="80" t="str">
        <f>+VLOOKUP(M51,[1]Listas_desplega!$J$2:$K$11,2,FALSE)</f>
        <v>Eje_E_5</v>
      </c>
      <c r="ER51" s="80"/>
    </row>
    <row r="52" spans="1:148" s="81" customFormat="1" ht="15" customHeight="1" x14ac:dyDescent="0.25">
      <c r="A52" s="51" t="str">
        <f t="shared" si="18"/>
        <v>20_VPBM_2024</v>
      </c>
      <c r="B52" s="52" t="s">
        <v>152</v>
      </c>
      <c r="C52" s="53" t="s">
        <v>456</v>
      </c>
      <c r="D52" s="53" t="s">
        <v>488</v>
      </c>
      <c r="E52" s="54" t="s">
        <v>154</v>
      </c>
      <c r="F52" s="54" t="s">
        <v>155</v>
      </c>
      <c r="G52" s="55" t="s">
        <v>156</v>
      </c>
      <c r="H52" s="159" t="s">
        <v>334</v>
      </c>
      <c r="I52" s="54" t="s">
        <v>457</v>
      </c>
      <c r="J52" s="54" t="s">
        <v>458</v>
      </c>
      <c r="K52" s="90" t="s">
        <v>459</v>
      </c>
      <c r="L52" s="90" t="s">
        <v>494</v>
      </c>
      <c r="M52" s="53" t="s">
        <v>312</v>
      </c>
      <c r="N52" s="90" t="s">
        <v>483</v>
      </c>
      <c r="O52" s="60">
        <v>20</v>
      </c>
      <c r="P52" s="54" t="s">
        <v>508</v>
      </c>
      <c r="Q52" s="61" t="s">
        <v>386</v>
      </c>
      <c r="R52" s="59" t="s">
        <v>212</v>
      </c>
      <c r="S52" s="54" t="s">
        <v>509</v>
      </c>
      <c r="T52" s="60" t="s">
        <v>181</v>
      </c>
      <c r="U52" s="60" t="s">
        <v>182</v>
      </c>
      <c r="V52" s="60">
        <v>0</v>
      </c>
      <c r="W52" s="54" t="s">
        <v>510</v>
      </c>
      <c r="X52" s="60" t="s">
        <v>171</v>
      </c>
      <c r="Y52" s="52"/>
      <c r="Z52" s="61"/>
      <c r="AA52" s="61"/>
      <c r="AB52" s="61"/>
      <c r="AC52" s="61"/>
      <c r="AD52" s="61"/>
      <c r="AE52" s="61"/>
      <c r="AF52" s="61"/>
      <c r="AG52" s="61"/>
      <c r="AH52" s="60"/>
      <c r="AI52" s="60"/>
      <c r="AJ52" s="60"/>
      <c r="AK52" s="60"/>
      <c r="AL52" s="60"/>
      <c r="AM52" s="60"/>
      <c r="AN52" s="60"/>
      <c r="AO52" s="60"/>
      <c r="AP52" s="60"/>
      <c r="AQ52" s="60"/>
      <c r="AR52" s="62"/>
      <c r="AS52" s="60"/>
      <c r="AT52" s="63">
        <v>100</v>
      </c>
      <c r="AU52" s="63">
        <v>100</v>
      </c>
      <c r="AV52" s="63">
        <v>100</v>
      </c>
      <c r="AW52" s="63">
        <v>100</v>
      </c>
      <c r="AX52" s="63">
        <v>100</v>
      </c>
      <c r="AY52" s="63">
        <v>100</v>
      </c>
      <c r="AZ52" s="60"/>
      <c r="BA52" s="60"/>
      <c r="BB52" s="60"/>
      <c r="BC52" s="64"/>
      <c r="BD52" s="77">
        <v>0</v>
      </c>
      <c r="BE52" s="170"/>
      <c r="BF52" s="173" t="s">
        <v>511</v>
      </c>
      <c r="BG52" s="68">
        <f t="shared" si="253"/>
        <v>0</v>
      </c>
      <c r="BH52" s="69">
        <f t="shared" si="254"/>
        <v>0</v>
      </c>
      <c r="BI52" s="70" t="s">
        <v>205</v>
      </c>
      <c r="BJ52" s="130" t="s">
        <v>512</v>
      </c>
      <c r="BK52" s="86">
        <v>0</v>
      </c>
      <c r="BL52" s="75">
        <f>IF(BI52="SI",BE52,0)</f>
        <v>0</v>
      </c>
      <c r="BM52" s="67"/>
      <c r="BN52" s="68">
        <f t="shared" si="255"/>
        <v>0</v>
      </c>
      <c r="BO52" s="69">
        <f t="shared" si="256"/>
        <v>0</v>
      </c>
      <c r="BP52" s="70" t="s">
        <v>205</v>
      </c>
      <c r="BQ52" s="174" t="s">
        <v>478</v>
      </c>
      <c r="BR52" s="148">
        <v>10</v>
      </c>
      <c r="BS52" s="71"/>
      <c r="BT52" s="67"/>
      <c r="BU52" s="68">
        <f t="shared" si="257"/>
        <v>0.1</v>
      </c>
      <c r="BV52" s="69">
        <f t="shared" si="286"/>
        <v>0</v>
      </c>
      <c r="BW52" s="70" t="s">
        <v>205</v>
      </c>
      <c r="BX52" s="67" t="s">
        <v>479</v>
      </c>
      <c r="BY52" s="86">
        <f>+BR52</f>
        <v>10</v>
      </c>
      <c r="BZ52" s="75">
        <f t="shared" si="282"/>
        <v>0</v>
      </c>
      <c r="CA52" s="71"/>
      <c r="CB52" s="68">
        <f t="shared" si="259"/>
        <v>0.1</v>
      </c>
      <c r="CC52" s="69">
        <f t="shared" si="260"/>
        <v>0</v>
      </c>
      <c r="CD52" s="70" t="s">
        <v>174</v>
      </c>
      <c r="CE52" s="71" t="s">
        <v>175</v>
      </c>
      <c r="CF52" s="86">
        <f>+BY52</f>
        <v>10</v>
      </c>
      <c r="CG52" s="75">
        <f t="shared" si="280"/>
        <v>0</v>
      </c>
      <c r="CH52" s="71"/>
      <c r="CI52" s="68">
        <f t="shared" si="261"/>
        <v>0.1</v>
      </c>
      <c r="CJ52" s="69">
        <f t="shared" si="262"/>
        <v>0</v>
      </c>
      <c r="CK52" s="70" t="s">
        <v>174</v>
      </c>
      <c r="CL52" s="71" t="s">
        <v>175</v>
      </c>
      <c r="CM52" s="86">
        <v>40</v>
      </c>
      <c r="CN52" s="71"/>
      <c r="CO52" s="71"/>
      <c r="CP52" s="68">
        <f t="shared" si="263"/>
        <v>0.4</v>
      </c>
      <c r="CQ52" s="69">
        <f t="shared" si="264"/>
        <v>0</v>
      </c>
      <c r="CR52" s="70" t="s">
        <v>174</v>
      </c>
      <c r="CS52" s="71" t="s">
        <v>175</v>
      </c>
      <c r="CT52" s="86">
        <f>+CM52</f>
        <v>40</v>
      </c>
      <c r="CU52" s="75">
        <f t="shared" si="283"/>
        <v>0</v>
      </c>
      <c r="CV52" s="71"/>
      <c r="CW52" s="68">
        <f t="shared" si="265"/>
        <v>0.4</v>
      </c>
      <c r="CX52" s="69">
        <f t="shared" si="266"/>
        <v>0</v>
      </c>
      <c r="CY52" s="70" t="s">
        <v>174</v>
      </c>
      <c r="CZ52" s="71" t="s">
        <v>175</v>
      </c>
      <c r="DA52" s="77">
        <f t="shared" si="284"/>
        <v>40</v>
      </c>
      <c r="DB52" s="75">
        <f t="shared" si="285"/>
        <v>0</v>
      </c>
      <c r="DC52" s="71"/>
      <c r="DD52" s="68">
        <f t="shared" si="267"/>
        <v>0.4</v>
      </c>
      <c r="DE52" s="69">
        <f t="shared" si="268"/>
        <v>0</v>
      </c>
      <c r="DF52" s="70" t="s">
        <v>174</v>
      </c>
      <c r="DG52" s="71" t="s">
        <v>175</v>
      </c>
      <c r="DH52" s="77">
        <v>50</v>
      </c>
      <c r="DI52" s="71"/>
      <c r="DJ52" s="71"/>
      <c r="DK52" s="68">
        <f t="shared" si="269"/>
        <v>0.5</v>
      </c>
      <c r="DL52" s="69">
        <f t="shared" si="270"/>
        <v>0</v>
      </c>
      <c r="DM52" s="70" t="s">
        <v>174</v>
      </c>
      <c r="DN52" s="71" t="s">
        <v>175</v>
      </c>
      <c r="DO52" s="77">
        <f>+DH52</f>
        <v>50</v>
      </c>
      <c r="DP52" s="75">
        <f t="shared" si="281"/>
        <v>0</v>
      </c>
      <c r="DQ52" s="71"/>
      <c r="DR52" s="68">
        <f t="shared" si="271"/>
        <v>0.5</v>
      </c>
      <c r="DS52" s="69">
        <f t="shared" si="272"/>
        <v>0</v>
      </c>
      <c r="DT52" s="70" t="s">
        <v>174</v>
      </c>
      <c r="DU52" s="71" t="s">
        <v>175</v>
      </c>
      <c r="DV52" s="77">
        <f>+DO52</f>
        <v>50</v>
      </c>
      <c r="DW52" s="75">
        <f t="shared" si="278"/>
        <v>0</v>
      </c>
      <c r="DX52" s="71"/>
      <c r="DY52" s="68">
        <f t="shared" si="273"/>
        <v>0.5</v>
      </c>
      <c r="DZ52" s="69">
        <f t="shared" si="274"/>
        <v>0</v>
      </c>
      <c r="EA52" s="70" t="s">
        <v>174</v>
      </c>
      <c r="EB52" s="71" t="s">
        <v>175</v>
      </c>
      <c r="EC52" s="77">
        <f t="shared" si="287"/>
        <v>100</v>
      </c>
      <c r="ED52" s="71"/>
      <c r="EE52" s="71"/>
      <c r="EF52" s="68">
        <f t="shared" si="275"/>
        <v>1</v>
      </c>
      <c r="EG52" s="69">
        <f t="shared" si="276"/>
        <v>0</v>
      </c>
      <c r="EH52" s="70" t="s">
        <v>174</v>
      </c>
      <c r="EI52" s="71" t="s">
        <v>175</v>
      </c>
      <c r="EJ52" s="80" t="s">
        <v>173</v>
      </c>
      <c r="EK52" s="78">
        <v>2024</v>
      </c>
      <c r="EL52" s="79" t="str">
        <f>+VLOOKUP(C52,[1]Listas_desplega!$AI$22:$AJ$44,2,0)</f>
        <v>DF_GT</v>
      </c>
      <c r="EM52" s="79" t="str">
        <f>+VLOOKUP(I52,[1]Listas_desplega!$BY$2:$BZ$7,2,0)</f>
        <v>T_5</v>
      </c>
      <c r="EN52" s="79" t="str">
        <f>+VLOOKUP(J52,[1]Listas_desplega!$BY$10:$BZ$23,2,0)</f>
        <v>T_5_C_1</v>
      </c>
      <c r="EO52" s="79" t="str">
        <f>+VLOOKUP(K52,[1]Listas_desplega!$BY$27:$BZ$54,2,0)</f>
        <v>T_5_C_1_ET_1</v>
      </c>
      <c r="EP52" s="79" t="str">
        <f>+VLOOKUP(L52,[1]Listas_desplega!$BY$57:$BZ$105,2,0)</f>
        <v>T_5_C_1_ET_1_CPT_5</v>
      </c>
      <c r="EQ52" s="80" t="str">
        <f>+VLOOKUP(M52,[1]Listas_desplega!$J$2:$K$11,2,FALSE)</f>
        <v>Eje_E_5</v>
      </c>
      <c r="ER52" s="80"/>
    </row>
    <row r="53" spans="1:148" s="81" customFormat="1" ht="15" customHeight="1" x14ac:dyDescent="0.25">
      <c r="A53" s="51" t="str">
        <f t="shared" si="18"/>
        <v>21_VPBM_2024</v>
      </c>
      <c r="B53" s="52" t="s">
        <v>152</v>
      </c>
      <c r="C53" s="53" t="s">
        <v>456</v>
      </c>
      <c r="D53" s="53" t="s">
        <v>488</v>
      </c>
      <c r="E53" s="54" t="s">
        <v>154</v>
      </c>
      <c r="F53" s="54" t="s">
        <v>155</v>
      </c>
      <c r="G53" s="55" t="s">
        <v>156</v>
      </c>
      <c r="H53" s="159" t="s">
        <v>334</v>
      </c>
      <c r="I53" s="54" t="s">
        <v>158</v>
      </c>
      <c r="J53" s="54" t="s">
        <v>159</v>
      </c>
      <c r="K53" s="90" t="s">
        <v>160</v>
      </c>
      <c r="L53" s="165"/>
      <c r="M53" s="167"/>
      <c r="N53" s="165"/>
      <c r="O53" s="60">
        <v>21</v>
      </c>
      <c r="P53" s="54" t="s">
        <v>513</v>
      </c>
      <c r="Q53" s="61" t="s">
        <v>165</v>
      </c>
      <c r="R53" s="59" t="s">
        <v>212</v>
      </c>
      <c r="S53" s="54" t="s">
        <v>514</v>
      </c>
      <c r="T53" s="60" t="s">
        <v>181</v>
      </c>
      <c r="U53" s="60" t="s">
        <v>193</v>
      </c>
      <c r="V53" s="60">
        <v>0</v>
      </c>
      <c r="W53" s="54" t="s">
        <v>515</v>
      </c>
      <c r="X53" s="60" t="s">
        <v>171</v>
      </c>
      <c r="Y53" s="52"/>
      <c r="Z53" s="61"/>
      <c r="AA53" s="61"/>
      <c r="AB53" s="61"/>
      <c r="AC53" s="61"/>
      <c r="AD53" s="61"/>
      <c r="AE53" s="61"/>
      <c r="AF53" s="61"/>
      <c r="AG53" s="61"/>
      <c r="AH53" s="60"/>
      <c r="AI53" s="60"/>
      <c r="AJ53" s="60"/>
      <c r="AK53" s="60"/>
      <c r="AL53" s="60"/>
      <c r="AM53" s="60"/>
      <c r="AN53" s="60"/>
      <c r="AO53" s="60"/>
      <c r="AP53" s="60"/>
      <c r="AQ53" s="60"/>
      <c r="AR53" s="62"/>
      <c r="AS53" s="60"/>
      <c r="AT53" s="63">
        <v>0</v>
      </c>
      <c r="AU53" s="63">
        <v>40</v>
      </c>
      <c r="AV53" s="63">
        <v>20</v>
      </c>
      <c r="AW53" s="63">
        <v>20</v>
      </c>
      <c r="AX53" s="63">
        <v>20</v>
      </c>
      <c r="AY53" s="63">
        <v>100</v>
      </c>
      <c r="AZ53" s="60"/>
      <c r="BA53" s="60"/>
      <c r="BB53" s="60"/>
      <c r="BC53" s="64"/>
      <c r="BD53" s="76">
        <v>0</v>
      </c>
      <c r="BE53" s="168"/>
      <c r="BF53" s="67"/>
      <c r="BG53" s="68">
        <f t="shared" si="253"/>
        <v>0</v>
      </c>
      <c r="BH53" s="69">
        <f t="shared" si="254"/>
        <v>0</v>
      </c>
      <c r="BI53" s="70" t="s">
        <v>174</v>
      </c>
      <c r="BJ53" s="67" t="s">
        <v>175</v>
      </c>
      <c r="BK53" s="76"/>
      <c r="BL53" s="75">
        <f t="shared" ref="BK53:BL68" si="288">IF(BI53="SI",BE53,0)</f>
        <v>0</v>
      </c>
      <c r="BM53" s="71"/>
      <c r="BN53" s="68">
        <f t="shared" si="255"/>
        <v>0</v>
      </c>
      <c r="BO53" s="69">
        <f t="shared" si="256"/>
        <v>0</v>
      </c>
      <c r="BP53" s="70" t="s">
        <v>174</v>
      </c>
      <c r="BQ53" s="71" t="s">
        <v>175</v>
      </c>
      <c r="BR53" s="76"/>
      <c r="BS53" s="133">
        <v>0</v>
      </c>
      <c r="BT53" s="67"/>
      <c r="BU53" s="68">
        <f t="shared" si="257"/>
        <v>0</v>
      </c>
      <c r="BV53" s="69">
        <f t="shared" si="286"/>
        <v>0</v>
      </c>
      <c r="BW53" s="70" t="s">
        <v>174</v>
      </c>
      <c r="BX53" s="67" t="s">
        <v>175</v>
      </c>
      <c r="BY53" s="86">
        <v>0</v>
      </c>
      <c r="BZ53" s="75">
        <f>IF(BW53="SI",BS53,0)</f>
        <v>0</v>
      </c>
      <c r="CA53" s="71"/>
      <c r="CB53" s="68">
        <f t="shared" si="259"/>
        <v>0</v>
      </c>
      <c r="CC53" s="69">
        <f t="shared" si="260"/>
        <v>0</v>
      </c>
      <c r="CD53" s="70" t="s">
        <v>174</v>
      </c>
      <c r="CE53" s="71" t="s">
        <v>175</v>
      </c>
      <c r="CF53" s="86">
        <v>0</v>
      </c>
      <c r="CG53" s="75">
        <f t="shared" si="280"/>
        <v>0</v>
      </c>
      <c r="CH53" s="71"/>
      <c r="CI53" s="68">
        <f t="shared" si="261"/>
        <v>0</v>
      </c>
      <c r="CJ53" s="69">
        <f t="shared" si="262"/>
        <v>0</v>
      </c>
      <c r="CK53" s="70" t="s">
        <v>174</v>
      </c>
      <c r="CL53" s="71" t="s">
        <v>175</v>
      </c>
      <c r="CM53" s="168"/>
      <c r="CN53" s="75">
        <f>IF(CK53="SI",CG53,0)</f>
        <v>0</v>
      </c>
      <c r="CO53" s="71"/>
      <c r="CP53" s="68">
        <f t="shared" si="263"/>
        <v>0</v>
      </c>
      <c r="CQ53" s="69">
        <f t="shared" si="264"/>
        <v>0</v>
      </c>
      <c r="CR53" s="70" t="s">
        <v>174</v>
      </c>
      <c r="CS53" s="71" t="s">
        <v>175</v>
      </c>
      <c r="CT53" s="148"/>
      <c r="CU53" s="75">
        <f>IF(CR53="SI",CN53,0)</f>
        <v>0</v>
      </c>
      <c r="CV53" s="71"/>
      <c r="CW53" s="68">
        <f t="shared" si="265"/>
        <v>0</v>
      </c>
      <c r="CX53" s="69">
        <f t="shared" si="266"/>
        <v>0</v>
      </c>
      <c r="CY53" s="70" t="s">
        <v>174</v>
      </c>
      <c r="CZ53" s="71" t="s">
        <v>175</v>
      </c>
      <c r="DA53" s="77">
        <f t="shared" si="284"/>
        <v>0</v>
      </c>
      <c r="DB53" s="75">
        <f>IF(CY53="SI",CU53,0)</f>
        <v>0</v>
      </c>
      <c r="DC53" s="71"/>
      <c r="DD53" s="68">
        <f t="shared" si="267"/>
        <v>0</v>
      </c>
      <c r="DE53" s="69">
        <f t="shared" si="268"/>
        <v>0</v>
      </c>
      <c r="DF53" s="70" t="s">
        <v>174</v>
      </c>
      <c r="DG53" s="71" t="s">
        <v>175</v>
      </c>
      <c r="DH53" s="169"/>
      <c r="DI53" s="75">
        <f>IF(DF53="SI",DB53,0)</f>
        <v>0</v>
      </c>
      <c r="DJ53" s="71"/>
      <c r="DK53" s="68">
        <f t="shared" si="269"/>
        <v>0</v>
      </c>
      <c r="DL53" s="69">
        <f t="shared" si="270"/>
        <v>0</v>
      </c>
      <c r="DM53" s="70" t="s">
        <v>174</v>
      </c>
      <c r="DN53" s="71" t="s">
        <v>175</v>
      </c>
      <c r="DO53" s="169"/>
      <c r="DP53" s="75">
        <f t="shared" si="281"/>
        <v>0</v>
      </c>
      <c r="DQ53" s="71"/>
      <c r="DR53" s="68">
        <f t="shared" si="271"/>
        <v>0</v>
      </c>
      <c r="DS53" s="69">
        <f t="shared" si="272"/>
        <v>0</v>
      </c>
      <c r="DT53" s="70" t="s">
        <v>174</v>
      </c>
      <c r="DU53" s="71" t="s">
        <v>175</v>
      </c>
      <c r="DV53" s="98"/>
      <c r="DW53" s="75">
        <f t="shared" si="278"/>
        <v>0</v>
      </c>
      <c r="DX53" s="71"/>
      <c r="DY53" s="68">
        <f t="shared" si="273"/>
        <v>0</v>
      </c>
      <c r="DZ53" s="69">
        <f t="shared" si="274"/>
        <v>0</v>
      </c>
      <c r="EA53" s="70" t="s">
        <v>174</v>
      </c>
      <c r="EB53" s="71" t="s">
        <v>175</v>
      </c>
      <c r="EC53" s="77">
        <f t="shared" si="287"/>
        <v>20</v>
      </c>
      <c r="ED53" s="88"/>
      <c r="EE53" s="71"/>
      <c r="EF53" s="68">
        <f t="shared" si="275"/>
        <v>1</v>
      </c>
      <c r="EG53" s="69">
        <f t="shared" si="276"/>
        <v>0</v>
      </c>
      <c r="EH53" s="70" t="s">
        <v>174</v>
      </c>
      <c r="EI53" s="71" t="s">
        <v>175</v>
      </c>
      <c r="EJ53" s="80" t="s">
        <v>173</v>
      </c>
      <c r="EK53" s="78">
        <v>2024</v>
      </c>
      <c r="EL53" s="79" t="str">
        <f>+VLOOKUP(C53,[1]Listas_desplega!$AI$22:$AJ$44,2,0)</f>
        <v>DF_GT</v>
      </c>
      <c r="EM53" s="79" t="str">
        <f>+VLOOKUP(I53,[1]Listas_desplega!$BY$2:$BZ$7,2,0)</f>
        <v>T_2</v>
      </c>
      <c r="EN53" s="79" t="str">
        <f>+VLOOKUP(J53,[1]Listas_desplega!$BY$10:$BZ$23,2,0)</f>
        <v>T_2_C_2</v>
      </c>
      <c r="EO53" s="79" t="str">
        <f>+VLOOKUP(K53,[1]Listas_desplega!$BY$27:$BZ$54,2,0)</f>
        <v>T_2_C_2_ET_1</v>
      </c>
      <c r="EP53" s="79" t="e">
        <f>+VLOOKUP(L53,[1]Listas_desplega!$BY$57:$BZ$105,2,0)</f>
        <v>#N/A</v>
      </c>
      <c r="EQ53" s="80" t="e">
        <f>+VLOOKUP(M53,[1]Listas_desplega!$J$2:$K$11,2,FALSE)</f>
        <v>#N/A</v>
      </c>
      <c r="ER53" s="80"/>
    </row>
    <row r="54" spans="1:148" s="81" customFormat="1" ht="15" customHeight="1" x14ac:dyDescent="0.25">
      <c r="A54" s="51" t="str">
        <f t="shared" si="18"/>
        <v>22_VPBM_2024</v>
      </c>
      <c r="B54" s="52" t="s">
        <v>152</v>
      </c>
      <c r="C54" s="53" t="s">
        <v>456</v>
      </c>
      <c r="D54" s="53" t="s">
        <v>516</v>
      </c>
      <c r="E54" s="54" t="s">
        <v>154</v>
      </c>
      <c r="F54" s="54" t="s">
        <v>155</v>
      </c>
      <c r="G54" s="55" t="s">
        <v>156</v>
      </c>
      <c r="H54" s="159" t="s">
        <v>334</v>
      </c>
      <c r="I54" s="54" t="s">
        <v>457</v>
      </c>
      <c r="J54" s="54" t="s">
        <v>458</v>
      </c>
      <c r="K54" s="90" t="s">
        <v>459</v>
      </c>
      <c r="L54" s="90" t="s">
        <v>460</v>
      </c>
      <c r="M54" s="53" t="s">
        <v>312</v>
      </c>
      <c r="N54" s="90" t="s">
        <v>483</v>
      </c>
      <c r="O54" s="60">
        <v>22</v>
      </c>
      <c r="P54" s="54" t="s">
        <v>517</v>
      </c>
      <c r="Q54" s="61" t="s">
        <v>165</v>
      </c>
      <c r="R54" s="61" t="s">
        <v>387</v>
      </c>
      <c r="S54" s="54" t="s">
        <v>518</v>
      </c>
      <c r="T54" s="60" t="s">
        <v>168</v>
      </c>
      <c r="U54" s="60" t="s">
        <v>182</v>
      </c>
      <c r="V54" s="60">
        <v>0</v>
      </c>
      <c r="W54" s="54" t="s">
        <v>519</v>
      </c>
      <c r="X54" s="60" t="s">
        <v>171</v>
      </c>
      <c r="Y54" s="52"/>
      <c r="Z54" s="61"/>
      <c r="AA54" s="61"/>
      <c r="AB54" s="61"/>
      <c r="AC54" s="61"/>
      <c r="AD54" s="61"/>
      <c r="AE54" s="61"/>
      <c r="AF54" s="61"/>
      <c r="AG54" s="61"/>
      <c r="AH54" s="60"/>
      <c r="AI54" s="60"/>
      <c r="AJ54" s="60"/>
      <c r="AK54" s="60"/>
      <c r="AL54" s="60"/>
      <c r="AM54" s="60"/>
      <c r="AN54" s="60"/>
      <c r="AO54" s="60"/>
      <c r="AP54" s="60"/>
      <c r="AQ54" s="60"/>
      <c r="AR54" s="62"/>
      <c r="AS54" s="60"/>
      <c r="AT54" s="63">
        <v>96</v>
      </c>
      <c r="AU54" s="63">
        <v>96</v>
      </c>
      <c r="AV54" s="63">
        <v>96</v>
      </c>
      <c r="AW54" s="63">
        <v>96</v>
      </c>
      <c r="AX54" s="63">
        <v>96</v>
      </c>
      <c r="AY54" s="63">
        <v>96</v>
      </c>
      <c r="AZ54" s="60"/>
      <c r="BA54" s="60"/>
      <c r="BB54" s="60"/>
      <c r="BC54" s="64"/>
      <c r="BD54" s="76">
        <v>0</v>
      </c>
      <c r="BE54" s="98"/>
      <c r="BF54" s="67" t="s">
        <v>520</v>
      </c>
      <c r="BG54" s="68">
        <f t="shared" si="253"/>
        <v>0</v>
      </c>
      <c r="BH54" s="69">
        <f t="shared" si="254"/>
        <v>0</v>
      </c>
      <c r="BI54" s="70" t="s">
        <v>174</v>
      </c>
      <c r="BJ54" s="172" t="s">
        <v>499</v>
      </c>
      <c r="BK54" s="76">
        <v>0</v>
      </c>
      <c r="BL54" s="75">
        <f t="shared" si="288"/>
        <v>0</v>
      </c>
      <c r="BM54" s="71"/>
      <c r="BN54" s="68">
        <f t="shared" si="255"/>
        <v>0</v>
      </c>
      <c r="BO54" s="69">
        <f t="shared" si="256"/>
        <v>0</v>
      </c>
      <c r="BP54" s="70" t="s">
        <v>174</v>
      </c>
      <c r="BQ54" s="172" t="s">
        <v>500</v>
      </c>
      <c r="BR54" s="175">
        <v>26</v>
      </c>
      <c r="BS54" s="85">
        <v>26</v>
      </c>
      <c r="BT54" s="67" t="s">
        <v>521</v>
      </c>
      <c r="BU54" s="68">
        <f t="shared" si="257"/>
        <v>0.27083333333333331</v>
      </c>
      <c r="BV54" s="69">
        <f t="shared" si="286"/>
        <v>0.27083333333333331</v>
      </c>
      <c r="BW54" s="70" t="s">
        <v>186</v>
      </c>
      <c r="BX54" s="67" t="s">
        <v>522</v>
      </c>
      <c r="BY54" s="86">
        <f>+BR54</f>
        <v>26</v>
      </c>
      <c r="BZ54" s="75">
        <f t="shared" ref="BZ54:BZ57" si="289">IF(BW54="SI",BR54,0)</f>
        <v>26</v>
      </c>
      <c r="CA54" s="71"/>
      <c r="CB54" s="68">
        <f t="shared" si="259"/>
        <v>0.27083333333333331</v>
      </c>
      <c r="CC54" s="69">
        <f t="shared" si="260"/>
        <v>0</v>
      </c>
      <c r="CD54" s="70" t="s">
        <v>174</v>
      </c>
      <c r="CE54" s="71" t="s">
        <v>175</v>
      </c>
      <c r="CF54" s="86">
        <f>+BY54</f>
        <v>26</v>
      </c>
      <c r="CG54" s="75">
        <f t="shared" si="280"/>
        <v>0</v>
      </c>
      <c r="CH54" s="71"/>
      <c r="CI54" s="68">
        <f t="shared" si="261"/>
        <v>0.27083333333333331</v>
      </c>
      <c r="CJ54" s="69">
        <f t="shared" si="262"/>
        <v>0</v>
      </c>
      <c r="CK54" s="70" t="s">
        <v>174</v>
      </c>
      <c r="CL54" s="71" t="s">
        <v>175</v>
      </c>
      <c r="CM54" s="86"/>
      <c r="CN54" s="71"/>
      <c r="CO54" s="71"/>
      <c r="CP54" s="68">
        <f t="shared" si="263"/>
        <v>0</v>
      </c>
      <c r="CQ54" s="69">
        <f t="shared" si="264"/>
        <v>0</v>
      </c>
      <c r="CR54" s="70" t="s">
        <v>174</v>
      </c>
      <c r="CS54" s="71" t="s">
        <v>175</v>
      </c>
      <c r="CT54" s="86">
        <f>+CM54</f>
        <v>0</v>
      </c>
      <c r="CU54" s="75">
        <f t="shared" ref="CU54:CU57" si="290">IF(CR54="SI",CN54,0)</f>
        <v>0</v>
      </c>
      <c r="CV54" s="71"/>
      <c r="CW54" s="68">
        <f t="shared" si="265"/>
        <v>0</v>
      </c>
      <c r="CX54" s="69">
        <f t="shared" si="266"/>
        <v>0</v>
      </c>
      <c r="CY54" s="70" t="s">
        <v>174</v>
      </c>
      <c r="CZ54" s="71" t="s">
        <v>175</v>
      </c>
      <c r="DA54" s="77">
        <f t="shared" si="284"/>
        <v>0</v>
      </c>
      <c r="DB54" s="75">
        <f t="shared" ref="DB54:DB57" si="291">IF(CY54="SI",CU54,0)</f>
        <v>0</v>
      </c>
      <c r="DC54" s="71"/>
      <c r="DD54" s="68">
        <f t="shared" si="267"/>
        <v>0</v>
      </c>
      <c r="DE54" s="69">
        <f t="shared" si="268"/>
        <v>0</v>
      </c>
      <c r="DF54" s="70" t="s">
        <v>174</v>
      </c>
      <c r="DG54" s="71" t="s">
        <v>175</v>
      </c>
      <c r="DH54" s="77"/>
      <c r="DI54" s="71"/>
      <c r="DJ54" s="71"/>
      <c r="DK54" s="68">
        <f t="shared" si="269"/>
        <v>0</v>
      </c>
      <c r="DL54" s="69">
        <f t="shared" si="270"/>
        <v>0</v>
      </c>
      <c r="DM54" s="70" t="s">
        <v>174</v>
      </c>
      <c r="DN54" s="71" t="s">
        <v>175</v>
      </c>
      <c r="DO54" s="77">
        <f>+DH54</f>
        <v>0</v>
      </c>
      <c r="DP54" s="75">
        <f t="shared" si="281"/>
        <v>0</v>
      </c>
      <c r="DQ54" s="71"/>
      <c r="DR54" s="68">
        <f t="shared" si="271"/>
        <v>0</v>
      </c>
      <c r="DS54" s="69">
        <f t="shared" si="272"/>
        <v>0</v>
      </c>
      <c r="DT54" s="70" t="s">
        <v>174</v>
      </c>
      <c r="DU54" s="71" t="s">
        <v>175</v>
      </c>
      <c r="DV54" s="77">
        <f>+DO54</f>
        <v>0</v>
      </c>
      <c r="DW54" s="75">
        <f t="shared" si="278"/>
        <v>0</v>
      </c>
      <c r="DX54" s="71"/>
      <c r="DY54" s="68">
        <f t="shared" si="273"/>
        <v>0</v>
      </c>
      <c r="DZ54" s="69">
        <f t="shared" si="274"/>
        <v>0</v>
      </c>
      <c r="EA54" s="70" t="s">
        <v>174</v>
      </c>
      <c r="EB54" s="71" t="s">
        <v>175</v>
      </c>
      <c r="EC54" s="77">
        <f>+AV54</f>
        <v>96</v>
      </c>
      <c r="ED54" s="71"/>
      <c r="EE54" s="71"/>
      <c r="EF54" s="68">
        <f t="shared" si="275"/>
        <v>1</v>
      </c>
      <c r="EG54" s="69">
        <f t="shared" si="276"/>
        <v>0</v>
      </c>
      <c r="EH54" s="70" t="s">
        <v>174</v>
      </c>
      <c r="EI54" s="71" t="s">
        <v>175</v>
      </c>
      <c r="EJ54" s="78" t="s">
        <v>173</v>
      </c>
      <c r="EK54" s="78">
        <v>2024</v>
      </c>
      <c r="EL54" s="79" t="str">
        <f>+VLOOKUP(C54,[1]Listas_desplega!$AI$22:$AJ$44,2,0)</f>
        <v>DF_GT</v>
      </c>
      <c r="EM54" s="79" t="str">
        <f>+VLOOKUP(I54,[1]Listas_desplega!$BY$2:$BZ$7,2,0)</f>
        <v>T_5</v>
      </c>
      <c r="EN54" s="79" t="str">
        <f>+VLOOKUP(J55,[1]Listas_desplega!$BY$10:$BZ$23,2,0)</f>
        <v>T_5_C_1</v>
      </c>
      <c r="EO54" s="79" t="str">
        <f>+VLOOKUP(K54,[1]Listas_desplega!$BY$27:$BZ$54,2,0)</f>
        <v>T_5_C_1_ET_1</v>
      </c>
      <c r="EP54" s="79" t="str">
        <f>+VLOOKUP(L54,[1]Listas_desplega!$BY$57:$BZ$105,2,0)</f>
        <v>T_5_C_1_ET_1_CPT_2</v>
      </c>
      <c r="EQ54" s="80" t="str">
        <f>+VLOOKUP(M54,[1]Listas_desplega!$J$2:$K$11,2,FALSE)</f>
        <v>Eje_E_5</v>
      </c>
      <c r="ER54" s="80"/>
    </row>
    <row r="55" spans="1:148" s="81" customFormat="1" ht="15" customHeight="1" x14ac:dyDescent="0.25">
      <c r="A55" s="51" t="str">
        <f t="shared" si="18"/>
        <v>23_VPBM_2024</v>
      </c>
      <c r="B55" s="52" t="s">
        <v>152</v>
      </c>
      <c r="C55" s="53" t="s">
        <v>456</v>
      </c>
      <c r="D55" s="53" t="s">
        <v>523</v>
      </c>
      <c r="E55" s="54" t="s">
        <v>154</v>
      </c>
      <c r="F55" s="54" t="s">
        <v>155</v>
      </c>
      <c r="G55" s="55" t="s">
        <v>156</v>
      </c>
      <c r="H55" s="159" t="s">
        <v>334</v>
      </c>
      <c r="I55" s="54" t="s">
        <v>457</v>
      </c>
      <c r="J55" s="54" t="s">
        <v>458</v>
      </c>
      <c r="K55" s="90" t="s">
        <v>459</v>
      </c>
      <c r="L55" s="90" t="s">
        <v>460</v>
      </c>
      <c r="M55" s="53" t="s">
        <v>312</v>
      </c>
      <c r="N55" s="90" t="s">
        <v>483</v>
      </c>
      <c r="O55" s="60">
        <v>23</v>
      </c>
      <c r="P55" s="54" t="s">
        <v>524</v>
      </c>
      <c r="Q55" s="61" t="s">
        <v>165</v>
      </c>
      <c r="R55" s="61" t="s">
        <v>387</v>
      </c>
      <c r="S55" s="54" t="s">
        <v>525</v>
      </c>
      <c r="T55" s="60" t="s">
        <v>168</v>
      </c>
      <c r="U55" s="60" t="s">
        <v>182</v>
      </c>
      <c r="V55" s="60">
        <v>0</v>
      </c>
      <c r="W55" s="54" t="s">
        <v>526</v>
      </c>
      <c r="X55" s="60" t="s">
        <v>171</v>
      </c>
      <c r="Y55" s="52"/>
      <c r="Z55" s="61"/>
      <c r="AA55" s="61"/>
      <c r="AB55" s="61"/>
      <c r="AC55" s="61"/>
      <c r="AD55" s="61"/>
      <c r="AE55" s="61"/>
      <c r="AF55" s="61"/>
      <c r="AG55" s="61"/>
      <c r="AH55" s="60"/>
      <c r="AI55" s="60"/>
      <c r="AJ55" s="60"/>
      <c r="AK55" s="60"/>
      <c r="AL55" s="60"/>
      <c r="AM55" s="60"/>
      <c r="AN55" s="60"/>
      <c r="AO55" s="60"/>
      <c r="AP55" s="60"/>
      <c r="AQ55" s="60"/>
      <c r="AR55" s="62"/>
      <c r="AS55" s="60"/>
      <c r="AT55" s="63">
        <v>0</v>
      </c>
      <c r="AU55" s="63">
        <v>96</v>
      </c>
      <c r="AV55" s="63">
        <v>97</v>
      </c>
      <c r="AW55" s="63">
        <v>97</v>
      </c>
      <c r="AX55" s="63">
        <v>97</v>
      </c>
      <c r="AY55" s="63">
        <v>97</v>
      </c>
      <c r="AZ55" s="60"/>
      <c r="BA55" s="60"/>
      <c r="BB55" s="60"/>
      <c r="BC55" s="64"/>
      <c r="BD55" s="76">
        <v>0</v>
      </c>
      <c r="BE55" s="98"/>
      <c r="BF55" s="67" t="s">
        <v>527</v>
      </c>
      <c r="BG55" s="68">
        <f t="shared" si="253"/>
        <v>0</v>
      </c>
      <c r="BH55" s="69">
        <f t="shared" si="254"/>
        <v>0</v>
      </c>
      <c r="BI55" s="70" t="s">
        <v>174</v>
      </c>
      <c r="BJ55" s="172" t="s">
        <v>499</v>
      </c>
      <c r="BK55" s="76">
        <v>0</v>
      </c>
      <c r="BL55" s="75">
        <f t="shared" si="288"/>
        <v>0</v>
      </c>
      <c r="BM55" s="67" t="s">
        <v>528</v>
      </c>
      <c r="BN55" s="68">
        <f t="shared" si="255"/>
        <v>0</v>
      </c>
      <c r="BO55" s="69">
        <f t="shared" si="256"/>
        <v>0</v>
      </c>
      <c r="BP55" s="70" t="s">
        <v>174</v>
      </c>
      <c r="BQ55" s="172" t="s">
        <v>500</v>
      </c>
      <c r="BR55" s="86">
        <v>24</v>
      </c>
      <c r="BS55" s="85"/>
      <c r="BT55" s="67" t="s">
        <v>529</v>
      </c>
      <c r="BU55" s="68">
        <f t="shared" si="257"/>
        <v>0.24742268041237114</v>
      </c>
      <c r="BV55" s="69">
        <f t="shared" si="286"/>
        <v>0</v>
      </c>
      <c r="BW55" s="70" t="s">
        <v>205</v>
      </c>
      <c r="BX55" s="67" t="s">
        <v>530</v>
      </c>
      <c r="BY55" s="86">
        <f>+BR55</f>
        <v>24</v>
      </c>
      <c r="BZ55" s="75">
        <f t="shared" si="289"/>
        <v>0</v>
      </c>
      <c r="CA55" s="71"/>
      <c r="CB55" s="68">
        <f t="shared" si="259"/>
        <v>0.24742268041237114</v>
      </c>
      <c r="CC55" s="69">
        <f t="shared" si="260"/>
        <v>0</v>
      </c>
      <c r="CD55" s="70" t="s">
        <v>174</v>
      </c>
      <c r="CE55" s="71" t="s">
        <v>175</v>
      </c>
      <c r="CF55" s="86">
        <f>+BY55</f>
        <v>24</v>
      </c>
      <c r="CG55" s="75">
        <f t="shared" si="280"/>
        <v>0</v>
      </c>
      <c r="CH55" s="71"/>
      <c r="CI55" s="68">
        <f t="shared" si="261"/>
        <v>0.24742268041237114</v>
      </c>
      <c r="CJ55" s="69">
        <f t="shared" si="262"/>
        <v>0</v>
      </c>
      <c r="CK55" s="70" t="s">
        <v>174</v>
      </c>
      <c r="CL55" s="71" t="s">
        <v>175</v>
      </c>
      <c r="CM55" s="86">
        <v>48</v>
      </c>
      <c r="CN55" s="71"/>
      <c r="CO55" s="71"/>
      <c r="CP55" s="68">
        <f t="shared" si="263"/>
        <v>0.49484536082474229</v>
      </c>
      <c r="CQ55" s="69">
        <f t="shared" si="264"/>
        <v>0</v>
      </c>
      <c r="CR55" s="70" t="s">
        <v>174</v>
      </c>
      <c r="CS55" s="71" t="s">
        <v>175</v>
      </c>
      <c r="CT55" s="86">
        <f>+CM55</f>
        <v>48</v>
      </c>
      <c r="CU55" s="75">
        <f t="shared" si="290"/>
        <v>0</v>
      </c>
      <c r="CV55" s="71"/>
      <c r="CW55" s="68">
        <f t="shared" si="265"/>
        <v>0.49484536082474229</v>
      </c>
      <c r="CX55" s="69">
        <f t="shared" si="266"/>
        <v>0</v>
      </c>
      <c r="CY55" s="70" t="s">
        <v>174</v>
      </c>
      <c r="CZ55" s="71" t="s">
        <v>175</v>
      </c>
      <c r="DA55" s="77">
        <f t="shared" si="284"/>
        <v>48</v>
      </c>
      <c r="DB55" s="75">
        <f t="shared" si="291"/>
        <v>0</v>
      </c>
      <c r="DC55" s="71"/>
      <c r="DD55" s="68">
        <f t="shared" si="267"/>
        <v>0.49484536082474229</v>
      </c>
      <c r="DE55" s="69">
        <f t="shared" si="268"/>
        <v>0</v>
      </c>
      <c r="DF55" s="70" t="s">
        <v>174</v>
      </c>
      <c r="DG55" s="71" t="s">
        <v>175</v>
      </c>
      <c r="DH55" s="77">
        <v>72</v>
      </c>
      <c r="DI55" s="71"/>
      <c r="DJ55" s="71"/>
      <c r="DK55" s="68">
        <f t="shared" si="269"/>
        <v>0.74226804123711343</v>
      </c>
      <c r="DL55" s="69">
        <f t="shared" si="270"/>
        <v>0</v>
      </c>
      <c r="DM55" s="70" t="s">
        <v>174</v>
      </c>
      <c r="DN55" s="71" t="s">
        <v>175</v>
      </c>
      <c r="DO55" s="77">
        <f>+DH55</f>
        <v>72</v>
      </c>
      <c r="DP55" s="75">
        <f t="shared" si="281"/>
        <v>0</v>
      </c>
      <c r="DQ55" s="71"/>
      <c r="DR55" s="68">
        <f t="shared" si="271"/>
        <v>0.74226804123711343</v>
      </c>
      <c r="DS55" s="69">
        <f t="shared" si="272"/>
        <v>0</v>
      </c>
      <c r="DT55" s="70" t="s">
        <v>174</v>
      </c>
      <c r="DU55" s="71" t="s">
        <v>175</v>
      </c>
      <c r="DV55" s="77">
        <f>+DO55</f>
        <v>72</v>
      </c>
      <c r="DW55" s="75">
        <f t="shared" si="278"/>
        <v>0</v>
      </c>
      <c r="DX55" s="71"/>
      <c r="DY55" s="68">
        <f t="shared" si="273"/>
        <v>0.74226804123711343</v>
      </c>
      <c r="DZ55" s="69">
        <f t="shared" si="274"/>
        <v>0</v>
      </c>
      <c r="EA55" s="70" t="s">
        <v>174</v>
      </c>
      <c r="EB55" s="71" t="s">
        <v>175</v>
      </c>
      <c r="EC55" s="77">
        <f>+AV55</f>
        <v>97</v>
      </c>
      <c r="ED55" s="71"/>
      <c r="EE55" s="71"/>
      <c r="EF55" s="68">
        <f t="shared" si="275"/>
        <v>1</v>
      </c>
      <c r="EG55" s="69">
        <f t="shared" si="276"/>
        <v>0</v>
      </c>
      <c r="EH55" s="70" t="s">
        <v>174</v>
      </c>
      <c r="EI55" s="71" t="s">
        <v>175</v>
      </c>
      <c r="EJ55" s="78" t="s">
        <v>173</v>
      </c>
      <c r="EK55" s="78">
        <v>2024</v>
      </c>
      <c r="EL55" s="79" t="str">
        <f>+VLOOKUP(C55,[1]Listas_desplega!$AI$22:$AJ$44,2,0)</f>
        <v>DF_GT</v>
      </c>
      <c r="EM55" s="79" t="str">
        <f>+VLOOKUP(I55,[1]Listas_desplega!$BY$2:$BZ$7,2,0)</f>
        <v>T_5</v>
      </c>
      <c r="EN55" s="79" t="str">
        <f>+VLOOKUP(J56,[1]Listas_desplega!$BY$10:$BZ$23,2,0)</f>
        <v>T_5_C_1</v>
      </c>
      <c r="EO55" s="79" t="str">
        <f>+VLOOKUP(K55,[1]Listas_desplega!$BY$27:$BZ$54,2,0)</f>
        <v>T_5_C_1_ET_1</v>
      </c>
      <c r="EP55" s="79" t="str">
        <f>+VLOOKUP(L55,[1]Listas_desplega!$BY$57:$BZ$105,2,0)</f>
        <v>T_5_C_1_ET_1_CPT_2</v>
      </c>
      <c r="EQ55" s="80" t="str">
        <f>+VLOOKUP(M55,[1]Listas_desplega!$J$2:$K$11,2,FALSE)</f>
        <v>Eje_E_5</v>
      </c>
      <c r="ER55" s="80"/>
    </row>
    <row r="56" spans="1:148" s="81" customFormat="1" ht="15" customHeight="1" x14ac:dyDescent="0.25">
      <c r="A56" s="51" t="str">
        <f t="shared" si="18"/>
        <v>24_VPBM_2024</v>
      </c>
      <c r="B56" s="52" t="s">
        <v>152</v>
      </c>
      <c r="C56" s="53" t="s">
        <v>456</v>
      </c>
      <c r="D56" s="53" t="s">
        <v>523</v>
      </c>
      <c r="E56" s="54" t="s">
        <v>154</v>
      </c>
      <c r="F56" s="54" t="s">
        <v>155</v>
      </c>
      <c r="G56" s="55" t="s">
        <v>156</v>
      </c>
      <c r="H56" s="159" t="s">
        <v>334</v>
      </c>
      <c r="I56" s="54" t="s">
        <v>457</v>
      </c>
      <c r="J56" s="54" t="s">
        <v>458</v>
      </c>
      <c r="K56" s="90" t="s">
        <v>459</v>
      </c>
      <c r="L56" s="90" t="s">
        <v>460</v>
      </c>
      <c r="M56" s="53" t="s">
        <v>312</v>
      </c>
      <c r="N56" s="90" t="s">
        <v>483</v>
      </c>
      <c r="O56" s="60">
        <v>24</v>
      </c>
      <c r="P56" s="54" t="s">
        <v>531</v>
      </c>
      <c r="Q56" s="61" t="s">
        <v>386</v>
      </c>
      <c r="R56" s="61" t="s">
        <v>387</v>
      </c>
      <c r="S56" s="54" t="s">
        <v>532</v>
      </c>
      <c r="T56" s="60" t="s">
        <v>168</v>
      </c>
      <c r="U56" s="60" t="s">
        <v>182</v>
      </c>
      <c r="V56" s="60">
        <v>0</v>
      </c>
      <c r="W56" s="54" t="s">
        <v>533</v>
      </c>
      <c r="X56" s="60" t="s">
        <v>171</v>
      </c>
      <c r="Y56" s="52"/>
      <c r="Z56" s="61"/>
      <c r="AA56" s="61"/>
      <c r="AB56" s="61"/>
      <c r="AC56" s="61"/>
      <c r="AD56" s="61"/>
      <c r="AE56" s="61"/>
      <c r="AF56" s="61"/>
      <c r="AG56" s="61"/>
      <c r="AH56" s="60"/>
      <c r="AI56" s="60"/>
      <c r="AJ56" s="60"/>
      <c r="AK56" s="60"/>
      <c r="AL56" s="60"/>
      <c r="AM56" s="60"/>
      <c r="AN56" s="60"/>
      <c r="AO56" s="60"/>
      <c r="AP56" s="60"/>
      <c r="AQ56" s="60"/>
      <c r="AR56" s="62"/>
      <c r="AS56" s="60"/>
      <c r="AT56" s="63">
        <v>96</v>
      </c>
      <c r="AU56" s="63">
        <v>97</v>
      </c>
      <c r="AV56" s="63">
        <v>97</v>
      </c>
      <c r="AW56" s="63">
        <v>97</v>
      </c>
      <c r="AX56" s="63">
        <v>97</v>
      </c>
      <c r="AY56" s="63">
        <v>97</v>
      </c>
      <c r="AZ56" s="60"/>
      <c r="BA56" s="60"/>
      <c r="BB56" s="60"/>
      <c r="BC56" s="64"/>
      <c r="BD56" s="76">
        <v>0</v>
      </c>
      <c r="BE56" s="98"/>
      <c r="BF56" s="67" t="s">
        <v>534</v>
      </c>
      <c r="BG56" s="68">
        <f t="shared" si="253"/>
        <v>0</v>
      </c>
      <c r="BH56" s="69">
        <f t="shared" si="254"/>
        <v>0</v>
      </c>
      <c r="BI56" s="70" t="s">
        <v>174</v>
      </c>
      <c r="BJ56" s="172" t="s">
        <v>499</v>
      </c>
      <c r="BK56" s="76">
        <v>0</v>
      </c>
      <c r="BL56" s="75">
        <f t="shared" si="288"/>
        <v>0</v>
      </c>
      <c r="BM56" s="67" t="s">
        <v>535</v>
      </c>
      <c r="BN56" s="68">
        <f t="shared" si="255"/>
        <v>0</v>
      </c>
      <c r="BO56" s="69">
        <f t="shared" si="256"/>
        <v>0</v>
      </c>
      <c r="BP56" s="70" t="s">
        <v>174</v>
      </c>
      <c r="BQ56" s="172" t="s">
        <v>500</v>
      </c>
      <c r="BR56" s="86">
        <v>97</v>
      </c>
      <c r="BS56" s="85"/>
      <c r="BT56" s="67" t="s">
        <v>536</v>
      </c>
      <c r="BU56" s="68">
        <f t="shared" si="257"/>
        <v>1</v>
      </c>
      <c r="BV56" s="69">
        <f t="shared" si="286"/>
        <v>0</v>
      </c>
      <c r="BW56" s="70" t="s">
        <v>205</v>
      </c>
      <c r="BX56" s="67" t="s">
        <v>537</v>
      </c>
      <c r="BY56" s="86">
        <f>+BR56</f>
        <v>97</v>
      </c>
      <c r="BZ56" s="75">
        <f t="shared" si="289"/>
        <v>0</v>
      </c>
      <c r="CA56" s="71"/>
      <c r="CB56" s="68">
        <f t="shared" si="259"/>
        <v>1</v>
      </c>
      <c r="CC56" s="69">
        <f t="shared" si="260"/>
        <v>0</v>
      </c>
      <c r="CD56" s="70" t="s">
        <v>174</v>
      </c>
      <c r="CE56" s="71" t="s">
        <v>175</v>
      </c>
      <c r="CF56" s="86">
        <f>+BY56</f>
        <v>97</v>
      </c>
      <c r="CG56" s="75">
        <f t="shared" si="280"/>
        <v>0</v>
      </c>
      <c r="CH56" s="71"/>
      <c r="CI56" s="68">
        <f t="shared" si="261"/>
        <v>1</v>
      </c>
      <c r="CJ56" s="69">
        <f t="shared" si="262"/>
        <v>0</v>
      </c>
      <c r="CK56" s="70" t="s">
        <v>174</v>
      </c>
      <c r="CL56" s="71" t="s">
        <v>175</v>
      </c>
      <c r="CM56" s="86">
        <v>97</v>
      </c>
      <c r="CN56" s="71"/>
      <c r="CO56" s="71"/>
      <c r="CP56" s="68">
        <f t="shared" si="263"/>
        <v>1</v>
      </c>
      <c r="CQ56" s="69">
        <f t="shared" si="264"/>
        <v>0</v>
      </c>
      <c r="CR56" s="70" t="s">
        <v>174</v>
      </c>
      <c r="CS56" s="71" t="s">
        <v>175</v>
      </c>
      <c r="CT56" s="86">
        <f>+CM56</f>
        <v>97</v>
      </c>
      <c r="CU56" s="75">
        <f t="shared" si="290"/>
        <v>0</v>
      </c>
      <c r="CV56" s="71"/>
      <c r="CW56" s="68">
        <f t="shared" si="265"/>
        <v>1</v>
      </c>
      <c r="CX56" s="69">
        <f t="shared" si="266"/>
        <v>0</v>
      </c>
      <c r="CY56" s="70" t="s">
        <v>174</v>
      </c>
      <c r="CZ56" s="71" t="s">
        <v>175</v>
      </c>
      <c r="DA56" s="77">
        <f t="shared" si="284"/>
        <v>97</v>
      </c>
      <c r="DB56" s="75">
        <f t="shared" si="291"/>
        <v>0</v>
      </c>
      <c r="DC56" s="71"/>
      <c r="DD56" s="68">
        <f t="shared" si="267"/>
        <v>1</v>
      </c>
      <c r="DE56" s="69">
        <f t="shared" si="268"/>
        <v>0</v>
      </c>
      <c r="DF56" s="70" t="s">
        <v>174</v>
      </c>
      <c r="DG56" s="71" t="s">
        <v>175</v>
      </c>
      <c r="DH56" s="77">
        <v>97</v>
      </c>
      <c r="DI56" s="71"/>
      <c r="DJ56" s="71"/>
      <c r="DK56" s="68">
        <f t="shared" si="269"/>
        <v>1</v>
      </c>
      <c r="DL56" s="69">
        <f t="shared" si="270"/>
        <v>0</v>
      </c>
      <c r="DM56" s="70" t="s">
        <v>174</v>
      </c>
      <c r="DN56" s="71" t="s">
        <v>175</v>
      </c>
      <c r="DO56" s="77">
        <f>+DH56</f>
        <v>97</v>
      </c>
      <c r="DP56" s="75">
        <f t="shared" si="281"/>
        <v>0</v>
      </c>
      <c r="DQ56" s="71"/>
      <c r="DR56" s="68">
        <f t="shared" si="271"/>
        <v>1</v>
      </c>
      <c r="DS56" s="69">
        <f t="shared" si="272"/>
        <v>0</v>
      </c>
      <c r="DT56" s="70" t="s">
        <v>174</v>
      </c>
      <c r="DU56" s="71" t="s">
        <v>175</v>
      </c>
      <c r="DV56" s="77">
        <f>+DO56</f>
        <v>97</v>
      </c>
      <c r="DW56" s="75">
        <f t="shared" si="278"/>
        <v>0</v>
      </c>
      <c r="DX56" s="71"/>
      <c r="DY56" s="68">
        <f t="shared" si="273"/>
        <v>1</v>
      </c>
      <c r="DZ56" s="69">
        <f t="shared" si="274"/>
        <v>0</v>
      </c>
      <c r="EA56" s="70" t="s">
        <v>174</v>
      </c>
      <c r="EB56" s="71" t="s">
        <v>175</v>
      </c>
      <c r="EC56" s="77">
        <f>+AV56</f>
        <v>97</v>
      </c>
      <c r="ED56" s="71"/>
      <c r="EE56" s="71"/>
      <c r="EF56" s="68">
        <f t="shared" si="275"/>
        <v>1</v>
      </c>
      <c r="EG56" s="69">
        <f t="shared" si="276"/>
        <v>0</v>
      </c>
      <c r="EH56" s="70" t="s">
        <v>174</v>
      </c>
      <c r="EI56" s="71" t="s">
        <v>175</v>
      </c>
      <c r="EJ56" s="78" t="s">
        <v>173</v>
      </c>
      <c r="EK56" s="78">
        <v>2024</v>
      </c>
      <c r="EL56" s="79" t="str">
        <f>+VLOOKUP(C56,[1]Listas_desplega!$AI$22:$AJ$44,2,0)</f>
        <v>DF_GT</v>
      </c>
      <c r="EM56" s="79" t="str">
        <f>+VLOOKUP(I56,[1]Listas_desplega!$BY$2:$BZ$7,2,0)</f>
        <v>T_5</v>
      </c>
      <c r="EN56" s="79" t="str">
        <f>+VLOOKUP(J56,[1]Listas_desplega!$BY$10:$BZ$23,2,0)</f>
        <v>T_5_C_1</v>
      </c>
      <c r="EO56" s="79" t="str">
        <f>+VLOOKUP(K56,[1]Listas_desplega!$BY$27:$BZ$54,2,0)</f>
        <v>T_5_C_1_ET_1</v>
      </c>
      <c r="EP56" s="79" t="str">
        <f>+VLOOKUP(L56,[1]Listas_desplega!$BY$57:$BZ$105,2,0)</f>
        <v>T_5_C_1_ET_1_CPT_2</v>
      </c>
      <c r="EQ56" s="80" t="str">
        <f>+VLOOKUP(M56,[1]Listas_desplega!$J$2:$K$11,2,FALSE)</f>
        <v>Eje_E_5</v>
      </c>
      <c r="ER56" s="80"/>
    </row>
    <row r="57" spans="1:148" s="81" customFormat="1" ht="15" customHeight="1" x14ac:dyDescent="0.25">
      <c r="A57" s="51" t="str">
        <f t="shared" si="18"/>
        <v>25_VPBM_2024</v>
      </c>
      <c r="B57" s="52" t="s">
        <v>152</v>
      </c>
      <c r="C57" s="53" t="s">
        <v>456</v>
      </c>
      <c r="D57" s="53" t="s">
        <v>523</v>
      </c>
      <c r="E57" s="54" t="s">
        <v>154</v>
      </c>
      <c r="F57" s="54" t="s">
        <v>155</v>
      </c>
      <c r="G57" s="55" t="s">
        <v>156</v>
      </c>
      <c r="H57" s="159" t="s">
        <v>334</v>
      </c>
      <c r="I57" s="54" t="s">
        <v>457</v>
      </c>
      <c r="J57" s="54" t="s">
        <v>458</v>
      </c>
      <c r="K57" s="90" t="s">
        <v>459</v>
      </c>
      <c r="L57" s="90" t="s">
        <v>460</v>
      </c>
      <c r="M57" s="53" t="s">
        <v>312</v>
      </c>
      <c r="N57" s="90" t="s">
        <v>483</v>
      </c>
      <c r="O57" s="60">
        <v>25</v>
      </c>
      <c r="P57" s="54" t="s">
        <v>538</v>
      </c>
      <c r="Q57" s="61" t="s">
        <v>386</v>
      </c>
      <c r="R57" s="59" t="s">
        <v>387</v>
      </c>
      <c r="S57" s="54" t="s">
        <v>539</v>
      </c>
      <c r="T57" s="60" t="s">
        <v>168</v>
      </c>
      <c r="U57" s="60" t="s">
        <v>182</v>
      </c>
      <c r="V57" s="60">
        <v>0</v>
      </c>
      <c r="W57" s="54" t="s">
        <v>540</v>
      </c>
      <c r="X57" s="60" t="s">
        <v>171</v>
      </c>
      <c r="Y57" s="52"/>
      <c r="Z57" s="61"/>
      <c r="AA57" s="61"/>
      <c r="AB57" s="61"/>
      <c r="AC57" s="61"/>
      <c r="AD57" s="61"/>
      <c r="AE57" s="61"/>
      <c r="AF57" s="61"/>
      <c r="AG57" s="61"/>
      <c r="AH57" s="60"/>
      <c r="AI57" s="60"/>
      <c r="AJ57" s="60"/>
      <c r="AK57" s="60"/>
      <c r="AL57" s="60"/>
      <c r="AM57" s="60"/>
      <c r="AN57" s="60"/>
      <c r="AO57" s="60"/>
      <c r="AP57" s="60"/>
      <c r="AQ57" s="60"/>
      <c r="AR57" s="62"/>
      <c r="AS57" s="60"/>
      <c r="AT57" s="63">
        <v>0</v>
      </c>
      <c r="AU57" s="63">
        <v>53</v>
      </c>
      <c r="AV57" s="63">
        <v>44</v>
      </c>
      <c r="AW57" s="163"/>
      <c r="AX57" s="163"/>
      <c r="AY57" s="60">
        <v>97</v>
      </c>
      <c r="AZ57" s="60"/>
      <c r="BA57" s="60"/>
      <c r="BB57" s="60"/>
      <c r="BC57" s="64"/>
      <c r="BD57" s="76">
        <v>0</v>
      </c>
      <c r="BE57" s="98"/>
      <c r="BF57" s="67" t="s">
        <v>541</v>
      </c>
      <c r="BG57" s="68">
        <f t="shared" si="253"/>
        <v>0</v>
      </c>
      <c r="BH57" s="69">
        <f t="shared" si="254"/>
        <v>0</v>
      </c>
      <c r="BI57" s="70" t="s">
        <v>174</v>
      </c>
      <c r="BJ57" s="172" t="s">
        <v>499</v>
      </c>
      <c r="BK57" s="76">
        <v>0</v>
      </c>
      <c r="BL57" s="75">
        <f t="shared" si="288"/>
        <v>0</v>
      </c>
      <c r="BM57" s="67" t="s">
        <v>542</v>
      </c>
      <c r="BN57" s="68">
        <f t="shared" si="255"/>
        <v>0</v>
      </c>
      <c r="BO57" s="69">
        <f t="shared" si="256"/>
        <v>0</v>
      </c>
      <c r="BP57" s="70" t="s">
        <v>174</v>
      </c>
      <c r="BQ57" s="172" t="s">
        <v>500</v>
      </c>
      <c r="BR57" s="86">
        <v>11</v>
      </c>
      <c r="BS57" s="85"/>
      <c r="BT57" s="67" t="s">
        <v>543</v>
      </c>
      <c r="BU57" s="68">
        <f t="shared" si="257"/>
        <v>0.25</v>
      </c>
      <c r="BV57" s="69">
        <f t="shared" si="286"/>
        <v>0</v>
      </c>
      <c r="BW57" s="70" t="s">
        <v>205</v>
      </c>
      <c r="BX57" s="67" t="s">
        <v>544</v>
      </c>
      <c r="BY57" s="86">
        <f>+BR57</f>
        <v>11</v>
      </c>
      <c r="BZ57" s="75">
        <f t="shared" si="289"/>
        <v>0</v>
      </c>
      <c r="CA57" s="71"/>
      <c r="CB57" s="68">
        <f t="shared" si="259"/>
        <v>0.25</v>
      </c>
      <c r="CC57" s="69">
        <f t="shared" si="260"/>
        <v>0</v>
      </c>
      <c r="CD57" s="70" t="s">
        <v>174</v>
      </c>
      <c r="CE57" s="71" t="s">
        <v>175</v>
      </c>
      <c r="CF57" s="86">
        <f>+BY57</f>
        <v>11</v>
      </c>
      <c r="CG57" s="75">
        <f t="shared" si="280"/>
        <v>0</v>
      </c>
      <c r="CH57" s="71"/>
      <c r="CI57" s="68">
        <f t="shared" si="261"/>
        <v>0.25</v>
      </c>
      <c r="CJ57" s="69">
        <f t="shared" si="262"/>
        <v>0</v>
      </c>
      <c r="CK57" s="70" t="s">
        <v>174</v>
      </c>
      <c r="CL57" s="71" t="s">
        <v>175</v>
      </c>
      <c r="CM57" s="86">
        <v>22</v>
      </c>
      <c r="CN57" s="71"/>
      <c r="CO57" s="71"/>
      <c r="CP57" s="68">
        <f t="shared" si="263"/>
        <v>0.5</v>
      </c>
      <c r="CQ57" s="69">
        <f t="shared" si="264"/>
        <v>0</v>
      </c>
      <c r="CR57" s="70" t="s">
        <v>174</v>
      </c>
      <c r="CS57" s="71" t="s">
        <v>175</v>
      </c>
      <c r="CT57" s="86">
        <f>+CM57</f>
        <v>22</v>
      </c>
      <c r="CU57" s="75">
        <f t="shared" si="290"/>
        <v>0</v>
      </c>
      <c r="CV57" s="71"/>
      <c r="CW57" s="68">
        <f t="shared" si="265"/>
        <v>0.5</v>
      </c>
      <c r="CX57" s="69">
        <f t="shared" si="266"/>
        <v>0</v>
      </c>
      <c r="CY57" s="70" t="s">
        <v>174</v>
      </c>
      <c r="CZ57" s="71" t="s">
        <v>175</v>
      </c>
      <c r="DA57" s="77">
        <f t="shared" si="284"/>
        <v>22</v>
      </c>
      <c r="DB57" s="75">
        <f t="shared" si="291"/>
        <v>0</v>
      </c>
      <c r="DC57" s="71"/>
      <c r="DD57" s="68">
        <f t="shared" si="267"/>
        <v>0.5</v>
      </c>
      <c r="DE57" s="69">
        <f t="shared" si="268"/>
        <v>0</v>
      </c>
      <c r="DF57" s="70" t="s">
        <v>174</v>
      </c>
      <c r="DG57" s="71" t="s">
        <v>175</v>
      </c>
      <c r="DH57" s="77">
        <v>33</v>
      </c>
      <c r="DI57" s="71"/>
      <c r="DJ57" s="71"/>
      <c r="DK57" s="68">
        <f t="shared" si="269"/>
        <v>0.75</v>
      </c>
      <c r="DL57" s="69">
        <f t="shared" si="270"/>
        <v>0</v>
      </c>
      <c r="DM57" s="70" t="s">
        <v>174</v>
      </c>
      <c r="DN57" s="71" t="s">
        <v>175</v>
      </c>
      <c r="DO57" s="77">
        <f>+DH57</f>
        <v>33</v>
      </c>
      <c r="DP57" s="75">
        <f t="shared" si="281"/>
        <v>0</v>
      </c>
      <c r="DQ57" s="71"/>
      <c r="DR57" s="68">
        <f t="shared" si="271"/>
        <v>0.75</v>
      </c>
      <c r="DS57" s="69">
        <f t="shared" si="272"/>
        <v>0</v>
      </c>
      <c r="DT57" s="70" t="s">
        <v>174</v>
      </c>
      <c r="DU57" s="71" t="s">
        <v>175</v>
      </c>
      <c r="DV57" s="77">
        <f>+DO57</f>
        <v>33</v>
      </c>
      <c r="DW57" s="75">
        <f t="shared" si="278"/>
        <v>0</v>
      </c>
      <c r="DX57" s="71"/>
      <c r="DY57" s="68">
        <f t="shared" si="273"/>
        <v>0.75</v>
      </c>
      <c r="DZ57" s="69">
        <f t="shared" si="274"/>
        <v>0</v>
      </c>
      <c r="EA57" s="70" t="s">
        <v>174</v>
      </c>
      <c r="EB57" s="71" t="s">
        <v>175</v>
      </c>
      <c r="EC57" s="77">
        <f>+AV57</f>
        <v>44</v>
      </c>
      <c r="ED57" s="71"/>
      <c r="EE57" s="71"/>
      <c r="EF57" s="68">
        <f t="shared" si="275"/>
        <v>1</v>
      </c>
      <c r="EG57" s="69">
        <f t="shared" si="276"/>
        <v>0</v>
      </c>
      <c r="EH57" s="70" t="s">
        <v>174</v>
      </c>
      <c r="EI57" s="71" t="s">
        <v>175</v>
      </c>
      <c r="EJ57" s="78" t="s">
        <v>173</v>
      </c>
      <c r="EK57" s="78">
        <v>2024</v>
      </c>
      <c r="EL57" s="79" t="str">
        <f>+VLOOKUP(C57,[1]Listas_desplega!$AI$22:$AJ$44,2,0)</f>
        <v>DF_GT</v>
      </c>
      <c r="EM57" s="79" t="str">
        <f>+VLOOKUP(I57,[1]Listas_desplega!$BY$2:$BZ$7,2,0)</f>
        <v>T_5</v>
      </c>
      <c r="EN57" s="79" t="str">
        <f>+VLOOKUP(J57,[1]Listas_desplega!$BY$10:$BZ$23,2,0)</f>
        <v>T_5_C_1</v>
      </c>
      <c r="EO57" s="79" t="str">
        <f>+VLOOKUP(K57,[1]Listas_desplega!$BY$27:$BZ$54,2,0)</f>
        <v>T_5_C_1_ET_1</v>
      </c>
      <c r="EP57" s="79" t="str">
        <f>+VLOOKUP(L57,[1]Listas_desplega!$BY$57:$BZ$105,2,0)</f>
        <v>T_5_C_1_ET_1_CPT_2</v>
      </c>
      <c r="EQ57" s="80" t="str">
        <f>+VLOOKUP(M57,[1]Listas_desplega!$J$2:$K$11,2,FALSE)</f>
        <v>Eje_E_5</v>
      </c>
      <c r="ER57" s="80"/>
    </row>
    <row r="58" spans="1:148" s="81" customFormat="1" ht="15" customHeight="1" x14ac:dyDescent="0.25">
      <c r="A58" s="51" t="str">
        <f t="shared" si="18"/>
        <v>103_VPBM_2024</v>
      </c>
      <c r="B58" s="52" t="s">
        <v>152</v>
      </c>
      <c r="C58" s="53" t="s">
        <v>456</v>
      </c>
      <c r="D58" s="53" t="s">
        <v>488</v>
      </c>
      <c r="E58" s="54" t="s">
        <v>154</v>
      </c>
      <c r="F58" s="54" t="s">
        <v>155</v>
      </c>
      <c r="G58" s="55" t="s">
        <v>156</v>
      </c>
      <c r="H58" s="54" t="s">
        <v>334</v>
      </c>
      <c r="I58" s="54" t="s">
        <v>158</v>
      </c>
      <c r="J58" s="54" t="s">
        <v>159</v>
      </c>
      <c r="K58" s="90" t="s">
        <v>160</v>
      </c>
      <c r="L58" s="54" t="s">
        <v>161</v>
      </c>
      <c r="M58" s="52" t="s">
        <v>189</v>
      </c>
      <c r="N58" s="90" t="s">
        <v>190</v>
      </c>
      <c r="O58" s="60">
        <v>103</v>
      </c>
      <c r="P58" s="54" t="s">
        <v>545</v>
      </c>
      <c r="Q58" s="61" t="s">
        <v>165</v>
      </c>
      <c r="R58" s="61" t="s">
        <v>263</v>
      </c>
      <c r="S58" s="54" t="s">
        <v>546</v>
      </c>
      <c r="T58" s="60" t="s">
        <v>168</v>
      </c>
      <c r="U58" s="60" t="s">
        <v>169</v>
      </c>
      <c r="V58" s="60">
        <v>30</v>
      </c>
      <c r="W58" s="165"/>
      <c r="X58" s="60" t="s">
        <v>215</v>
      </c>
      <c r="Y58" s="52"/>
      <c r="Z58" s="61"/>
      <c r="AA58" s="61"/>
      <c r="AB58" s="61"/>
      <c r="AC58" s="61"/>
      <c r="AD58" s="61"/>
      <c r="AE58" s="61"/>
      <c r="AF58" s="61"/>
      <c r="AG58" s="61"/>
      <c r="AH58" s="60"/>
      <c r="AI58" s="60"/>
      <c r="AJ58" s="60"/>
      <c r="AK58" s="60"/>
      <c r="AL58" s="60"/>
      <c r="AM58" s="60"/>
      <c r="AN58" s="60"/>
      <c r="AO58" s="60"/>
      <c r="AP58" s="60"/>
      <c r="AQ58" s="60"/>
      <c r="AR58" s="62"/>
      <c r="AS58" s="60"/>
      <c r="AT58" s="60">
        <v>761</v>
      </c>
      <c r="AU58" s="60">
        <v>800</v>
      </c>
      <c r="AV58" s="176">
        <v>900</v>
      </c>
      <c r="AW58" s="176">
        <v>1600</v>
      </c>
      <c r="AX58" s="176">
        <v>2000</v>
      </c>
      <c r="AY58" s="176">
        <v>2000</v>
      </c>
      <c r="AZ58" s="60"/>
      <c r="BA58" s="60"/>
      <c r="BB58" s="60"/>
      <c r="BC58" s="64"/>
      <c r="BD58" s="76">
        <v>0</v>
      </c>
      <c r="BE58" s="164"/>
      <c r="BF58" s="67" t="s">
        <v>547</v>
      </c>
      <c r="BG58" s="100">
        <f>IFERROR(((BD58-$AT58)/($AV58-$AT58)),0)</f>
        <v>-5.4748201438848918</v>
      </c>
      <c r="BH58" s="69">
        <f>+IF(BI58="SI",IFERROR((((IF(BI58="SI",(BE58-AS58),0)))/(AT58-AS58)),"REVISAR"),0)</f>
        <v>0</v>
      </c>
      <c r="BI58" s="70" t="s">
        <v>186</v>
      </c>
      <c r="BJ58" s="67" t="s">
        <v>548</v>
      </c>
      <c r="BK58" s="76">
        <v>0</v>
      </c>
      <c r="BL58" s="75">
        <f t="shared" si="288"/>
        <v>0</v>
      </c>
      <c r="BM58" s="67" t="s">
        <v>549</v>
      </c>
      <c r="BN58" s="100">
        <f>IFERROR(((BK58-$AT58)/($AV58-$AT58)),0)</f>
        <v>-5.4748201438848918</v>
      </c>
      <c r="BO58" s="69">
        <f>+IF(BP58="SI",IFERROR((((IF(BP58="SI",(BL58-AS58),0)))/(AT58-AS58)),"REVISAR"),0)</f>
        <v>0</v>
      </c>
      <c r="BP58" s="70" t="s">
        <v>186</v>
      </c>
      <c r="BQ58" s="67" t="s">
        <v>550</v>
      </c>
      <c r="BR58" s="76"/>
      <c r="BS58" s="75">
        <v>0</v>
      </c>
      <c r="BT58" s="67" t="s">
        <v>551</v>
      </c>
      <c r="BU58" s="100">
        <f>IFERROR(((BR58-$AT58)/($AV58-$AT58)),0)</f>
        <v>-5.4748201438848918</v>
      </c>
      <c r="BV58" s="69">
        <f>+IF(BW58="SI",IFERROR((((IF(BW58="SI",(BS58-AS58),0)))/(AT58-AS58)),"REVISAR"),0)</f>
        <v>0</v>
      </c>
      <c r="BW58" s="70" t="s">
        <v>186</v>
      </c>
      <c r="BX58" s="67" t="s">
        <v>552</v>
      </c>
      <c r="BY58" s="86">
        <v>0</v>
      </c>
      <c r="BZ58" s="75">
        <f>IF(BW58="SI",BS58,0)</f>
        <v>0</v>
      </c>
      <c r="CA58" s="71"/>
      <c r="CB58" s="100">
        <f>IFERROR(((BY58-$AT58)/($AV58-$AT58)),0)</f>
        <v>-5.4748201438848918</v>
      </c>
      <c r="CC58" s="69">
        <f>+IF(CD58="SI",IFERROR((((IF(CD58="SI",(BZ58-AS58),0)))/(AT58-AS58)),"REVISAR"),0)</f>
        <v>0</v>
      </c>
      <c r="CD58" s="70" t="s">
        <v>174</v>
      </c>
      <c r="CE58" s="71" t="s">
        <v>175</v>
      </c>
      <c r="CF58" s="86">
        <v>0</v>
      </c>
      <c r="CG58" s="75">
        <f>IF(CD58="SI",BZ58,0)</f>
        <v>0</v>
      </c>
      <c r="CH58" s="71"/>
      <c r="CI58" s="100">
        <f>IFERROR(((CF58-$AT58)/($AV58-$AT58)),0)</f>
        <v>-5.4748201438848918</v>
      </c>
      <c r="CJ58" s="69">
        <f>+IF(CK58="SI",IFERROR((((IF(CK58="SI",(CG58-AS58),0)))/(AT58-AS58)),"REVISAR"),0)</f>
        <v>0</v>
      </c>
      <c r="CK58" s="70" t="s">
        <v>174</v>
      </c>
      <c r="CL58" s="71" t="s">
        <v>175</v>
      </c>
      <c r="CM58" s="77"/>
      <c r="CN58" s="71"/>
      <c r="CO58" s="71"/>
      <c r="CP58" s="100">
        <f>IFERROR(((CM58-$AT58)/($AV58-$AT58)),0)</f>
        <v>-5.4748201438848918</v>
      </c>
      <c r="CQ58" s="69">
        <f>+IF(CR58="SI",IFERROR((((IF(CR58="SI",(CN58-AS58),0)))/(AT58-AS58)),"REVISAR"),0)</f>
        <v>0</v>
      </c>
      <c r="CR58" s="70" t="s">
        <v>174</v>
      </c>
      <c r="CS58" s="71" t="s">
        <v>175</v>
      </c>
      <c r="CT58" s="148"/>
      <c r="CU58" s="75">
        <f>IF(CR58="SI",CN58,0)</f>
        <v>0</v>
      </c>
      <c r="CV58" s="71"/>
      <c r="CW58" s="100">
        <f>IFERROR(((CT58-$AT58)/($AV58-$AT58)),0)</f>
        <v>-5.4748201438848918</v>
      </c>
      <c r="CX58" s="69">
        <f>+IF(CY58="SI",IFERROR((((IF(CY58="SI",(CU58-AS58),0)))/(AT58-AS58)),"REVISAR"),0)</f>
        <v>0</v>
      </c>
      <c r="CY58" s="70" t="s">
        <v>174</v>
      </c>
      <c r="CZ58" s="71" t="s">
        <v>175</v>
      </c>
      <c r="DA58" s="98"/>
      <c r="DB58" s="75">
        <f>IF(CY58="SI",CU58,0)</f>
        <v>0</v>
      </c>
      <c r="DC58" s="71"/>
      <c r="DD58" s="100">
        <f>IFERROR(((DA58-$AT58)/($AV58-$AT58)),0)</f>
        <v>-5.4748201438848918</v>
      </c>
      <c r="DE58" s="69">
        <f>+IF(DF58="SI",IFERROR((((IF(DF58="SI",(DB58-AS58),0)))/(AT58-AS58)),"REVISAR"),0)</f>
        <v>0</v>
      </c>
      <c r="DF58" s="70" t="s">
        <v>174</v>
      </c>
      <c r="DG58" s="71" t="s">
        <v>175</v>
      </c>
      <c r="DH58" s="77"/>
      <c r="DI58" s="75">
        <f>IF(DF58="SI",DB58,0)</f>
        <v>0</v>
      </c>
      <c r="DJ58" s="71"/>
      <c r="DK58" s="100">
        <f>IFERROR(((DH58-$AT58)/($AV58-$AT58)),0)</f>
        <v>-5.4748201438848918</v>
      </c>
      <c r="DL58" s="69">
        <f>+IF(DM58="SI",IFERROR((((IF(DM58="SI",(DI58-AS58),0)))/(AT58-AS58)),"REVISAR"),0)</f>
        <v>0</v>
      </c>
      <c r="DM58" s="70" t="s">
        <v>174</v>
      </c>
      <c r="DN58" s="71" t="s">
        <v>175</v>
      </c>
      <c r="DO58" s="77"/>
      <c r="DP58" s="75">
        <f>IF(DM58="SI",DI58,0)</f>
        <v>0</v>
      </c>
      <c r="DQ58" s="71"/>
      <c r="DR58" s="100">
        <f>IFERROR(((DO58-$AT58)/($AV58-$AT58)),0)</f>
        <v>-5.4748201438848918</v>
      </c>
      <c r="DS58" s="69">
        <f>+IF(DT58="SI",IFERROR((((IF(DT58="SI",(DP58-AS58),0)))/(AT58-AS58)),"REVISAR"),0)</f>
        <v>0</v>
      </c>
      <c r="DT58" s="70" t="s">
        <v>174</v>
      </c>
      <c r="DU58" s="71" t="s">
        <v>175</v>
      </c>
      <c r="DV58" s="77"/>
      <c r="DW58" s="75">
        <f>IF(DT58="SI",DP58,0)</f>
        <v>0</v>
      </c>
      <c r="DX58" s="71"/>
      <c r="DY58" s="100">
        <f>IFERROR(((DV58-$AT58)/($AV58-$AT58)),0)</f>
        <v>-5.4748201438848918</v>
      </c>
      <c r="DZ58" s="69">
        <f>+IF(EA58="SI",IFERROR((((IF(EA58="SI",(DW58-AS58),0)))/(AT58-AS58)),"REVISAR"),0)</f>
        <v>0</v>
      </c>
      <c r="EA58" s="70" t="s">
        <v>174</v>
      </c>
      <c r="EB58" s="71" t="s">
        <v>175</v>
      </c>
      <c r="EC58" s="77">
        <v>900</v>
      </c>
      <c r="ED58" s="71"/>
      <c r="EE58" s="71"/>
      <c r="EF58" s="100">
        <f>IFERROR(((EC58-$AT58)/($AV58-$AT58)),0)</f>
        <v>1</v>
      </c>
      <c r="EG58" s="69">
        <f>+IF(EH58="SI",IFERROR((((IF(EH58="SI",(ED58-AS58),0)))/(AT58-AS58)),"REVISAR"),0)</f>
        <v>0</v>
      </c>
      <c r="EH58" s="70" t="s">
        <v>174</v>
      </c>
      <c r="EI58" s="71" t="s">
        <v>175</v>
      </c>
      <c r="EJ58" s="78"/>
      <c r="EK58" s="78">
        <v>2024</v>
      </c>
      <c r="EL58" s="79" t="str">
        <f>+VLOOKUP(C58,[1]Listas_desplega!$AI$22:$AJ$44,2,0)</f>
        <v>DF_GT</v>
      </c>
      <c r="EM58" s="79" t="str">
        <f>+VLOOKUP(I58,[1]Listas_desplega!$BY$2:$BZ$7,2,0)</f>
        <v>T_2</v>
      </c>
      <c r="EN58" s="79" t="str">
        <f>+VLOOKUP(J58,[1]Listas_desplega!$BY$10:$BZ$23,2,0)</f>
        <v>T_2_C_2</v>
      </c>
      <c r="EO58" s="79" t="str">
        <f>+VLOOKUP(K58,[1]Listas_desplega!$BY$27:$BZ$54,2,0)</f>
        <v>T_2_C_2_ET_1</v>
      </c>
      <c r="EP58" s="79" t="str">
        <f>+VLOOKUP(L58,[1]Listas_desplega!$BY$57:$BZ$105,2,0)</f>
        <v>T_2_C_2_ET_1_CPT_3</v>
      </c>
      <c r="EQ58" s="80" t="str">
        <f>+VLOOKUP(M58,[1]Listas_desplega!$J$2:$K$11,2,FALSE)</f>
        <v>Eje_E_4</v>
      </c>
      <c r="ER58" s="80"/>
    </row>
    <row r="59" spans="1:148" s="81" customFormat="1" ht="15" customHeight="1" x14ac:dyDescent="0.25">
      <c r="A59" s="51" t="str">
        <f t="shared" si="18"/>
        <v>A.38_VPBM_2024</v>
      </c>
      <c r="B59" s="52" t="s">
        <v>152</v>
      </c>
      <c r="C59" s="53" t="s">
        <v>553</v>
      </c>
      <c r="D59" s="53" t="s">
        <v>553</v>
      </c>
      <c r="E59" s="54" t="s">
        <v>154</v>
      </c>
      <c r="F59" s="54" t="s">
        <v>155</v>
      </c>
      <c r="G59" s="55" t="s">
        <v>156</v>
      </c>
      <c r="H59" s="54" t="s">
        <v>352</v>
      </c>
      <c r="I59" s="54" t="s">
        <v>158</v>
      </c>
      <c r="J59" s="54" t="s">
        <v>159</v>
      </c>
      <c r="K59" s="54" t="s">
        <v>160</v>
      </c>
      <c r="L59" s="54" t="s">
        <v>473</v>
      </c>
      <c r="M59" s="52" t="s">
        <v>474</v>
      </c>
      <c r="N59" s="56" t="s">
        <v>554</v>
      </c>
      <c r="O59" s="60" t="s">
        <v>555</v>
      </c>
      <c r="P59" s="54" t="s">
        <v>556</v>
      </c>
      <c r="Q59" s="61" t="s">
        <v>165</v>
      </c>
      <c r="R59" s="58" t="s">
        <v>212</v>
      </c>
      <c r="S59" s="54" t="s">
        <v>557</v>
      </c>
      <c r="T59" s="60" t="s">
        <v>181</v>
      </c>
      <c r="U59" s="60" t="s">
        <v>182</v>
      </c>
      <c r="V59" s="60">
        <v>60</v>
      </c>
      <c r="W59" s="54" t="s">
        <v>558</v>
      </c>
      <c r="X59" s="60" t="s">
        <v>331</v>
      </c>
      <c r="Y59" s="52" t="s">
        <v>172</v>
      </c>
      <c r="Z59" s="61" t="s">
        <v>344</v>
      </c>
      <c r="AA59" s="61" t="s">
        <v>344</v>
      </c>
      <c r="AB59" s="61" t="s">
        <v>344</v>
      </c>
      <c r="AC59" s="61" t="s">
        <v>344</v>
      </c>
      <c r="AD59" s="61" t="s">
        <v>344</v>
      </c>
      <c r="AE59" s="61" t="s">
        <v>344</v>
      </c>
      <c r="AF59" s="61" t="s">
        <v>344</v>
      </c>
      <c r="AG59" s="61" t="s">
        <v>344</v>
      </c>
      <c r="AH59" s="60" t="s">
        <v>344</v>
      </c>
      <c r="AI59" s="60" t="s">
        <v>559</v>
      </c>
      <c r="AJ59" s="60" t="s">
        <v>344</v>
      </c>
      <c r="AK59" s="60" t="s">
        <v>344</v>
      </c>
      <c r="AL59" s="60" t="s">
        <v>344</v>
      </c>
      <c r="AM59" s="60" t="s">
        <v>344</v>
      </c>
      <c r="AN59" s="60" t="s">
        <v>344</v>
      </c>
      <c r="AO59" s="60" t="s">
        <v>344</v>
      </c>
      <c r="AP59" s="60" t="s">
        <v>344</v>
      </c>
      <c r="AQ59" s="60" t="s">
        <v>344</v>
      </c>
      <c r="AR59" s="62" t="s">
        <v>344</v>
      </c>
      <c r="AS59" s="60" t="s">
        <v>344</v>
      </c>
      <c r="AT59" s="60">
        <v>41</v>
      </c>
      <c r="AU59" s="60">
        <v>44</v>
      </c>
      <c r="AV59" s="60">
        <v>48</v>
      </c>
      <c r="AW59" s="60">
        <v>56</v>
      </c>
      <c r="AX59" s="60">
        <v>60</v>
      </c>
      <c r="AY59" s="60">
        <v>60</v>
      </c>
      <c r="AZ59" s="60" t="s">
        <v>344</v>
      </c>
      <c r="BA59" s="60" t="s">
        <v>344</v>
      </c>
      <c r="BB59" s="60" t="s">
        <v>344</v>
      </c>
      <c r="BC59" s="64" t="s">
        <v>344</v>
      </c>
      <c r="BD59" s="177" t="s">
        <v>344</v>
      </c>
      <c r="BE59" s="98"/>
      <c r="BF59" s="71"/>
      <c r="BG59" s="68">
        <f t="shared" ref="BG59:BG111" si="292">IFERROR(BD59/AV59,0)</f>
        <v>0</v>
      </c>
      <c r="BH59" s="69">
        <f t="shared" ref="BH59:BH108" si="293">+IF(BI59="SI",IFERROR((IF(BI59="SI",BE59,0)/AV59),"REVISAR"),0)</f>
        <v>0</v>
      </c>
      <c r="BI59" s="70" t="s">
        <v>174</v>
      </c>
      <c r="BJ59" s="71" t="s">
        <v>175</v>
      </c>
      <c r="BK59" s="86" t="s">
        <v>344</v>
      </c>
      <c r="BL59" s="75">
        <f t="shared" si="288"/>
        <v>0</v>
      </c>
      <c r="BM59" s="71"/>
      <c r="BN59" s="68">
        <f t="shared" ref="BN59:BN111" si="294">+IFERROR(BK59/AV59,0)</f>
        <v>0</v>
      </c>
      <c r="BO59" s="69">
        <f t="shared" ref="BO59:BO109" si="295">+IF(BP59="SI",IFERROR((IF(BP59="SI",BL59,0)/AV59),"REVISAR"),0)</f>
        <v>0</v>
      </c>
      <c r="BP59" s="70" t="s">
        <v>174</v>
      </c>
      <c r="BQ59" s="71" t="s">
        <v>175</v>
      </c>
      <c r="BR59" s="86">
        <v>41</v>
      </c>
      <c r="BS59" s="85"/>
      <c r="BT59" s="71"/>
      <c r="BU59" s="68">
        <f t="shared" ref="BU59:BU122" si="296">IFERROR(BR59/AV59,0)</f>
        <v>0.85416666666666663</v>
      </c>
      <c r="BV59" s="69">
        <f t="shared" ref="BV59:BV72" si="297">+IF(BW59="SI",IFERROR((IF(BW59="SI",BS59,0)/AV59),"REVISAR"),0)</f>
        <v>0</v>
      </c>
      <c r="BW59" s="70" t="s">
        <v>174</v>
      </c>
      <c r="BX59" s="71" t="s">
        <v>175</v>
      </c>
      <c r="BY59" s="86">
        <f t="shared" ref="BY59:BY65" si="298">+BR59</f>
        <v>41</v>
      </c>
      <c r="BZ59" s="75">
        <f t="shared" ref="BZ59:BZ65" si="299">IF(BW59="SI",BR59,0)</f>
        <v>0</v>
      </c>
      <c r="CA59" s="71"/>
      <c r="CB59" s="68">
        <f t="shared" ref="CB59:CB111" si="300">IFERROR(BY59/$AV59,0)</f>
        <v>0.85416666666666663</v>
      </c>
      <c r="CC59" s="69">
        <f t="shared" ref="CC59:CC92" si="301">+IF(CD59="SI",IFERROR((IF(CD59="SI",BZ59,0)/AV59),"REVISAR"),0)</f>
        <v>0</v>
      </c>
      <c r="CD59" s="70" t="s">
        <v>174</v>
      </c>
      <c r="CE59" s="71" t="s">
        <v>175</v>
      </c>
      <c r="CF59" s="86">
        <f t="shared" ref="CF59:CF65" si="302">+BY59</f>
        <v>41</v>
      </c>
      <c r="CG59" s="75">
        <f t="shared" ref="CG59:CG74" si="303">IF(CD59="SI",BZ59,0)</f>
        <v>0</v>
      </c>
      <c r="CH59" s="71"/>
      <c r="CI59" s="68">
        <f t="shared" ref="CI59:CI111" si="304">IFERROR(CF59/$AV59,0)</f>
        <v>0.85416666666666663</v>
      </c>
      <c r="CJ59" s="69">
        <f t="shared" ref="CJ59:CJ109" si="305">+IF(CK59="SI",IFERROR((IF(CK59="SI",CG59,0)/AV59),"REVISAR"),0)</f>
        <v>0</v>
      </c>
      <c r="CK59" s="70" t="s">
        <v>174</v>
      </c>
      <c r="CL59" s="71" t="s">
        <v>175</v>
      </c>
      <c r="CM59" s="86">
        <v>42</v>
      </c>
      <c r="CN59" s="71"/>
      <c r="CO59" s="71"/>
      <c r="CP59" s="68">
        <f t="shared" ref="CP59:CP111" si="306">IFERROR(CM59/$AV59,0)</f>
        <v>0.875</v>
      </c>
      <c r="CQ59" s="69">
        <f t="shared" ref="CQ59:CQ109" si="307">+IF(CR59="SI",IFERROR((IF(CR59="SI",CN59,0)/AV59),"REVISAR"),0)</f>
        <v>0</v>
      </c>
      <c r="CR59" s="70" t="s">
        <v>174</v>
      </c>
      <c r="CS59" s="71" t="s">
        <v>175</v>
      </c>
      <c r="CT59" s="86">
        <f t="shared" ref="CT59:CT65" si="308">+CM59</f>
        <v>42</v>
      </c>
      <c r="CU59" s="75">
        <f t="shared" ref="CU59:CU88" si="309">IF(CR59="SI",CN59,0)</f>
        <v>0</v>
      </c>
      <c r="CV59" s="71"/>
      <c r="CW59" s="68">
        <f t="shared" ref="CW59:CW111" si="310">IFERROR(CT59/$AV59,0)</f>
        <v>0.875</v>
      </c>
      <c r="CX59" s="69">
        <f t="shared" ref="CX59:CX109" si="311">+IF(CY59="SI",IFERROR((IF(CY59="SI",CU59,0)/AV59),"REVISAR"),0)</f>
        <v>0</v>
      </c>
      <c r="CY59" s="70" t="s">
        <v>174</v>
      </c>
      <c r="CZ59" s="71" t="s">
        <v>175</v>
      </c>
      <c r="DA59" s="77">
        <f t="shared" ref="DA59:DA65" si="312">+CT59</f>
        <v>42</v>
      </c>
      <c r="DB59" s="75">
        <f t="shared" ref="DB59:DB74" si="313">IF(CY59="SI",CU59,0)</f>
        <v>0</v>
      </c>
      <c r="DC59" s="71"/>
      <c r="DD59" s="68">
        <f t="shared" ref="DD59:DD111" si="314">IFERROR(DA59/$AV59,0)</f>
        <v>0.875</v>
      </c>
      <c r="DE59" s="69">
        <f t="shared" ref="DE59:DE109" si="315">+IF(DF59="SI",IFERROR((IF(DF59="SI",DB59,0)/AV59),"REVISAR"),0)</f>
        <v>0</v>
      </c>
      <c r="DF59" s="70" t="s">
        <v>174</v>
      </c>
      <c r="DG59" s="71" t="s">
        <v>175</v>
      </c>
      <c r="DH59" s="77">
        <v>44</v>
      </c>
      <c r="DI59" s="71"/>
      <c r="DJ59" s="71"/>
      <c r="DK59" s="68">
        <f t="shared" ref="DK59:DK111" si="316">IFERROR(DH59/$AV59,0)</f>
        <v>0.91666666666666663</v>
      </c>
      <c r="DL59" s="69">
        <f t="shared" ref="DL59:DL109" si="317">+IF(DM59="SI",IFERROR((IF(DM59="SI",DI59,0)/AV59),"REVISAR"),0)</f>
        <v>0</v>
      </c>
      <c r="DM59" s="70" t="s">
        <v>174</v>
      </c>
      <c r="DN59" s="71" t="s">
        <v>175</v>
      </c>
      <c r="DO59" s="77">
        <f t="shared" ref="DO59:DO65" si="318">+DH59</f>
        <v>44</v>
      </c>
      <c r="DP59" s="75">
        <f t="shared" ref="DP59:DP74" si="319">IF(DM59="SI",DI59,0)</f>
        <v>0</v>
      </c>
      <c r="DQ59" s="71"/>
      <c r="DR59" s="68">
        <f t="shared" ref="DR59:DR111" si="320">IFERROR(DO59/$AV59,0)</f>
        <v>0.91666666666666663</v>
      </c>
      <c r="DS59" s="69">
        <f t="shared" ref="DS59:DS109" si="321">+IF(DT59="SI",IFERROR((IF(DT59="SI",DP59,0)/AV59),"REVISAR"),0)</f>
        <v>0</v>
      </c>
      <c r="DT59" s="70" t="s">
        <v>174</v>
      </c>
      <c r="DU59" s="71" t="s">
        <v>175</v>
      </c>
      <c r="DV59" s="77">
        <f t="shared" ref="DV59:DV65" si="322">+DO59</f>
        <v>44</v>
      </c>
      <c r="DW59" s="75">
        <f t="shared" ref="DW59:DW74" si="323">IF(DT59="SI",DP59,0)</f>
        <v>0</v>
      </c>
      <c r="DX59" s="71"/>
      <c r="DY59" s="68">
        <f t="shared" ref="DY59:DY111" si="324">IFERROR(DV59/$AV59,0)</f>
        <v>0.91666666666666663</v>
      </c>
      <c r="DZ59" s="69">
        <f t="shared" ref="DZ59:DZ109" si="325">+IF(EA59="SI",IFERROR((IF(EA59="SI",DW59,0)/AV59),"REVISAR"),0)</f>
        <v>0</v>
      </c>
      <c r="EA59" s="70" t="s">
        <v>174</v>
      </c>
      <c r="EB59" s="71" t="s">
        <v>175</v>
      </c>
      <c r="EC59" s="77">
        <f t="shared" ref="EC59:EC72" si="326">+AV59</f>
        <v>48</v>
      </c>
      <c r="ED59" s="71"/>
      <c r="EE59" s="71"/>
      <c r="EF59" s="68">
        <f t="shared" ref="EF59:EF111" si="327">IFERROR(EC59/$AV59,0)</f>
        <v>1</v>
      </c>
      <c r="EG59" s="69">
        <f t="shared" ref="EG59:EG109" si="328">+IF(EH59="SI",IFERROR((IF(EH59="SI",ED59,0)/AV59),"REVISAR"),0)</f>
        <v>0</v>
      </c>
      <c r="EH59" s="70" t="s">
        <v>174</v>
      </c>
      <c r="EI59" s="71" t="s">
        <v>175</v>
      </c>
      <c r="EJ59" s="78"/>
      <c r="EK59" s="78">
        <v>2024</v>
      </c>
      <c r="EL59" s="79" t="str">
        <f>+VLOOKUP(C59,[1]Listas_desplega!$AI$22:$AJ$44,2,0)</f>
        <v>DPI</v>
      </c>
      <c r="EM59" s="79" t="str">
        <f>+VLOOKUP(I59,[1]Listas_desplega!$BY$2:$BZ$7,2,0)</f>
        <v>T_2</v>
      </c>
      <c r="EN59" s="79" t="str">
        <f>+VLOOKUP(J59,[1]Listas_desplega!$BY$10:$BZ$23,2,0)</f>
        <v>T_2_C_2</v>
      </c>
      <c r="EO59" s="79" t="str">
        <f>+VLOOKUP(K59,[1]Listas_desplega!$BY$27:$BZ$54,2,0)</f>
        <v>T_2_C_2_ET_1</v>
      </c>
      <c r="EP59" s="79" t="str">
        <f>+VLOOKUP(L59,[1]Listas_desplega!$BY$57:$BZ$105,2,0)</f>
        <v>T_2_C_2_ET_1_CPT_1</v>
      </c>
      <c r="EQ59" s="80" t="str">
        <f>+VLOOKUP(M59,[1]Listas_desplega!$J$2:$K$11,2,FALSE)</f>
        <v>Eje_E_1</v>
      </c>
      <c r="ER59" s="80"/>
    </row>
    <row r="60" spans="1:148" s="81" customFormat="1" ht="15" customHeight="1" x14ac:dyDescent="0.25">
      <c r="A60" s="51" t="str">
        <f t="shared" si="18"/>
        <v>A.38P_VPBM_2024</v>
      </c>
      <c r="B60" s="52" t="s">
        <v>152</v>
      </c>
      <c r="C60" s="53" t="s">
        <v>553</v>
      </c>
      <c r="D60" s="53" t="s">
        <v>553</v>
      </c>
      <c r="E60" s="54" t="s">
        <v>154</v>
      </c>
      <c r="F60" s="54" t="s">
        <v>155</v>
      </c>
      <c r="G60" s="55" t="s">
        <v>156</v>
      </c>
      <c r="H60" s="54" t="s">
        <v>352</v>
      </c>
      <c r="I60" s="54" t="s">
        <v>158</v>
      </c>
      <c r="J60" s="54" t="s">
        <v>159</v>
      </c>
      <c r="K60" s="54" t="s">
        <v>160</v>
      </c>
      <c r="L60" s="54" t="s">
        <v>473</v>
      </c>
      <c r="M60" s="52" t="s">
        <v>474</v>
      </c>
      <c r="N60" s="56" t="s">
        <v>554</v>
      </c>
      <c r="O60" s="60" t="s">
        <v>560</v>
      </c>
      <c r="P60" s="54" t="s">
        <v>561</v>
      </c>
      <c r="Q60" s="61" t="s">
        <v>165</v>
      </c>
      <c r="R60" s="58" t="s">
        <v>212</v>
      </c>
      <c r="S60" s="54" t="s">
        <v>562</v>
      </c>
      <c r="T60" s="60" t="s">
        <v>181</v>
      </c>
      <c r="U60" s="60" t="s">
        <v>182</v>
      </c>
      <c r="V60" s="60">
        <v>60</v>
      </c>
      <c r="W60" s="54" t="s">
        <v>558</v>
      </c>
      <c r="X60" s="60" t="s">
        <v>331</v>
      </c>
      <c r="Y60" s="52" t="s">
        <v>172</v>
      </c>
      <c r="Z60" s="61" t="s">
        <v>344</v>
      </c>
      <c r="AA60" s="61" t="s">
        <v>344</v>
      </c>
      <c r="AB60" s="61" t="s">
        <v>344</v>
      </c>
      <c r="AC60" s="61" t="s">
        <v>344</v>
      </c>
      <c r="AD60" s="61" t="s">
        <v>344</v>
      </c>
      <c r="AE60" s="61" t="s">
        <v>344</v>
      </c>
      <c r="AF60" s="61" t="s">
        <v>344</v>
      </c>
      <c r="AG60" s="61" t="s">
        <v>344</v>
      </c>
      <c r="AH60" s="60" t="s">
        <v>344</v>
      </c>
      <c r="AI60" s="60" t="s">
        <v>559</v>
      </c>
      <c r="AJ60" s="60" t="s">
        <v>344</v>
      </c>
      <c r="AK60" s="60" t="s">
        <v>344</v>
      </c>
      <c r="AL60" s="60" t="s">
        <v>344</v>
      </c>
      <c r="AM60" s="60" t="s">
        <v>344</v>
      </c>
      <c r="AN60" s="60" t="s">
        <v>344</v>
      </c>
      <c r="AO60" s="60" t="s">
        <v>344</v>
      </c>
      <c r="AP60" s="60" t="s">
        <v>344</v>
      </c>
      <c r="AQ60" s="60" t="s">
        <v>344</v>
      </c>
      <c r="AR60" s="62" t="s">
        <v>344</v>
      </c>
      <c r="AS60" s="60" t="s">
        <v>344</v>
      </c>
      <c r="AT60" s="60">
        <v>43</v>
      </c>
      <c r="AU60" s="60">
        <v>44</v>
      </c>
      <c r="AV60" s="60">
        <v>48</v>
      </c>
      <c r="AW60" s="60">
        <v>57</v>
      </c>
      <c r="AX60" s="60">
        <v>60</v>
      </c>
      <c r="AY60" s="60">
        <v>60</v>
      </c>
      <c r="AZ60" s="60" t="s">
        <v>344</v>
      </c>
      <c r="BA60" s="60" t="s">
        <v>344</v>
      </c>
      <c r="BB60" s="60" t="s">
        <v>344</v>
      </c>
      <c r="BC60" s="64" t="s">
        <v>344</v>
      </c>
      <c r="BD60" s="177" t="s">
        <v>344</v>
      </c>
      <c r="BE60" s="98"/>
      <c r="BF60" s="71"/>
      <c r="BG60" s="68">
        <f t="shared" si="292"/>
        <v>0</v>
      </c>
      <c r="BH60" s="69">
        <f t="shared" si="293"/>
        <v>0</v>
      </c>
      <c r="BI60" s="70" t="s">
        <v>174</v>
      </c>
      <c r="BJ60" s="71" t="s">
        <v>175</v>
      </c>
      <c r="BK60" s="86" t="s">
        <v>344</v>
      </c>
      <c r="BL60" s="75">
        <f t="shared" si="288"/>
        <v>0</v>
      </c>
      <c r="BM60" s="71"/>
      <c r="BN60" s="68">
        <f t="shared" si="294"/>
        <v>0</v>
      </c>
      <c r="BO60" s="69">
        <f t="shared" si="295"/>
        <v>0</v>
      </c>
      <c r="BP60" s="70" t="s">
        <v>174</v>
      </c>
      <c r="BQ60" s="71" t="s">
        <v>175</v>
      </c>
      <c r="BR60" s="86">
        <v>43</v>
      </c>
      <c r="BS60" s="85"/>
      <c r="BT60" s="71"/>
      <c r="BU60" s="68">
        <f t="shared" si="296"/>
        <v>0.89583333333333337</v>
      </c>
      <c r="BV60" s="69">
        <f t="shared" si="297"/>
        <v>0</v>
      </c>
      <c r="BW60" s="70" t="s">
        <v>174</v>
      </c>
      <c r="BX60" s="71" t="s">
        <v>175</v>
      </c>
      <c r="BY60" s="86">
        <f t="shared" si="298"/>
        <v>43</v>
      </c>
      <c r="BZ60" s="75">
        <f t="shared" si="299"/>
        <v>0</v>
      </c>
      <c r="CA60" s="71"/>
      <c r="CB60" s="68">
        <f t="shared" si="300"/>
        <v>0.89583333333333337</v>
      </c>
      <c r="CC60" s="69">
        <f t="shared" si="301"/>
        <v>0</v>
      </c>
      <c r="CD60" s="70" t="s">
        <v>174</v>
      </c>
      <c r="CE60" s="71" t="s">
        <v>175</v>
      </c>
      <c r="CF60" s="86">
        <f t="shared" si="302"/>
        <v>43</v>
      </c>
      <c r="CG60" s="75">
        <f t="shared" si="303"/>
        <v>0</v>
      </c>
      <c r="CH60" s="71"/>
      <c r="CI60" s="68">
        <f t="shared" si="304"/>
        <v>0.89583333333333337</v>
      </c>
      <c r="CJ60" s="69">
        <f t="shared" si="305"/>
        <v>0</v>
      </c>
      <c r="CK60" s="70" t="s">
        <v>174</v>
      </c>
      <c r="CL60" s="71" t="s">
        <v>175</v>
      </c>
      <c r="CM60" s="86">
        <v>44</v>
      </c>
      <c r="CN60" s="71"/>
      <c r="CO60" s="71"/>
      <c r="CP60" s="68">
        <f t="shared" si="306"/>
        <v>0.91666666666666663</v>
      </c>
      <c r="CQ60" s="69">
        <f t="shared" si="307"/>
        <v>0</v>
      </c>
      <c r="CR60" s="70" t="s">
        <v>174</v>
      </c>
      <c r="CS60" s="71" t="s">
        <v>175</v>
      </c>
      <c r="CT60" s="86">
        <f t="shared" si="308"/>
        <v>44</v>
      </c>
      <c r="CU60" s="75">
        <f t="shared" si="309"/>
        <v>0</v>
      </c>
      <c r="CV60" s="71"/>
      <c r="CW60" s="68">
        <f t="shared" si="310"/>
        <v>0.91666666666666663</v>
      </c>
      <c r="CX60" s="69">
        <f t="shared" si="311"/>
        <v>0</v>
      </c>
      <c r="CY60" s="70" t="s">
        <v>174</v>
      </c>
      <c r="CZ60" s="71" t="s">
        <v>175</v>
      </c>
      <c r="DA60" s="77">
        <f t="shared" si="312"/>
        <v>44</v>
      </c>
      <c r="DB60" s="75">
        <f t="shared" si="313"/>
        <v>0</v>
      </c>
      <c r="DC60" s="71"/>
      <c r="DD60" s="68">
        <f t="shared" si="314"/>
        <v>0.91666666666666663</v>
      </c>
      <c r="DE60" s="69">
        <f t="shared" si="315"/>
        <v>0</v>
      </c>
      <c r="DF60" s="70" t="s">
        <v>174</v>
      </c>
      <c r="DG60" s="71" t="s">
        <v>175</v>
      </c>
      <c r="DH60" s="77">
        <v>46</v>
      </c>
      <c r="DI60" s="71"/>
      <c r="DJ60" s="71"/>
      <c r="DK60" s="68">
        <f t="shared" si="316"/>
        <v>0.95833333333333337</v>
      </c>
      <c r="DL60" s="69">
        <f t="shared" si="317"/>
        <v>0</v>
      </c>
      <c r="DM60" s="70" t="s">
        <v>174</v>
      </c>
      <c r="DN60" s="71" t="s">
        <v>175</v>
      </c>
      <c r="DO60" s="77">
        <f t="shared" si="318"/>
        <v>46</v>
      </c>
      <c r="DP60" s="75">
        <f t="shared" si="319"/>
        <v>0</v>
      </c>
      <c r="DQ60" s="71"/>
      <c r="DR60" s="68">
        <f t="shared" si="320"/>
        <v>0.95833333333333337</v>
      </c>
      <c r="DS60" s="69">
        <f t="shared" si="321"/>
        <v>0</v>
      </c>
      <c r="DT60" s="70" t="s">
        <v>174</v>
      </c>
      <c r="DU60" s="71" t="s">
        <v>175</v>
      </c>
      <c r="DV60" s="77">
        <f t="shared" si="322"/>
        <v>46</v>
      </c>
      <c r="DW60" s="75">
        <f t="shared" si="323"/>
        <v>0</v>
      </c>
      <c r="DX60" s="71"/>
      <c r="DY60" s="68">
        <f t="shared" si="324"/>
        <v>0.95833333333333337</v>
      </c>
      <c r="DZ60" s="69">
        <f t="shared" si="325"/>
        <v>0</v>
      </c>
      <c r="EA60" s="70" t="s">
        <v>174</v>
      </c>
      <c r="EB60" s="71" t="s">
        <v>175</v>
      </c>
      <c r="EC60" s="77">
        <f t="shared" si="326"/>
        <v>48</v>
      </c>
      <c r="ED60" s="71"/>
      <c r="EE60" s="71"/>
      <c r="EF60" s="68">
        <f t="shared" si="327"/>
        <v>1</v>
      </c>
      <c r="EG60" s="69">
        <f t="shared" si="328"/>
        <v>0</v>
      </c>
      <c r="EH60" s="70" t="s">
        <v>174</v>
      </c>
      <c r="EI60" s="71" t="s">
        <v>175</v>
      </c>
      <c r="EJ60" s="78"/>
      <c r="EK60" s="78">
        <v>2024</v>
      </c>
      <c r="EL60" s="79" t="str">
        <f>+VLOOKUP(C60,[1]Listas_desplega!$AI$22:$AJ$44,2,0)</f>
        <v>DPI</v>
      </c>
      <c r="EM60" s="79" t="str">
        <f>+VLOOKUP(I60,[1]Listas_desplega!$BY$2:$BZ$7,2,0)</f>
        <v>T_2</v>
      </c>
      <c r="EN60" s="79" t="str">
        <f>+VLOOKUP(J60,[1]Listas_desplega!$BY$10:$BZ$23,2,0)</f>
        <v>T_2_C_2</v>
      </c>
      <c r="EO60" s="79" t="str">
        <f>+VLOOKUP(K60,[1]Listas_desplega!$BY$27:$BZ$54,2,0)</f>
        <v>T_2_C_2_ET_1</v>
      </c>
      <c r="EP60" s="79" t="str">
        <f>+VLOOKUP(L60,[1]Listas_desplega!$BY$57:$BZ$105,2,0)</f>
        <v>T_2_C_2_ET_1_CPT_1</v>
      </c>
      <c r="EQ60" s="80" t="str">
        <f>+VLOOKUP(M60,[1]Listas_desplega!$J$2:$K$11,2,FALSE)</f>
        <v>Eje_E_1</v>
      </c>
      <c r="ER60" s="80"/>
    </row>
    <row r="61" spans="1:148" s="81" customFormat="1" ht="15" customHeight="1" x14ac:dyDescent="0.25">
      <c r="A61" s="51" t="str">
        <f t="shared" si="18"/>
        <v>D.277_VPBM_2024</v>
      </c>
      <c r="B61" s="52" t="s">
        <v>152</v>
      </c>
      <c r="C61" s="53" t="s">
        <v>553</v>
      </c>
      <c r="D61" s="53" t="s">
        <v>553</v>
      </c>
      <c r="E61" s="54" t="s">
        <v>154</v>
      </c>
      <c r="F61" s="54" t="s">
        <v>155</v>
      </c>
      <c r="G61" s="55" t="s">
        <v>156</v>
      </c>
      <c r="H61" s="54" t="s">
        <v>352</v>
      </c>
      <c r="I61" s="54" t="s">
        <v>158</v>
      </c>
      <c r="J61" s="54" t="s">
        <v>159</v>
      </c>
      <c r="K61" s="54" t="s">
        <v>160</v>
      </c>
      <c r="L61" s="54" t="s">
        <v>473</v>
      </c>
      <c r="M61" s="52" t="s">
        <v>474</v>
      </c>
      <c r="N61" s="56" t="s">
        <v>554</v>
      </c>
      <c r="O61" s="60" t="s">
        <v>563</v>
      </c>
      <c r="P61" s="54" t="s">
        <v>564</v>
      </c>
      <c r="Q61" s="61" t="s">
        <v>165</v>
      </c>
      <c r="R61" s="58" t="s">
        <v>212</v>
      </c>
      <c r="S61" s="54" t="s">
        <v>565</v>
      </c>
      <c r="T61" s="60" t="s">
        <v>181</v>
      </c>
      <c r="U61" s="60" t="s">
        <v>182</v>
      </c>
      <c r="V61" s="60">
        <v>60</v>
      </c>
      <c r="W61" s="54" t="s">
        <v>558</v>
      </c>
      <c r="X61" s="60" t="s">
        <v>331</v>
      </c>
      <c r="Y61" s="52" t="s">
        <v>172</v>
      </c>
      <c r="Z61" s="61" t="s">
        <v>344</v>
      </c>
      <c r="AA61" s="61" t="s">
        <v>344</v>
      </c>
      <c r="AB61" s="61" t="s">
        <v>344</v>
      </c>
      <c r="AC61" s="61" t="s">
        <v>344</v>
      </c>
      <c r="AD61" s="61" t="s">
        <v>344</v>
      </c>
      <c r="AE61" s="61" t="s">
        <v>344</v>
      </c>
      <c r="AF61" s="61" t="s">
        <v>344</v>
      </c>
      <c r="AG61" s="61" t="s">
        <v>344</v>
      </c>
      <c r="AH61" s="60" t="s">
        <v>344</v>
      </c>
      <c r="AI61" s="60" t="s">
        <v>559</v>
      </c>
      <c r="AJ61" s="60" t="s">
        <v>344</v>
      </c>
      <c r="AK61" s="60" t="s">
        <v>344</v>
      </c>
      <c r="AL61" s="60" t="s">
        <v>344</v>
      </c>
      <c r="AM61" s="60" t="s">
        <v>344</v>
      </c>
      <c r="AN61" s="60" t="s">
        <v>344</v>
      </c>
      <c r="AO61" s="60" t="s">
        <v>344</v>
      </c>
      <c r="AP61" s="60" t="s">
        <v>344</v>
      </c>
      <c r="AQ61" s="60" t="s">
        <v>344</v>
      </c>
      <c r="AR61" s="62" t="s">
        <v>344</v>
      </c>
      <c r="AS61" s="60" t="s">
        <v>344</v>
      </c>
      <c r="AT61" s="176">
        <v>36</v>
      </c>
      <c r="AU61" s="176">
        <v>36</v>
      </c>
      <c r="AV61" s="176">
        <v>40</v>
      </c>
      <c r="AW61" s="176">
        <v>56</v>
      </c>
      <c r="AX61" s="176">
        <v>52</v>
      </c>
      <c r="AY61" s="176">
        <v>52</v>
      </c>
      <c r="AZ61" s="176" t="s">
        <v>344</v>
      </c>
      <c r="BA61" s="176" t="s">
        <v>344</v>
      </c>
      <c r="BB61" s="176" t="s">
        <v>344</v>
      </c>
      <c r="BC61" s="178" t="s">
        <v>344</v>
      </c>
      <c r="BD61" s="177" t="s">
        <v>344</v>
      </c>
      <c r="BE61" s="98"/>
      <c r="BF61" s="71"/>
      <c r="BG61" s="68">
        <f t="shared" si="292"/>
        <v>0</v>
      </c>
      <c r="BH61" s="69">
        <f t="shared" si="293"/>
        <v>0</v>
      </c>
      <c r="BI61" s="70" t="s">
        <v>174</v>
      </c>
      <c r="BJ61" s="71" t="s">
        <v>175</v>
      </c>
      <c r="BK61" s="86" t="s">
        <v>344</v>
      </c>
      <c r="BL61" s="75">
        <f t="shared" si="288"/>
        <v>0</v>
      </c>
      <c r="BM61" s="71"/>
      <c r="BN61" s="68">
        <f t="shared" si="294"/>
        <v>0</v>
      </c>
      <c r="BO61" s="69">
        <f t="shared" si="295"/>
        <v>0</v>
      </c>
      <c r="BP61" s="70" t="s">
        <v>174</v>
      </c>
      <c r="BQ61" s="71" t="s">
        <v>175</v>
      </c>
      <c r="BR61" s="86">
        <v>36</v>
      </c>
      <c r="BS61" s="85"/>
      <c r="BT61" s="71"/>
      <c r="BU61" s="68">
        <f t="shared" si="296"/>
        <v>0.9</v>
      </c>
      <c r="BV61" s="69">
        <f t="shared" si="297"/>
        <v>0</v>
      </c>
      <c r="BW61" s="70" t="s">
        <v>174</v>
      </c>
      <c r="BX61" s="71" t="s">
        <v>175</v>
      </c>
      <c r="BY61" s="86">
        <f t="shared" si="298"/>
        <v>36</v>
      </c>
      <c r="BZ61" s="75">
        <f t="shared" si="299"/>
        <v>0</v>
      </c>
      <c r="CA61" s="71"/>
      <c r="CB61" s="68">
        <f t="shared" si="300"/>
        <v>0.9</v>
      </c>
      <c r="CC61" s="69">
        <f t="shared" si="301"/>
        <v>0</v>
      </c>
      <c r="CD61" s="70" t="s">
        <v>174</v>
      </c>
      <c r="CE61" s="71" t="s">
        <v>175</v>
      </c>
      <c r="CF61" s="86">
        <f t="shared" si="302"/>
        <v>36</v>
      </c>
      <c r="CG61" s="75">
        <f t="shared" si="303"/>
        <v>0</v>
      </c>
      <c r="CH61" s="71"/>
      <c r="CI61" s="68">
        <f t="shared" si="304"/>
        <v>0.9</v>
      </c>
      <c r="CJ61" s="69">
        <f t="shared" si="305"/>
        <v>0</v>
      </c>
      <c r="CK61" s="70" t="s">
        <v>174</v>
      </c>
      <c r="CL61" s="71" t="s">
        <v>175</v>
      </c>
      <c r="CM61" s="86">
        <v>37</v>
      </c>
      <c r="CN61" s="71"/>
      <c r="CO61" s="71"/>
      <c r="CP61" s="68">
        <f t="shared" si="306"/>
        <v>0.92500000000000004</v>
      </c>
      <c r="CQ61" s="69">
        <f t="shared" si="307"/>
        <v>0</v>
      </c>
      <c r="CR61" s="70" t="s">
        <v>174</v>
      </c>
      <c r="CS61" s="71" t="s">
        <v>175</v>
      </c>
      <c r="CT61" s="86">
        <f t="shared" si="308"/>
        <v>37</v>
      </c>
      <c r="CU61" s="75">
        <f t="shared" si="309"/>
        <v>0</v>
      </c>
      <c r="CV61" s="71"/>
      <c r="CW61" s="68">
        <f t="shared" si="310"/>
        <v>0.92500000000000004</v>
      </c>
      <c r="CX61" s="69">
        <f t="shared" si="311"/>
        <v>0</v>
      </c>
      <c r="CY61" s="70" t="s">
        <v>174</v>
      </c>
      <c r="CZ61" s="71" t="s">
        <v>175</v>
      </c>
      <c r="DA61" s="77">
        <f t="shared" si="312"/>
        <v>37</v>
      </c>
      <c r="DB61" s="75">
        <f t="shared" si="313"/>
        <v>0</v>
      </c>
      <c r="DC61" s="71"/>
      <c r="DD61" s="68">
        <f t="shared" si="314"/>
        <v>0.92500000000000004</v>
      </c>
      <c r="DE61" s="69">
        <f t="shared" si="315"/>
        <v>0</v>
      </c>
      <c r="DF61" s="70" t="s">
        <v>174</v>
      </c>
      <c r="DG61" s="71" t="s">
        <v>175</v>
      </c>
      <c r="DH61" s="77">
        <v>39</v>
      </c>
      <c r="DI61" s="71"/>
      <c r="DJ61" s="71"/>
      <c r="DK61" s="68">
        <f t="shared" si="316"/>
        <v>0.97499999999999998</v>
      </c>
      <c r="DL61" s="69">
        <f t="shared" si="317"/>
        <v>0</v>
      </c>
      <c r="DM61" s="70" t="s">
        <v>174</v>
      </c>
      <c r="DN61" s="71" t="s">
        <v>175</v>
      </c>
      <c r="DO61" s="77">
        <f t="shared" si="318"/>
        <v>39</v>
      </c>
      <c r="DP61" s="75">
        <f t="shared" si="319"/>
        <v>0</v>
      </c>
      <c r="DQ61" s="71"/>
      <c r="DR61" s="68">
        <f t="shared" si="320"/>
        <v>0.97499999999999998</v>
      </c>
      <c r="DS61" s="69">
        <f t="shared" si="321"/>
        <v>0</v>
      </c>
      <c r="DT61" s="70" t="s">
        <v>174</v>
      </c>
      <c r="DU61" s="71" t="s">
        <v>175</v>
      </c>
      <c r="DV61" s="77">
        <f t="shared" si="322"/>
        <v>39</v>
      </c>
      <c r="DW61" s="75">
        <f t="shared" si="323"/>
        <v>0</v>
      </c>
      <c r="DX61" s="71"/>
      <c r="DY61" s="68">
        <f t="shared" si="324"/>
        <v>0.97499999999999998</v>
      </c>
      <c r="DZ61" s="69">
        <f t="shared" si="325"/>
        <v>0</v>
      </c>
      <c r="EA61" s="70" t="s">
        <v>174</v>
      </c>
      <c r="EB61" s="71" t="s">
        <v>175</v>
      </c>
      <c r="EC61" s="77">
        <f t="shared" si="326"/>
        <v>40</v>
      </c>
      <c r="ED61" s="71"/>
      <c r="EE61" s="71"/>
      <c r="EF61" s="68">
        <f t="shared" si="327"/>
        <v>1</v>
      </c>
      <c r="EG61" s="69">
        <f t="shared" si="328"/>
        <v>0</v>
      </c>
      <c r="EH61" s="70" t="s">
        <v>174</v>
      </c>
      <c r="EI61" s="71" t="s">
        <v>175</v>
      </c>
      <c r="EJ61" s="78"/>
      <c r="EK61" s="78">
        <v>2024</v>
      </c>
      <c r="EL61" s="79" t="str">
        <f>+VLOOKUP(C61,[1]Listas_desplega!$AI$22:$AJ$44,2,0)</f>
        <v>DPI</v>
      </c>
      <c r="EM61" s="79" t="str">
        <f>+VLOOKUP(I61,[1]Listas_desplega!$BY$2:$BZ$7,2,0)</f>
        <v>T_2</v>
      </c>
      <c r="EN61" s="79" t="str">
        <f>+VLOOKUP(J61,[1]Listas_desplega!$BY$10:$BZ$23,2,0)</f>
        <v>T_2_C_2</v>
      </c>
      <c r="EO61" s="79" t="str">
        <f>+VLOOKUP(K61,[1]Listas_desplega!$BY$27:$BZ$54,2,0)</f>
        <v>T_2_C_2_ET_1</v>
      </c>
      <c r="EP61" s="79" t="str">
        <f>+VLOOKUP(L61,[1]Listas_desplega!$BY$57:$BZ$105,2,0)</f>
        <v>T_2_C_2_ET_1_CPT_1</v>
      </c>
      <c r="EQ61" s="80" t="str">
        <f>+VLOOKUP(M61,[1]Listas_desplega!$J$2:$K$11,2,FALSE)</f>
        <v>Eje_E_1</v>
      </c>
      <c r="ER61" s="80"/>
    </row>
    <row r="62" spans="1:148" s="81" customFormat="1" x14ac:dyDescent="0.25">
      <c r="A62" s="51" t="str">
        <f t="shared" si="18"/>
        <v>A.MT.3_VPBM_2024</v>
      </c>
      <c r="B62" s="52" t="s">
        <v>152</v>
      </c>
      <c r="C62" s="53" t="s">
        <v>553</v>
      </c>
      <c r="D62" s="53" t="s">
        <v>553</v>
      </c>
      <c r="E62" s="54" t="s">
        <v>154</v>
      </c>
      <c r="F62" s="54" t="s">
        <v>155</v>
      </c>
      <c r="G62" s="55" t="s">
        <v>156</v>
      </c>
      <c r="H62" s="54" t="s">
        <v>352</v>
      </c>
      <c r="I62" s="54" t="s">
        <v>158</v>
      </c>
      <c r="J62" s="54" t="s">
        <v>159</v>
      </c>
      <c r="K62" s="54" t="s">
        <v>160</v>
      </c>
      <c r="L62" s="54" t="s">
        <v>473</v>
      </c>
      <c r="M62" s="52" t="s">
        <v>474</v>
      </c>
      <c r="N62" s="56" t="s">
        <v>554</v>
      </c>
      <c r="O62" s="60" t="s">
        <v>566</v>
      </c>
      <c r="P62" s="54" t="s">
        <v>567</v>
      </c>
      <c r="Q62" s="61" t="s">
        <v>165</v>
      </c>
      <c r="R62" s="58" t="s">
        <v>212</v>
      </c>
      <c r="S62" s="54" t="s">
        <v>568</v>
      </c>
      <c r="T62" s="60" t="s">
        <v>181</v>
      </c>
      <c r="U62" s="60" t="s">
        <v>182</v>
      </c>
      <c r="V62" s="60">
        <v>60</v>
      </c>
      <c r="W62" s="54" t="s">
        <v>558</v>
      </c>
      <c r="X62" s="60" t="s">
        <v>331</v>
      </c>
      <c r="Y62" s="52" t="s">
        <v>172</v>
      </c>
      <c r="Z62" s="61" t="s">
        <v>344</v>
      </c>
      <c r="AA62" s="61" t="s">
        <v>344</v>
      </c>
      <c r="AB62" s="61" t="s">
        <v>344</v>
      </c>
      <c r="AC62" s="61" t="s">
        <v>344</v>
      </c>
      <c r="AD62" s="61" t="s">
        <v>344</v>
      </c>
      <c r="AE62" s="61" t="s">
        <v>344</v>
      </c>
      <c r="AF62" s="61" t="s">
        <v>344</v>
      </c>
      <c r="AG62" s="61" t="s">
        <v>344</v>
      </c>
      <c r="AH62" s="60" t="s">
        <v>344</v>
      </c>
      <c r="AI62" s="60" t="s">
        <v>559</v>
      </c>
      <c r="AJ62" s="60" t="s">
        <v>344</v>
      </c>
      <c r="AK62" s="60" t="s">
        <v>344</v>
      </c>
      <c r="AL62" s="60" t="s">
        <v>344</v>
      </c>
      <c r="AM62" s="60" t="s">
        <v>344</v>
      </c>
      <c r="AN62" s="60" t="s">
        <v>344</v>
      </c>
      <c r="AO62" s="60" t="s">
        <v>344</v>
      </c>
      <c r="AP62" s="60" t="s">
        <v>344</v>
      </c>
      <c r="AQ62" s="60" t="s">
        <v>344</v>
      </c>
      <c r="AR62" s="62" t="s">
        <v>344</v>
      </c>
      <c r="AS62" s="60" t="s">
        <v>344</v>
      </c>
      <c r="AT62" s="128">
        <v>41</v>
      </c>
      <c r="AU62" s="179">
        <v>44</v>
      </c>
      <c r="AV62" s="179">
        <v>49</v>
      </c>
      <c r="AW62" s="179">
        <v>48</v>
      </c>
      <c r="AX62" s="179">
        <v>60</v>
      </c>
      <c r="AY62" s="179">
        <v>60</v>
      </c>
      <c r="AZ62" s="180" t="s">
        <v>344</v>
      </c>
      <c r="BA62" s="180" t="s">
        <v>344</v>
      </c>
      <c r="BB62" s="180" t="s">
        <v>344</v>
      </c>
      <c r="BC62" s="181" t="s">
        <v>344</v>
      </c>
      <c r="BD62" s="177" t="s">
        <v>344</v>
      </c>
      <c r="BE62" s="98"/>
      <c r="BF62" s="71"/>
      <c r="BG62" s="68">
        <f t="shared" si="292"/>
        <v>0</v>
      </c>
      <c r="BH62" s="69">
        <f t="shared" si="293"/>
        <v>0</v>
      </c>
      <c r="BI62" s="70" t="s">
        <v>174</v>
      </c>
      <c r="BJ62" s="71" t="s">
        <v>175</v>
      </c>
      <c r="BK62" s="86" t="s">
        <v>344</v>
      </c>
      <c r="BL62" s="75">
        <f t="shared" si="288"/>
        <v>0</v>
      </c>
      <c r="BM62" s="71"/>
      <c r="BN62" s="68">
        <f t="shared" si="294"/>
        <v>0</v>
      </c>
      <c r="BO62" s="69">
        <f t="shared" si="295"/>
        <v>0</v>
      </c>
      <c r="BP62" s="70" t="s">
        <v>174</v>
      </c>
      <c r="BQ62" s="71" t="s">
        <v>175</v>
      </c>
      <c r="BR62" s="86">
        <v>41</v>
      </c>
      <c r="BS62" s="85"/>
      <c r="BT62" s="71"/>
      <c r="BU62" s="68">
        <f t="shared" si="296"/>
        <v>0.83673469387755106</v>
      </c>
      <c r="BV62" s="69">
        <f t="shared" si="297"/>
        <v>0</v>
      </c>
      <c r="BW62" s="70" t="s">
        <v>174</v>
      </c>
      <c r="BX62" s="71" t="s">
        <v>175</v>
      </c>
      <c r="BY62" s="86">
        <f t="shared" si="298"/>
        <v>41</v>
      </c>
      <c r="BZ62" s="75">
        <f t="shared" si="299"/>
        <v>0</v>
      </c>
      <c r="CA62" s="71"/>
      <c r="CB62" s="68">
        <f t="shared" si="300"/>
        <v>0.83673469387755106</v>
      </c>
      <c r="CC62" s="69">
        <f t="shared" si="301"/>
        <v>0</v>
      </c>
      <c r="CD62" s="70" t="s">
        <v>174</v>
      </c>
      <c r="CE62" s="71" t="s">
        <v>175</v>
      </c>
      <c r="CF62" s="86">
        <f t="shared" si="302"/>
        <v>41</v>
      </c>
      <c r="CG62" s="75">
        <f t="shared" si="303"/>
        <v>0</v>
      </c>
      <c r="CH62" s="71"/>
      <c r="CI62" s="68">
        <f t="shared" si="304"/>
        <v>0.83673469387755106</v>
      </c>
      <c r="CJ62" s="69">
        <f t="shared" si="305"/>
        <v>0</v>
      </c>
      <c r="CK62" s="70" t="s">
        <v>174</v>
      </c>
      <c r="CL62" s="71" t="s">
        <v>175</v>
      </c>
      <c r="CM62" s="86">
        <v>42</v>
      </c>
      <c r="CN62" s="71"/>
      <c r="CO62" s="71"/>
      <c r="CP62" s="68">
        <f t="shared" si="306"/>
        <v>0.8571428571428571</v>
      </c>
      <c r="CQ62" s="69">
        <f t="shared" si="307"/>
        <v>0</v>
      </c>
      <c r="CR62" s="70" t="s">
        <v>174</v>
      </c>
      <c r="CS62" s="71" t="s">
        <v>175</v>
      </c>
      <c r="CT62" s="86">
        <f t="shared" si="308"/>
        <v>42</v>
      </c>
      <c r="CU62" s="75">
        <f t="shared" si="309"/>
        <v>0</v>
      </c>
      <c r="CV62" s="71"/>
      <c r="CW62" s="68">
        <f t="shared" si="310"/>
        <v>0.8571428571428571</v>
      </c>
      <c r="CX62" s="69">
        <f t="shared" si="311"/>
        <v>0</v>
      </c>
      <c r="CY62" s="70" t="s">
        <v>174</v>
      </c>
      <c r="CZ62" s="71" t="s">
        <v>175</v>
      </c>
      <c r="DA62" s="77">
        <f t="shared" si="312"/>
        <v>42</v>
      </c>
      <c r="DB62" s="75">
        <f t="shared" si="313"/>
        <v>0</v>
      </c>
      <c r="DC62" s="71"/>
      <c r="DD62" s="68">
        <f t="shared" si="314"/>
        <v>0.8571428571428571</v>
      </c>
      <c r="DE62" s="69">
        <f t="shared" si="315"/>
        <v>0</v>
      </c>
      <c r="DF62" s="70" t="s">
        <v>174</v>
      </c>
      <c r="DG62" s="71" t="s">
        <v>175</v>
      </c>
      <c r="DH62" s="77">
        <v>45</v>
      </c>
      <c r="DI62" s="71"/>
      <c r="DJ62" s="71"/>
      <c r="DK62" s="68">
        <f t="shared" si="316"/>
        <v>0.91836734693877553</v>
      </c>
      <c r="DL62" s="69">
        <f t="shared" si="317"/>
        <v>0</v>
      </c>
      <c r="DM62" s="70" t="s">
        <v>174</v>
      </c>
      <c r="DN62" s="71" t="s">
        <v>175</v>
      </c>
      <c r="DO62" s="77">
        <f t="shared" si="318"/>
        <v>45</v>
      </c>
      <c r="DP62" s="75">
        <f t="shared" si="319"/>
        <v>0</v>
      </c>
      <c r="DQ62" s="71"/>
      <c r="DR62" s="68">
        <f t="shared" si="320"/>
        <v>0.91836734693877553</v>
      </c>
      <c r="DS62" s="69">
        <f t="shared" si="321"/>
        <v>0</v>
      </c>
      <c r="DT62" s="70" t="s">
        <v>174</v>
      </c>
      <c r="DU62" s="71" t="s">
        <v>175</v>
      </c>
      <c r="DV62" s="77">
        <f t="shared" si="322"/>
        <v>45</v>
      </c>
      <c r="DW62" s="75">
        <f t="shared" si="323"/>
        <v>0</v>
      </c>
      <c r="DX62" s="71"/>
      <c r="DY62" s="68">
        <f t="shared" si="324"/>
        <v>0.91836734693877553</v>
      </c>
      <c r="DZ62" s="69">
        <f t="shared" si="325"/>
        <v>0</v>
      </c>
      <c r="EA62" s="70" t="s">
        <v>174</v>
      </c>
      <c r="EB62" s="71" t="s">
        <v>175</v>
      </c>
      <c r="EC62" s="77">
        <f t="shared" si="326"/>
        <v>49</v>
      </c>
      <c r="ED62" s="71"/>
      <c r="EE62" s="71"/>
      <c r="EF62" s="68">
        <f t="shared" si="327"/>
        <v>1</v>
      </c>
      <c r="EG62" s="69">
        <f t="shared" si="328"/>
        <v>0</v>
      </c>
      <c r="EH62" s="70" t="s">
        <v>174</v>
      </c>
      <c r="EI62" s="71" t="s">
        <v>175</v>
      </c>
      <c r="EJ62" s="78"/>
      <c r="EK62" s="78">
        <v>2024</v>
      </c>
      <c r="EL62" s="79" t="str">
        <f>+VLOOKUP(C62,[1]Listas_desplega!$AI$22:$AJ$44,2,0)</f>
        <v>DPI</v>
      </c>
      <c r="EM62" s="79" t="str">
        <f>+VLOOKUP(I62,[1]Listas_desplega!$BY$2:$BZ$7,2,0)</f>
        <v>T_2</v>
      </c>
      <c r="EN62" s="79" t="str">
        <f>+VLOOKUP(J62,[1]Listas_desplega!$BY$10:$BZ$23,2,0)</f>
        <v>T_2_C_2</v>
      </c>
      <c r="EO62" s="79" t="str">
        <f>+VLOOKUP(K62,[1]Listas_desplega!$BY$27:$BZ$54,2,0)</f>
        <v>T_2_C_2_ET_1</v>
      </c>
      <c r="EP62" s="79" t="str">
        <f>+VLOOKUP(L62,[1]Listas_desplega!$BY$57:$BZ$105,2,0)</f>
        <v>T_2_C_2_ET_1_CPT_1</v>
      </c>
      <c r="EQ62" s="80" t="str">
        <f>+VLOOKUP(M62,[1]Listas_desplega!$J$2:$K$11,2,FALSE)</f>
        <v>Eje_E_1</v>
      </c>
      <c r="ER62" s="80"/>
    </row>
    <row r="63" spans="1:148" s="81" customFormat="1" x14ac:dyDescent="0.25">
      <c r="A63" s="51" t="str">
        <f t="shared" si="18"/>
        <v>26_VPBM_2024</v>
      </c>
      <c r="B63" s="52" t="s">
        <v>152</v>
      </c>
      <c r="C63" s="53" t="s">
        <v>553</v>
      </c>
      <c r="D63" s="53" t="s">
        <v>569</v>
      </c>
      <c r="E63" s="54" t="s">
        <v>570</v>
      </c>
      <c r="F63" s="54" t="s">
        <v>155</v>
      </c>
      <c r="G63" s="55" t="s">
        <v>156</v>
      </c>
      <c r="H63" s="54" t="s">
        <v>352</v>
      </c>
      <c r="I63" s="54" t="s">
        <v>158</v>
      </c>
      <c r="J63" s="54" t="s">
        <v>159</v>
      </c>
      <c r="K63" s="54" t="s">
        <v>160</v>
      </c>
      <c r="L63" s="54" t="s">
        <v>473</v>
      </c>
      <c r="M63" s="52" t="s">
        <v>474</v>
      </c>
      <c r="N63" s="56" t="s">
        <v>554</v>
      </c>
      <c r="O63" s="60">
        <v>26</v>
      </c>
      <c r="P63" s="54" t="s">
        <v>571</v>
      </c>
      <c r="Q63" s="61" t="s">
        <v>165</v>
      </c>
      <c r="R63" s="58" t="s">
        <v>166</v>
      </c>
      <c r="S63" s="54" t="s">
        <v>572</v>
      </c>
      <c r="T63" s="60" t="s">
        <v>168</v>
      </c>
      <c r="U63" s="60" t="s">
        <v>182</v>
      </c>
      <c r="V63" s="60">
        <v>30</v>
      </c>
      <c r="W63" s="54" t="s">
        <v>573</v>
      </c>
      <c r="X63" s="60" t="s">
        <v>171</v>
      </c>
      <c r="Y63" s="52" t="s">
        <v>172</v>
      </c>
      <c r="Z63" s="61" t="s">
        <v>344</v>
      </c>
      <c r="AA63" s="61" t="s">
        <v>344</v>
      </c>
      <c r="AB63" s="61" t="s">
        <v>344</v>
      </c>
      <c r="AC63" s="61" t="s">
        <v>344</v>
      </c>
      <c r="AD63" s="61" t="s">
        <v>344</v>
      </c>
      <c r="AE63" s="61" t="s">
        <v>344</v>
      </c>
      <c r="AF63" s="61" t="s">
        <v>344</v>
      </c>
      <c r="AG63" s="61" t="s">
        <v>344</v>
      </c>
      <c r="AH63" s="60" t="s">
        <v>344</v>
      </c>
      <c r="AI63" s="60" t="s">
        <v>559</v>
      </c>
      <c r="AJ63" s="60" t="s">
        <v>344</v>
      </c>
      <c r="AK63" s="60" t="s">
        <v>344</v>
      </c>
      <c r="AL63" s="60" t="s">
        <v>344</v>
      </c>
      <c r="AM63" s="60" t="s">
        <v>344</v>
      </c>
      <c r="AN63" s="60" t="s">
        <v>344</v>
      </c>
      <c r="AO63" s="60" t="s">
        <v>344</v>
      </c>
      <c r="AP63" s="60" t="s">
        <v>344</v>
      </c>
      <c r="AQ63" s="60" t="s">
        <v>344</v>
      </c>
      <c r="AR63" s="62" t="s">
        <v>344</v>
      </c>
      <c r="AS63" s="60" t="s">
        <v>344</v>
      </c>
      <c r="AT63" s="60" t="s">
        <v>175</v>
      </c>
      <c r="AU63" s="182">
        <v>10000</v>
      </c>
      <c r="AV63" s="182">
        <v>20000</v>
      </c>
      <c r="AW63" s="182">
        <v>110000</v>
      </c>
      <c r="AX63" s="182">
        <v>60000</v>
      </c>
      <c r="AY63" s="182">
        <v>200000</v>
      </c>
      <c r="AZ63" s="60" t="s">
        <v>344</v>
      </c>
      <c r="BA63" s="60" t="s">
        <v>344</v>
      </c>
      <c r="BB63" s="60" t="s">
        <v>574</v>
      </c>
      <c r="BC63" s="64" t="s">
        <v>344</v>
      </c>
      <c r="BD63" s="177" t="s">
        <v>344</v>
      </c>
      <c r="BE63" s="98"/>
      <c r="BF63" s="71"/>
      <c r="BG63" s="68">
        <f t="shared" si="292"/>
        <v>0</v>
      </c>
      <c r="BH63" s="69">
        <f t="shared" si="293"/>
        <v>0</v>
      </c>
      <c r="BI63" s="70" t="s">
        <v>174</v>
      </c>
      <c r="BJ63" s="71" t="s">
        <v>175</v>
      </c>
      <c r="BK63" s="86"/>
      <c r="BL63" s="75">
        <f t="shared" si="288"/>
        <v>0</v>
      </c>
      <c r="BM63" s="71"/>
      <c r="BN63" s="68">
        <f t="shared" si="294"/>
        <v>0</v>
      </c>
      <c r="BO63" s="69">
        <f t="shared" si="295"/>
        <v>0</v>
      </c>
      <c r="BP63" s="70" t="s">
        <v>174</v>
      </c>
      <c r="BQ63" s="71" t="s">
        <v>175</v>
      </c>
      <c r="BR63" s="86">
        <v>20000</v>
      </c>
      <c r="BS63" s="183"/>
      <c r="BT63" s="184"/>
      <c r="BU63" s="68">
        <f t="shared" si="296"/>
        <v>1</v>
      </c>
      <c r="BV63" s="69">
        <f t="shared" si="297"/>
        <v>0</v>
      </c>
      <c r="BW63" s="70" t="s">
        <v>174</v>
      </c>
      <c r="BX63" s="71" t="s">
        <v>175</v>
      </c>
      <c r="BY63" s="86">
        <f t="shared" si="298"/>
        <v>20000</v>
      </c>
      <c r="BZ63" s="75">
        <f t="shared" si="299"/>
        <v>0</v>
      </c>
      <c r="CA63" s="184"/>
      <c r="CB63" s="68">
        <f t="shared" si="300"/>
        <v>1</v>
      </c>
      <c r="CC63" s="69">
        <f t="shared" si="301"/>
        <v>0</v>
      </c>
      <c r="CD63" s="70" t="s">
        <v>174</v>
      </c>
      <c r="CE63" s="71" t="s">
        <v>175</v>
      </c>
      <c r="CF63" s="86">
        <f t="shared" si="302"/>
        <v>20000</v>
      </c>
      <c r="CG63" s="75">
        <f t="shared" si="303"/>
        <v>0</v>
      </c>
      <c r="CH63" s="185"/>
      <c r="CI63" s="68">
        <f t="shared" si="304"/>
        <v>1</v>
      </c>
      <c r="CJ63" s="69">
        <f t="shared" si="305"/>
        <v>0</v>
      </c>
      <c r="CK63" s="70" t="s">
        <v>174</v>
      </c>
      <c r="CL63" s="71" t="s">
        <v>175</v>
      </c>
      <c r="CM63" s="86" t="s">
        <v>575</v>
      </c>
      <c r="CN63" s="184"/>
      <c r="CO63" s="184"/>
      <c r="CP63" s="68">
        <f t="shared" si="306"/>
        <v>0</v>
      </c>
      <c r="CQ63" s="69">
        <f t="shared" si="307"/>
        <v>0</v>
      </c>
      <c r="CR63" s="70" t="s">
        <v>174</v>
      </c>
      <c r="CS63" s="71" t="s">
        <v>175</v>
      </c>
      <c r="CT63" s="86" t="str">
        <f t="shared" si="308"/>
        <v>50000.00</v>
      </c>
      <c r="CU63" s="75">
        <f t="shared" si="309"/>
        <v>0</v>
      </c>
      <c r="CV63" s="184"/>
      <c r="CW63" s="68">
        <f t="shared" si="310"/>
        <v>0</v>
      </c>
      <c r="CX63" s="69">
        <f t="shared" si="311"/>
        <v>0</v>
      </c>
      <c r="CY63" s="70" t="s">
        <v>174</v>
      </c>
      <c r="CZ63" s="71" t="s">
        <v>175</v>
      </c>
      <c r="DA63" s="77" t="str">
        <f t="shared" si="312"/>
        <v>50000.00</v>
      </c>
      <c r="DB63" s="75">
        <f t="shared" si="313"/>
        <v>0</v>
      </c>
      <c r="DC63" s="184"/>
      <c r="DD63" s="68">
        <f t="shared" si="314"/>
        <v>0</v>
      </c>
      <c r="DE63" s="69">
        <f t="shared" si="315"/>
        <v>0</v>
      </c>
      <c r="DF63" s="70" t="s">
        <v>174</v>
      </c>
      <c r="DG63" s="71" t="s">
        <v>175</v>
      </c>
      <c r="DH63" s="77">
        <v>80000</v>
      </c>
      <c r="DI63" s="184"/>
      <c r="DJ63" s="184"/>
      <c r="DK63" s="68">
        <f t="shared" si="316"/>
        <v>4</v>
      </c>
      <c r="DL63" s="69">
        <f t="shared" si="317"/>
        <v>0</v>
      </c>
      <c r="DM63" s="70" t="s">
        <v>174</v>
      </c>
      <c r="DN63" s="71" t="s">
        <v>175</v>
      </c>
      <c r="DO63" s="77">
        <f t="shared" si="318"/>
        <v>80000</v>
      </c>
      <c r="DP63" s="75">
        <f t="shared" si="319"/>
        <v>0</v>
      </c>
      <c r="DQ63" s="184"/>
      <c r="DR63" s="68">
        <f t="shared" si="320"/>
        <v>4</v>
      </c>
      <c r="DS63" s="69">
        <f t="shared" si="321"/>
        <v>0</v>
      </c>
      <c r="DT63" s="70" t="s">
        <v>174</v>
      </c>
      <c r="DU63" s="71" t="s">
        <v>175</v>
      </c>
      <c r="DV63" s="77">
        <f t="shared" si="322"/>
        <v>80000</v>
      </c>
      <c r="DW63" s="75">
        <f t="shared" si="323"/>
        <v>0</v>
      </c>
      <c r="DX63" s="184"/>
      <c r="DY63" s="68">
        <f t="shared" si="324"/>
        <v>4</v>
      </c>
      <c r="DZ63" s="69">
        <f t="shared" si="325"/>
        <v>0</v>
      </c>
      <c r="EA63" s="70" t="s">
        <v>174</v>
      </c>
      <c r="EB63" s="71" t="s">
        <v>175</v>
      </c>
      <c r="EC63" s="77">
        <f t="shared" si="326"/>
        <v>20000</v>
      </c>
      <c r="ED63" s="184"/>
      <c r="EE63" s="184"/>
      <c r="EF63" s="68">
        <f t="shared" si="327"/>
        <v>1</v>
      </c>
      <c r="EG63" s="69">
        <f t="shared" si="328"/>
        <v>0</v>
      </c>
      <c r="EH63" s="70" t="s">
        <v>174</v>
      </c>
      <c r="EI63" s="71" t="s">
        <v>175</v>
      </c>
      <c r="EJ63" s="78"/>
      <c r="EK63" s="78">
        <v>2024</v>
      </c>
      <c r="EL63" s="79" t="str">
        <f>+VLOOKUP(C63,[1]Listas_desplega!$AI$22:$AJ$44,2,0)</f>
        <v>DPI</v>
      </c>
      <c r="EM63" s="79" t="str">
        <f>+VLOOKUP(I63,[1]Listas_desplega!$BY$2:$BZ$7,2,0)</f>
        <v>T_2</v>
      </c>
      <c r="EN63" s="79" t="str">
        <f>+VLOOKUP(J63,[1]Listas_desplega!$BY$10:$BZ$23,2,0)</f>
        <v>T_2_C_2</v>
      </c>
      <c r="EO63" s="79" t="str">
        <f>+VLOOKUP(K63,[1]Listas_desplega!$BY$27:$BZ$54,2,0)</f>
        <v>T_2_C_2_ET_1</v>
      </c>
      <c r="EP63" s="79" t="str">
        <f>+VLOOKUP(L63,[1]Listas_desplega!$BY$57:$BZ$105,2,0)</f>
        <v>T_2_C_2_ET_1_CPT_1</v>
      </c>
      <c r="EQ63" s="80" t="str">
        <f>+VLOOKUP(M63,[1]Listas_desplega!$J$2:$K$11,2,FALSE)</f>
        <v>Eje_E_1</v>
      </c>
      <c r="ER63" s="80"/>
    </row>
    <row r="64" spans="1:148" s="81" customFormat="1" x14ac:dyDescent="0.25">
      <c r="A64" s="51" t="str">
        <f t="shared" si="18"/>
        <v>42_VPBM_2024</v>
      </c>
      <c r="B64" s="52" t="s">
        <v>152</v>
      </c>
      <c r="C64" s="53" t="s">
        <v>553</v>
      </c>
      <c r="D64" s="53" t="s">
        <v>569</v>
      </c>
      <c r="E64" s="54" t="s">
        <v>154</v>
      </c>
      <c r="F64" s="54" t="s">
        <v>155</v>
      </c>
      <c r="G64" s="55" t="s">
        <v>156</v>
      </c>
      <c r="H64" s="54" t="s">
        <v>352</v>
      </c>
      <c r="I64" s="54" t="s">
        <v>158</v>
      </c>
      <c r="J64" s="54" t="s">
        <v>159</v>
      </c>
      <c r="K64" s="54" t="s">
        <v>160</v>
      </c>
      <c r="L64" s="54" t="s">
        <v>473</v>
      </c>
      <c r="M64" s="52" t="s">
        <v>474</v>
      </c>
      <c r="N64" s="56" t="s">
        <v>554</v>
      </c>
      <c r="O64" s="60">
        <v>42</v>
      </c>
      <c r="P64" s="131" t="s">
        <v>576</v>
      </c>
      <c r="Q64" s="61" t="s">
        <v>165</v>
      </c>
      <c r="R64" s="58" t="s">
        <v>212</v>
      </c>
      <c r="S64" s="54" t="s">
        <v>577</v>
      </c>
      <c r="T64" s="60" t="s">
        <v>168</v>
      </c>
      <c r="U64" s="60" t="s">
        <v>182</v>
      </c>
      <c r="V64" s="60">
        <v>30</v>
      </c>
      <c r="W64" s="54" t="s">
        <v>558</v>
      </c>
      <c r="X64" s="60" t="s">
        <v>215</v>
      </c>
      <c r="Y64" s="52" t="s">
        <v>172</v>
      </c>
      <c r="Z64" s="61" t="s">
        <v>344</v>
      </c>
      <c r="AA64" s="61" t="s">
        <v>344</v>
      </c>
      <c r="AB64" s="61" t="s">
        <v>344</v>
      </c>
      <c r="AC64" s="61" t="s">
        <v>344</v>
      </c>
      <c r="AD64" s="61" t="s">
        <v>344</v>
      </c>
      <c r="AE64" s="61" t="s">
        <v>344</v>
      </c>
      <c r="AF64" s="61" t="s">
        <v>344</v>
      </c>
      <c r="AG64" s="61" t="s">
        <v>344</v>
      </c>
      <c r="AH64" s="60" t="s">
        <v>344</v>
      </c>
      <c r="AI64" s="60" t="s">
        <v>559</v>
      </c>
      <c r="AJ64" s="60" t="s">
        <v>344</v>
      </c>
      <c r="AK64" s="60" t="s">
        <v>344</v>
      </c>
      <c r="AL64" s="60" t="s">
        <v>344</v>
      </c>
      <c r="AM64" s="60" t="s">
        <v>344</v>
      </c>
      <c r="AN64" s="60" t="s">
        <v>344</v>
      </c>
      <c r="AO64" s="60" t="s">
        <v>344</v>
      </c>
      <c r="AP64" s="60" t="s">
        <v>344</v>
      </c>
      <c r="AQ64" s="60" t="s">
        <v>344</v>
      </c>
      <c r="AR64" s="62" t="s">
        <v>344</v>
      </c>
      <c r="AS64" s="60" t="s">
        <v>344</v>
      </c>
      <c r="AT64" s="176">
        <v>409038</v>
      </c>
      <c r="AU64" s="176">
        <v>446893</v>
      </c>
      <c r="AV64" s="176">
        <v>645895</v>
      </c>
      <c r="AW64" s="176">
        <v>746969</v>
      </c>
      <c r="AX64" s="176">
        <v>800000</v>
      </c>
      <c r="AY64" s="176">
        <v>800000</v>
      </c>
      <c r="AZ64" s="60" t="s">
        <v>344</v>
      </c>
      <c r="BA64" s="60" t="s">
        <v>344</v>
      </c>
      <c r="BB64" s="60">
        <v>446.89299999999997</v>
      </c>
      <c r="BC64" s="64" t="s">
        <v>344</v>
      </c>
      <c r="BD64" s="177" t="s">
        <v>344</v>
      </c>
      <c r="BE64" s="98"/>
      <c r="BF64" s="67" t="s">
        <v>578</v>
      </c>
      <c r="BG64" s="68">
        <f t="shared" si="292"/>
        <v>0</v>
      </c>
      <c r="BH64" s="69">
        <f t="shared" si="293"/>
        <v>0</v>
      </c>
      <c r="BI64" s="186" t="s">
        <v>186</v>
      </c>
      <c r="BJ64" s="187" t="s">
        <v>579</v>
      </c>
      <c r="BK64" s="86"/>
      <c r="BL64" s="75">
        <f t="shared" si="288"/>
        <v>0</v>
      </c>
      <c r="BM64" s="67" t="s">
        <v>580</v>
      </c>
      <c r="BN64" s="68">
        <f t="shared" si="294"/>
        <v>0</v>
      </c>
      <c r="BO64" s="69">
        <f t="shared" si="295"/>
        <v>0</v>
      </c>
      <c r="BP64" s="70" t="s">
        <v>186</v>
      </c>
      <c r="BQ64" s="67" t="s">
        <v>581</v>
      </c>
      <c r="BR64" s="86">
        <v>456893</v>
      </c>
      <c r="BS64" s="183"/>
      <c r="BT64" s="67" t="s">
        <v>582</v>
      </c>
      <c r="BU64" s="68">
        <f t="shared" si="296"/>
        <v>0.70737968245612681</v>
      </c>
      <c r="BV64" s="69">
        <f t="shared" si="297"/>
        <v>0</v>
      </c>
      <c r="BW64" s="70" t="s">
        <v>186</v>
      </c>
      <c r="BX64" s="71" t="s">
        <v>583</v>
      </c>
      <c r="BY64" s="86">
        <f t="shared" si="298"/>
        <v>456893</v>
      </c>
      <c r="BZ64" s="75">
        <f t="shared" si="299"/>
        <v>456893</v>
      </c>
      <c r="CA64" s="184"/>
      <c r="CB64" s="68">
        <f t="shared" si="300"/>
        <v>0.70737968245612681</v>
      </c>
      <c r="CC64" s="69">
        <f t="shared" si="301"/>
        <v>0</v>
      </c>
      <c r="CD64" s="70" t="s">
        <v>174</v>
      </c>
      <c r="CE64" s="71" t="s">
        <v>175</v>
      </c>
      <c r="CF64" s="86">
        <f t="shared" si="302"/>
        <v>456893</v>
      </c>
      <c r="CG64" s="75">
        <f t="shared" si="303"/>
        <v>0</v>
      </c>
      <c r="CH64" s="185"/>
      <c r="CI64" s="68">
        <f t="shared" si="304"/>
        <v>0.70737968245612681</v>
      </c>
      <c r="CJ64" s="69">
        <f t="shared" si="305"/>
        <v>0</v>
      </c>
      <c r="CK64" s="70" t="s">
        <v>174</v>
      </c>
      <c r="CL64" s="71" t="s">
        <v>175</v>
      </c>
      <c r="CM64" s="86">
        <v>486893</v>
      </c>
      <c r="CN64" s="184"/>
      <c r="CO64" s="184"/>
      <c r="CP64" s="68">
        <f t="shared" si="306"/>
        <v>0.75382686040300673</v>
      </c>
      <c r="CQ64" s="69">
        <f t="shared" si="307"/>
        <v>0</v>
      </c>
      <c r="CR64" s="70" t="s">
        <v>174</v>
      </c>
      <c r="CS64" s="71" t="s">
        <v>175</v>
      </c>
      <c r="CT64" s="86">
        <f t="shared" si="308"/>
        <v>486893</v>
      </c>
      <c r="CU64" s="75">
        <f t="shared" si="309"/>
        <v>0</v>
      </c>
      <c r="CV64" s="184"/>
      <c r="CW64" s="68">
        <f t="shared" si="310"/>
        <v>0.75382686040300673</v>
      </c>
      <c r="CX64" s="69">
        <f t="shared" si="311"/>
        <v>0</v>
      </c>
      <c r="CY64" s="70" t="s">
        <v>174</v>
      </c>
      <c r="CZ64" s="71" t="s">
        <v>175</v>
      </c>
      <c r="DA64" s="77">
        <f t="shared" si="312"/>
        <v>486893</v>
      </c>
      <c r="DB64" s="75">
        <f t="shared" si="313"/>
        <v>0</v>
      </c>
      <c r="DC64" s="184"/>
      <c r="DD64" s="68">
        <f t="shared" si="314"/>
        <v>0.75382686040300673</v>
      </c>
      <c r="DE64" s="69">
        <f t="shared" si="315"/>
        <v>0</v>
      </c>
      <c r="DF64" s="70" t="s">
        <v>174</v>
      </c>
      <c r="DG64" s="71" t="s">
        <v>175</v>
      </c>
      <c r="DH64" s="77">
        <v>566893</v>
      </c>
      <c r="DI64" s="184"/>
      <c r="DJ64" s="184"/>
      <c r="DK64" s="68">
        <f t="shared" si="316"/>
        <v>0.87768600159468646</v>
      </c>
      <c r="DL64" s="69">
        <f t="shared" si="317"/>
        <v>0</v>
      </c>
      <c r="DM64" s="70" t="s">
        <v>174</v>
      </c>
      <c r="DN64" s="71" t="s">
        <v>175</v>
      </c>
      <c r="DO64" s="77">
        <f t="shared" si="318"/>
        <v>566893</v>
      </c>
      <c r="DP64" s="75">
        <f t="shared" si="319"/>
        <v>0</v>
      </c>
      <c r="DQ64" s="184"/>
      <c r="DR64" s="68">
        <f t="shared" si="320"/>
        <v>0.87768600159468646</v>
      </c>
      <c r="DS64" s="69">
        <f t="shared" si="321"/>
        <v>0</v>
      </c>
      <c r="DT64" s="70" t="s">
        <v>174</v>
      </c>
      <c r="DU64" s="71" t="s">
        <v>175</v>
      </c>
      <c r="DV64" s="77">
        <f t="shared" si="322"/>
        <v>566893</v>
      </c>
      <c r="DW64" s="75">
        <f t="shared" si="323"/>
        <v>0</v>
      </c>
      <c r="DX64" s="184"/>
      <c r="DY64" s="68">
        <f t="shared" si="324"/>
        <v>0.87768600159468646</v>
      </c>
      <c r="DZ64" s="69">
        <f t="shared" si="325"/>
        <v>0</v>
      </c>
      <c r="EA64" s="70" t="s">
        <v>174</v>
      </c>
      <c r="EB64" s="71" t="s">
        <v>175</v>
      </c>
      <c r="EC64" s="77">
        <f t="shared" si="326"/>
        <v>645895</v>
      </c>
      <c r="ED64" s="101"/>
      <c r="EE64" s="101"/>
      <c r="EF64" s="68">
        <f t="shared" si="327"/>
        <v>1</v>
      </c>
      <c r="EG64" s="69">
        <f t="shared" si="328"/>
        <v>0</v>
      </c>
      <c r="EH64" s="70" t="s">
        <v>174</v>
      </c>
      <c r="EI64" s="71" t="s">
        <v>175</v>
      </c>
      <c r="EJ64" s="78"/>
      <c r="EK64" s="78">
        <v>2024</v>
      </c>
      <c r="EL64" s="79" t="str">
        <f>+VLOOKUP(C64,[1]Listas_desplega!$AI$22:$AJ$44,2,0)</f>
        <v>DPI</v>
      </c>
      <c r="EM64" s="79" t="str">
        <f>+VLOOKUP(I64,[1]Listas_desplega!$BY$2:$BZ$7,2,0)</f>
        <v>T_2</v>
      </c>
      <c r="EN64" s="79" t="str">
        <f>+VLOOKUP(J64,[1]Listas_desplega!$BY$10:$BZ$23,2,0)</f>
        <v>T_2_C_2</v>
      </c>
      <c r="EO64" s="79" t="str">
        <f>+VLOOKUP(K64,[1]Listas_desplega!$BY$27:$BZ$54,2,0)</f>
        <v>T_2_C_2_ET_1</v>
      </c>
      <c r="EP64" s="79" t="str">
        <f>+VLOOKUP(L64,[1]Listas_desplega!$BY$57:$BZ$105,2,0)</f>
        <v>T_2_C_2_ET_1_CPT_1</v>
      </c>
      <c r="EQ64" s="80" t="str">
        <f>+VLOOKUP(M64,[1]Listas_desplega!$J$2:$K$11,2,FALSE)</f>
        <v>Eje_E_1</v>
      </c>
      <c r="ER64" s="80"/>
    </row>
    <row r="65" spans="1:148" s="81" customFormat="1" x14ac:dyDescent="0.25">
      <c r="A65" s="51" t="str">
        <f t="shared" si="18"/>
        <v>27_VPBM_2024</v>
      </c>
      <c r="B65" s="52" t="s">
        <v>152</v>
      </c>
      <c r="C65" s="53" t="s">
        <v>553</v>
      </c>
      <c r="D65" s="53" t="s">
        <v>569</v>
      </c>
      <c r="E65" s="54" t="s">
        <v>570</v>
      </c>
      <c r="F65" s="54" t="s">
        <v>155</v>
      </c>
      <c r="G65" s="55" t="s">
        <v>156</v>
      </c>
      <c r="H65" s="54" t="s">
        <v>352</v>
      </c>
      <c r="I65" s="54" t="s">
        <v>158</v>
      </c>
      <c r="J65" s="54" t="s">
        <v>159</v>
      </c>
      <c r="K65" s="54" t="s">
        <v>160</v>
      </c>
      <c r="L65" s="54" t="s">
        <v>473</v>
      </c>
      <c r="M65" s="52" t="s">
        <v>474</v>
      </c>
      <c r="N65" s="56" t="s">
        <v>475</v>
      </c>
      <c r="O65" s="60">
        <v>27</v>
      </c>
      <c r="P65" s="54" t="s">
        <v>584</v>
      </c>
      <c r="Q65" s="61" t="s">
        <v>165</v>
      </c>
      <c r="R65" s="58" t="s">
        <v>212</v>
      </c>
      <c r="S65" s="54" t="s">
        <v>585</v>
      </c>
      <c r="T65" s="60" t="s">
        <v>181</v>
      </c>
      <c r="U65" s="60" t="s">
        <v>182</v>
      </c>
      <c r="V65" s="60">
        <v>30</v>
      </c>
      <c r="W65" s="54" t="s">
        <v>558</v>
      </c>
      <c r="X65" s="60" t="s">
        <v>171</v>
      </c>
      <c r="Y65" s="52" t="s">
        <v>172</v>
      </c>
      <c r="Z65" s="61" t="s">
        <v>344</v>
      </c>
      <c r="AA65" s="61" t="s">
        <v>344</v>
      </c>
      <c r="AB65" s="61" t="s">
        <v>344</v>
      </c>
      <c r="AC65" s="61" t="s">
        <v>344</v>
      </c>
      <c r="AD65" s="61" t="s">
        <v>344</v>
      </c>
      <c r="AE65" s="61" t="s">
        <v>344</v>
      </c>
      <c r="AF65" s="61" t="s">
        <v>344</v>
      </c>
      <c r="AG65" s="61" t="s">
        <v>344</v>
      </c>
      <c r="AH65" s="60" t="s">
        <v>344</v>
      </c>
      <c r="AI65" s="60" t="s">
        <v>559</v>
      </c>
      <c r="AJ65" s="60" t="s">
        <v>344</v>
      </c>
      <c r="AK65" s="60" t="s">
        <v>344</v>
      </c>
      <c r="AL65" s="60" t="s">
        <v>344</v>
      </c>
      <c r="AM65" s="60" t="s">
        <v>344</v>
      </c>
      <c r="AN65" s="60" t="s">
        <v>344</v>
      </c>
      <c r="AO65" s="60" t="s">
        <v>344</v>
      </c>
      <c r="AP65" s="60" t="s">
        <v>344</v>
      </c>
      <c r="AQ65" s="60" t="s">
        <v>344</v>
      </c>
      <c r="AR65" s="62" t="s">
        <v>344</v>
      </c>
      <c r="AS65" s="60" t="s">
        <v>344</v>
      </c>
      <c r="AT65" s="60">
        <v>64</v>
      </c>
      <c r="AU65" s="60">
        <v>73</v>
      </c>
      <c r="AV65" s="60">
        <v>82</v>
      </c>
      <c r="AW65" s="60">
        <v>91</v>
      </c>
      <c r="AX65" s="60">
        <v>100</v>
      </c>
      <c r="AY65" s="60">
        <v>100</v>
      </c>
      <c r="AZ65" s="60" t="s">
        <v>344</v>
      </c>
      <c r="BA65" s="60" t="s">
        <v>344</v>
      </c>
      <c r="BB65" s="60" t="s">
        <v>586</v>
      </c>
      <c r="BC65" s="64" t="s">
        <v>344</v>
      </c>
      <c r="BD65" s="177" t="s">
        <v>344</v>
      </c>
      <c r="BE65" s="98"/>
      <c r="BF65" s="71"/>
      <c r="BG65" s="68">
        <f t="shared" si="292"/>
        <v>0</v>
      </c>
      <c r="BH65" s="69">
        <f t="shared" si="293"/>
        <v>0</v>
      </c>
      <c r="BI65" s="70" t="s">
        <v>174</v>
      </c>
      <c r="BJ65" s="71" t="s">
        <v>175</v>
      </c>
      <c r="BK65" s="86"/>
      <c r="BL65" s="75">
        <f t="shared" si="288"/>
        <v>0</v>
      </c>
      <c r="BM65" s="71"/>
      <c r="BN65" s="68">
        <f t="shared" si="294"/>
        <v>0</v>
      </c>
      <c r="BO65" s="69">
        <f t="shared" si="295"/>
        <v>0</v>
      </c>
      <c r="BP65" s="70" t="s">
        <v>174</v>
      </c>
      <c r="BQ65" s="71" t="s">
        <v>175</v>
      </c>
      <c r="BR65" s="86" t="s">
        <v>587</v>
      </c>
      <c r="BS65" s="183"/>
      <c r="BT65" s="184"/>
      <c r="BU65" s="68">
        <f t="shared" si="296"/>
        <v>0</v>
      </c>
      <c r="BV65" s="69">
        <f t="shared" si="297"/>
        <v>0</v>
      </c>
      <c r="BW65" s="70" t="s">
        <v>174</v>
      </c>
      <c r="BX65" s="71" t="s">
        <v>175</v>
      </c>
      <c r="BY65" s="86" t="str">
        <f t="shared" si="298"/>
        <v>78.00</v>
      </c>
      <c r="BZ65" s="75">
        <f t="shared" si="299"/>
        <v>0</v>
      </c>
      <c r="CA65" s="184"/>
      <c r="CB65" s="68">
        <f t="shared" si="300"/>
        <v>0</v>
      </c>
      <c r="CC65" s="69">
        <f t="shared" si="301"/>
        <v>0</v>
      </c>
      <c r="CD65" s="70" t="s">
        <v>174</v>
      </c>
      <c r="CE65" s="71" t="s">
        <v>175</v>
      </c>
      <c r="CF65" s="86" t="str">
        <f t="shared" si="302"/>
        <v>78.00</v>
      </c>
      <c r="CG65" s="75">
        <f t="shared" si="303"/>
        <v>0</v>
      </c>
      <c r="CH65" s="185"/>
      <c r="CI65" s="68">
        <f t="shared" si="304"/>
        <v>0</v>
      </c>
      <c r="CJ65" s="69">
        <f t="shared" si="305"/>
        <v>0</v>
      </c>
      <c r="CK65" s="70" t="s">
        <v>174</v>
      </c>
      <c r="CL65" s="71" t="s">
        <v>175</v>
      </c>
      <c r="CM65" s="86" t="s">
        <v>588</v>
      </c>
      <c r="CN65" s="184"/>
      <c r="CO65" s="184"/>
      <c r="CP65" s="68">
        <f t="shared" si="306"/>
        <v>0</v>
      </c>
      <c r="CQ65" s="69">
        <f t="shared" si="307"/>
        <v>0</v>
      </c>
      <c r="CR65" s="70" t="s">
        <v>174</v>
      </c>
      <c r="CS65" s="71" t="s">
        <v>175</v>
      </c>
      <c r="CT65" s="86" t="str">
        <f t="shared" si="308"/>
        <v>80.00</v>
      </c>
      <c r="CU65" s="75">
        <f t="shared" si="309"/>
        <v>0</v>
      </c>
      <c r="CV65" s="184"/>
      <c r="CW65" s="68">
        <f t="shared" si="310"/>
        <v>0</v>
      </c>
      <c r="CX65" s="69">
        <f t="shared" si="311"/>
        <v>0</v>
      </c>
      <c r="CY65" s="70" t="s">
        <v>174</v>
      </c>
      <c r="CZ65" s="71" t="s">
        <v>175</v>
      </c>
      <c r="DA65" s="77" t="str">
        <f t="shared" si="312"/>
        <v>80.00</v>
      </c>
      <c r="DB65" s="75">
        <f t="shared" si="313"/>
        <v>0</v>
      </c>
      <c r="DC65" s="184"/>
      <c r="DD65" s="68">
        <f t="shared" si="314"/>
        <v>0</v>
      </c>
      <c r="DE65" s="69">
        <f t="shared" si="315"/>
        <v>0</v>
      </c>
      <c r="DF65" s="70" t="s">
        <v>174</v>
      </c>
      <c r="DG65" s="71" t="s">
        <v>175</v>
      </c>
      <c r="DH65" s="77">
        <v>81</v>
      </c>
      <c r="DI65" s="184"/>
      <c r="DJ65" s="184"/>
      <c r="DK65" s="68">
        <f t="shared" si="316"/>
        <v>0.98780487804878048</v>
      </c>
      <c r="DL65" s="69">
        <f t="shared" si="317"/>
        <v>0</v>
      </c>
      <c r="DM65" s="70" t="s">
        <v>174</v>
      </c>
      <c r="DN65" s="71" t="s">
        <v>175</v>
      </c>
      <c r="DO65" s="77">
        <f t="shared" si="318"/>
        <v>81</v>
      </c>
      <c r="DP65" s="75">
        <f t="shared" si="319"/>
        <v>0</v>
      </c>
      <c r="DQ65" s="184"/>
      <c r="DR65" s="68">
        <f t="shared" si="320"/>
        <v>0.98780487804878048</v>
      </c>
      <c r="DS65" s="69">
        <f t="shared" si="321"/>
        <v>0</v>
      </c>
      <c r="DT65" s="70" t="s">
        <v>174</v>
      </c>
      <c r="DU65" s="71" t="s">
        <v>175</v>
      </c>
      <c r="DV65" s="77">
        <f t="shared" si="322"/>
        <v>81</v>
      </c>
      <c r="DW65" s="75">
        <f t="shared" si="323"/>
        <v>0</v>
      </c>
      <c r="DX65" s="184"/>
      <c r="DY65" s="68">
        <f t="shared" si="324"/>
        <v>0.98780487804878048</v>
      </c>
      <c r="DZ65" s="69">
        <f t="shared" si="325"/>
        <v>0</v>
      </c>
      <c r="EA65" s="70" t="s">
        <v>174</v>
      </c>
      <c r="EB65" s="71" t="s">
        <v>175</v>
      </c>
      <c r="EC65" s="77">
        <f t="shared" si="326"/>
        <v>82</v>
      </c>
      <c r="ED65" s="184"/>
      <c r="EE65" s="184"/>
      <c r="EF65" s="68">
        <f t="shared" si="327"/>
        <v>1</v>
      </c>
      <c r="EG65" s="69">
        <f t="shared" si="328"/>
        <v>0</v>
      </c>
      <c r="EH65" s="70" t="s">
        <v>174</v>
      </c>
      <c r="EI65" s="71" t="s">
        <v>175</v>
      </c>
      <c r="EJ65" s="78"/>
      <c r="EK65" s="78">
        <v>2024</v>
      </c>
      <c r="EL65" s="79" t="str">
        <f>+VLOOKUP(C65,[1]Listas_desplega!$AI$22:$AJ$44,2,0)</f>
        <v>DPI</v>
      </c>
      <c r="EM65" s="79" t="str">
        <f>+VLOOKUP(I65,[1]Listas_desplega!$BY$2:$BZ$7,2,0)</f>
        <v>T_2</v>
      </c>
      <c r="EN65" s="79" t="str">
        <f>+VLOOKUP(J65,[1]Listas_desplega!$BY$10:$BZ$23,2,0)</f>
        <v>T_2_C_2</v>
      </c>
      <c r="EO65" s="79" t="str">
        <f>+VLOOKUP(K65,[1]Listas_desplega!$BY$27:$BZ$54,2,0)</f>
        <v>T_2_C_2_ET_1</v>
      </c>
      <c r="EP65" s="79" t="str">
        <f>+VLOOKUP(L65,[1]Listas_desplega!$BY$57:$BZ$105,2,0)</f>
        <v>T_2_C_2_ET_1_CPT_1</v>
      </c>
      <c r="EQ65" s="80" t="str">
        <f>+VLOOKUP(M65,[1]Listas_desplega!$J$2:$K$11,2,FALSE)</f>
        <v>Eje_E_1</v>
      </c>
      <c r="ER65" s="80"/>
    </row>
    <row r="66" spans="1:148" s="81" customFormat="1" x14ac:dyDescent="0.25">
      <c r="A66" s="51" t="str">
        <f t="shared" si="18"/>
        <v>28_VPBM_2024</v>
      </c>
      <c r="B66" s="52" t="s">
        <v>152</v>
      </c>
      <c r="C66" s="53" t="s">
        <v>553</v>
      </c>
      <c r="D66" s="90" t="s">
        <v>569</v>
      </c>
      <c r="E66" s="54" t="s">
        <v>570</v>
      </c>
      <c r="F66" s="54" t="s">
        <v>155</v>
      </c>
      <c r="G66" s="54" t="s">
        <v>589</v>
      </c>
      <c r="H66" s="54" t="s">
        <v>352</v>
      </c>
      <c r="I66" s="54" t="s">
        <v>158</v>
      </c>
      <c r="J66" s="54" t="s">
        <v>159</v>
      </c>
      <c r="K66" s="54" t="s">
        <v>160</v>
      </c>
      <c r="L66" s="54" t="s">
        <v>473</v>
      </c>
      <c r="M66" s="52" t="s">
        <v>474</v>
      </c>
      <c r="N66" s="56" t="s">
        <v>475</v>
      </c>
      <c r="O66" s="60">
        <v>28</v>
      </c>
      <c r="P66" s="54" t="s">
        <v>590</v>
      </c>
      <c r="Q66" s="61" t="s">
        <v>165</v>
      </c>
      <c r="R66" s="58" t="s">
        <v>166</v>
      </c>
      <c r="S66" s="54" t="s">
        <v>591</v>
      </c>
      <c r="T66" s="60" t="s">
        <v>168</v>
      </c>
      <c r="U66" s="60" t="s">
        <v>169</v>
      </c>
      <c r="V66" s="60">
        <v>30</v>
      </c>
      <c r="W66" s="54" t="s">
        <v>592</v>
      </c>
      <c r="X66" s="60" t="s">
        <v>171</v>
      </c>
      <c r="Y66" s="52" t="s">
        <v>172</v>
      </c>
      <c r="Z66" s="61" t="s">
        <v>344</v>
      </c>
      <c r="AA66" s="61" t="s">
        <v>344</v>
      </c>
      <c r="AB66" s="61" t="s">
        <v>344</v>
      </c>
      <c r="AC66" s="61" t="s">
        <v>344</v>
      </c>
      <c r="AD66" s="61" t="s">
        <v>344</v>
      </c>
      <c r="AE66" s="61" t="s">
        <v>344</v>
      </c>
      <c r="AF66" s="61" t="s">
        <v>344</v>
      </c>
      <c r="AG66" s="61" t="s">
        <v>344</v>
      </c>
      <c r="AH66" s="60" t="s">
        <v>344</v>
      </c>
      <c r="AI66" s="60" t="s">
        <v>559</v>
      </c>
      <c r="AJ66" s="60" t="s">
        <v>344</v>
      </c>
      <c r="AK66" s="60" t="s">
        <v>344</v>
      </c>
      <c r="AL66" s="60" t="s">
        <v>344</v>
      </c>
      <c r="AM66" s="60" t="s">
        <v>344</v>
      </c>
      <c r="AN66" s="60" t="s">
        <v>344</v>
      </c>
      <c r="AO66" s="60" t="s">
        <v>344</v>
      </c>
      <c r="AP66" s="60" t="s">
        <v>344</v>
      </c>
      <c r="AQ66" s="60" t="s">
        <v>344</v>
      </c>
      <c r="AR66" s="62" t="s">
        <v>344</v>
      </c>
      <c r="AS66" s="60" t="s">
        <v>344</v>
      </c>
      <c r="AT66" s="60" t="s">
        <v>175</v>
      </c>
      <c r="AU66" s="60">
        <v>50</v>
      </c>
      <c r="AV66" s="60">
        <v>70</v>
      </c>
      <c r="AW66" s="60">
        <v>80</v>
      </c>
      <c r="AX66" s="60">
        <v>97</v>
      </c>
      <c r="AY66" s="60">
        <v>97</v>
      </c>
      <c r="AZ66" s="60" t="s">
        <v>344</v>
      </c>
      <c r="BA66" s="60" t="s">
        <v>344</v>
      </c>
      <c r="BB66" s="60" t="s">
        <v>344</v>
      </c>
      <c r="BC66" s="64" t="s">
        <v>344</v>
      </c>
      <c r="BD66" s="76">
        <v>0</v>
      </c>
      <c r="BE66" s="76">
        <v>0</v>
      </c>
      <c r="BF66" s="71"/>
      <c r="BG66" s="68">
        <f t="shared" si="292"/>
        <v>0</v>
      </c>
      <c r="BH66" s="69">
        <f t="shared" si="293"/>
        <v>0</v>
      </c>
      <c r="BI66" s="70" t="s">
        <v>174</v>
      </c>
      <c r="BJ66" s="71" t="s">
        <v>175</v>
      </c>
      <c r="BK66" s="75">
        <f t="shared" si="288"/>
        <v>0</v>
      </c>
      <c r="BL66" s="75">
        <f t="shared" si="288"/>
        <v>0</v>
      </c>
      <c r="BM66" s="71"/>
      <c r="BN66" s="68">
        <f t="shared" si="294"/>
        <v>0</v>
      </c>
      <c r="BO66" s="69">
        <f t="shared" si="295"/>
        <v>0</v>
      </c>
      <c r="BP66" s="70" t="s">
        <v>174</v>
      </c>
      <c r="BQ66" s="71" t="s">
        <v>175</v>
      </c>
      <c r="BR66" s="86">
        <v>0</v>
      </c>
      <c r="BS66" s="75">
        <f t="shared" ref="BS66:BS67" si="329">IF(BP66="SI",BL66,0)</f>
        <v>0</v>
      </c>
      <c r="BT66" s="71"/>
      <c r="BU66" s="68">
        <f t="shared" si="296"/>
        <v>0</v>
      </c>
      <c r="BV66" s="69">
        <f t="shared" si="297"/>
        <v>0</v>
      </c>
      <c r="BW66" s="70" t="s">
        <v>174</v>
      </c>
      <c r="BX66" s="71" t="s">
        <v>175</v>
      </c>
      <c r="BY66" s="75">
        <f t="shared" ref="BY66:BZ67" si="330">IF(BV66="SI",BR66,0)</f>
        <v>0</v>
      </c>
      <c r="BZ66" s="75">
        <f t="shared" si="330"/>
        <v>0</v>
      </c>
      <c r="CA66" s="71"/>
      <c r="CB66" s="68">
        <f t="shared" si="300"/>
        <v>0</v>
      </c>
      <c r="CC66" s="69">
        <f t="shared" si="301"/>
        <v>0</v>
      </c>
      <c r="CD66" s="70" t="s">
        <v>174</v>
      </c>
      <c r="CE66" s="71" t="s">
        <v>175</v>
      </c>
      <c r="CF66" s="76"/>
      <c r="CG66" s="75">
        <f t="shared" si="303"/>
        <v>0</v>
      </c>
      <c r="CH66" s="112"/>
      <c r="CI66" s="68">
        <f t="shared" si="304"/>
        <v>0</v>
      </c>
      <c r="CJ66" s="69">
        <f t="shared" si="305"/>
        <v>0</v>
      </c>
      <c r="CK66" s="70" t="s">
        <v>174</v>
      </c>
      <c r="CL66" s="71" t="s">
        <v>175</v>
      </c>
      <c r="CM66" s="77" t="s">
        <v>593</v>
      </c>
      <c r="CN66" s="71"/>
      <c r="CO66" s="71"/>
      <c r="CP66" s="68">
        <f t="shared" si="306"/>
        <v>0</v>
      </c>
      <c r="CQ66" s="69">
        <f t="shared" si="307"/>
        <v>0</v>
      </c>
      <c r="CR66" s="70" t="s">
        <v>174</v>
      </c>
      <c r="CS66" s="71" t="s">
        <v>175</v>
      </c>
      <c r="CT66" s="148" t="s">
        <v>344</v>
      </c>
      <c r="CU66" s="75">
        <f t="shared" si="309"/>
        <v>0</v>
      </c>
      <c r="CV66" s="71"/>
      <c r="CW66" s="68">
        <f t="shared" si="310"/>
        <v>0</v>
      </c>
      <c r="CX66" s="69">
        <f t="shared" si="311"/>
        <v>0</v>
      </c>
      <c r="CY66" s="70" t="s">
        <v>174</v>
      </c>
      <c r="CZ66" s="71" t="s">
        <v>175</v>
      </c>
      <c r="DA66" s="98" t="s">
        <v>344</v>
      </c>
      <c r="DB66" s="75">
        <f t="shared" si="313"/>
        <v>0</v>
      </c>
      <c r="DC66" s="71"/>
      <c r="DD66" s="68">
        <f t="shared" si="314"/>
        <v>0</v>
      </c>
      <c r="DE66" s="69">
        <f t="shared" si="315"/>
        <v>0</v>
      </c>
      <c r="DF66" s="70" t="s">
        <v>174</v>
      </c>
      <c r="DG66" s="71" t="s">
        <v>175</v>
      </c>
      <c r="DH66" s="77" t="s">
        <v>344</v>
      </c>
      <c r="DI66" s="75">
        <f t="shared" ref="DI66:DI67" si="331">IF(DF66="SI",DB66,0)</f>
        <v>0</v>
      </c>
      <c r="DJ66" s="71"/>
      <c r="DK66" s="68">
        <f t="shared" si="316"/>
        <v>0</v>
      </c>
      <c r="DL66" s="69">
        <f t="shared" si="317"/>
        <v>0</v>
      </c>
      <c r="DM66" s="70" t="s">
        <v>174</v>
      </c>
      <c r="DN66" s="71" t="s">
        <v>175</v>
      </c>
      <c r="DO66" s="77" t="s">
        <v>344</v>
      </c>
      <c r="DP66" s="75">
        <f t="shared" si="319"/>
        <v>0</v>
      </c>
      <c r="DQ66" s="71"/>
      <c r="DR66" s="68">
        <f t="shared" si="320"/>
        <v>0</v>
      </c>
      <c r="DS66" s="69">
        <f t="shared" si="321"/>
        <v>0</v>
      </c>
      <c r="DT66" s="70" t="s">
        <v>174</v>
      </c>
      <c r="DU66" s="71" t="s">
        <v>175</v>
      </c>
      <c r="DV66" s="77" t="s">
        <v>344</v>
      </c>
      <c r="DW66" s="75">
        <f t="shared" si="323"/>
        <v>0</v>
      </c>
      <c r="DX66" s="71"/>
      <c r="DY66" s="68">
        <f t="shared" si="324"/>
        <v>0</v>
      </c>
      <c r="DZ66" s="69">
        <f t="shared" si="325"/>
        <v>0</v>
      </c>
      <c r="EA66" s="70" t="s">
        <v>174</v>
      </c>
      <c r="EB66" s="71" t="s">
        <v>175</v>
      </c>
      <c r="EC66" s="77">
        <f t="shared" si="326"/>
        <v>70</v>
      </c>
      <c r="ED66" s="71"/>
      <c r="EE66" s="71"/>
      <c r="EF66" s="68">
        <f t="shared" si="327"/>
        <v>1</v>
      </c>
      <c r="EG66" s="69">
        <f t="shared" si="328"/>
        <v>0</v>
      </c>
      <c r="EH66" s="70" t="s">
        <v>174</v>
      </c>
      <c r="EI66" s="71" t="s">
        <v>175</v>
      </c>
      <c r="EJ66" s="80"/>
      <c r="EK66" s="78">
        <v>2024</v>
      </c>
      <c r="EL66" s="79" t="str">
        <f>+VLOOKUP(C66,[1]Listas_desplega!$AI$22:$AJ$44,2,0)</f>
        <v>DPI</v>
      </c>
      <c r="EM66" s="79" t="str">
        <f>+VLOOKUP(I66,[1]Listas_desplega!$BY$2:$BZ$7,2,0)</f>
        <v>T_2</v>
      </c>
      <c r="EN66" s="79" t="str">
        <f>+VLOOKUP(J66,[1]Listas_desplega!$BY$10:$BZ$23,2,0)</f>
        <v>T_2_C_2</v>
      </c>
      <c r="EO66" s="79" t="str">
        <f>+VLOOKUP(K66,[1]Listas_desplega!$BY$27:$BZ$54,2,0)</f>
        <v>T_2_C_2_ET_1</v>
      </c>
      <c r="EP66" s="79" t="str">
        <f>+VLOOKUP(L66,[1]Listas_desplega!$BY$57:$BZ$105,2,0)</f>
        <v>T_2_C_2_ET_1_CPT_1</v>
      </c>
      <c r="EQ66" s="80" t="str">
        <f>+VLOOKUP(M66,[1]Listas_desplega!$J$2:$K$11,2,FALSE)</f>
        <v>Eje_E_1</v>
      </c>
      <c r="ER66" s="80"/>
    </row>
    <row r="67" spans="1:148" s="81" customFormat="1" x14ac:dyDescent="0.25">
      <c r="A67" s="51" t="str">
        <f t="shared" si="18"/>
        <v>29_VPBM_2024</v>
      </c>
      <c r="B67" s="52" t="s">
        <v>152</v>
      </c>
      <c r="C67" s="53" t="s">
        <v>553</v>
      </c>
      <c r="D67" s="188" t="s">
        <v>594</v>
      </c>
      <c r="E67" s="54" t="s">
        <v>570</v>
      </c>
      <c r="F67" s="54" t="s">
        <v>155</v>
      </c>
      <c r="G67" s="55" t="s">
        <v>156</v>
      </c>
      <c r="H67" s="54" t="s">
        <v>352</v>
      </c>
      <c r="I67" s="54" t="s">
        <v>158</v>
      </c>
      <c r="J67" s="54" t="s">
        <v>159</v>
      </c>
      <c r="K67" s="54" t="s">
        <v>160</v>
      </c>
      <c r="L67" s="54" t="s">
        <v>473</v>
      </c>
      <c r="M67" s="52" t="s">
        <v>474</v>
      </c>
      <c r="N67" s="56" t="s">
        <v>475</v>
      </c>
      <c r="O67" s="60">
        <v>29</v>
      </c>
      <c r="P67" s="54" t="s">
        <v>595</v>
      </c>
      <c r="Q67" s="61" t="s">
        <v>165</v>
      </c>
      <c r="R67" s="58" t="s">
        <v>166</v>
      </c>
      <c r="S67" s="54" t="s">
        <v>596</v>
      </c>
      <c r="T67" s="60" t="s">
        <v>181</v>
      </c>
      <c r="U67" s="60" t="s">
        <v>169</v>
      </c>
      <c r="V67" s="60">
        <v>90</v>
      </c>
      <c r="W67" s="54" t="s">
        <v>558</v>
      </c>
      <c r="X67" s="60" t="s">
        <v>171</v>
      </c>
      <c r="Y67" s="52" t="s">
        <v>172</v>
      </c>
      <c r="Z67" s="61" t="s">
        <v>344</v>
      </c>
      <c r="AA67" s="61" t="s">
        <v>344</v>
      </c>
      <c r="AB67" s="61" t="s">
        <v>344</v>
      </c>
      <c r="AC67" s="61" t="s">
        <v>344</v>
      </c>
      <c r="AD67" s="61" t="s">
        <v>344</v>
      </c>
      <c r="AE67" s="61" t="s">
        <v>344</v>
      </c>
      <c r="AF67" s="61" t="s">
        <v>344</v>
      </c>
      <c r="AG67" s="61" t="s">
        <v>344</v>
      </c>
      <c r="AH67" s="60" t="s">
        <v>344</v>
      </c>
      <c r="AI67" s="60" t="s">
        <v>559</v>
      </c>
      <c r="AJ67" s="60" t="s">
        <v>344</v>
      </c>
      <c r="AK67" s="60" t="s">
        <v>344</v>
      </c>
      <c r="AL67" s="60" t="s">
        <v>344</v>
      </c>
      <c r="AM67" s="60" t="s">
        <v>344</v>
      </c>
      <c r="AN67" s="60" t="s">
        <v>344</v>
      </c>
      <c r="AO67" s="60" t="s">
        <v>344</v>
      </c>
      <c r="AP67" s="60" t="s">
        <v>344</v>
      </c>
      <c r="AQ67" s="60" t="s">
        <v>344</v>
      </c>
      <c r="AR67" s="62" t="s">
        <v>344</v>
      </c>
      <c r="AS67" s="60" t="s">
        <v>344</v>
      </c>
      <c r="AT67" s="95">
        <v>72</v>
      </c>
      <c r="AU67" s="119">
        <v>75</v>
      </c>
      <c r="AV67" s="119">
        <v>80</v>
      </c>
      <c r="AW67" s="119">
        <v>85</v>
      </c>
      <c r="AX67" s="119">
        <v>90</v>
      </c>
      <c r="AY67" s="119">
        <v>90</v>
      </c>
      <c r="AZ67" s="119" t="s">
        <v>344</v>
      </c>
      <c r="BA67" s="119" t="s">
        <v>344</v>
      </c>
      <c r="BB67" s="119" t="s">
        <v>344</v>
      </c>
      <c r="BC67" s="120" t="s">
        <v>344</v>
      </c>
      <c r="BD67" s="76">
        <v>0</v>
      </c>
      <c r="BE67" s="76">
        <v>0</v>
      </c>
      <c r="BF67" s="71"/>
      <c r="BG67" s="68">
        <f t="shared" si="292"/>
        <v>0</v>
      </c>
      <c r="BH67" s="69">
        <f t="shared" si="293"/>
        <v>0</v>
      </c>
      <c r="BI67" s="70" t="s">
        <v>174</v>
      </c>
      <c r="BJ67" s="71" t="s">
        <v>175</v>
      </c>
      <c r="BK67" s="75">
        <f t="shared" si="288"/>
        <v>0</v>
      </c>
      <c r="BL67" s="75">
        <f t="shared" si="288"/>
        <v>0</v>
      </c>
      <c r="BM67" s="71"/>
      <c r="BN67" s="68">
        <f t="shared" si="294"/>
        <v>0</v>
      </c>
      <c r="BO67" s="69">
        <f t="shared" si="295"/>
        <v>0</v>
      </c>
      <c r="BP67" s="70" t="s">
        <v>174</v>
      </c>
      <c r="BQ67" s="71" t="s">
        <v>175</v>
      </c>
      <c r="BR67" s="86">
        <v>0</v>
      </c>
      <c r="BS67" s="75">
        <f t="shared" si="329"/>
        <v>0</v>
      </c>
      <c r="BT67" s="71"/>
      <c r="BU67" s="68">
        <f t="shared" si="296"/>
        <v>0</v>
      </c>
      <c r="BV67" s="69">
        <f t="shared" si="297"/>
        <v>0</v>
      </c>
      <c r="BW67" s="70" t="s">
        <v>174</v>
      </c>
      <c r="BX67" s="71" t="s">
        <v>175</v>
      </c>
      <c r="BY67" s="75">
        <f t="shared" si="330"/>
        <v>0</v>
      </c>
      <c r="BZ67" s="75">
        <f t="shared" si="330"/>
        <v>0</v>
      </c>
      <c r="CA67" s="71"/>
      <c r="CB67" s="68">
        <f t="shared" si="300"/>
        <v>0</v>
      </c>
      <c r="CC67" s="69">
        <f t="shared" si="301"/>
        <v>0</v>
      </c>
      <c r="CD67" s="70" t="s">
        <v>174</v>
      </c>
      <c r="CE67" s="71" t="s">
        <v>175</v>
      </c>
      <c r="CF67" s="76"/>
      <c r="CG67" s="75">
        <f t="shared" si="303"/>
        <v>0</v>
      </c>
      <c r="CH67" s="71"/>
      <c r="CI67" s="68">
        <f t="shared" si="304"/>
        <v>0</v>
      </c>
      <c r="CJ67" s="69">
        <f t="shared" si="305"/>
        <v>0</v>
      </c>
      <c r="CK67" s="70" t="s">
        <v>174</v>
      </c>
      <c r="CL67" s="71" t="s">
        <v>175</v>
      </c>
      <c r="CM67" s="77" t="s">
        <v>586</v>
      </c>
      <c r="CN67" s="71"/>
      <c r="CO67" s="71"/>
      <c r="CP67" s="68">
        <f t="shared" si="306"/>
        <v>0</v>
      </c>
      <c r="CQ67" s="69">
        <f t="shared" si="307"/>
        <v>0</v>
      </c>
      <c r="CR67" s="70" t="s">
        <v>174</v>
      </c>
      <c r="CS67" s="71" t="s">
        <v>175</v>
      </c>
      <c r="CT67" s="148" t="s">
        <v>344</v>
      </c>
      <c r="CU67" s="75">
        <f t="shared" si="309"/>
        <v>0</v>
      </c>
      <c r="CV67" s="71"/>
      <c r="CW67" s="68">
        <f t="shared" si="310"/>
        <v>0</v>
      </c>
      <c r="CX67" s="69">
        <f t="shared" si="311"/>
        <v>0</v>
      </c>
      <c r="CY67" s="70" t="s">
        <v>174</v>
      </c>
      <c r="CZ67" s="71" t="s">
        <v>175</v>
      </c>
      <c r="DA67" s="98" t="s">
        <v>344</v>
      </c>
      <c r="DB67" s="75">
        <f t="shared" si="313"/>
        <v>0</v>
      </c>
      <c r="DC67" s="71"/>
      <c r="DD67" s="68">
        <f t="shared" si="314"/>
        <v>0</v>
      </c>
      <c r="DE67" s="69">
        <f t="shared" si="315"/>
        <v>0</v>
      </c>
      <c r="DF67" s="70" t="s">
        <v>174</v>
      </c>
      <c r="DG67" s="71" t="s">
        <v>175</v>
      </c>
      <c r="DH67" s="77" t="s">
        <v>344</v>
      </c>
      <c r="DI67" s="75">
        <f t="shared" si="331"/>
        <v>0</v>
      </c>
      <c r="DJ67" s="71"/>
      <c r="DK67" s="68">
        <f t="shared" si="316"/>
        <v>0</v>
      </c>
      <c r="DL67" s="69">
        <f t="shared" si="317"/>
        <v>0</v>
      </c>
      <c r="DM67" s="70" t="s">
        <v>174</v>
      </c>
      <c r="DN67" s="71" t="s">
        <v>175</v>
      </c>
      <c r="DO67" s="77" t="s">
        <v>344</v>
      </c>
      <c r="DP67" s="75">
        <f t="shared" si="319"/>
        <v>0</v>
      </c>
      <c r="DQ67" s="71"/>
      <c r="DR67" s="68">
        <f t="shared" si="320"/>
        <v>0</v>
      </c>
      <c r="DS67" s="69">
        <f t="shared" si="321"/>
        <v>0</v>
      </c>
      <c r="DT67" s="70" t="s">
        <v>174</v>
      </c>
      <c r="DU67" s="71" t="s">
        <v>175</v>
      </c>
      <c r="DV67" s="77" t="s">
        <v>344</v>
      </c>
      <c r="DW67" s="75">
        <f t="shared" si="323"/>
        <v>0</v>
      </c>
      <c r="DX67" s="71"/>
      <c r="DY67" s="68">
        <f t="shared" si="324"/>
        <v>0</v>
      </c>
      <c r="DZ67" s="69">
        <f t="shared" si="325"/>
        <v>0</v>
      </c>
      <c r="EA67" s="70" t="s">
        <v>174</v>
      </c>
      <c r="EB67" s="71" t="s">
        <v>175</v>
      </c>
      <c r="EC67" s="77">
        <f t="shared" si="326"/>
        <v>80</v>
      </c>
      <c r="ED67" s="71"/>
      <c r="EE67" s="71"/>
      <c r="EF67" s="68">
        <f t="shared" si="327"/>
        <v>1</v>
      </c>
      <c r="EG67" s="69">
        <f t="shared" si="328"/>
        <v>0</v>
      </c>
      <c r="EH67" s="70" t="s">
        <v>174</v>
      </c>
      <c r="EI67" s="71" t="s">
        <v>175</v>
      </c>
      <c r="EJ67" s="80"/>
      <c r="EK67" s="78">
        <v>2024</v>
      </c>
      <c r="EL67" s="79" t="str">
        <f>+VLOOKUP(C67,[1]Listas_desplega!$AI$22:$AJ$44,2,0)</f>
        <v>DPI</v>
      </c>
      <c r="EM67" s="79" t="str">
        <f>+VLOOKUP(I67,[1]Listas_desplega!$BY$2:$BZ$7,2,0)</f>
        <v>T_2</v>
      </c>
      <c r="EN67" s="79" t="str">
        <f>+VLOOKUP(J67,[1]Listas_desplega!$BY$10:$BZ$23,2,0)</f>
        <v>T_2_C_2</v>
      </c>
      <c r="EO67" s="79" t="str">
        <f>+VLOOKUP(K67,[1]Listas_desplega!$BY$27:$BZ$54,2,0)</f>
        <v>T_2_C_2_ET_1</v>
      </c>
      <c r="EP67" s="79" t="str">
        <f>+VLOOKUP(L67,[1]Listas_desplega!$BY$57:$BZ$105,2,0)</f>
        <v>T_2_C_2_ET_1_CPT_1</v>
      </c>
      <c r="EQ67" s="80" t="str">
        <f>+VLOOKUP(M67,[1]Listas_desplega!$J$2:$K$11,2,FALSE)</f>
        <v>Eje_E_1</v>
      </c>
      <c r="ER67" s="80"/>
    </row>
    <row r="68" spans="1:148" s="81" customFormat="1" x14ac:dyDescent="0.25">
      <c r="A68" s="51" t="str">
        <f t="shared" si="18"/>
        <v>30_VPBM_2024</v>
      </c>
      <c r="B68" s="52" t="s">
        <v>152</v>
      </c>
      <c r="C68" s="53" t="s">
        <v>553</v>
      </c>
      <c r="D68" s="188" t="s">
        <v>594</v>
      </c>
      <c r="E68" s="54" t="s">
        <v>570</v>
      </c>
      <c r="F68" s="54" t="s">
        <v>155</v>
      </c>
      <c r="G68" s="55" t="s">
        <v>156</v>
      </c>
      <c r="H68" s="54" t="s">
        <v>352</v>
      </c>
      <c r="I68" s="54" t="s">
        <v>158</v>
      </c>
      <c r="J68" s="54" t="s">
        <v>159</v>
      </c>
      <c r="K68" s="54" t="s">
        <v>160</v>
      </c>
      <c r="L68" s="54" t="s">
        <v>473</v>
      </c>
      <c r="M68" s="52" t="s">
        <v>474</v>
      </c>
      <c r="N68" s="56" t="s">
        <v>475</v>
      </c>
      <c r="O68" s="60">
        <v>30</v>
      </c>
      <c r="P68" s="54" t="s">
        <v>597</v>
      </c>
      <c r="Q68" s="61" t="s">
        <v>165</v>
      </c>
      <c r="R68" s="58" t="s">
        <v>212</v>
      </c>
      <c r="S68" s="54" t="s">
        <v>598</v>
      </c>
      <c r="T68" s="60" t="s">
        <v>181</v>
      </c>
      <c r="U68" s="60" t="s">
        <v>182</v>
      </c>
      <c r="V68" s="60">
        <v>30</v>
      </c>
      <c r="W68" s="54" t="s">
        <v>558</v>
      </c>
      <c r="X68" s="60" t="s">
        <v>171</v>
      </c>
      <c r="Y68" s="52" t="s">
        <v>172</v>
      </c>
      <c r="Z68" s="61" t="s">
        <v>344</v>
      </c>
      <c r="AA68" s="61" t="s">
        <v>344</v>
      </c>
      <c r="AB68" s="61" t="s">
        <v>344</v>
      </c>
      <c r="AC68" s="61" t="s">
        <v>344</v>
      </c>
      <c r="AD68" s="61" t="s">
        <v>344</v>
      </c>
      <c r="AE68" s="61" t="s">
        <v>344</v>
      </c>
      <c r="AF68" s="61" t="s">
        <v>344</v>
      </c>
      <c r="AG68" s="61" t="s">
        <v>344</v>
      </c>
      <c r="AH68" s="60" t="s">
        <v>344</v>
      </c>
      <c r="AI68" s="60" t="s">
        <v>559</v>
      </c>
      <c r="AJ68" s="60" t="s">
        <v>344</v>
      </c>
      <c r="AK68" s="60" t="s">
        <v>344</v>
      </c>
      <c r="AL68" s="60" t="s">
        <v>344</v>
      </c>
      <c r="AM68" s="60" t="s">
        <v>344</v>
      </c>
      <c r="AN68" s="60" t="s">
        <v>344</v>
      </c>
      <c r="AO68" s="60" t="s">
        <v>344</v>
      </c>
      <c r="AP68" s="60" t="s">
        <v>344</v>
      </c>
      <c r="AQ68" s="60" t="s">
        <v>344</v>
      </c>
      <c r="AR68" s="62" t="s">
        <v>344</v>
      </c>
      <c r="AS68" s="60" t="s">
        <v>344</v>
      </c>
      <c r="AT68" s="95" t="s">
        <v>175</v>
      </c>
      <c r="AU68" s="119">
        <v>25</v>
      </c>
      <c r="AV68" s="119">
        <v>50</v>
      </c>
      <c r="AW68" s="119">
        <v>75</v>
      </c>
      <c r="AX68" s="119">
        <v>100</v>
      </c>
      <c r="AY68" s="119" t="s">
        <v>599</v>
      </c>
      <c r="AZ68" s="119" t="s">
        <v>344</v>
      </c>
      <c r="BA68" s="119" t="s">
        <v>344</v>
      </c>
      <c r="BB68" s="119" t="s">
        <v>600</v>
      </c>
      <c r="BC68" s="120" t="s">
        <v>344</v>
      </c>
      <c r="BD68" s="177" t="s">
        <v>344</v>
      </c>
      <c r="BE68" s="98"/>
      <c r="BF68" s="71"/>
      <c r="BG68" s="68">
        <f t="shared" si="292"/>
        <v>0</v>
      </c>
      <c r="BH68" s="69">
        <f t="shared" si="293"/>
        <v>0</v>
      </c>
      <c r="BI68" s="70" t="s">
        <v>174</v>
      </c>
      <c r="BJ68" s="71" t="s">
        <v>175</v>
      </c>
      <c r="BK68" s="86"/>
      <c r="BL68" s="75">
        <f t="shared" si="288"/>
        <v>0</v>
      </c>
      <c r="BM68" s="71"/>
      <c r="BN68" s="68">
        <f t="shared" si="294"/>
        <v>0</v>
      </c>
      <c r="BO68" s="69">
        <f t="shared" si="295"/>
        <v>0</v>
      </c>
      <c r="BP68" s="70" t="s">
        <v>174</v>
      </c>
      <c r="BQ68" s="71" t="s">
        <v>175</v>
      </c>
      <c r="BR68" s="86">
        <v>25</v>
      </c>
      <c r="BS68" s="183"/>
      <c r="BT68" s="184"/>
      <c r="BU68" s="68">
        <f t="shared" si="296"/>
        <v>0.5</v>
      </c>
      <c r="BV68" s="69">
        <f t="shared" si="297"/>
        <v>0</v>
      </c>
      <c r="BW68" s="70" t="s">
        <v>174</v>
      </c>
      <c r="BX68" s="71" t="s">
        <v>175</v>
      </c>
      <c r="BY68" s="86">
        <f>+BR68</f>
        <v>25</v>
      </c>
      <c r="BZ68" s="75">
        <f t="shared" ref="BZ68:BZ70" si="332">IF(BW68="SI",BR68,0)</f>
        <v>0</v>
      </c>
      <c r="CA68" s="184"/>
      <c r="CB68" s="68">
        <f t="shared" si="300"/>
        <v>0.5</v>
      </c>
      <c r="CC68" s="69">
        <f t="shared" si="301"/>
        <v>0</v>
      </c>
      <c r="CD68" s="70" t="s">
        <v>174</v>
      </c>
      <c r="CE68" s="71" t="s">
        <v>175</v>
      </c>
      <c r="CF68" s="86">
        <f>+BY68</f>
        <v>25</v>
      </c>
      <c r="CG68" s="75">
        <f t="shared" si="303"/>
        <v>0</v>
      </c>
      <c r="CH68" s="184"/>
      <c r="CI68" s="68">
        <f t="shared" si="304"/>
        <v>0.5</v>
      </c>
      <c r="CJ68" s="69">
        <f t="shared" si="305"/>
        <v>0</v>
      </c>
      <c r="CK68" s="70" t="s">
        <v>174</v>
      </c>
      <c r="CL68" s="71" t="s">
        <v>175</v>
      </c>
      <c r="CM68" s="86" t="s">
        <v>601</v>
      </c>
      <c r="CN68" s="184"/>
      <c r="CO68" s="184"/>
      <c r="CP68" s="68">
        <f t="shared" si="306"/>
        <v>0</v>
      </c>
      <c r="CQ68" s="69">
        <f t="shared" si="307"/>
        <v>0</v>
      </c>
      <c r="CR68" s="70" t="s">
        <v>174</v>
      </c>
      <c r="CS68" s="71" t="s">
        <v>175</v>
      </c>
      <c r="CT68" s="86" t="str">
        <f>+CM68</f>
        <v>30.00</v>
      </c>
      <c r="CU68" s="75">
        <f t="shared" si="309"/>
        <v>0</v>
      </c>
      <c r="CV68" s="184"/>
      <c r="CW68" s="68">
        <f t="shared" si="310"/>
        <v>0</v>
      </c>
      <c r="CX68" s="69">
        <f t="shared" si="311"/>
        <v>0</v>
      </c>
      <c r="CY68" s="70" t="s">
        <v>174</v>
      </c>
      <c r="CZ68" s="71" t="s">
        <v>175</v>
      </c>
      <c r="DA68" s="77" t="str">
        <f>+CT68</f>
        <v>30.00</v>
      </c>
      <c r="DB68" s="75">
        <f t="shared" si="313"/>
        <v>0</v>
      </c>
      <c r="DC68" s="184"/>
      <c r="DD68" s="68">
        <f t="shared" si="314"/>
        <v>0</v>
      </c>
      <c r="DE68" s="69">
        <f t="shared" si="315"/>
        <v>0</v>
      </c>
      <c r="DF68" s="70" t="s">
        <v>174</v>
      </c>
      <c r="DG68" s="71" t="s">
        <v>175</v>
      </c>
      <c r="DH68" s="77" t="s">
        <v>602</v>
      </c>
      <c r="DI68" s="184"/>
      <c r="DJ68" s="184"/>
      <c r="DK68" s="68">
        <f t="shared" si="316"/>
        <v>0</v>
      </c>
      <c r="DL68" s="69">
        <f t="shared" si="317"/>
        <v>0</v>
      </c>
      <c r="DM68" s="70" t="s">
        <v>174</v>
      </c>
      <c r="DN68" s="71" t="s">
        <v>175</v>
      </c>
      <c r="DO68" s="77" t="str">
        <f>+DH68</f>
        <v>40.00</v>
      </c>
      <c r="DP68" s="75">
        <f t="shared" si="319"/>
        <v>0</v>
      </c>
      <c r="DQ68" s="184"/>
      <c r="DR68" s="68">
        <f t="shared" si="320"/>
        <v>0</v>
      </c>
      <c r="DS68" s="69">
        <f t="shared" si="321"/>
        <v>0</v>
      </c>
      <c r="DT68" s="70" t="s">
        <v>174</v>
      </c>
      <c r="DU68" s="71" t="s">
        <v>175</v>
      </c>
      <c r="DV68" s="77" t="str">
        <f>+DO68</f>
        <v>40.00</v>
      </c>
      <c r="DW68" s="75">
        <f t="shared" si="323"/>
        <v>0</v>
      </c>
      <c r="DX68" s="184"/>
      <c r="DY68" s="68">
        <f t="shared" si="324"/>
        <v>0</v>
      </c>
      <c r="DZ68" s="69">
        <f t="shared" si="325"/>
        <v>0</v>
      </c>
      <c r="EA68" s="70" t="s">
        <v>174</v>
      </c>
      <c r="EB68" s="71" t="s">
        <v>175</v>
      </c>
      <c r="EC68" s="77">
        <f t="shared" si="326"/>
        <v>50</v>
      </c>
      <c r="ED68" s="184"/>
      <c r="EE68" s="184"/>
      <c r="EF68" s="68">
        <f t="shared" si="327"/>
        <v>1</v>
      </c>
      <c r="EG68" s="69">
        <f t="shared" si="328"/>
        <v>0</v>
      </c>
      <c r="EH68" s="70" t="s">
        <v>174</v>
      </c>
      <c r="EI68" s="71" t="s">
        <v>175</v>
      </c>
      <c r="EJ68" s="78"/>
      <c r="EK68" s="78">
        <v>2024</v>
      </c>
      <c r="EL68" s="79" t="str">
        <f>+VLOOKUP(C68,[1]Listas_desplega!$AI$22:$AJ$44,2,0)</f>
        <v>DPI</v>
      </c>
      <c r="EM68" s="79" t="str">
        <f>+VLOOKUP(I68,[1]Listas_desplega!$BY$2:$BZ$7,2,0)</f>
        <v>T_2</v>
      </c>
      <c r="EN68" s="79" t="str">
        <f>+VLOOKUP(J68,[1]Listas_desplega!$BY$10:$BZ$23,2,0)</f>
        <v>T_2_C_2</v>
      </c>
      <c r="EO68" s="79" t="str">
        <f>+VLOOKUP(K68,[1]Listas_desplega!$BY$27:$BZ$54,2,0)</f>
        <v>T_2_C_2_ET_1</v>
      </c>
      <c r="EP68" s="79" t="str">
        <f>+VLOOKUP(L68,[1]Listas_desplega!$BY$57:$BZ$105,2,0)</f>
        <v>T_2_C_2_ET_1_CPT_1</v>
      </c>
      <c r="EQ68" s="80" t="str">
        <f>+VLOOKUP(M68,[1]Listas_desplega!$J$2:$K$11,2,FALSE)</f>
        <v>Eje_E_1</v>
      </c>
      <c r="ER68" s="80"/>
    </row>
    <row r="69" spans="1:148" s="81" customFormat="1" x14ac:dyDescent="0.25">
      <c r="A69" s="51" t="str">
        <f t="shared" si="18"/>
        <v>31_VPBM_2024</v>
      </c>
      <c r="B69" s="52" t="s">
        <v>152</v>
      </c>
      <c r="C69" s="53" t="s">
        <v>553</v>
      </c>
      <c r="D69" s="53" t="s">
        <v>553</v>
      </c>
      <c r="E69" s="54" t="s">
        <v>570</v>
      </c>
      <c r="F69" s="54" t="s">
        <v>155</v>
      </c>
      <c r="G69" s="55" t="s">
        <v>603</v>
      </c>
      <c r="H69" s="54" t="s">
        <v>352</v>
      </c>
      <c r="I69" s="54" t="s">
        <v>158</v>
      </c>
      <c r="J69" s="54" t="s">
        <v>159</v>
      </c>
      <c r="K69" s="54" t="s">
        <v>160</v>
      </c>
      <c r="L69" s="54" t="s">
        <v>473</v>
      </c>
      <c r="M69" s="52" t="s">
        <v>474</v>
      </c>
      <c r="N69" s="56" t="s">
        <v>475</v>
      </c>
      <c r="O69" s="60">
        <v>31</v>
      </c>
      <c r="P69" s="54" t="s">
        <v>604</v>
      </c>
      <c r="Q69" s="61" t="s">
        <v>386</v>
      </c>
      <c r="R69" s="58" t="s">
        <v>166</v>
      </c>
      <c r="S69" s="54" t="s">
        <v>605</v>
      </c>
      <c r="T69" s="60" t="s">
        <v>181</v>
      </c>
      <c r="U69" s="60" t="s">
        <v>182</v>
      </c>
      <c r="V69" s="60">
        <v>30</v>
      </c>
      <c r="W69" s="54" t="s">
        <v>606</v>
      </c>
      <c r="X69" s="60" t="s">
        <v>171</v>
      </c>
      <c r="Y69" s="52" t="s">
        <v>172</v>
      </c>
      <c r="Z69" s="61" t="s">
        <v>344</v>
      </c>
      <c r="AA69" s="61" t="s">
        <v>344</v>
      </c>
      <c r="AB69" s="61" t="s">
        <v>344</v>
      </c>
      <c r="AC69" s="61" t="s">
        <v>344</v>
      </c>
      <c r="AD69" s="61" t="s">
        <v>344</v>
      </c>
      <c r="AE69" s="61" t="s">
        <v>344</v>
      </c>
      <c r="AF69" s="61" t="s">
        <v>344</v>
      </c>
      <c r="AG69" s="61" t="s">
        <v>344</v>
      </c>
      <c r="AH69" s="60" t="s">
        <v>344</v>
      </c>
      <c r="AI69" s="60" t="s">
        <v>559</v>
      </c>
      <c r="AJ69" s="60" t="s">
        <v>344</v>
      </c>
      <c r="AK69" s="60" t="s">
        <v>344</v>
      </c>
      <c r="AL69" s="60" t="s">
        <v>344</v>
      </c>
      <c r="AM69" s="60" t="s">
        <v>344</v>
      </c>
      <c r="AN69" s="60" t="s">
        <v>344</v>
      </c>
      <c r="AO69" s="60" t="s">
        <v>344</v>
      </c>
      <c r="AP69" s="60" t="s">
        <v>344</v>
      </c>
      <c r="AQ69" s="60" t="s">
        <v>344</v>
      </c>
      <c r="AR69" s="62" t="s">
        <v>344</v>
      </c>
      <c r="AS69" s="60" t="s">
        <v>344</v>
      </c>
      <c r="AT69" s="95" t="s">
        <v>175</v>
      </c>
      <c r="AU69" s="119">
        <v>25</v>
      </c>
      <c r="AV69" s="119">
        <v>50</v>
      </c>
      <c r="AW69" s="119">
        <v>75</v>
      </c>
      <c r="AX69" s="119" t="s">
        <v>599</v>
      </c>
      <c r="AY69" s="119" t="s">
        <v>599</v>
      </c>
      <c r="AZ69" s="119" t="s">
        <v>344</v>
      </c>
      <c r="BA69" s="119" t="s">
        <v>344</v>
      </c>
      <c r="BB69" s="119" t="s">
        <v>593</v>
      </c>
      <c r="BC69" s="120" t="s">
        <v>344</v>
      </c>
      <c r="BD69" s="177" t="s">
        <v>344</v>
      </c>
      <c r="BE69" s="98"/>
      <c r="BF69" s="71"/>
      <c r="BG69" s="68">
        <f t="shared" si="292"/>
        <v>0</v>
      </c>
      <c r="BH69" s="69">
        <f t="shared" si="293"/>
        <v>0</v>
      </c>
      <c r="BI69" s="70" t="s">
        <v>174</v>
      </c>
      <c r="BJ69" s="71" t="s">
        <v>175</v>
      </c>
      <c r="BK69" s="86"/>
      <c r="BL69" s="75">
        <f t="shared" ref="BK69:BL103" si="333">IF(BI69="SI",BE69,0)</f>
        <v>0</v>
      </c>
      <c r="BM69" s="71"/>
      <c r="BN69" s="68">
        <f t="shared" si="294"/>
        <v>0</v>
      </c>
      <c r="BO69" s="69">
        <f t="shared" si="295"/>
        <v>0</v>
      </c>
      <c r="BP69" s="70" t="s">
        <v>174</v>
      </c>
      <c r="BQ69" s="71" t="s">
        <v>175</v>
      </c>
      <c r="BR69" s="86">
        <v>25</v>
      </c>
      <c r="BS69" s="183"/>
      <c r="BT69" s="184"/>
      <c r="BU69" s="68">
        <f t="shared" si="296"/>
        <v>0.5</v>
      </c>
      <c r="BV69" s="69">
        <f t="shared" si="297"/>
        <v>0</v>
      </c>
      <c r="BW69" s="70" t="s">
        <v>174</v>
      </c>
      <c r="BX69" s="71" t="s">
        <v>175</v>
      </c>
      <c r="BY69" s="86">
        <f>+BR69</f>
        <v>25</v>
      </c>
      <c r="BZ69" s="75">
        <f t="shared" si="332"/>
        <v>0</v>
      </c>
      <c r="CA69" s="184"/>
      <c r="CB69" s="68">
        <f t="shared" si="300"/>
        <v>0.5</v>
      </c>
      <c r="CC69" s="69">
        <f t="shared" si="301"/>
        <v>0</v>
      </c>
      <c r="CD69" s="70" t="s">
        <v>174</v>
      </c>
      <c r="CE69" s="71" t="s">
        <v>175</v>
      </c>
      <c r="CF69" s="86">
        <f>+BY69</f>
        <v>25</v>
      </c>
      <c r="CG69" s="75">
        <f t="shared" si="303"/>
        <v>0</v>
      </c>
      <c r="CH69" s="184"/>
      <c r="CI69" s="68">
        <f t="shared" si="304"/>
        <v>0.5</v>
      </c>
      <c r="CJ69" s="69">
        <f t="shared" si="305"/>
        <v>0</v>
      </c>
      <c r="CK69" s="70" t="s">
        <v>174</v>
      </c>
      <c r="CL69" s="71" t="s">
        <v>175</v>
      </c>
      <c r="CM69" s="86">
        <v>30</v>
      </c>
      <c r="CN69" s="184"/>
      <c r="CO69" s="184"/>
      <c r="CP69" s="68">
        <f t="shared" si="306"/>
        <v>0.6</v>
      </c>
      <c r="CQ69" s="69">
        <f t="shared" si="307"/>
        <v>0</v>
      </c>
      <c r="CR69" s="70" t="s">
        <v>174</v>
      </c>
      <c r="CS69" s="71" t="s">
        <v>175</v>
      </c>
      <c r="CT69" s="86">
        <f>+CM69</f>
        <v>30</v>
      </c>
      <c r="CU69" s="75">
        <f t="shared" si="309"/>
        <v>0</v>
      </c>
      <c r="CV69" s="184"/>
      <c r="CW69" s="68">
        <f t="shared" si="310"/>
        <v>0.6</v>
      </c>
      <c r="CX69" s="69">
        <f t="shared" si="311"/>
        <v>0</v>
      </c>
      <c r="CY69" s="70" t="s">
        <v>174</v>
      </c>
      <c r="CZ69" s="71" t="s">
        <v>175</v>
      </c>
      <c r="DA69" s="77">
        <f>+CT69</f>
        <v>30</v>
      </c>
      <c r="DB69" s="75">
        <f t="shared" si="313"/>
        <v>0</v>
      </c>
      <c r="DC69" s="184"/>
      <c r="DD69" s="68">
        <f t="shared" si="314"/>
        <v>0.6</v>
      </c>
      <c r="DE69" s="69">
        <f t="shared" si="315"/>
        <v>0</v>
      </c>
      <c r="DF69" s="70" t="s">
        <v>174</v>
      </c>
      <c r="DG69" s="71" t="s">
        <v>175</v>
      </c>
      <c r="DH69" s="77">
        <v>40</v>
      </c>
      <c r="DI69" s="184"/>
      <c r="DJ69" s="184"/>
      <c r="DK69" s="68">
        <f t="shared" si="316"/>
        <v>0.8</v>
      </c>
      <c r="DL69" s="69">
        <f t="shared" si="317"/>
        <v>0</v>
      </c>
      <c r="DM69" s="70" t="s">
        <v>174</v>
      </c>
      <c r="DN69" s="71" t="s">
        <v>175</v>
      </c>
      <c r="DO69" s="77">
        <f>+DH69</f>
        <v>40</v>
      </c>
      <c r="DP69" s="75">
        <f t="shared" si="319"/>
        <v>0</v>
      </c>
      <c r="DQ69" s="184"/>
      <c r="DR69" s="68">
        <f t="shared" si="320"/>
        <v>0.8</v>
      </c>
      <c r="DS69" s="69">
        <f t="shared" si="321"/>
        <v>0</v>
      </c>
      <c r="DT69" s="70" t="s">
        <v>174</v>
      </c>
      <c r="DU69" s="71" t="s">
        <v>175</v>
      </c>
      <c r="DV69" s="77">
        <f>+DO69</f>
        <v>40</v>
      </c>
      <c r="DW69" s="75">
        <f t="shared" si="323"/>
        <v>0</v>
      </c>
      <c r="DX69" s="184"/>
      <c r="DY69" s="68">
        <f t="shared" si="324"/>
        <v>0.8</v>
      </c>
      <c r="DZ69" s="69">
        <f t="shared" si="325"/>
        <v>0</v>
      </c>
      <c r="EA69" s="70" t="s">
        <v>174</v>
      </c>
      <c r="EB69" s="71" t="s">
        <v>175</v>
      </c>
      <c r="EC69" s="77">
        <f t="shared" si="326"/>
        <v>50</v>
      </c>
      <c r="ED69" s="184"/>
      <c r="EE69" s="184"/>
      <c r="EF69" s="68">
        <f t="shared" si="327"/>
        <v>1</v>
      </c>
      <c r="EG69" s="69">
        <f t="shared" si="328"/>
        <v>0</v>
      </c>
      <c r="EH69" s="70" t="s">
        <v>174</v>
      </c>
      <c r="EI69" s="71" t="s">
        <v>175</v>
      </c>
      <c r="EJ69" s="78"/>
      <c r="EK69" s="78">
        <v>2024</v>
      </c>
      <c r="EL69" s="79" t="str">
        <f>+VLOOKUP(C69,[1]Listas_desplega!$AI$22:$AJ$44,2,0)</f>
        <v>DPI</v>
      </c>
      <c r="EM69" s="79" t="str">
        <f>+VLOOKUP(I69,[1]Listas_desplega!$BY$2:$BZ$7,2,0)</f>
        <v>T_2</v>
      </c>
      <c r="EN69" s="79" t="str">
        <f>+VLOOKUP(J69,[1]Listas_desplega!$BY$10:$BZ$23,2,0)</f>
        <v>T_2_C_2</v>
      </c>
      <c r="EO69" s="79" t="str">
        <f>+VLOOKUP(K69,[1]Listas_desplega!$BY$27:$BZ$54,2,0)</f>
        <v>T_2_C_2_ET_1</v>
      </c>
      <c r="EP69" s="79" t="str">
        <f>+VLOOKUP(L69,[1]Listas_desplega!$BY$57:$BZ$105,2,0)</f>
        <v>T_2_C_2_ET_1_CPT_1</v>
      </c>
      <c r="EQ69" s="80" t="str">
        <f>+VLOOKUP(M69,[1]Listas_desplega!$J$2:$K$11,2,FALSE)</f>
        <v>Eje_E_1</v>
      </c>
      <c r="ER69" s="80"/>
    </row>
    <row r="70" spans="1:148" s="81" customFormat="1" x14ac:dyDescent="0.25">
      <c r="A70" s="51" t="str">
        <f t="shared" si="18"/>
        <v>32_VPBM_2024</v>
      </c>
      <c r="B70" s="52" t="s">
        <v>152</v>
      </c>
      <c r="C70" s="53" t="s">
        <v>553</v>
      </c>
      <c r="D70" s="53" t="s">
        <v>553</v>
      </c>
      <c r="E70" s="54" t="s">
        <v>570</v>
      </c>
      <c r="F70" s="54" t="s">
        <v>155</v>
      </c>
      <c r="G70" s="55" t="s">
        <v>603</v>
      </c>
      <c r="H70" s="54" t="s">
        <v>352</v>
      </c>
      <c r="I70" s="54" t="s">
        <v>158</v>
      </c>
      <c r="J70" s="54" t="s">
        <v>159</v>
      </c>
      <c r="K70" s="54" t="s">
        <v>160</v>
      </c>
      <c r="L70" s="54" t="s">
        <v>473</v>
      </c>
      <c r="M70" s="52" t="s">
        <v>474</v>
      </c>
      <c r="N70" s="56" t="s">
        <v>475</v>
      </c>
      <c r="O70" s="60">
        <v>32</v>
      </c>
      <c r="P70" s="54" t="s">
        <v>607</v>
      </c>
      <c r="Q70" s="61" t="s">
        <v>386</v>
      </c>
      <c r="R70" s="58" t="s">
        <v>166</v>
      </c>
      <c r="S70" s="54" t="s">
        <v>608</v>
      </c>
      <c r="T70" s="60" t="s">
        <v>181</v>
      </c>
      <c r="U70" s="60" t="s">
        <v>182</v>
      </c>
      <c r="V70" s="60">
        <v>30</v>
      </c>
      <c r="W70" s="54" t="s">
        <v>606</v>
      </c>
      <c r="X70" s="60" t="s">
        <v>171</v>
      </c>
      <c r="Y70" s="52" t="s">
        <v>172</v>
      </c>
      <c r="Z70" s="61" t="s">
        <v>344</v>
      </c>
      <c r="AA70" s="61" t="s">
        <v>344</v>
      </c>
      <c r="AB70" s="61" t="s">
        <v>344</v>
      </c>
      <c r="AC70" s="61" t="s">
        <v>344</v>
      </c>
      <c r="AD70" s="61" t="s">
        <v>344</v>
      </c>
      <c r="AE70" s="61" t="s">
        <v>344</v>
      </c>
      <c r="AF70" s="61" t="s">
        <v>344</v>
      </c>
      <c r="AG70" s="61" t="s">
        <v>344</v>
      </c>
      <c r="AH70" s="60" t="s">
        <v>344</v>
      </c>
      <c r="AI70" s="60" t="s">
        <v>559</v>
      </c>
      <c r="AJ70" s="60" t="s">
        <v>344</v>
      </c>
      <c r="AK70" s="60" t="s">
        <v>344</v>
      </c>
      <c r="AL70" s="60" t="s">
        <v>344</v>
      </c>
      <c r="AM70" s="60" t="s">
        <v>344</v>
      </c>
      <c r="AN70" s="60" t="s">
        <v>344</v>
      </c>
      <c r="AO70" s="60" t="s">
        <v>344</v>
      </c>
      <c r="AP70" s="60" t="s">
        <v>344</v>
      </c>
      <c r="AQ70" s="60" t="s">
        <v>344</v>
      </c>
      <c r="AR70" s="62" t="s">
        <v>344</v>
      </c>
      <c r="AS70" s="60" t="s">
        <v>344</v>
      </c>
      <c r="AT70" s="95" t="s">
        <v>175</v>
      </c>
      <c r="AU70" s="119">
        <v>25</v>
      </c>
      <c r="AV70" s="119">
        <v>50</v>
      </c>
      <c r="AW70" s="119">
        <v>75</v>
      </c>
      <c r="AX70" s="119">
        <v>100</v>
      </c>
      <c r="AY70" s="119">
        <v>100</v>
      </c>
      <c r="AZ70" s="119" t="s">
        <v>344</v>
      </c>
      <c r="BA70" s="119" t="s">
        <v>344</v>
      </c>
      <c r="BB70" s="119" t="s">
        <v>600</v>
      </c>
      <c r="BC70" s="120" t="s">
        <v>344</v>
      </c>
      <c r="BD70" s="177" t="s">
        <v>344</v>
      </c>
      <c r="BE70" s="98"/>
      <c r="BF70" s="71"/>
      <c r="BG70" s="68">
        <f t="shared" si="292"/>
        <v>0</v>
      </c>
      <c r="BH70" s="69">
        <f t="shared" si="293"/>
        <v>0</v>
      </c>
      <c r="BI70" s="70" t="s">
        <v>174</v>
      </c>
      <c r="BJ70" s="71" t="s">
        <v>175</v>
      </c>
      <c r="BK70" s="86"/>
      <c r="BL70" s="75">
        <f t="shared" si="333"/>
        <v>0</v>
      </c>
      <c r="BM70" s="71"/>
      <c r="BN70" s="68">
        <f t="shared" si="294"/>
        <v>0</v>
      </c>
      <c r="BO70" s="69">
        <f t="shared" si="295"/>
        <v>0</v>
      </c>
      <c r="BP70" s="70" t="s">
        <v>174</v>
      </c>
      <c r="BQ70" s="71" t="s">
        <v>175</v>
      </c>
      <c r="BR70" s="86">
        <v>25</v>
      </c>
      <c r="BS70" s="183"/>
      <c r="BT70" s="184"/>
      <c r="BU70" s="68">
        <f t="shared" si="296"/>
        <v>0.5</v>
      </c>
      <c r="BV70" s="69">
        <f t="shared" si="297"/>
        <v>0</v>
      </c>
      <c r="BW70" s="70" t="s">
        <v>174</v>
      </c>
      <c r="BX70" s="71" t="s">
        <v>175</v>
      </c>
      <c r="BY70" s="86">
        <f>+BR70</f>
        <v>25</v>
      </c>
      <c r="BZ70" s="75">
        <f t="shared" si="332"/>
        <v>0</v>
      </c>
      <c r="CA70" s="184"/>
      <c r="CB70" s="68">
        <f t="shared" si="300"/>
        <v>0.5</v>
      </c>
      <c r="CC70" s="69">
        <f t="shared" si="301"/>
        <v>0</v>
      </c>
      <c r="CD70" s="70" t="s">
        <v>174</v>
      </c>
      <c r="CE70" s="71" t="s">
        <v>175</v>
      </c>
      <c r="CF70" s="86">
        <f>+BY70</f>
        <v>25</v>
      </c>
      <c r="CG70" s="75">
        <f t="shared" si="303"/>
        <v>0</v>
      </c>
      <c r="CH70" s="184"/>
      <c r="CI70" s="68">
        <f t="shared" si="304"/>
        <v>0.5</v>
      </c>
      <c r="CJ70" s="69">
        <f t="shared" si="305"/>
        <v>0</v>
      </c>
      <c r="CK70" s="70" t="s">
        <v>174</v>
      </c>
      <c r="CL70" s="71" t="s">
        <v>175</v>
      </c>
      <c r="CM70" s="86">
        <v>30</v>
      </c>
      <c r="CN70" s="184"/>
      <c r="CO70" s="184"/>
      <c r="CP70" s="68">
        <f t="shared" si="306"/>
        <v>0.6</v>
      </c>
      <c r="CQ70" s="69">
        <f t="shared" si="307"/>
        <v>0</v>
      </c>
      <c r="CR70" s="70" t="s">
        <v>174</v>
      </c>
      <c r="CS70" s="71" t="s">
        <v>175</v>
      </c>
      <c r="CT70" s="86">
        <f>+CM70</f>
        <v>30</v>
      </c>
      <c r="CU70" s="75">
        <f t="shared" si="309"/>
        <v>0</v>
      </c>
      <c r="CV70" s="184"/>
      <c r="CW70" s="68">
        <f t="shared" si="310"/>
        <v>0.6</v>
      </c>
      <c r="CX70" s="69">
        <f t="shared" si="311"/>
        <v>0</v>
      </c>
      <c r="CY70" s="70" t="s">
        <v>174</v>
      </c>
      <c r="CZ70" s="71" t="s">
        <v>175</v>
      </c>
      <c r="DA70" s="77">
        <f>+CT70</f>
        <v>30</v>
      </c>
      <c r="DB70" s="75">
        <f t="shared" si="313"/>
        <v>0</v>
      </c>
      <c r="DC70" s="184"/>
      <c r="DD70" s="68">
        <f t="shared" si="314"/>
        <v>0.6</v>
      </c>
      <c r="DE70" s="69">
        <f t="shared" si="315"/>
        <v>0</v>
      </c>
      <c r="DF70" s="70" t="s">
        <v>174</v>
      </c>
      <c r="DG70" s="71" t="s">
        <v>175</v>
      </c>
      <c r="DH70" s="77" t="s">
        <v>602</v>
      </c>
      <c r="DI70" s="184"/>
      <c r="DJ70" s="184"/>
      <c r="DK70" s="68">
        <f t="shared" si="316"/>
        <v>0</v>
      </c>
      <c r="DL70" s="69">
        <f t="shared" si="317"/>
        <v>0</v>
      </c>
      <c r="DM70" s="70" t="s">
        <v>174</v>
      </c>
      <c r="DN70" s="71" t="s">
        <v>175</v>
      </c>
      <c r="DO70" s="77" t="str">
        <f>+DH70</f>
        <v>40.00</v>
      </c>
      <c r="DP70" s="75">
        <f t="shared" si="319"/>
        <v>0</v>
      </c>
      <c r="DQ70" s="184"/>
      <c r="DR70" s="68">
        <f t="shared" si="320"/>
        <v>0</v>
      </c>
      <c r="DS70" s="69">
        <f t="shared" si="321"/>
        <v>0</v>
      </c>
      <c r="DT70" s="70" t="s">
        <v>174</v>
      </c>
      <c r="DU70" s="71" t="s">
        <v>175</v>
      </c>
      <c r="DV70" s="77" t="str">
        <f>+DO70</f>
        <v>40.00</v>
      </c>
      <c r="DW70" s="75">
        <f t="shared" si="323"/>
        <v>0</v>
      </c>
      <c r="DX70" s="184"/>
      <c r="DY70" s="68">
        <f t="shared" si="324"/>
        <v>0</v>
      </c>
      <c r="DZ70" s="69">
        <f t="shared" si="325"/>
        <v>0</v>
      </c>
      <c r="EA70" s="70" t="s">
        <v>174</v>
      </c>
      <c r="EB70" s="71" t="s">
        <v>175</v>
      </c>
      <c r="EC70" s="77">
        <f t="shared" si="326"/>
        <v>50</v>
      </c>
      <c r="ED70" s="184"/>
      <c r="EE70" s="184"/>
      <c r="EF70" s="68">
        <f t="shared" si="327"/>
        <v>1</v>
      </c>
      <c r="EG70" s="69">
        <f t="shared" si="328"/>
        <v>0</v>
      </c>
      <c r="EH70" s="70" t="s">
        <v>174</v>
      </c>
      <c r="EI70" s="71" t="s">
        <v>175</v>
      </c>
      <c r="EJ70" s="78"/>
      <c r="EK70" s="78">
        <v>2024</v>
      </c>
      <c r="EL70" s="79" t="str">
        <f>+VLOOKUP(C70,[1]Listas_desplega!$AI$22:$AJ$44,2,0)</f>
        <v>DPI</v>
      </c>
      <c r="EM70" s="79" t="str">
        <f>+VLOOKUP(I70,[1]Listas_desplega!$BY$2:$BZ$7,2,0)</f>
        <v>T_2</v>
      </c>
      <c r="EN70" s="79" t="str">
        <f>+VLOOKUP(J70,[1]Listas_desplega!$BY$10:$BZ$23,2,0)</f>
        <v>T_2_C_2</v>
      </c>
      <c r="EO70" s="79" t="str">
        <f>+VLOOKUP(K70,[1]Listas_desplega!$BY$27:$BZ$54,2,0)</f>
        <v>T_2_C_2_ET_1</v>
      </c>
      <c r="EP70" s="79" t="str">
        <f>+VLOOKUP(L70,[1]Listas_desplega!$BY$57:$BZ$105,2,0)</f>
        <v>T_2_C_2_ET_1_CPT_1</v>
      </c>
      <c r="EQ70" s="80" t="str">
        <f>+VLOOKUP(M70,[1]Listas_desplega!$J$2:$K$11,2,FALSE)</f>
        <v>Eje_E_1</v>
      </c>
      <c r="ER70" s="80"/>
    </row>
    <row r="71" spans="1:148" s="81" customFormat="1" x14ac:dyDescent="0.25">
      <c r="A71" s="51" t="str">
        <f t="shared" si="18"/>
        <v>33_VPBM_2024</v>
      </c>
      <c r="B71" s="52" t="s">
        <v>152</v>
      </c>
      <c r="C71" s="53" t="s">
        <v>553</v>
      </c>
      <c r="D71" s="53" t="s">
        <v>553</v>
      </c>
      <c r="E71" s="54" t="s">
        <v>570</v>
      </c>
      <c r="F71" s="54" t="s">
        <v>155</v>
      </c>
      <c r="G71" s="54" t="s">
        <v>589</v>
      </c>
      <c r="H71" s="54" t="s">
        <v>352</v>
      </c>
      <c r="I71" s="54" t="s">
        <v>158</v>
      </c>
      <c r="J71" s="54" t="s">
        <v>159</v>
      </c>
      <c r="K71" s="54" t="s">
        <v>160</v>
      </c>
      <c r="L71" s="54" t="s">
        <v>473</v>
      </c>
      <c r="M71" s="52" t="s">
        <v>474</v>
      </c>
      <c r="N71" s="56" t="s">
        <v>475</v>
      </c>
      <c r="O71" s="60">
        <v>33</v>
      </c>
      <c r="P71" s="54" t="s">
        <v>609</v>
      </c>
      <c r="Q71" s="61" t="s">
        <v>386</v>
      </c>
      <c r="R71" s="58" t="s">
        <v>166</v>
      </c>
      <c r="S71" s="54" t="s">
        <v>610</v>
      </c>
      <c r="T71" s="60" t="s">
        <v>181</v>
      </c>
      <c r="U71" s="60" t="s">
        <v>169</v>
      </c>
      <c r="V71" s="60">
        <v>30</v>
      </c>
      <c r="W71" s="54" t="s">
        <v>611</v>
      </c>
      <c r="X71" s="60" t="s">
        <v>171</v>
      </c>
      <c r="Y71" s="52" t="s">
        <v>172</v>
      </c>
      <c r="Z71" s="61" t="s">
        <v>344</v>
      </c>
      <c r="AA71" s="61" t="s">
        <v>344</v>
      </c>
      <c r="AB71" s="61" t="s">
        <v>344</v>
      </c>
      <c r="AC71" s="61" t="s">
        <v>344</v>
      </c>
      <c r="AD71" s="61" t="s">
        <v>344</v>
      </c>
      <c r="AE71" s="61" t="s">
        <v>344</v>
      </c>
      <c r="AF71" s="61" t="s">
        <v>344</v>
      </c>
      <c r="AG71" s="61" t="s">
        <v>344</v>
      </c>
      <c r="AH71" s="60" t="s">
        <v>344</v>
      </c>
      <c r="AI71" s="60" t="s">
        <v>559</v>
      </c>
      <c r="AJ71" s="60" t="s">
        <v>344</v>
      </c>
      <c r="AK71" s="60" t="s">
        <v>344</v>
      </c>
      <c r="AL71" s="60" t="s">
        <v>344</v>
      </c>
      <c r="AM71" s="60" t="s">
        <v>344</v>
      </c>
      <c r="AN71" s="60" t="s">
        <v>344</v>
      </c>
      <c r="AO71" s="60" t="s">
        <v>344</v>
      </c>
      <c r="AP71" s="60" t="s">
        <v>344</v>
      </c>
      <c r="AQ71" s="60" t="s">
        <v>344</v>
      </c>
      <c r="AR71" s="62" t="s">
        <v>344</v>
      </c>
      <c r="AS71" s="60" t="s">
        <v>344</v>
      </c>
      <c r="AT71" s="126" t="s">
        <v>175</v>
      </c>
      <c r="AU71" s="189" t="s">
        <v>175</v>
      </c>
      <c r="AV71" s="189">
        <v>0.4</v>
      </c>
      <c r="AW71" s="189">
        <v>0.4</v>
      </c>
      <c r="AX71" s="189">
        <v>0.2</v>
      </c>
      <c r="AY71" s="189">
        <v>1</v>
      </c>
      <c r="AZ71" s="190" t="s">
        <v>344</v>
      </c>
      <c r="BA71" s="190" t="s">
        <v>344</v>
      </c>
      <c r="BB71" s="190" t="s">
        <v>344</v>
      </c>
      <c r="BC71" s="191" t="s">
        <v>344</v>
      </c>
      <c r="BD71" s="76">
        <v>0</v>
      </c>
      <c r="BE71" s="76">
        <v>0</v>
      </c>
      <c r="BF71" s="71"/>
      <c r="BG71" s="68">
        <f t="shared" si="292"/>
        <v>0</v>
      </c>
      <c r="BH71" s="69">
        <f t="shared" si="293"/>
        <v>0</v>
      </c>
      <c r="BI71" s="70" t="s">
        <v>174</v>
      </c>
      <c r="BJ71" s="71" t="s">
        <v>175</v>
      </c>
      <c r="BK71" s="75">
        <f t="shared" si="333"/>
        <v>0</v>
      </c>
      <c r="BL71" s="75">
        <f t="shared" si="333"/>
        <v>0</v>
      </c>
      <c r="BM71" s="71"/>
      <c r="BN71" s="68">
        <f t="shared" si="294"/>
        <v>0</v>
      </c>
      <c r="BO71" s="69">
        <f t="shared" si="295"/>
        <v>0</v>
      </c>
      <c r="BP71" s="70" t="s">
        <v>174</v>
      </c>
      <c r="BQ71" s="71" t="s">
        <v>175</v>
      </c>
      <c r="BR71" s="86">
        <v>0</v>
      </c>
      <c r="BS71" s="75">
        <f t="shared" ref="BS71:BS72" si="334">IF(BP71="SI",BL71,0)</f>
        <v>0</v>
      </c>
      <c r="BT71" s="71"/>
      <c r="BU71" s="68">
        <f t="shared" si="296"/>
        <v>0</v>
      </c>
      <c r="BV71" s="69">
        <f t="shared" si="297"/>
        <v>0</v>
      </c>
      <c r="BW71" s="70" t="s">
        <v>174</v>
      </c>
      <c r="BX71" s="71" t="s">
        <v>175</v>
      </c>
      <c r="BY71" s="75">
        <f t="shared" ref="BY71:BZ72" si="335">IF(BV71="SI",BR71,0)</f>
        <v>0</v>
      </c>
      <c r="BZ71" s="75">
        <f t="shared" si="335"/>
        <v>0</v>
      </c>
      <c r="CA71" s="71"/>
      <c r="CB71" s="68">
        <f t="shared" si="300"/>
        <v>0</v>
      </c>
      <c r="CC71" s="69">
        <f t="shared" si="301"/>
        <v>0</v>
      </c>
      <c r="CD71" s="70" t="s">
        <v>174</v>
      </c>
      <c r="CE71" s="71" t="s">
        <v>175</v>
      </c>
      <c r="CF71" s="76"/>
      <c r="CG71" s="75">
        <f t="shared" si="303"/>
        <v>0</v>
      </c>
      <c r="CH71" s="71"/>
      <c r="CI71" s="68">
        <f t="shared" si="304"/>
        <v>0</v>
      </c>
      <c r="CJ71" s="69">
        <f t="shared" si="305"/>
        <v>0</v>
      </c>
      <c r="CK71" s="70" t="s">
        <v>174</v>
      </c>
      <c r="CL71" s="71" t="s">
        <v>175</v>
      </c>
      <c r="CM71" s="77">
        <v>20</v>
      </c>
      <c r="CN71" s="71"/>
      <c r="CO71" s="71"/>
      <c r="CP71" s="68">
        <f t="shared" si="306"/>
        <v>50</v>
      </c>
      <c r="CQ71" s="69">
        <f t="shared" si="307"/>
        <v>0</v>
      </c>
      <c r="CR71" s="70" t="s">
        <v>174</v>
      </c>
      <c r="CS71" s="71" t="s">
        <v>175</v>
      </c>
      <c r="CT71" s="148" t="s">
        <v>344</v>
      </c>
      <c r="CU71" s="75">
        <f t="shared" si="309"/>
        <v>0</v>
      </c>
      <c r="CV71" s="71"/>
      <c r="CW71" s="68">
        <f t="shared" si="310"/>
        <v>0</v>
      </c>
      <c r="CX71" s="69">
        <f t="shared" si="311"/>
        <v>0</v>
      </c>
      <c r="CY71" s="70" t="s">
        <v>174</v>
      </c>
      <c r="CZ71" s="71" t="s">
        <v>175</v>
      </c>
      <c r="DA71" s="98" t="s">
        <v>344</v>
      </c>
      <c r="DB71" s="75">
        <f t="shared" si="313"/>
        <v>0</v>
      </c>
      <c r="DC71" s="71"/>
      <c r="DD71" s="68">
        <f t="shared" si="314"/>
        <v>0</v>
      </c>
      <c r="DE71" s="69">
        <f t="shared" si="315"/>
        <v>0</v>
      </c>
      <c r="DF71" s="70" t="s">
        <v>174</v>
      </c>
      <c r="DG71" s="71" t="s">
        <v>175</v>
      </c>
      <c r="DH71" s="77" t="s">
        <v>344</v>
      </c>
      <c r="DI71" s="75">
        <f t="shared" ref="DI71:DI72" si="336">IF(DF71="SI",DB71,0)</f>
        <v>0</v>
      </c>
      <c r="DJ71" s="71"/>
      <c r="DK71" s="68">
        <f t="shared" si="316"/>
        <v>0</v>
      </c>
      <c r="DL71" s="69">
        <f t="shared" si="317"/>
        <v>0</v>
      </c>
      <c r="DM71" s="70" t="s">
        <v>174</v>
      </c>
      <c r="DN71" s="71" t="s">
        <v>175</v>
      </c>
      <c r="DO71" s="77" t="s">
        <v>344</v>
      </c>
      <c r="DP71" s="75">
        <f t="shared" si="319"/>
        <v>0</v>
      </c>
      <c r="DQ71" s="71"/>
      <c r="DR71" s="68">
        <f t="shared" si="320"/>
        <v>0</v>
      </c>
      <c r="DS71" s="69">
        <f t="shared" si="321"/>
        <v>0</v>
      </c>
      <c r="DT71" s="70" t="s">
        <v>174</v>
      </c>
      <c r="DU71" s="71" t="s">
        <v>175</v>
      </c>
      <c r="DV71" s="77" t="s">
        <v>344</v>
      </c>
      <c r="DW71" s="75">
        <f t="shared" si="323"/>
        <v>0</v>
      </c>
      <c r="DX71" s="71"/>
      <c r="DY71" s="68">
        <f t="shared" si="324"/>
        <v>0</v>
      </c>
      <c r="DZ71" s="69">
        <f t="shared" si="325"/>
        <v>0</v>
      </c>
      <c r="EA71" s="70" t="s">
        <v>174</v>
      </c>
      <c r="EB71" s="71" t="s">
        <v>175</v>
      </c>
      <c r="EC71" s="77">
        <f t="shared" si="326"/>
        <v>0.4</v>
      </c>
      <c r="ED71" s="71"/>
      <c r="EE71" s="71"/>
      <c r="EF71" s="68">
        <f t="shared" si="327"/>
        <v>1</v>
      </c>
      <c r="EG71" s="69">
        <f t="shared" si="328"/>
        <v>0</v>
      </c>
      <c r="EH71" s="70" t="s">
        <v>174</v>
      </c>
      <c r="EI71" s="71" t="s">
        <v>175</v>
      </c>
      <c r="EJ71" s="80"/>
      <c r="EK71" s="78">
        <v>2024</v>
      </c>
      <c r="EL71" s="79" t="str">
        <f>+VLOOKUP(C71,[1]Listas_desplega!$AI$22:$AJ$44,2,0)</f>
        <v>DPI</v>
      </c>
      <c r="EM71" s="79" t="str">
        <f>+VLOOKUP(I71,[1]Listas_desplega!$BY$2:$BZ$7,2,0)</f>
        <v>T_2</v>
      </c>
      <c r="EN71" s="79" t="str">
        <f>+VLOOKUP(J71,[1]Listas_desplega!$BY$10:$BZ$23,2,0)</f>
        <v>T_2_C_2</v>
      </c>
      <c r="EO71" s="79" t="str">
        <f>+VLOOKUP(K71,[1]Listas_desplega!$BY$27:$BZ$54,2,0)</f>
        <v>T_2_C_2_ET_1</v>
      </c>
      <c r="EP71" s="79" t="str">
        <f>+VLOOKUP(L71,[1]Listas_desplega!$BY$57:$BZ$105,2,0)</f>
        <v>T_2_C_2_ET_1_CPT_1</v>
      </c>
      <c r="EQ71" s="80" t="str">
        <f>+VLOOKUP(M71,[1]Listas_desplega!$J$2:$K$11,2,FALSE)</f>
        <v>Eje_E_1</v>
      </c>
      <c r="ER71" s="80"/>
    </row>
    <row r="72" spans="1:148" s="81" customFormat="1" x14ac:dyDescent="0.25">
      <c r="A72" s="51" t="str">
        <f t="shared" ref="A72:A132" si="337">+CONCATENATE(O72,"_",B72,"_",EK72)</f>
        <v>34_VPBM_2024</v>
      </c>
      <c r="B72" s="52" t="s">
        <v>152</v>
      </c>
      <c r="C72" s="53" t="s">
        <v>553</v>
      </c>
      <c r="D72" s="53" t="s">
        <v>553</v>
      </c>
      <c r="E72" s="54" t="s">
        <v>570</v>
      </c>
      <c r="F72" s="54" t="s">
        <v>155</v>
      </c>
      <c r="G72" s="55" t="s">
        <v>156</v>
      </c>
      <c r="H72" s="54" t="s">
        <v>352</v>
      </c>
      <c r="I72" s="54" t="s">
        <v>158</v>
      </c>
      <c r="J72" s="54" t="s">
        <v>159</v>
      </c>
      <c r="K72" s="54" t="s">
        <v>160</v>
      </c>
      <c r="L72" s="54" t="s">
        <v>473</v>
      </c>
      <c r="M72" s="52" t="s">
        <v>474</v>
      </c>
      <c r="N72" s="56" t="s">
        <v>475</v>
      </c>
      <c r="O72" s="60">
        <v>34</v>
      </c>
      <c r="P72" s="54" t="s">
        <v>612</v>
      </c>
      <c r="Q72" s="61" t="s">
        <v>165</v>
      </c>
      <c r="R72" s="58" t="s">
        <v>212</v>
      </c>
      <c r="S72" s="54" t="s">
        <v>613</v>
      </c>
      <c r="T72" s="60" t="s">
        <v>168</v>
      </c>
      <c r="U72" s="60" t="s">
        <v>169</v>
      </c>
      <c r="V72" s="60">
        <v>30</v>
      </c>
      <c r="W72" s="54" t="s">
        <v>614</v>
      </c>
      <c r="X72" s="60" t="s">
        <v>171</v>
      </c>
      <c r="Y72" s="52" t="s">
        <v>172</v>
      </c>
      <c r="Z72" s="61" t="s">
        <v>344</v>
      </c>
      <c r="AA72" s="61" t="s">
        <v>344</v>
      </c>
      <c r="AB72" s="61" t="s">
        <v>344</v>
      </c>
      <c r="AC72" s="61" t="s">
        <v>344</v>
      </c>
      <c r="AD72" s="61" t="s">
        <v>344</v>
      </c>
      <c r="AE72" s="61" t="s">
        <v>344</v>
      </c>
      <c r="AF72" s="61" t="s">
        <v>344</v>
      </c>
      <c r="AG72" s="61" t="s">
        <v>344</v>
      </c>
      <c r="AH72" s="60" t="s">
        <v>344</v>
      </c>
      <c r="AI72" s="60" t="s">
        <v>559</v>
      </c>
      <c r="AJ72" s="190" t="s">
        <v>344</v>
      </c>
      <c r="AK72" s="190" t="s">
        <v>344</v>
      </c>
      <c r="AL72" s="190" t="s">
        <v>344</v>
      </c>
      <c r="AM72" s="190" t="s">
        <v>344</v>
      </c>
      <c r="AN72" s="190" t="s">
        <v>344</v>
      </c>
      <c r="AO72" s="190" t="s">
        <v>344</v>
      </c>
      <c r="AP72" s="190" t="s">
        <v>344</v>
      </c>
      <c r="AQ72" s="190" t="s">
        <v>344</v>
      </c>
      <c r="AR72" s="62" t="s">
        <v>344</v>
      </c>
      <c r="AS72" s="60" t="s">
        <v>344</v>
      </c>
      <c r="AT72" s="60" t="s">
        <v>175</v>
      </c>
      <c r="AU72" s="95">
        <v>20</v>
      </c>
      <c r="AV72" s="95">
        <v>50</v>
      </c>
      <c r="AW72" s="95">
        <v>70</v>
      </c>
      <c r="AX72" s="95">
        <v>97</v>
      </c>
      <c r="AY72" s="95">
        <v>97</v>
      </c>
      <c r="AZ72" s="192" t="s">
        <v>344</v>
      </c>
      <c r="BA72" s="192" t="s">
        <v>344</v>
      </c>
      <c r="BB72" s="192" t="s">
        <v>344</v>
      </c>
      <c r="BC72" s="193" t="s">
        <v>344</v>
      </c>
      <c r="BD72" s="76">
        <v>0</v>
      </c>
      <c r="BE72" s="76">
        <v>0</v>
      </c>
      <c r="BF72" s="71"/>
      <c r="BG72" s="68">
        <f t="shared" si="292"/>
        <v>0</v>
      </c>
      <c r="BH72" s="69">
        <f t="shared" si="293"/>
        <v>0</v>
      </c>
      <c r="BI72" s="70" t="s">
        <v>174</v>
      </c>
      <c r="BJ72" s="71" t="s">
        <v>175</v>
      </c>
      <c r="BK72" s="75">
        <f t="shared" si="333"/>
        <v>0</v>
      </c>
      <c r="BL72" s="75">
        <f t="shared" si="333"/>
        <v>0</v>
      </c>
      <c r="BM72" s="71"/>
      <c r="BN72" s="68">
        <f t="shared" si="294"/>
        <v>0</v>
      </c>
      <c r="BO72" s="69">
        <f t="shared" si="295"/>
        <v>0</v>
      </c>
      <c r="BP72" s="70" t="s">
        <v>174</v>
      </c>
      <c r="BQ72" s="71" t="s">
        <v>175</v>
      </c>
      <c r="BR72" s="86">
        <v>0</v>
      </c>
      <c r="BS72" s="75">
        <f t="shared" si="334"/>
        <v>0</v>
      </c>
      <c r="BT72" s="71"/>
      <c r="BU72" s="68">
        <f t="shared" si="296"/>
        <v>0</v>
      </c>
      <c r="BV72" s="69">
        <f t="shared" si="297"/>
        <v>0</v>
      </c>
      <c r="BW72" s="70" t="s">
        <v>174</v>
      </c>
      <c r="BX72" s="71" t="s">
        <v>175</v>
      </c>
      <c r="BY72" s="75">
        <f t="shared" si="335"/>
        <v>0</v>
      </c>
      <c r="BZ72" s="75">
        <f t="shared" si="335"/>
        <v>0</v>
      </c>
      <c r="CA72" s="71"/>
      <c r="CB72" s="68">
        <f t="shared" si="300"/>
        <v>0</v>
      </c>
      <c r="CC72" s="69">
        <f t="shared" si="301"/>
        <v>0</v>
      </c>
      <c r="CD72" s="70" t="s">
        <v>174</v>
      </c>
      <c r="CE72" s="71" t="s">
        <v>175</v>
      </c>
      <c r="CF72" s="76"/>
      <c r="CG72" s="75">
        <f t="shared" si="303"/>
        <v>0</v>
      </c>
      <c r="CH72" s="71"/>
      <c r="CI72" s="68">
        <f t="shared" si="304"/>
        <v>0</v>
      </c>
      <c r="CJ72" s="69">
        <f t="shared" si="305"/>
        <v>0</v>
      </c>
      <c r="CK72" s="70" t="s">
        <v>174</v>
      </c>
      <c r="CL72" s="71" t="s">
        <v>175</v>
      </c>
      <c r="CM72" s="77" t="s">
        <v>615</v>
      </c>
      <c r="CN72" s="71"/>
      <c r="CO72" s="71"/>
      <c r="CP72" s="68">
        <f t="shared" si="306"/>
        <v>0</v>
      </c>
      <c r="CQ72" s="69">
        <f t="shared" si="307"/>
        <v>0</v>
      </c>
      <c r="CR72" s="70" t="s">
        <v>174</v>
      </c>
      <c r="CS72" s="71" t="s">
        <v>175</v>
      </c>
      <c r="CT72" s="148" t="s">
        <v>344</v>
      </c>
      <c r="CU72" s="75">
        <f t="shared" si="309"/>
        <v>0</v>
      </c>
      <c r="CV72" s="71"/>
      <c r="CW72" s="68">
        <f t="shared" si="310"/>
        <v>0</v>
      </c>
      <c r="CX72" s="69">
        <f t="shared" si="311"/>
        <v>0</v>
      </c>
      <c r="CY72" s="70" t="s">
        <v>174</v>
      </c>
      <c r="CZ72" s="71" t="s">
        <v>175</v>
      </c>
      <c r="DA72" s="98" t="s">
        <v>344</v>
      </c>
      <c r="DB72" s="75">
        <f t="shared" si="313"/>
        <v>0</v>
      </c>
      <c r="DC72" s="71"/>
      <c r="DD72" s="68">
        <f t="shared" si="314"/>
        <v>0</v>
      </c>
      <c r="DE72" s="69">
        <f t="shared" si="315"/>
        <v>0</v>
      </c>
      <c r="DF72" s="70" t="s">
        <v>174</v>
      </c>
      <c r="DG72" s="71" t="s">
        <v>175</v>
      </c>
      <c r="DH72" s="77" t="s">
        <v>344</v>
      </c>
      <c r="DI72" s="75">
        <f t="shared" si="336"/>
        <v>0</v>
      </c>
      <c r="DJ72" s="71"/>
      <c r="DK72" s="68">
        <f t="shared" si="316"/>
        <v>0</v>
      </c>
      <c r="DL72" s="69">
        <f t="shared" si="317"/>
        <v>0</v>
      </c>
      <c r="DM72" s="70" t="s">
        <v>174</v>
      </c>
      <c r="DN72" s="71" t="s">
        <v>175</v>
      </c>
      <c r="DO72" s="77" t="s">
        <v>344</v>
      </c>
      <c r="DP72" s="75">
        <f t="shared" si="319"/>
        <v>0</v>
      </c>
      <c r="DQ72" s="71"/>
      <c r="DR72" s="68">
        <f t="shared" si="320"/>
        <v>0</v>
      </c>
      <c r="DS72" s="69">
        <f t="shared" si="321"/>
        <v>0</v>
      </c>
      <c r="DT72" s="70" t="s">
        <v>174</v>
      </c>
      <c r="DU72" s="71" t="s">
        <v>175</v>
      </c>
      <c r="DV72" s="77" t="s">
        <v>344</v>
      </c>
      <c r="DW72" s="75">
        <f t="shared" si="323"/>
        <v>0</v>
      </c>
      <c r="DX72" s="71"/>
      <c r="DY72" s="68">
        <f t="shared" si="324"/>
        <v>0</v>
      </c>
      <c r="DZ72" s="69">
        <f t="shared" si="325"/>
        <v>0</v>
      </c>
      <c r="EA72" s="70" t="s">
        <v>174</v>
      </c>
      <c r="EB72" s="71" t="s">
        <v>175</v>
      </c>
      <c r="EC72" s="77">
        <f t="shared" si="326"/>
        <v>50</v>
      </c>
      <c r="ED72" s="71"/>
      <c r="EE72" s="71"/>
      <c r="EF72" s="68">
        <f t="shared" si="327"/>
        <v>1</v>
      </c>
      <c r="EG72" s="69">
        <f t="shared" si="328"/>
        <v>0</v>
      </c>
      <c r="EH72" s="70" t="s">
        <v>174</v>
      </c>
      <c r="EI72" s="71" t="s">
        <v>175</v>
      </c>
      <c r="EJ72" s="80"/>
      <c r="EK72" s="78">
        <v>2024</v>
      </c>
      <c r="EL72" s="79" t="str">
        <f>+VLOOKUP(C72,[1]Listas_desplega!$AI$22:$AJ$44,2,0)</f>
        <v>DPI</v>
      </c>
      <c r="EM72" s="79" t="str">
        <f>+VLOOKUP(I72,[1]Listas_desplega!$BY$2:$BZ$7,2,0)</f>
        <v>T_2</v>
      </c>
      <c r="EN72" s="79" t="str">
        <f>+VLOOKUP(J72,[1]Listas_desplega!$BY$10:$BZ$23,2,0)</f>
        <v>T_2_C_2</v>
      </c>
      <c r="EO72" s="79" t="str">
        <f>+VLOOKUP(K72,[1]Listas_desplega!$BY$27:$BZ$54,2,0)</f>
        <v>T_2_C_2_ET_1</v>
      </c>
      <c r="EP72" s="79" t="str">
        <f>+VLOOKUP(L72,[1]Listas_desplega!$BY$57:$BZ$105,2,0)</f>
        <v>T_2_C_2_ET_1_CPT_1</v>
      </c>
      <c r="EQ72" s="80" t="str">
        <f>+VLOOKUP(M72,[1]Listas_desplega!$J$2:$K$11,2,FALSE)</f>
        <v>Eje_E_1</v>
      </c>
      <c r="ER72" s="80"/>
    </row>
    <row r="73" spans="1:148" s="81" customFormat="1" x14ac:dyDescent="0.25">
      <c r="A73" s="51" t="str">
        <f t="shared" si="337"/>
        <v>35_VPBM_2024</v>
      </c>
      <c r="B73" s="52" t="s">
        <v>152</v>
      </c>
      <c r="C73" s="53" t="s">
        <v>553</v>
      </c>
      <c r="D73" s="53" t="s">
        <v>553</v>
      </c>
      <c r="E73" s="54" t="s">
        <v>570</v>
      </c>
      <c r="F73" s="54" t="s">
        <v>155</v>
      </c>
      <c r="G73" s="55" t="s">
        <v>156</v>
      </c>
      <c r="H73" s="54" t="s">
        <v>352</v>
      </c>
      <c r="I73" s="54" t="s">
        <v>158</v>
      </c>
      <c r="J73" s="54" t="s">
        <v>159</v>
      </c>
      <c r="K73" s="54" t="s">
        <v>160</v>
      </c>
      <c r="L73" s="54" t="s">
        <v>473</v>
      </c>
      <c r="M73" s="52" t="s">
        <v>474</v>
      </c>
      <c r="N73" s="56" t="s">
        <v>475</v>
      </c>
      <c r="O73" s="60">
        <v>35</v>
      </c>
      <c r="P73" s="54" t="s">
        <v>616</v>
      </c>
      <c r="Q73" s="61" t="s">
        <v>386</v>
      </c>
      <c r="R73" s="58" t="s">
        <v>387</v>
      </c>
      <c r="S73" s="54" t="s">
        <v>617</v>
      </c>
      <c r="T73" s="60" t="s">
        <v>168</v>
      </c>
      <c r="U73" s="60" t="s">
        <v>182</v>
      </c>
      <c r="V73" s="60">
        <v>30</v>
      </c>
      <c r="W73" s="54" t="s">
        <v>618</v>
      </c>
      <c r="X73" s="60" t="s">
        <v>171</v>
      </c>
      <c r="Y73" s="52" t="s">
        <v>172</v>
      </c>
      <c r="Z73" s="61" t="s">
        <v>344</v>
      </c>
      <c r="AA73" s="61" t="s">
        <v>344</v>
      </c>
      <c r="AB73" s="61" t="s">
        <v>344</v>
      </c>
      <c r="AC73" s="61" t="s">
        <v>344</v>
      </c>
      <c r="AD73" s="61" t="s">
        <v>344</v>
      </c>
      <c r="AE73" s="61" t="s">
        <v>344</v>
      </c>
      <c r="AF73" s="61" t="s">
        <v>344</v>
      </c>
      <c r="AG73" s="61" t="s">
        <v>344</v>
      </c>
      <c r="AH73" s="60" t="s">
        <v>344</v>
      </c>
      <c r="AI73" s="60" t="s">
        <v>559</v>
      </c>
      <c r="AJ73" s="60" t="s">
        <v>344</v>
      </c>
      <c r="AK73" s="60" t="s">
        <v>344</v>
      </c>
      <c r="AL73" s="60" t="s">
        <v>344</v>
      </c>
      <c r="AM73" s="60" t="s">
        <v>344</v>
      </c>
      <c r="AN73" s="60" t="s">
        <v>344</v>
      </c>
      <c r="AO73" s="60" t="s">
        <v>344</v>
      </c>
      <c r="AP73" s="60" t="s">
        <v>344</v>
      </c>
      <c r="AQ73" s="60" t="s">
        <v>344</v>
      </c>
      <c r="AR73" s="62" t="s">
        <v>344</v>
      </c>
      <c r="AS73" s="60" t="s">
        <v>344</v>
      </c>
      <c r="AT73" s="194" t="s">
        <v>175</v>
      </c>
      <c r="AU73" s="119" t="s">
        <v>175</v>
      </c>
      <c r="AV73" s="119">
        <v>97</v>
      </c>
      <c r="AW73" s="119">
        <v>97</v>
      </c>
      <c r="AX73" s="119">
        <v>97</v>
      </c>
      <c r="AY73" s="119">
        <v>97</v>
      </c>
      <c r="AZ73" s="119" t="s">
        <v>344</v>
      </c>
      <c r="BA73" s="119" t="s">
        <v>344</v>
      </c>
      <c r="BB73" s="119" t="s">
        <v>601</v>
      </c>
      <c r="BC73" s="120" t="s">
        <v>344</v>
      </c>
      <c r="BD73" s="177" t="s">
        <v>344</v>
      </c>
      <c r="BE73" s="98"/>
      <c r="BF73" s="71"/>
      <c r="BG73" s="68">
        <f t="shared" si="292"/>
        <v>0</v>
      </c>
      <c r="BH73" s="69">
        <f t="shared" si="293"/>
        <v>0</v>
      </c>
      <c r="BI73" s="70" t="s">
        <v>174</v>
      </c>
      <c r="BJ73" s="71" t="s">
        <v>175</v>
      </c>
      <c r="BK73" s="86"/>
      <c r="BL73" s="75">
        <f t="shared" si="333"/>
        <v>0</v>
      </c>
      <c r="BM73" s="71"/>
      <c r="BN73" s="68">
        <f t="shared" si="294"/>
        <v>0</v>
      </c>
      <c r="BO73" s="69">
        <f t="shared" si="295"/>
        <v>0</v>
      </c>
      <c r="BP73" s="70" t="s">
        <v>174</v>
      </c>
      <c r="BQ73" s="71" t="s">
        <v>175</v>
      </c>
      <c r="BR73" s="86">
        <v>25</v>
      </c>
      <c r="BS73" s="85"/>
      <c r="BT73" s="71"/>
      <c r="BU73" s="68">
        <f t="shared" si="296"/>
        <v>0.25773195876288657</v>
      </c>
      <c r="BV73" s="69">
        <f>+IF(BW73="SI",IFERROR((IF(BW73="SI",BS73,0)/AV73),"REVISAR"),0)</f>
        <v>0</v>
      </c>
      <c r="BW73" s="70" t="s">
        <v>174</v>
      </c>
      <c r="BX73" s="71" t="s">
        <v>175</v>
      </c>
      <c r="BY73" s="86">
        <f>+BR73</f>
        <v>25</v>
      </c>
      <c r="BZ73" s="75">
        <f t="shared" ref="BZ73:BZ74" si="338">IF(BW73="SI",BR73,0)</f>
        <v>0</v>
      </c>
      <c r="CA73" s="71"/>
      <c r="CB73" s="68">
        <f t="shared" si="300"/>
        <v>0.25773195876288657</v>
      </c>
      <c r="CC73" s="69">
        <f t="shared" si="301"/>
        <v>0</v>
      </c>
      <c r="CD73" s="70" t="s">
        <v>174</v>
      </c>
      <c r="CE73" s="71" t="s">
        <v>175</v>
      </c>
      <c r="CF73" s="86">
        <f>+BY73</f>
        <v>25</v>
      </c>
      <c r="CG73" s="75">
        <f t="shared" si="303"/>
        <v>0</v>
      </c>
      <c r="CH73" s="71"/>
      <c r="CI73" s="68">
        <f t="shared" si="304"/>
        <v>0.25773195876288657</v>
      </c>
      <c r="CJ73" s="69">
        <f t="shared" si="305"/>
        <v>0</v>
      </c>
      <c r="CK73" s="70" t="s">
        <v>174</v>
      </c>
      <c r="CL73" s="71" t="s">
        <v>175</v>
      </c>
      <c r="CM73" s="86">
        <v>50</v>
      </c>
      <c r="CN73" s="71"/>
      <c r="CO73" s="71"/>
      <c r="CP73" s="68">
        <f t="shared" si="306"/>
        <v>0.51546391752577314</v>
      </c>
      <c r="CQ73" s="69">
        <f t="shared" si="307"/>
        <v>0</v>
      </c>
      <c r="CR73" s="70" t="s">
        <v>174</v>
      </c>
      <c r="CS73" s="71" t="s">
        <v>175</v>
      </c>
      <c r="CT73" s="86">
        <f>+CM73</f>
        <v>50</v>
      </c>
      <c r="CU73" s="75">
        <f t="shared" si="309"/>
        <v>0</v>
      </c>
      <c r="CV73" s="71"/>
      <c r="CW73" s="68">
        <f t="shared" si="310"/>
        <v>0.51546391752577314</v>
      </c>
      <c r="CX73" s="69">
        <f t="shared" si="311"/>
        <v>0</v>
      </c>
      <c r="CY73" s="70" t="s">
        <v>174</v>
      </c>
      <c r="CZ73" s="71" t="s">
        <v>175</v>
      </c>
      <c r="DA73" s="77">
        <f>+CT73</f>
        <v>50</v>
      </c>
      <c r="DB73" s="75">
        <f t="shared" si="313"/>
        <v>0</v>
      </c>
      <c r="DC73" s="71"/>
      <c r="DD73" s="68">
        <f t="shared" si="314"/>
        <v>0.51546391752577314</v>
      </c>
      <c r="DE73" s="69">
        <f t="shared" si="315"/>
        <v>0</v>
      </c>
      <c r="DF73" s="70" t="s">
        <v>174</v>
      </c>
      <c r="DG73" s="71" t="s">
        <v>175</v>
      </c>
      <c r="DH73" s="77" t="s">
        <v>619</v>
      </c>
      <c r="DI73" s="71"/>
      <c r="DJ73" s="71"/>
      <c r="DK73" s="68">
        <f t="shared" si="316"/>
        <v>0</v>
      </c>
      <c r="DL73" s="69">
        <f t="shared" si="317"/>
        <v>0</v>
      </c>
      <c r="DM73" s="70" t="s">
        <v>174</v>
      </c>
      <c r="DN73" s="71" t="s">
        <v>175</v>
      </c>
      <c r="DO73" s="77" t="str">
        <f>+DH73</f>
        <v>60.00</v>
      </c>
      <c r="DP73" s="75">
        <f t="shared" si="319"/>
        <v>0</v>
      </c>
      <c r="DQ73" s="71"/>
      <c r="DR73" s="68">
        <f t="shared" si="320"/>
        <v>0</v>
      </c>
      <c r="DS73" s="69">
        <f t="shared" si="321"/>
        <v>0</v>
      </c>
      <c r="DT73" s="70" t="s">
        <v>174</v>
      </c>
      <c r="DU73" s="71" t="s">
        <v>175</v>
      </c>
      <c r="DV73" s="77" t="str">
        <f>+DO73</f>
        <v>60.00</v>
      </c>
      <c r="DW73" s="75">
        <f t="shared" si="323"/>
        <v>0</v>
      </c>
      <c r="DX73" s="71"/>
      <c r="DY73" s="68">
        <f t="shared" si="324"/>
        <v>0</v>
      </c>
      <c r="DZ73" s="69">
        <f t="shared" si="325"/>
        <v>0</v>
      </c>
      <c r="EA73" s="70" t="s">
        <v>174</v>
      </c>
      <c r="EB73" s="71" t="s">
        <v>175</v>
      </c>
      <c r="EC73" s="77">
        <f>+AV73</f>
        <v>97</v>
      </c>
      <c r="ED73" s="71"/>
      <c r="EE73" s="71"/>
      <c r="EF73" s="68">
        <f t="shared" si="327"/>
        <v>1</v>
      </c>
      <c r="EG73" s="69">
        <f t="shared" si="328"/>
        <v>0</v>
      </c>
      <c r="EH73" s="70" t="s">
        <v>174</v>
      </c>
      <c r="EI73" s="71" t="s">
        <v>175</v>
      </c>
      <c r="EJ73" s="78"/>
      <c r="EK73" s="78">
        <v>2024</v>
      </c>
      <c r="EL73" s="79" t="str">
        <f>+VLOOKUP(C73,[1]Listas_desplega!$AI$22:$AJ$44,2,0)</f>
        <v>DPI</v>
      </c>
      <c r="EM73" s="79" t="str">
        <f>+VLOOKUP(I73,[1]Listas_desplega!$BY$2:$BZ$7,2,0)</f>
        <v>T_2</v>
      </c>
      <c r="EN73" s="79" t="str">
        <f>+VLOOKUP(J73,[1]Listas_desplega!$BY$10:$BZ$23,2,0)</f>
        <v>T_2_C_2</v>
      </c>
      <c r="EO73" s="79" t="str">
        <f>+VLOOKUP(K73,[1]Listas_desplega!$BY$27:$BZ$54,2,0)</f>
        <v>T_2_C_2_ET_1</v>
      </c>
      <c r="EP73" s="79" t="str">
        <f>+VLOOKUP(L73,[1]Listas_desplega!$BY$57:$BZ$105,2,0)</f>
        <v>T_2_C_2_ET_1_CPT_1</v>
      </c>
      <c r="EQ73" s="80" t="str">
        <f>+VLOOKUP(M73,[1]Listas_desplega!$J$2:$K$11,2,FALSE)</f>
        <v>Eje_E_1</v>
      </c>
      <c r="ER73" s="80"/>
    </row>
    <row r="74" spans="1:148" s="81" customFormat="1" x14ac:dyDescent="0.25">
      <c r="A74" s="51" t="str">
        <f t="shared" si="337"/>
        <v>36_VPBM_2024</v>
      </c>
      <c r="B74" s="52" t="s">
        <v>152</v>
      </c>
      <c r="C74" s="53" t="s">
        <v>553</v>
      </c>
      <c r="D74" s="90" t="s">
        <v>569</v>
      </c>
      <c r="E74" s="54" t="s">
        <v>570</v>
      </c>
      <c r="F74" s="54" t="s">
        <v>155</v>
      </c>
      <c r="G74" s="55" t="s">
        <v>156</v>
      </c>
      <c r="H74" s="54" t="s">
        <v>352</v>
      </c>
      <c r="I74" s="54" t="s">
        <v>158</v>
      </c>
      <c r="J74" s="54" t="s">
        <v>159</v>
      </c>
      <c r="K74" s="54" t="s">
        <v>160</v>
      </c>
      <c r="L74" s="54" t="s">
        <v>473</v>
      </c>
      <c r="M74" s="52" t="s">
        <v>474</v>
      </c>
      <c r="N74" s="56" t="s">
        <v>554</v>
      </c>
      <c r="O74" s="60">
        <v>36</v>
      </c>
      <c r="P74" s="54" t="s">
        <v>620</v>
      </c>
      <c r="Q74" s="61" t="s">
        <v>165</v>
      </c>
      <c r="R74" s="58" t="s">
        <v>166</v>
      </c>
      <c r="S74" s="54" t="s">
        <v>621</v>
      </c>
      <c r="T74" s="60" t="s">
        <v>168</v>
      </c>
      <c r="U74" s="60" t="s">
        <v>182</v>
      </c>
      <c r="V74" s="60">
        <v>30</v>
      </c>
      <c r="W74" s="54" t="s">
        <v>622</v>
      </c>
      <c r="X74" s="60" t="s">
        <v>171</v>
      </c>
      <c r="Y74" s="52" t="s">
        <v>172</v>
      </c>
      <c r="Z74" s="61"/>
      <c r="AA74" s="61"/>
      <c r="AB74" s="61"/>
      <c r="AC74" s="61"/>
      <c r="AD74" s="61"/>
      <c r="AE74" s="61"/>
      <c r="AF74" s="61"/>
      <c r="AG74" s="61"/>
      <c r="AH74" s="60"/>
      <c r="AI74" s="60" t="s">
        <v>559</v>
      </c>
      <c r="AJ74" s="60"/>
      <c r="AK74" s="60"/>
      <c r="AL74" s="60"/>
      <c r="AM74" s="60"/>
      <c r="AN74" s="60"/>
      <c r="AO74" s="60"/>
      <c r="AP74" s="60"/>
      <c r="AQ74" s="60"/>
      <c r="AR74" s="62"/>
      <c r="AS74" s="60"/>
      <c r="AT74" s="194" t="s">
        <v>175</v>
      </c>
      <c r="AU74" s="119" t="s">
        <v>175</v>
      </c>
      <c r="AV74" s="119">
        <v>20</v>
      </c>
      <c r="AW74" s="119">
        <v>25</v>
      </c>
      <c r="AX74" s="119">
        <v>30</v>
      </c>
      <c r="AY74" s="119">
        <v>30</v>
      </c>
      <c r="AZ74" s="119"/>
      <c r="BA74" s="119"/>
      <c r="BB74" s="119"/>
      <c r="BC74" s="120"/>
      <c r="BD74" s="177"/>
      <c r="BE74" s="98"/>
      <c r="BF74" s="71"/>
      <c r="BG74" s="68">
        <f t="shared" si="292"/>
        <v>0</v>
      </c>
      <c r="BH74" s="69">
        <f t="shared" si="293"/>
        <v>0</v>
      </c>
      <c r="BI74" s="70" t="s">
        <v>174</v>
      </c>
      <c r="BJ74" s="71" t="s">
        <v>175</v>
      </c>
      <c r="BK74" s="86"/>
      <c r="BL74" s="75">
        <f t="shared" si="333"/>
        <v>0</v>
      </c>
      <c r="BM74" s="71"/>
      <c r="BN74" s="68">
        <f t="shared" si="294"/>
        <v>0</v>
      </c>
      <c r="BO74" s="69">
        <f t="shared" si="295"/>
        <v>0</v>
      </c>
      <c r="BP74" s="70" t="s">
        <v>174</v>
      </c>
      <c r="BQ74" s="71" t="s">
        <v>175</v>
      </c>
      <c r="BR74" s="86">
        <v>5</v>
      </c>
      <c r="BS74" s="85"/>
      <c r="BT74" s="71"/>
      <c r="BU74" s="68">
        <f t="shared" si="296"/>
        <v>0.25</v>
      </c>
      <c r="BV74" s="69">
        <f t="shared" ref="BV74:BV91" si="339">+IF(BW74="SI",IFERROR((IF(BW74="SI",BS74,0)/AV74),"REVISAR"),0)</f>
        <v>0</v>
      </c>
      <c r="BW74" s="70" t="s">
        <v>174</v>
      </c>
      <c r="BX74" s="71" t="s">
        <v>175</v>
      </c>
      <c r="BY74" s="86">
        <f>+BR74</f>
        <v>5</v>
      </c>
      <c r="BZ74" s="75">
        <f t="shared" si="338"/>
        <v>0</v>
      </c>
      <c r="CA74" s="71"/>
      <c r="CB74" s="68">
        <f t="shared" si="300"/>
        <v>0.25</v>
      </c>
      <c r="CC74" s="69">
        <f t="shared" si="301"/>
        <v>0</v>
      </c>
      <c r="CD74" s="70" t="s">
        <v>174</v>
      </c>
      <c r="CE74" s="71" t="s">
        <v>175</v>
      </c>
      <c r="CF74" s="86">
        <f>+BY74</f>
        <v>5</v>
      </c>
      <c r="CG74" s="75">
        <f t="shared" si="303"/>
        <v>0</v>
      </c>
      <c r="CH74" s="71"/>
      <c r="CI74" s="68">
        <f t="shared" si="304"/>
        <v>0.25</v>
      </c>
      <c r="CJ74" s="69">
        <f t="shared" si="305"/>
        <v>0</v>
      </c>
      <c r="CK74" s="70" t="s">
        <v>174</v>
      </c>
      <c r="CL74" s="71" t="s">
        <v>175</v>
      </c>
      <c r="CM74" s="86">
        <v>10</v>
      </c>
      <c r="CN74" s="71"/>
      <c r="CO74" s="71"/>
      <c r="CP74" s="68">
        <f t="shared" si="306"/>
        <v>0.5</v>
      </c>
      <c r="CQ74" s="69">
        <f t="shared" si="307"/>
        <v>0</v>
      </c>
      <c r="CR74" s="70" t="s">
        <v>174</v>
      </c>
      <c r="CS74" s="71" t="s">
        <v>175</v>
      </c>
      <c r="CT74" s="86">
        <f>+CM74</f>
        <v>10</v>
      </c>
      <c r="CU74" s="75">
        <f t="shared" si="309"/>
        <v>0</v>
      </c>
      <c r="CV74" s="71"/>
      <c r="CW74" s="68">
        <f t="shared" si="310"/>
        <v>0.5</v>
      </c>
      <c r="CX74" s="69">
        <f t="shared" si="311"/>
        <v>0</v>
      </c>
      <c r="CY74" s="70" t="s">
        <v>174</v>
      </c>
      <c r="CZ74" s="71" t="s">
        <v>175</v>
      </c>
      <c r="DA74" s="77">
        <f>+CT74</f>
        <v>10</v>
      </c>
      <c r="DB74" s="75">
        <f t="shared" si="313"/>
        <v>0</v>
      </c>
      <c r="DC74" s="71"/>
      <c r="DD74" s="68">
        <f t="shared" si="314"/>
        <v>0.5</v>
      </c>
      <c r="DE74" s="69">
        <f t="shared" si="315"/>
        <v>0</v>
      </c>
      <c r="DF74" s="70" t="s">
        <v>174</v>
      </c>
      <c r="DG74" s="71" t="s">
        <v>175</v>
      </c>
      <c r="DH74" s="77">
        <v>15</v>
      </c>
      <c r="DI74" s="71"/>
      <c r="DJ74" s="71"/>
      <c r="DK74" s="68">
        <f t="shared" si="316"/>
        <v>0.75</v>
      </c>
      <c r="DL74" s="69">
        <f t="shared" si="317"/>
        <v>0</v>
      </c>
      <c r="DM74" s="70" t="s">
        <v>174</v>
      </c>
      <c r="DN74" s="71" t="s">
        <v>175</v>
      </c>
      <c r="DO74" s="77">
        <f>+DH74</f>
        <v>15</v>
      </c>
      <c r="DP74" s="75">
        <f t="shared" si="319"/>
        <v>0</v>
      </c>
      <c r="DQ74" s="71"/>
      <c r="DR74" s="68">
        <f t="shared" si="320"/>
        <v>0.75</v>
      </c>
      <c r="DS74" s="69">
        <f t="shared" si="321"/>
        <v>0</v>
      </c>
      <c r="DT74" s="70" t="s">
        <v>174</v>
      </c>
      <c r="DU74" s="71" t="s">
        <v>175</v>
      </c>
      <c r="DV74" s="77">
        <f>+DO74</f>
        <v>15</v>
      </c>
      <c r="DW74" s="75">
        <f t="shared" si="323"/>
        <v>0</v>
      </c>
      <c r="DX74" s="71"/>
      <c r="DY74" s="68">
        <f t="shared" si="324"/>
        <v>0.75</v>
      </c>
      <c r="DZ74" s="69">
        <f t="shared" si="325"/>
        <v>0</v>
      </c>
      <c r="EA74" s="70" t="s">
        <v>174</v>
      </c>
      <c r="EB74" s="71" t="s">
        <v>175</v>
      </c>
      <c r="EC74" s="77">
        <f t="shared" ref="EC74:EC91" si="340">+AV74</f>
        <v>20</v>
      </c>
      <c r="ED74" s="71"/>
      <c r="EE74" s="71"/>
      <c r="EF74" s="68">
        <f t="shared" si="327"/>
        <v>1</v>
      </c>
      <c r="EG74" s="69">
        <f t="shared" si="328"/>
        <v>0</v>
      </c>
      <c r="EH74" s="70" t="s">
        <v>174</v>
      </c>
      <c r="EI74" s="71" t="s">
        <v>175</v>
      </c>
      <c r="EJ74" s="78"/>
      <c r="EK74" s="78">
        <v>2024</v>
      </c>
      <c r="EL74" s="79" t="str">
        <f>+VLOOKUP(C74,[1]Listas_desplega!$AI$22:$AJ$44,2,0)</f>
        <v>DPI</v>
      </c>
      <c r="EM74" s="79" t="str">
        <f>+VLOOKUP(I74,[1]Listas_desplega!$BY$2:$BZ$7,2,0)</f>
        <v>T_2</v>
      </c>
      <c r="EN74" s="79" t="str">
        <f>+VLOOKUP(J74,[1]Listas_desplega!$BY$10:$BZ$23,2,0)</f>
        <v>T_2_C_2</v>
      </c>
      <c r="EO74" s="79" t="str">
        <f>+VLOOKUP(K74,[1]Listas_desplega!$BY$27:$BZ$54,2,0)</f>
        <v>T_2_C_2_ET_1</v>
      </c>
      <c r="EP74" s="79" t="str">
        <f>+VLOOKUP(L74,[1]Listas_desplega!$BY$57:$BZ$105,2,0)</f>
        <v>T_2_C_2_ET_1_CPT_1</v>
      </c>
      <c r="EQ74" s="80" t="str">
        <f>+VLOOKUP(M74,[1]Listas_desplega!$J$2:$K$11,2,FALSE)</f>
        <v>Eje_E_1</v>
      </c>
      <c r="ER74" s="80"/>
    </row>
    <row r="75" spans="1:148" s="81" customFormat="1" x14ac:dyDescent="0.25">
      <c r="A75" s="51" t="str">
        <f t="shared" si="337"/>
        <v>37_VPBM_2024</v>
      </c>
      <c r="B75" s="52" t="s">
        <v>152</v>
      </c>
      <c r="C75" s="53" t="s">
        <v>553</v>
      </c>
      <c r="D75" s="53" t="s">
        <v>553</v>
      </c>
      <c r="E75" s="54" t="s">
        <v>570</v>
      </c>
      <c r="F75" s="54" t="s">
        <v>155</v>
      </c>
      <c r="G75" s="55" t="s">
        <v>156</v>
      </c>
      <c r="H75" s="54" t="s">
        <v>352</v>
      </c>
      <c r="I75" s="54" t="s">
        <v>158</v>
      </c>
      <c r="J75" s="54" t="s">
        <v>159</v>
      </c>
      <c r="K75" s="54" t="s">
        <v>160</v>
      </c>
      <c r="L75" s="54" t="s">
        <v>473</v>
      </c>
      <c r="M75" s="52" t="s">
        <v>474</v>
      </c>
      <c r="N75" s="56" t="s">
        <v>475</v>
      </c>
      <c r="O75" s="60">
        <v>37</v>
      </c>
      <c r="P75" s="54" t="s">
        <v>623</v>
      </c>
      <c r="Q75" s="61" t="s">
        <v>165</v>
      </c>
      <c r="R75" s="58" t="s">
        <v>166</v>
      </c>
      <c r="S75" s="54" t="s">
        <v>624</v>
      </c>
      <c r="T75" s="60" t="s">
        <v>181</v>
      </c>
      <c r="U75" s="60" t="s">
        <v>169</v>
      </c>
      <c r="V75" s="60">
        <v>30</v>
      </c>
      <c r="W75" s="54" t="s">
        <v>573</v>
      </c>
      <c r="X75" s="60" t="s">
        <v>171</v>
      </c>
      <c r="Y75" s="52" t="s">
        <v>172</v>
      </c>
      <c r="Z75" s="61"/>
      <c r="AA75" s="61"/>
      <c r="AB75" s="61"/>
      <c r="AC75" s="61"/>
      <c r="AD75" s="61"/>
      <c r="AE75" s="61"/>
      <c r="AF75" s="61"/>
      <c r="AG75" s="61"/>
      <c r="AH75" s="60"/>
      <c r="AI75" s="60" t="s">
        <v>559</v>
      </c>
      <c r="AJ75" s="60"/>
      <c r="AK75" s="60"/>
      <c r="AL75" s="60"/>
      <c r="AM75" s="60"/>
      <c r="AN75" s="60"/>
      <c r="AO75" s="60"/>
      <c r="AP75" s="60"/>
      <c r="AQ75" s="60"/>
      <c r="AR75" s="62"/>
      <c r="AS75" s="60"/>
      <c r="AT75" s="194" t="s">
        <v>175</v>
      </c>
      <c r="AU75" s="119" t="s">
        <v>175</v>
      </c>
      <c r="AV75" s="119">
        <v>60</v>
      </c>
      <c r="AW75" s="119">
        <v>70</v>
      </c>
      <c r="AX75" s="119">
        <v>80</v>
      </c>
      <c r="AY75" s="119">
        <v>80</v>
      </c>
      <c r="AZ75" s="119"/>
      <c r="BA75" s="119"/>
      <c r="BB75" s="119"/>
      <c r="BC75" s="120"/>
      <c r="BD75" s="76">
        <v>0</v>
      </c>
      <c r="BE75" s="76">
        <v>0</v>
      </c>
      <c r="BF75" s="71"/>
      <c r="BG75" s="68">
        <f t="shared" si="292"/>
        <v>0</v>
      </c>
      <c r="BH75" s="69">
        <f t="shared" si="293"/>
        <v>0</v>
      </c>
      <c r="BI75" s="70" t="s">
        <v>174</v>
      </c>
      <c r="BJ75" s="71" t="s">
        <v>175</v>
      </c>
      <c r="BK75" s="75">
        <f t="shared" si="333"/>
        <v>0</v>
      </c>
      <c r="BL75" s="75">
        <f t="shared" si="333"/>
        <v>0</v>
      </c>
      <c r="BM75" s="71"/>
      <c r="BN75" s="68">
        <f t="shared" si="294"/>
        <v>0</v>
      </c>
      <c r="BO75" s="69">
        <f t="shared" si="295"/>
        <v>0</v>
      </c>
      <c r="BP75" s="70" t="s">
        <v>174</v>
      </c>
      <c r="BQ75" s="71" t="s">
        <v>175</v>
      </c>
      <c r="BR75" s="86">
        <v>0</v>
      </c>
      <c r="BS75" s="75">
        <f>IF(BP75="SI",BL75,0)</f>
        <v>0</v>
      </c>
      <c r="BT75" s="71"/>
      <c r="BU75" s="68">
        <f t="shared" si="296"/>
        <v>0</v>
      </c>
      <c r="BV75" s="69">
        <f t="shared" si="339"/>
        <v>0</v>
      </c>
      <c r="BW75" s="70" t="s">
        <v>174</v>
      </c>
      <c r="BX75" s="71" t="s">
        <v>175</v>
      </c>
      <c r="BY75" s="75">
        <f t="shared" ref="BY75" si="341">IF(BV75="SI",BR75,0)</f>
        <v>0</v>
      </c>
      <c r="BZ75" s="75">
        <f>IF(BW75="SI",BS75,0)</f>
        <v>0</v>
      </c>
      <c r="CA75" s="71"/>
      <c r="CB75" s="68">
        <f t="shared" si="300"/>
        <v>0</v>
      </c>
      <c r="CC75" s="69">
        <f t="shared" si="301"/>
        <v>0</v>
      </c>
      <c r="CD75" s="70" t="s">
        <v>174</v>
      </c>
      <c r="CE75" s="71" t="s">
        <v>175</v>
      </c>
      <c r="CF75" s="76"/>
      <c r="CG75" s="75">
        <f>IF(CD75="SI",BZ75,0)</f>
        <v>0</v>
      </c>
      <c r="CH75" s="71"/>
      <c r="CI75" s="68">
        <f t="shared" si="304"/>
        <v>0</v>
      </c>
      <c r="CJ75" s="69">
        <f t="shared" si="305"/>
        <v>0</v>
      </c>
      <c r="CK75" s="70" t="s">
        <v>174</v>
      </c>
      <c r="CL75" s="71" t="s">
        <v>175</v>
      </c>
      <c r="CM75" s="77">
        <v>30</v>
      </c>
      <c r="CN75" s="71"/>
      <c r="CO75" s="71"/>
      <c r="CP75" s="68">
        <f t="shared" si="306"/>
        <v>0.5</v>
      </c>
      <c r="CQ75" s="69">
        <f t="shared" si="307"/>
        <v>0</v>
      </c>
      <c r="CR75" s="70" t="s">
        <v>174</v>
      </c>
      <c r="CS75" s="71" t="s">
        <v>175</v>
      </c>
      <c r="CT75" s="148"/>
      <c r="CU75" s="75">
        <f t="shared" si="309"/>
        <v>0</v>
      </c>
      <c r="CV75" s="71"/>
      <c r="CW75" s="68">
        <f t="shared" si="310"/>
        <v>0</v>
      </c>
      <c r="CX75" s="69">
        <f t="shared" si="311"/>
        <v>0</v>
      </c>
      <c r="CY75" s="70" t="s">
        <v>174</v>
      </c>
      <c r="CZ75" s="71" t="s">
        <v>175</v>
      </c>
      <c r="DA75" s="98"/>
      <c r="DB75" s="75">
        <f>IF(CY75="SI",CU75,0)</f>
        <v>0</v>
      </c>
      <c r="DC75" s="71"/>
      <c r="DD75" s="68">
        <f t="shared" si="314"/>
        <v>0</v>
      </c>
      <c r="DE75" s="69">
        <f t="shared" si="315"/>
        <v>0</v>
      </c>
      <c r="DF75" s="70" t="s">
        <v>174</v>
      </c>
      <c r="DG75" s="71" t="s">
        <v>175</v>
      </c>
      <c r="DH75" s="77"/>
      <c r="DI75" s="75">
        <f>IF(DF75="SI",DB75,0)</f>
        <v>0</v>
      </c>
      <c r="DJ75" s="71"/>
      <c r="DK75" s="68">
        <f t="shared" si="316"/>
        <v>0</v>
      </c>
      <c r="DL75" s="69">
        <f t="shared" si="317"/>
        <v>0</v>
      </c>
      <c r="DM75" s="70" t="s">
        <v>174</v>
      </c>
      <c r="DN75" s="71" t="s">
        <v>175</v>
      </c>
      <c r="DO75" s="77"/>
      <c r="DP75" s="75">
        <f>IF(DM75="SI",DI75,0)</f>
        <v>0</v>
      </c>
      <c r="DQ75" s="71"/>
      <c r="DR75" s="68">
        <f t="shared" si="320"/>
        <v>0</v>
      </c>
      <c r="DS75" s="69">
        <f t="shared" si="321"/>
        <v>0</v>
      </c>
      <c r="DT75" s="70" t="s">
        <v>174</v>
      </c>
      <c r="DU75" s="71" t="s">
        <v>175</v>
      </c>
      <c r="DV75" s="77"/>
      <c r="DW75" s="75">
        <f>IF(DT75="SI",DP75,0)</f>
        <v>0</v>
      </c>
      <c r="DX75" s="71"/>
      <c r="DY75" s="68">
        <f t="shared" si="324"/>
        <v>0</v>
      </c>
      <c r="DZ75" s="69">
        <f t="shared" si="325"/>
        <v>0</v>
      </c>
      <c r="EA75" s="70" t="s">
        <v>174</v>
      </c>
      <c r="EB75" s="71" t="s">
        <v>175</v>
      </c>
      <c r="EC75" s="77">
        <f t="shared" si="340"/>
        <v>60</v>
      </c>
      <c r="ED75" s="71"/>
      <c r="EE75" s="71"/>
      <c r="EF75" s="68">
        <f t="shared" si="327"/>
        <v>1</v>
      </c>
      <c r="EG75" s="69">
        <f t="shared" si="328"/>
        <v>0</v>
      </c>
      <c r="EH75" s="70" t="s">
        <v>174</v>
      </c>
      <c r="EI75" s="71" t="s">
        <v>175</v>
      </c>
      <c r="EJ75" s="80"/>
      <c r="EK75" s="78">
        <v>2024</v>
      </c>
      <c r="EL75" s="79" t="str">
        <f>+VLOOKUP(C75,[1]Listas_desplega!$AI$22:$AJ$44,2,0)</f>
        <v>DPI</v>
      </c>
      <c r="EM75" s="79" t="str">
        <f>+VLOOKUP(I75,[1]Listas_desplega!$BY$2:$BZ$7,2,0)</f>
        <v>T_2</v>
      </c>
      <c r="EN75" s="79" t="str">
        <f>+VLOOKUP(J75,[1]Listas_desplega!$BY$10:$BZ$23,2,0)</f>
        <v>T_2_C_2</v>
      </c>
      <c r="EO75" s="79" t="str">
        <f>+VLOOKUP(K75,[1]Listas_desplega!$BY$27:$BZ$54,2,0)</f>
        <v>T_2_C_2_ET_1</v>
      </c>
      <c r="EP75" s="79" t="str">
        <f>+VLOOKUP(L75,[1]Listas_desplega!$BY$57:$BZ$105,2,0)</f>
        <v>T_2_C_2_ET_1_CPT_1</v>
      </c>
      <c r="EQ75" s="80" t="str">
        <f>+VLOOKUP(M75,[1]Listas_desplega!$J$2:$K$11,2,FALSE)</f>
        <v>Eje_E_1</v>
      </c>
      <c r="ER75" s="80"/>
    </row>
    <row r="76" spans="1:148" s="81" customFormat="1" x14ac:dyDescent="0.25">
      <c r="A76" s="51" t="str">
        <f t="shared" si="337"/>
        <v>A.451_VES_2024</v>
      </c>
      <c r="B76" s="52" t="s">
        <v>625</v>
      </c>
      <c r="C76" s="53" t="s">
        <v>626</v>
      </c>
      <c r="D76" s="53" t="s">
        <v>627</v>
      </c>
      <c r="E76" s="54" t="s">
        <v>154</v>
      </c>
      <c r="F76" s="90" t="s">
        <v>155</v>
      </c>
      <c r="G76" s="55" t="s">
        <v>156</v>
      </c>
      <c r="H76" s="54" t="s">
        <v>628</v>
      </c>
      <c r="I76" s="165" t="s">
        <v>158</v>
      </c>
      <c r="J76" s="165" t="s">
        <v>159</v>
      </c>
      <c r="K76" s="165" t="s">
        <v>160</v>
      </c>
      <c r="L76" s="165" t="s">
        <v>629</v>
      </c>
      <c r="M76" s="52" t="s">
        <v>630</v>
      </c>
      <c r="N76" s="195" t="s">
        <v>631</v>
      </c>
      <c r="O76" s="60" t="s">
        <v>632</v>
      </c>
      <c r="P76" s="54" t="s">
        <v>633</v>
      </c>
      <c r="Q76" s="61" t="s">
        <v>165</v>
      </c>
      <c r="R76" s="61" t="s">
        <v>166</v>
      </c>
      <c r="S76" s="90" t="s">
        <v>634</v>
      </c>
      <c r="T76" s="60" t="s">
        <v>168</v>
      </c>
      <c r="U76" s="60" t="s">
        <v>193</v>
      </c>
      <c r="V76" s="60">
        <v>180</v>
      </c>
      <c r="W76" s="54" t="s">
        <v>635</v>
      </c>
      <c r="X76" s="60" t="s">
        <v>331</v>
      </c>
      <c r="Y76" s="52"/>
      <c r="Z76" s="61"/>
      <c r="AA76" s="61"/>
      <c r="AB76" s="61"/>
      <c r="AC76" s="61"/>
      <c r="AD76" s="61"/>
      <c r="AE76" s="61"/>
      <c r="AF76" s="61"/>
      <c r="AG76" s="61"/>
      <c r="AH76" s="60"/>
      <c r="AI76" s="60"/>
      <c r="AJ76" s="60"/>
      <c r="AK76" s="60"/>
      <c r="AL76" s="60"/>
      <c r="AM76" s="60"/>
      <c r="AN76" s="60"/>
      <c r="AO76" s="60"/>
      <c r="AP76" s="60"/>
      <c r="AQ76" s="60"/>
      <c r="AR76" s="62"/>
      <c r="AS76" s="60"/>
      <c r="AT76" s="196">
        <v>200</v>
      </c>
      <c r="AU76" s="197">
        <v>4600</v>
      </c>
      <c r="AV76" s="197">
        <v>4700</v>
      </c>
      <c r="AW76" s="197">
        <v>4800</v>
      </c>
      <c r="AX76" s="197">
        <v>4900</v>
      </c>
      <c r="AY76" s="198">
        <v>19000</v>
      </c>
      <c r="AZ76" s="190"/>
      <c r="BA76" s="190"/>
      <c r="BB76" s="190"/>
      <c r="BC76" s="191"/>
      <c r="BD76" s="168"/>
      <c r="BE76" s="121"/>
      <c r="BF76" s="67" t="s">
        <v>636</v>
      </c>
      <c r="BG76" s="68">
        <f t="shared" si="292"/>
        <v>0</v>
      </c>
      <c r="BH76" s="69">
        <f t="shared" si="293"/>
        <v>0</v>
      </c>
      <c r="BI76" s="70" t="s">
        <v>174</v>
      </c>
      <c r="BJ76" s="71"/>
      <c r="BK76" s="199"/>
      <c r="BL76" s="75">
        <f t="shared" si="333"/>
        <v>0</v>
      </c>
      <c r="BM76" s="67" t="s">
        <v>637</v>
      </c>
      <c r="BN76" s="68">
        <f t="shared" si="294"/>
        <v>0</v>
      </c>
      <c r="BO76" s="69">
        <f t="shared" si="295"/>
        <v>0</v>
      </c>
      <c r="BP76" s="70" t="s">
        <v>174</v>
      </c>
      <c r="BQ76" s="71"/>
      <c r="BR76" s="118"/>
      <c r="BS76" s="133">
        <f t="shared" ref="BS76:BS88" si="342">IF(BP76="SI",BL76,0)</f>
        <v>0</v>
      </c>
      <c r="BT76" s="67" t="s">
        <v>638</v>
      </c>
      <c r="BU76" s="68">
        <f t="shared" si="296"/>
        <v>0</v>
      </c>
      <c r="BV76" s="69">
        <f t="shared" si="339"/>
        <v>0</v>
      </c>
      <c r="BW76" s="70" t="s">
        <v>205</v>
      </c>
      <c r="BX76" s="67" t="s">
        <v>639</v>
      </c>
      <c r="BY76" s="168"/>
      <c r="BZ76" s="75">
        <f t="shared" ref="BZ76:BZ88" si="343">IF(BW76="SI",BS76,0)</f>
        <v>0</v>
      </c>
      <c r="CA76" s="71"/>
      <c r="CB76" s="68">
        <f t="shared" si="300"/>
        <v>0</v>
      </c>
      <c r="CC76" s="69">
        <f t="shared" si="301"/>
        <v>0</v>
      </c>
      <c r="CD76" s="70" t="s">
        <v>174</v>
      </c>
      <c r="CE76" s="71" t="s">
        <v>175</v>
      </c>
      <c r="CF76" s="168"/>
      <c r="CG76" s="75">
        <f t="shared" ref="CG76:CG88" si="344">IF(CD76="SI",BZ76,0)</f>
        <v>0</v>
      </c>
      <c r="CH76" s="71"/>
      <c r="CI76" s="68">
        <f t="shared" si="304"/>
        <v>0</v>
      </c>
      <c r="CJ76" s="69">
        <f t="shared" si="305"/>
        <v>0</v>
      </c>
      <c r="CK76" s="70" t="s">
        <v>174</v>
      </c>
      <c r="CL76" s="71" t="s">
        <v>175</v>
      </c>
      <c r="CM76" s="168"/>
      <c r="CN76" s="75">
        <f t="shared" ref="CN76:CN88" si="345">IF(CK76="SI",CG76,0)</f>
        <v>0</v>
      </c>
      <c r="CO76" s="71"/>
      <c r="CP76" s="68">
        <f t="shared" si="306"/>
        <v>0</v>
      </c>
      <c r="CQ76" s="69">
        <f t="shared" si="307"/>
        <v>0</v>
      </c>
      <c r="CR76" s="70" t="s">
        <v>174</v>
      </c>
      <c r="CS76" s="71" t="s">
        <v>175</v>
      </c>
      <c r="CT76" s="148"/>
      <c r="CU76" s="75">
        <f t="shared" si="309"/>
        <v>0</v>
      </c>
      <c r="CV76" s="71"/>
      <c r="CW76" s="68">
        <f t="shared" si="310"/>
        <v>0</v>
      </c>
      <c r="CX76" s="69">
        <f t="shared" si="311"/>
        <v>0</v>
      </c>
      <c r="CY76" s="70" t="s">
        <v>174</v>
      </c>
      <c r="CZ76" s="71" t="s">
        <v>175</v>
      </c>
      <c r="DA76" s="169"/>
      <c r="DB76" s="75">
        <f t="shared" ref="DB76:DB88" si="346">IF(CY76="SI",CU76,0)</f>
        <v>0</v>
      </c>
      <c r="DC76" s="71"/>
      <c r="DD76" s="68">
        <f t="shared" si="314"/>
        <v>0</v>
      </c>
      <c r="DE76" s="69">
        <f t="shared" si="315"/>
        <v>0</v>
      </c>
      <c r="DF76" s="70" t="s">
        <v>174</v>
      </c>
      <c r="DG76" s="71" t="s">
        <v>175</v>
      </c>
      <c r="DH76" s="169"/>
      <c r="DI76" s="75">
        <f t="shared" ref="DI76:DI88" si="347">IF(DF76="SI",DB76,0)</f>
        <v>0</v>
      </c>
      <c r="DJ76" s="71"/>
      <c r="DK76" s="68">
        <f t="shared" si="316"/>
        <v>0</v>
      </c>
      <c r="DL76" s="69">
        <f t="shared" si="317"/>
        <v>0</v>
      </c>
      <c r="DM76" s="70" t="s">
        <v>174</v>
      </c>
      <c r="DN76" s="71" t="s">
        <v>175</v>
      </c>
      <c r="DO76" s="169"/>
      <c r="DP76" s="75">
        <f t="shared" ref="DP76:DP88" si="348">IF(DM76="SI",DI76,0)</f>
        <v>0</v>
      </c>
      <c r="DQ76" s="71"/>
      <c r="DR76" s="68">
        <f t="shared" si="320"/>
        <v>0</v>
      </c>
      <c r="DS76" s="69">
        <f t="shared" si="321"/>
        <v>0</v>
      </c>
      <c r="DT76" s="70" t="s">
        <v>174</v>
      </c>
      <c r="DU76" s="71" t="s">
        <v>175</v>
      </c>
      <c r="DV76" s="98"/>
      <c r="DW76" s="75">
        <f t="shared" ref="DW76:DW88" si="349">IF(DT76="SI",DP76,0)</f>
        <v>0</v>
      </c>
      <c r="DX76" s="71"/>
      <c r="DY76" s="68">
        <f t="shared" si="324"/>
        <v>0</v>
      </c>
      <c r="DZ76" s="69">
        <f t="shared" si="325"/>
        <v>0</v>
      </c>
      <c r="EA76" s="70" t="s">
        <v>174</v>
      </c>
      <c r="EB76" s="71" t="s">
        <v>175</v>
      </c>
      <c r="EC76" s="77">
        <f t="shared" si="340"/>
        <v>4700</v>
      </c>
      <c r="ED76" s="71"/>
      <c r="EE76" s="71"/>
      <c r="EF76" s="68">
        <f t="shared" si="327"/>
        <v>1</v>
      </c>
      <c r="EG76" s="69">
        <f t="shared" si="328"/>
        <v>0</v>
      </c>
      <c r="EH76" s="70" t="s">
        <v>174</v>
      </c>
      <c r="EI76" s="71" t="s">
        <v>175</v>
      </c>
      <c r="EJ76" s="80" t="s">
        <v>173</v>
      </c>
      <c r="EK76" s="78">
        <v>2024</v>
      </c>
      <c r="EL76" s="79" t="str">
        <f>+VLOOKUP(C76,[1]Listas_desplega!$AI$22:$AJ$44,2,0)</f>
        <v>DF_ES</v>
      </c>
      <c r="EM76" s="79" t="str">
        <f>+VLOOKUP(I76,[1]Listas_desplega!$BY$2:$BZ$7,2,0)</f>
        <v>T_2</v>
      </c>
      <c r="EN76" s="79" t="str">
        <f>+VLOOKUP(J76,[1]Listas_desplega!$BY$10:$BZ$23,2,0)</f>
        <v>T_2_C_2</v>
      </c>
      <c r="EO76" s="79" t="str">
        <f>+VLOOKUP(K76,[1]Listas_desplega!$BY$27:$BZ$54,2,0)</f>
        <v>T_2_C_2_ET_1</v>
      </c>
      <c r="EP76" s="79" t="str">
        <f>+VLOOKUP(L76,[1]Listas_desplega!$BY$57:$BZ$105,2,0)</f>
        <v>T_1_C_1_ET_1_CPT_1</v>
      </c>
      <c r="EQ76" s="80" t="str">
        <f>+VLOOKUP(M76,[1]Listas_desplega!$J$2:$K$11,2,FALSE)</f>
        <v>Eje_E_8</v>
      </c>
      <c r="ER76" s="80"/>
    </row>
    <row r="77" spans="1:148" s="81" customFormat="1" x14ac:dyDescent="0.25">
      <c r="A77" s="51" t="str">
        <f t="shared" si="337"/>
        <v>A.451P_VES_2024</v>
      </c>
      <c r="B77" s="52" t="s">
        <v>625</v>
      </c>
      <c r="C77" s="53" t="s">
        <v>626</v>
      </c>
      <c r="D77" s="53" t="s">
        <v>627</v>
      </c>
      <c r="E77" s="54" t="s">
        <v>154</v>
      </c>
      <c r="F77" s="90" t="s">
        <v>155</v>
      </c>
      <c r="G77" s="55" t="s">
        <v>156</v>
      </c>
      <c r="H77" s="54" t="s">
        <v>628</v>
      </c>
      <c r="I77" s="165" t="s">
        <v>158</v>
      </c>
      <c r="J77" s="165" t="s">
        <v>159</v>
      </c>
      <c r="K77" s="165" t="s">
        <v>160</v>
      </c>
      <c r="L77" s="165" t="s">
        <v>640</v>
      </c>
      <c r="M77" s="52" t="s">
        <v>630</v>
      </c>
      <c r="N77" s="195" t="s">
        <v>631</v>
      </c>
      <c r="O77" s="60" t="s">
        <v>641</v>
      </c>
      <c r="P77" s="54" t="s">
        <v>642</v>
      </c>
      <c r="Q77" s="61" t="s">
        <v>165</v>
      </c>
      <c r="R77" s="61" t="s">
        <v>166</v>
      </c>
      <c r="S77" s="54" t="s">
        <v>643</v>
      </c>
      <c r="T77" s="60" t="s">
        <v>168</v>
      </c>
      <c r="U77" s="60" t="s">
        <v>193</v>
      </c>
      <c r="V77" s="60">
        <v>180</v>
      </c>
      <c r="W77" s="54" t="s">
        <v>635</v>
      </c>
      <c r="X77" s="60" t="s">
        <v>331</v>
      </c>
      <c r="Y77" s="52"/>
      <c r="Z77" s="61"/>
      <c r="AA77" s="61"/>
      <c r="AB77" s="61"/>
      <c r="AC77" s="61"/>
      <c r="AD77" s="61"/>
      <c r="AE77" s="61"/>
      <c r="AF77" s="61"/>
      <c r="AG77" s="61"/>
      <c r="AH77" s="60"/>
      <c r="AI77" s="60"/>
      <c r="AJ77" s="60"/>
      <c r="AK77" s="60"/>
      <c r="AL77" s="60"/>
      <c r="AM77" s="60"/>
      <c r="AN77" s="60"/>
      <c r="AO77" s="60"/>
      <c r="AP77" s="60"/>
      <c r="AQ77" s="60"/>
      <c r="AR77" s="62"/>
      <c r="AS77" s="60"/>
      <c r="AT77" s="57">
        <v>350</v>
      </c>
      <c r="AU77" s="197">
        <v>3200</v>
      </c>
      <c r="AV77" s="197">
        <v>3300</v>
      </c>
      <c r="AW77" s="197">
        <v>3400</v>
      </c>
      <c r="AX77" s="197">
        <v>3500</v>
      </c>
      <c r="AY77" s="198">
        <v>13400</v>
      </c>
      <c r="AZ77" s="190"/>
      <c r="BA77" s="190"/>
      <c r="BB77" s="190"/>
      <c r="BC77" s="191"/>
      <c r="BD77" s="168"/>
      <c r="BE77" s="121"/>
      <c r="BF77" s="67" t="s">
        <v>644</v>
      </c>
      <c r="BG77" s="68">
        <f t="shared" si="292"/>
        <v>0</v>
      </c>
      <c r="BH77" s="69">
        <f t="shared" si="293"/>
        <v>0</v>
      </c>
      <c r="BI77" s="70" t="s">
        <v>174</v>
      </c>
      <c r="BJ77" s="71" t="s">
        <v>175</v>
      </c>
      <c r="BK77" s="199"/>
      <c r="BL77" s="75">
        <f t="shared" si="333"/>
        <v>0</v>
      </c>
      <c r="BM77" s="67" t="s">
        <v>645</v>
      </c>
      <c r="BN77" s="68">
        <f t="shared" si="294"/>
        <v>0</v>
      </c>
      <c r="BO77" s="69">
        <f t="shared" si="295"/>
        <v>0</v>
      </c>
      <c r="BP77" s="70" t="s">
        <v>174</v>
      </c>
      <c r="BQ77" s="71" t="s">
        <v>175</v>
      </c>
      <c r="BR77" s="118"/>
      <c r="BS77" s="133">
        <f t="shared" si="342"/>
        <v>0</v>
      </c>
      <c r="BT77" s="67" t="s">
        <v>646</v>
      </c>
      <c r="BU77" s="68">
        <f t="shared" si="296"/>
        <v>0</v>
      </c>
      <c r="BV77" s="69">
        <f t="shared" si="339"/>
        <v>0</v>
      </c>
      <c r="BW77" s="70" t="s">
        <v>205</v>
      </c>
      <c r="BX77" s="67" t="s">
        <v>639</v>
      </c>
      <c r="BY77" s="168"/>
      <c r="BZ77" s="75">
        <f t="shared" si="343"/>
        <v>0</v>
      </c>
      <c r="CA77" s="71"/>
      <c r="CB77" s="68">
        <f t="shared" si="300"/>
        <v>0</v>
      </c>
      <c r="CC77" s="69">
        <f t="shared" si="301"/>
        <v>0</v>
      </c>
      <c r="CD77" s="70" t="s">
        <v>174</v>
      </c>
      <c r="CE77" s="71" t="s">
        <v>175</v>
      </c>
      <c r="CF77" s="168"/>
      <c r="CG77" s="75">
        <f t="shared" si="344"/>
        <v>0</v>
      </c>
      <c r="CH77" s="71"/>
      <c r="CI77" s="68">
        <f t="shared" si="304"/>
        <v>0</v>
      </c>
      <c r="CJ77" s="69">
        <f t="shared" si="305"/>
        <v>0</v>
      </c>
      <c r="CK77" s="70" t="s">
        <v>174</v>
      </c>
      <c r="CL77" s="71" t="s">
        <v>175</v>
      </c>
      <c r="CM77" s="168"/>
      <c r="CN77" s="75">
        <f t="shared" si="345"/>
        <v>0</v>
      </c>
      <c r="CO77" s="71"/>
      <c r="CP77" s="68">
        <f t="shared" si="306"/>
        <v>0</v>
      </c>
      <c r="CQ77" s="69">
        <f t="shared" si="307"/>
        <v>0</v>
      </c>
      <c r="CR77" s="70" t="s">
        <v>174</v>
      </c>
      <c r="CS77" s="71" t="s">
        <v>175</v>
      </c>
      <c r="CT77" s="148"/>
      <c r="CU77" s="75">
        <f t="shared" si="309"/>
        <v>0</v>
      </c>
      <c r="CV77" s="71"/>
      <c r="CW77" s="68">
        <f t="shared" si="310"/>
        <v>0</v>
      </c>
      <c r="CX77" s="69">
        <f t="shared" si="311"/>
        <v>0</v>
      </c>
      <c r="CY77" s="70" t="s">
        <v>174</v>
      </c>
      <c r="CZ77" s="71" t="s">
        <v>175</v>
      </c>
      <c r="DA77" s="169"/>
      <c r="DB77" s="75">
        <f t="shared" si="346"/>
        <v>0</v>
      </c>
      <c r="DC77" s="71"/>
      <c r="DD77" s="68">
        <f t="shared" si="314"/>
        <v>0</v>
      </c>
      <c r="DE77" s="69">
        <f t="shared" si="315"/>
        <v>0</v>
      </c>
      <c r="DF77" s="70" t="s">
        <v>174</v>
      </c>
      <c r="DG77" s="71" t="s">
        <v>175</v>
      </c>
      <c r="DH77" s="169"/>
      <c r="DI77" s="75">
        <f t="shared" si="347"/>
        <v>0</v>
      </c>
      <c r="DJ77" s="71"/>
      <c r="DK77" s="68">
        <f t="shared" si="316"/>
        <v>0</v>
      </c>
      <c r="DL77" s="69">
        <f t="shared" si="317"/>
        <v>0</v>
      </c>
      <c r="DM77" s="70" t="s">
        <v>174</v>
      </c>
      <c r="DN77" s="71" t="s">
        <v>175</v>
      </c>
      <c r="DO77" s="169"/>
      <c r="DP77" s="75">
        <f t="shared" si="348"/>
        <v>0</v>
      </c>
      <c r="DQ77" s="71"/>
      <c r="DR77" s="68">
        <f t="shared" si="320"/>
        <v>0</v>
      </c>
      <c r="DS77" s="69">
        <f t="shared" si="321"/>
        <v>0</v>
      </c>
      <c r="DT77" s="70" t="s">
        <v>174</v>
      </c>
      <c r="DU77" s="71" t="s">
        <v>175</v>
      </c>
      <c r="DV77" s="98"/>
      <c r="DW77" s="75">
        <f t="shared" si="349"/>
        <v>0</v>
      </c>
      <c r="DX77" s="71"/>
      <c r="DY77" s="68">
        <f t="shared" si="324"/>
        <v>0</v>
      </c>
      <c r="DZ77" s="69">
        <f t="shared" si="325"/>
        <v>0</v>
      </c>
      <c r="EA77" s="70" t="s">
        <v>174</v>
      </c>
      <c r="EB77" s="71" t="s">
        <v>175</v>
      </c>
      <c r="EC77" s="77">
        <f t="shared" si="340"/>
        <v>3300</v>
      </c>
      <c r="ED77" s="71"/>
      <c r="EE77" s="71"/>
      <c r="EF77" s="68">
        <f t="shared" si="327"/>
        <v>1</v>
      </c>
      <c r="EG77" s="69">
        <f t="shared" si="328"/>
        <v>0</v>
      </c>
      <c r="EH77" s="70" t="s">
        <v>174</v>
      </c>
      <c r="EI77" s="71" t="s">
        <v>175</v>
      </c>
      <c r="EJ77" s="80" t="s">
        <v>173</v>
      </c>
      <c r="EK77" s="78">
        <v>2024</v>
      </c>
      <c r="EL77" s="79" t="str">
        <f>+VLOOKUP(C77,[1]Listas_desplega!$AI$22:$AJ$44,2,0)</f>
        <v>DF_ES</v>
      </c>
      <c r="EM77" s="79" t="str">
        <f>+VLOOKUP(I77,[1]Listas_desplega!$BY$2:$BZ$7,2,0)</f>
        <v>T_2</v>
      </c>
      <c r="EN77" s="79" t="str">
        <f>+VLOOKUP(J77,[1]Listas_desplega!$BY$10:$BZ$23,2,0)</f>
        <v>T_2_C_2</v>
      </c>
      <c r="EO77" s="79" t="str">
        <f>+VLOOKUP(K77,[1]Listas_desplega!$BY$27:$BZ$54,2,0)</f>
        <v>T_2_C_2_ET_1</v>
      </c>
      <c r="EP77" s="79" t="str">
        <f>+VLOOKUP(L77,[1]Listas_desplega!$BY$57:$BZ$105,2,0)</f>
        <v>T_2_C_2_ET_1_CPT_11</v>
      </c>
      <c r="EQ77" s="80" t="str">
        <f>+VLOOKUP(M77,[1]Listas_desplega!$J$2:$K$11,2,FALSE)</f>
        <v>Eje_E_8</v>
      </c>
      <c r="ER77" s="80"/>
    </row>
    <row r="78" spans="1:148" s="81" customFormat="1" x14ac:dyDescent="0.25">
      <c r="A78" s="51" t="str">
        <f t="shared" si="337"/>
        <v>A.61_VES_2024</v>
      </c>
      <c r="B78" s="52" t="s">
        <v>625</v>
      </c>
      <c r="C78" s="53" t="s">
        <v>626</v>
      </c>
      <c r="D78" s="53" t="s">
        <v>627</v>
      </c>
      <c r="E78" s="54" t="s">
        <v>154</v>
      </c>
      <c r="F78" s="90" t="s">
        <v>155</v>
      </c>
      <c r="G78" s="55" t="s">
        <v>156</v>
      </c>
      <c r="H78" s="54" t="s">
        <v>628</v>
      </c>
      <c r="I78" s="165" t="s">
        <v>158</v>
      </c>
      <c r="J78" s="165" t="s">
        <v>159</v>
      </c>
      <c r="K78" s="165" t="s">
        <v>160</v>
      </c>
      <c r="L78" s="165" t="s">
        <v>640</v>
      </c>
      <c r="M78" s="52" t="s">
        <v>630</v>
      </c>
      <c r="N78" s="195" t="s">
        <v>631</v>
      </c>
      <c r="O78" s="60" t="s">
        <v>647</v>
      </c>
      <c r="P78" s="54" t="s">
        <v>648</v>
      </c>
      <c r="Q78" s="61" t="s">
        <v>165</v>
      </c>
      <c r="R78" s="61" t="s">
        <v>166</v>
      </c>
      <c r="S78" s="54" t="s">
        <v>649</v>
      </c>
      <c r="T78" s="60" t="s">
        <v>168</v>
      </c>
      <c r="U78" s="60" t="s">
        <v>193</v>
      </c>
      <c r="V78" s="60">
        <v>60</v>
      </c>
      <c r="W78" s="54" t="s">
        <v>650</v>
      </c>
      <c r="X78" s="60" t="s">
        <v>331</v>
      </c>
      <c r="Y78" s="52"/>
      <c r="Z78" s="61"/>
      <c r="AA78" s="61"/>
      <c r="AB78" s="61"/>
      <c r="AC78" s="61"/>
      <c r="AD78" s="61"/>
      <c r="AE78" s="61"/>
      <c r="AF78" s="61"/>
      <c r="AG78" s="61"/>
      <c r="AH78" s="60"/>
      <c r="AI78" s="60"/>
      <c r="AJ78" s="60"/>
      <c r="AK78" s="60"/>
      <c r="AL78" s="60"/>
      <c r="AM78" s="60"/>
      <c r="AN78" s="60"/>
      <c r="AO78" s="60"/>
      <c r="AP78" s="60"/>
      <c r="AQ78" s="60"/>
      <c r="AR78" s="62"/>
      <c r="AS78" s="60"/>
      <c r="AT78" s="63">
        <v>8000</v>
      </c>
      <c r="AU78" s="63">
        <v>10000</v>
      </c>
      <c r="AV78" s="63">
        <v>10000</v>
      </c>
      <c r="AW78" s="63">
        <v>10000</v>
      </c>
      <c r="AX78" s="63">
        <v>10000</v>
      </c>
      <c r="AY78" s="63">
        <v>40000</v>
      </c>
      <c r="AZ78" s="119"/>
      <c r="BA78" s="119"/>
      <c r="BB78" s="119"/>
      <c r="BC78" s="120"/>
      <c r="BD78" s="168"/>
      <c r="BE78" s="121"/>
      <c r="BF78" s="67" t="s">
        <v>651</v>
      </c>
      <c r="BG78" s="68">
        <f t="shared" si="292"/>
        <v>0</v>
      </c>
      <c r="BH78" s="69">
        <f t="shared" si="293"/>
        <v>0</v>
      </c>
      <c r="BI78" s="70" t="s">
        <v>174</v>
      </c>
      <c r="BJ78" s="71" t="s">
        <v>175</v>
      </c>
      <c r="BK78" s="199"/>
      <c r="BL78" s="75">
        <f t="shared" si="333"/>
        <v>0</v>
      </c>
      <c r="BM78" s="67" t="s">
        <v>652</v>
      </c>
      <c r="BN78" s="68">
        <f t="shared" si="294"/>
        <v>0</v>
      </c>
      <c r="BO78" s="69">
        <f t="shared" si="295"/>
        <v>0</v>
      </c>
      <c r="BP78" s="70" t="s">
        <v>174</v>
      </c>
      <c r="BQ78" s="71" t="s">
        <v>175</v>
      </c>
      <c r="BR78" s="118"/>
      <c r="BS78" s="133">
        <f t="shared" si="342"/>
        <v>0</v>
      </c>
      <c r="BT78" s="67" t="s">
        <v>653</v>
      </c>
      <c r="BU78" s="68">
        <f t="shared" si="296"/>
        <v>0</v>
      </c>
      <c r="BV78" s="69">
        <f t="shared" si="339"/>
        <v>0</v>
      </c>
      <c r="BW78" s="70" t="s">
        <v>205</v>
      </c>
      <c r="BX78" s="67" t="s">
        <v>639</v>
      </c>
      <c r="BY78" s="168"/>
      <c r="BZ78" s="75">
        <f t="shared" si="343"/>
        <v>0</v>
      </c>
      <c r="CA78" s="71"/>
      <c r="CB78" s="68">
        <f t="shared" si="300"/>
        <v>0</v>
      </c>
      <c r="CC78" s="69">
        <f t="shared" si="301"/>
        <v>0</v>
      </c>
      <c r="CD78" s="70" t="s">
        <v>174</v>
      </c>
      <c r="CE78" s="71" t="s">
        <v>175</v>
      </c>
      <c r="CF78" s="168"/>
      <c r="CG78" s="75">
        <f t="shared" si="344"/>
        <v>0</v>
      </c>
      <c r="CH78" s="71"/>
      <c r="CI78" s="68">
        <f t="shared" si="304"/>
        <v>0</v>
      </c>
      <c r="CJ78" s="69">
        <f t="shared" si="305"/>
        <v>0</v>
      </c>
      <c r="CK78" s="70" t="s">
        <v>174</v>
      </c>
      <c r="CL78" s="71" t="s">
        <v>175</v>
      </c>
      <c r="CM78" s="168"/>
      <c r="CN78" s="75">
        <f t="shared" si="345"/>
        <v>0</v>
      </c>
      <c r="CO78" s="71"/>
      <c r="CP78" s="68">
        <f t="shared" si="306"/>
        <v>0</v>
      </c>
      <c r="CQ78" s="69">
        <f t="shared" si="307"/>
        <v>0</v>
      </c>
      <c r="CR78" s="70" t="s">
        <v>174</v>
      </c>
      <c r="CS78" s="71" t="s">
        <v>175</v>
      </c>
      <c r="CT78" s="148"/>
      <c r="CU78" s="75">
        <f t="shared" si="309"/>
        <v>0</v>
      </c>
      <c r="CV78" s="71"/>
      <c r="CW78" s="68">
        <f t="shared" si="310"/>
        <v>0</v>
      </c>
      <c r="CX78" s="69">
        <f t="shared" si="311"/>
        <v>0</v>
      </c>
      <c r="CY78" s="70" t="s">
        <v>174</v>
      </c>
      <c r="CZ78" s="71" t="s">
        <v>175</v>
      </c>
      <c r="DA78" s="169"/>
      <c r="DB78" s="75">
        <f t="shared" si="346"/>
        <v>0</v>
      </c>
      <c r="DC78" s="71"/>
      <c r="DD78" s="68">
        <f t="shared" si="314"/>
        <v>0</v>
      </c>
      <c r="DE78" s="69">
        <f t="shared" si="315"/>
        <v>0</v>
      </c>
      <c r="DF78" s="70" t="s">
        <v>174</v>
      </c>
      <c r="DG78" s="71" t="s">
        <v>175</v>
      </c>
      <c r="DH78" s="169"/>
      <c r="DI78" s="75">
        <f t="shared" si="347"/>
        <v>0</v>
      </c>
      <c r="DJ78" s="71"/>
      <c r="DK78" s="68">
        <f t="shared" si="316"/>
        <v>0</v>
      </c>
      <c r="DL78" s="69">
        <f t="shared" si="317"/>
        <v>0</v>
      </c>
      <c r="DM78" s="70" t="s">
        <v>174</v>
      </c>
      <c r="DN78" s="71" t="s">
        <v>175</v>
      </c>
      <c r="DO78" s="169"/>
      <c r="DP78" s="75">
        <f t="shared" si="348"/>
        <v>0</v>
      </c>
      <c r="DQ78" s="71"/>
      <c r="DR78" s="68">
        <f t="shared" si="320"/>
        <v>0</v>
      </c>
      <c r="DS78" s="69">
        <f t="shared" si="321"/>
        <v>0</v>
      </c>
      <c r="DT78" s="70" t="s">
        <v>174</v>
      </c>
      <c r="DU78" s="71" t="s">
        <v>175</v>
      </c>
      <c r="DV78" s="98"/>
      <c r="DW78" s="75">
        <f t="shared" si="349"/>
        <v>0</v>
      </c>
      <c r="DX78" s="71"/>
      <c r="DY78" s="68">
        <f t="shared" si="324"/>
        <v>0</v>
      </c>
      <c r="DZ78" s="69">
        <f t="shared" si="325"/>
        <v>0</v>
      </c>
      <c r="EA78" s="70" t="s">
        <v>174</v>
      </c>
      <c r="EB78" s="71" t="s">
        <v>175</v>
      </c>
      <c r="EC78" s="77">
        <f t="shared" si="340"/>
        <v>10000</v>
      </c>
      <c r="ED78" s="71"/>
      <c r="EE78" s="71"/>
      <c r="EF78" s="68">
        <f t="shared" si="327"/>
        <v>1</v>
      </c>
      <c r="EG78" s="69">
        <f t="shared" si="328"/>
        <v>0</v>
      </c>
      <c r="EH78" s="70" t="s">
        <v>174</v>
      </c>
      <c r="EI78" s="71" t="s">
        <v>175</v>
      </c>
      <c r="EJ78" s="80"/>
      <c r="EK78" s="78">
        <v>2024</v>
      </c>
      <c r="EL78" s="79" t="str">
        <f>+VLOOKUP(C78,[1]Listas_desplega!$AI$22:$AJ$44,2,0)</f>
        <v>DF_ES</v>
      </c>
      <c r="EM78" s="79" t="str">
        <f>+VLOOKUP(I78,[1]Listas_desplega!$BY$2:$BZ$7,2,0)</f>
        <v>T_2</v>
      </c>
      <c r="EN78" s="79" t="str">
        <f>+VLOOKUP(J78,[1]Listas_desplega!$BY$10:$BZ$23,2,0)</f>
        <v>T_2_C_2</v>
      </c>
      <c r="EO78" s="79" t="str">
        <f>+VLOOKUP(K78,[1]Listas_desplega!$BY$27:$BZ$54,2,0)</f>
        <v>T_2_C_2_ET_1</v>
      </c>
      <c r="EP78" s="79" t="str">
        <f>+VLOOKUP(L78,[1]Listas_desplega!$BY$57:$BZ$105,2,0)</f>
        <v>T_2_C_2_ET_1_CPT_11</v>
      </c>
      <c r="EQ78" s="80" t="str">
        <f>+VLOOKUP(M78,[1]Listas_desplega!$J$2:$K$11,2,FALSE)</f>
        <v>Eje_E_8</v>
      </c>
      <c r="ER78" s="80"/>
    </row>
    <row r="79" spans="1:148" s="81" customFormat="1" x14ac:dyDescent="0.25">
      <c r="A79" s="51" t="str">
        <f t="shared" si="337"/>
        <v>A.61P_VES_2024</v>
      </c>
      <c r="B79" s="52" t="s">
        <v>625</v>
      </c>
      <c r="C79" s="53" t="s">
        <v>626</v>
      </c>
      <c r="D79" s="53" t="s">
        <v>627</v>
      </c>
      <c r="E79" s="54" t="s">
        <v>154</v>
      </c>
      <c r="F79" s="90" t="s">
        <v>155</v>
      </c>
      <c r="G79" s="55" t="s">
        <v>156</v>
      </c>
      <c r="H79" s="54" t="s">
        <v>628</v>
      </c>
      <c r="I79" s="165" t="s">
        <v>158</v>
      </c>
      <c r="J79" s="165" t="s">
        <v>159</v>
      </c>
      <c r="K79" s="165" t="s">
        <v>160</v>
      </c>
      <c r="L79" s="165" t="s">
        <v>640</v>
      </c>
      <c r="M79" s="52" t="s">
        <v>630</v>
      </c>
      <c r="N79" s="195" t="s">
        <v>631</v>
      </c>
      <c r="O79" s="60" t="s">
        <v>654</v>
      </c>
      <c r="P79" s="54" t="s">
        <v>655</v>
      </c>
      <c r="Q79" s="61" t="s">
        <v>165</v>
      </c>
      <c r="R79" s="61" t="s">
        <v>166</v>
      </c>
      <c r="S79" s="54" t="s">
        <v>656</v>
      </c>
      <c r="T79" s="60" t="s">
        <v>168</v>
      </c>
      <c r="U79" s="60" t="s">
        <v>193</v>
      </c>
      <c r="V79" s="60">
        <v>60</v>
      </c>
      <c r="W79" s="54" t="s">
        <v>650</v>
      </c>
      <c r="X79" s="60" t="s">
        <v>331</v>
      </c>
      <c r="Y79" s="52"/>
      <c r="Z79" s="61"/>
      <c r="AA79" s="61"/>
      <c r="AB79" s="61"/>
      <c r="AC79" s="61"/>
      <c r="AD79" s="61"/>
      <c r="AE79" s="61"/>
      <c r="AF79" s="61"/>
      <c r="AG79" s="61"/>
      <c r="AH79" s="60"/>
      <c r="AI79" s="60"/>
      <c r="AJ79" s="60"/>
      <c r="AK79" s="60"/>
      <c r="AL79" s="60"/>
      <c r="AM79" s="60"/>
      <c r="AN79" s="60"/>
      <c r="AO79" s="60"/>
      <c r="AP79" s="60"/>
      <c r="AQ79" s="60"/>
      <c r="AR79" s="62"/>
      <c r="AS79" s="60"/>
      <c r="AT79" s="63">
        <v>4000</v>
      </c>
      <c r="AU79" s="63">
        <v>10000</v>
      </c>
      <c r="AV79" s="63">
        <v>10000</v>
      </c>
      <c r="AW79" s="63">
        <v>10000</v>
      </c>
      <c r="AX79" s="63">
        <v>10000</v>
      </c>
      <c r="AY79" s="63">
        <v>40000</v>
      </c>
      <c r="AZ79" s="119"/>
      <c r="BA79" s="119"/>
      <c r="BB79" s="119"/>
      <c r="BC79" s="120"/>
      <c r="BD79" s="168"/>
      <c r="BE79" s="121"/>
      <c r="BF79" s="67" t="s">
        <v>651</v>
      </c>
      <c r="BG79" s="68">
        <f t="shared" si="292"/>
        <v>0</v>
      </c>
      <c r="BH79" s="69">
        <f t="shared" si="293"/>
        <v>0</v>
      </c>
      <c r="BI79" s="70" t="s">
        <v>174</v>
      </c>
      <c r="BJ79" s="71" t="s">
        <v>175</v>
      </c>
      <c r="BK79" s="199"/>
      <c r="BL79" s="75">
        <f t="shared" si="333"/>
        <v>0</v>
      </c>
      <c r="BM79" s="67" t="s">
        <v>652</v>
      </c>
      <c r="BN79" s="68">
        <f t="shared" si="294"/>
        <v>0</v>
      </c>
      <c r="BO79" s="69">
        <f t="shared" si="295"/>
        <v>0</v>
      </c>
      <c r="BP79" s="70" t="s">
        <v>174</v>
      </c>
      <c r="BQ79" s="71"/>
      <c r="BR79" s="118"/>
      <c r="BS79" s="133">
        <f t="shared" si="342"/>
        <v>0</v>
      </c>
      <c r="BT79" s="67" t="s">
        <v>653</v>
      </c>
      <c r="BU79" s="68">
        <f t="shared" si="296"/>
        <v>0</v>
      </c>
      <c r="BV79" s="69">
        <f t="shared" si="339"/>
        <v>0</v>
      </c>
      <c r="BW79" s="70" t="s">
        <v>205</v>
      </c>
      <c r="BX79" s="67" t="s">
        <v>639</v>
      </c>
      <c r="BY79" s="168"/>
      <c r="BZ79" s="75">
        <f t="shared" si="343"/>
        <v>0</v>
      </c>
      <c r="CA79" s="71"/>
      <c r="CB79" s="68">
        <f t="shared" si="300"/>
        <v>0</v>
      </c>
      <c r="CC79" s="69">
        <f t="shared" si="301"/>
        <v>0</v>
      </c>
      <c r="CD79" s="70" t="s">
        <v>174</v>
      </c>
      <c r="CE79" s="71" t="s">
        <v>175</v>
      </c>
      <c r="CF79" s="168"/>
      <c r="CG79" s="75">
        <f t="shared" si="344"/>
        <v>0</v>
      </c>
      <c r="CH79" s="71"/>
      <c r="CI79" s="68">
        <f t="shared" si="304"/>
        <v>0</v>
      </c>
      <c r="CJ79" s="69">
        <f t="shared" si="305"/>
        <v>0</v>
      </c>
      <c r="CK79" s="70" t="s">
        <v>174</v>
      </c>
      <c r="CL79" s="71" t="s">
        <v>175</v>
      </c>
      <c r="CM79" s="168"/>
      <c r="CN79" s="75">
        <f t="shared" si="345"/>
        <v>0</v>
      </c>
      <c r="CO79" s="71"/>
      <c r="CP79" s="68">
        <f t="shared" si="306"/>
        <v>0</v>
      </c>
      <c r="CQ79" s="69">
        <f t="shared" si="307"/>
        <v>0</v>
      </c>
      <c r="CR79" s="70" t="s">
        <v>174</v>
      </c>
      <c r="CS79" s="71" t="s">
        <v>175</v>
      </c>
      <c r="CT79" s="148"/>
      <c r="CU79" s="75">
        <f t="shared" si="309"/>
        <v>0</v>
      </c>
      <c r="CV79" s="71"/>
      <c r="CW79" s="68">
        <f t="shared" si="310"/>
        <v>0</v>
      </c>
      <c r="CX79" s="69">
        <f t="shared" si="311"/>
        <v>0</v>
      </c>
      <c r="CY79" s="70" t="s">
        <v>174</v>
      </c>
      <c r="CZ79" s="71" t="s">
        <v>175</v>
      </c>
      <c r="DA79" s="169"/>
      <c r="DB79" s="75">
        <f t="shared" si="346"/>
        <v>0</v>
      </c>
      <c r="DC79" s="71"/>
      <c r="DD79" s="68">
        <f t="shared" si="314"/>
        <v>0</v>
      </c>
      <c r="DE79" s="69">
        <f t="shared" si="315"/>
        <v>0</v>
      </c>
      <c r="DF79" s="70" t="s">
        <v>174</v>
      </c>
      <c r="DG79" s="71" t="s">
        <v>175</v>
      </c>
      <c r="DH79" s="169"/>
      <c r="DI79" s="75">
        <f t="shared" si="347"/>
        <v>0</v>
      </c>
      <c r="DJ79" s="71"/>
      <c r="DK79" s="68">
        <f t="shared" si="316"/>
        <v>0</v>
      </c>
      <c r="DL79" s="69">
        <f t="shared" si="317"/>
        <v>0</v>
      </c>
      <c r="DM79" s="70" t="s">
        <v>174</v>
      </c>
      <c r="DN79" s="71" t="s">
        <v>175</v>
      </c>
      <c r="DO79" s="169"/>
      <c r="DP79" s="75">
        <f t="shared" si="348"/>
        <v>0</v>
      </c>
      <c r="DQ79" s="71"/>
      <c r="DR79" s="68">
        <f t="shared" si="320"/>
        <v>0</v>
      </c>
      <c r="DS79" s="69">
        <f t="shared" si="321"/>
        <v>0</v>
      </c>
      <c r="DT79" s="70" t="s">
        <v>174</v>
      </c>
      <c r="DU79" s="71" t="s">
        <v>175</v>
      </c>
      <c r="DV79" s="98"/>
      <c r="DW79" s="75">
        <f t="shared" si="349"/>
        <v>0</v>
      </c>
      <c r="DX79" s="71"/>
      <c r="DY79" s="68">
        <f t="shared" si="324"/>
        <v>0</v>
      </c>
      <c r="DZ79" s="69">
        <f t="shared" si="325"/>
        <v>0</v>
      </c>
      <c r="EA79" s="70" t="s">
        <v>174</v>
      </c>
      <c r="EB79" s="71" t="s">
        <v>175</v>
      </c>
      <c r="EC79" s="77">
        <f t="shared" si="340"/>
        <v>10000</v>
      </c>
      <c r="ED79" s="71"/>
      <c r="EE79" s="71"/>
      <c r="EF79" s="68">
        <f t="shared" si="327"/>
        <v>1</v>
      </c>
      <c r="EG79" s="69">
        <f t="shared" si="328"/>
        <v>0</v>
      </c>
      <c r="EH79" s="70" t="s">
        <v>174</v>
      </c>
      <c r="EI79" s="71" t="s">
        <v>175</v>
      </c>
      <c r="EJ79" s="80"/>
      <c r="EK79" s="78">
        <v>2024</v>
      </c>
      <c r="EL79" s="79" t="str">
        <f>+VLOOKUP(C79,[1]Listas_desplega!$AI$22:$AJ$44,2,0)</f>
        <v>DF_ES</v>
      </c>
      <c r="EM79" s="79" t="str">
        <f>+VLOOKUP(I79,[1]Listas_desplega!$BY$2:$BZ$7,2,0)</f>
        <v>T_2</v>
      </c>
      <c r="EN79" s="79" t="str">
        <f>+VLOOKUP(J79,[1]Listas_desplega!$BY$10:$BZ$23,2,0)</f>
        <v>T_2_C_2</v>
      </c>
      <c r="EO79" s="79" t="str">
        <f>+VLOOKUP(K79,[1]Listas_desplega!$BY$27:$BZ$54,2,0)</f>
        <v>T_2_C_2_ET_1</v>
      </c>
      <c r="EP79" s="79" t="str">
        <f>+VLOOKUP(L79,[1]Listas_desplega!$BY$57:$BZ$105,2,0)</f>
        <v>T_2_C_2_ET_1_CPT_11</v>
      </c>
      <c r="EQ79" s="80" t="str">
        <f>+VLOOKUP(M79,[1]Listas_desplega!$J$2:$K$11,2,FALSE)</f>
        <v>Eje_E_8</v>
      </c>
      <c r="ER79" s="80"/>
    </row>
    <row r="80" spans="1:148" s="81" customFormat="1" x14ac:dyDescent="0.25">
      <c r="A80" s="51" t="str">
        <f t="shared" si="337"/>
        <v>A.62_VES_2024</v>
      </c>
      <c r="B80" s="52" t="s">
        <v>625</v>
      </c>
      <c r="C80" s="53" t="s">
        <v>626</v>
      </c>
      <c r="D80" s="53" t="s">
        <v>627</v>
      </c>
      <c r="E80" s="54" t="s">
        <v>154</v>
      </c>
      <c r="F80" s="90" t="s">
        <v>155</v>
      </c>
      <c r="G80" s="55" t="s">
        <v>156</v>
      </c>
      <c r="H80" s="54" t="s">
        <v>628</v>
      </c>
      <c r="I80" s="165" t="s">
        <v>158</v>
      </c>
      <c r="J80" s="165" t="s">
        <v>159</v>
      </c>
      <c r="K80" s="165" t="s">
        <v>160</v>
      </c>
      <c r="L80" s="165" t="s">
        <v>640</v>
      </c>
      <c r="M80" s="52" t="s">
        <v>630</v>
      </c>
      <c r="N80" s="195" t="s">
        <v>631</v>
      </c>
      <c r="O80" s="60" t="s">
        <v>657</v>
      </c>
      <c r="P80" s="54" t="s">
        <v>658</v>
      </c>
      <c r="Q80" s="61" t="s">
        <v>165</v>
      </c>
      <c r="R80" s="61" t="s">
        <v>166</v>
      </c>
      <c r="S80" s="54" t="s">
        <v>659</v>
      </c>
      <c r="T80" s="60" t="s">
        <v>168</v>
      </c>
      <c r="U80" s="60" t="s">
        <v>193</v>
      </c>
      <c r="V80" s="60">
        <v>0</v>
      </c>
      <c r="W80" s="54" t="s">
        <v>660</v>
      </c>
      <c r="X80" s="60" t="s">
        <v>331</v>
      </c>
      <c r="Y80" s="52"/>
      <c r="Z80" s="61"/>
      <c r="AA80" s="61"/>
      <c r="AB80" s="61"/>
      <c r="AC80" s="61"/>
      <c r="AD80" s="61"/>
      <c r="AE80" s="61"/>
      <c r="AF80" s="61"/>
      <c r="AG80" s="61"/>
      <c r="AH80" s="60"/>
      <c r="AI80" s="60"/>
      <c r="AJ80" s="60"/>
      <c r="AK80" s="60"/>
      <c r="AL80" s="60"/>
      <c r="AM80" s="60"/>
      <c r="AN80" s="60"/>
      <c r="AO80" s="60"/>
      <c r="AP80" s="60"/>
      <c r="AQ80" s="60"/>
      <c r="AR80" s="62"/>
      <c r="AS80" s="60"/>
      <c r="AT80" s="57">
        <v>2</v>
      </c>
      <c r="AU80" s="197">
        <v>4</v>
      </c>
      <c r="AV80" s="197">
        <v>4</v>
      </c>
      <c r="AW80" s="197">
        <v>4</v>
      </c>
      <c r="AX80" s="197">
        <v>4</v>
      </c>
      <c r="AY80" s="197">
        <v>16</v>
      </c>
      <c r="AZ80" s="119"/>
      <c r="BA80" s="119"/>
      <c r="BB80" s="119"/>
      <c r="BC80" s="120"/>
      <c r="BD80" s="168"/>
      <c r="BE80" s="121"/>
      <c r="BF80" s="67" t="s">
        <v>661</v>
      </c>
      <c r="BG80" s="68">
        <f t="shared" si="292"/>
        <v>0</v>
      </c>
      <c r="BH80" s="69">
        <f t="shared" si="293"/>
        <v>0</v>
      </c>
      <c r="BI80" s="70" t="s">
        <v>174</v>
      </c>
      <c r="BJ80" s="71" t="s">
        <v>175</v>
      </c>
      <c r="BK80" s="199"/>
      <c r="BL80" s="75">
        <f t="shared" si="333"/>
        <v>0</v>
      </c>
      <c r="BM80" s="67" t="s">
        <v>645</v>
      </c>
      <c r="BN80" s="68">
        <f t="shared" si="294"/>
        <v>0</v>
      </c>
      <c r="BO80" s="69">
        <f t="shared" si="295"/>
        <v>0</v>
      </c>
      <c r="BP80" s="70" t="s">
        <v>174</v>
      </c>
      <c r="BQ80" s="71" t="s">
        <v>175</v>
      </c>
      <c r="BR80" s="118"/>
      <c r="BS80" s="133">
        <f t="shared" si="342"/>
        <v>0</v>
      </c>
      <c r="BT80" s="67" t="s">
        <v>662</v>
      </c>
      <c r="BU80" s="68">
        <f t="shared" si="296"/>
        <v>0</v>
      </c>
      <c r="BV80" s="69">
        <f t="shared" si="339"/>
        <v>0</v>
      </c>
      <c r="BW80" s="70" t="s">
        <v>205</v>
      </c>
      <c r="BX80" s="67" t="s">
        <v>639</v>
      </c>
      <c r="BY80" s="168"/>
      <c r="BZ80" s="75">
        <f t="shared" si="343"/>
        <v>0</v>
      </c>
      <c r="CA80" s="71"/>
      <c r="CB80" s="68">
        <f t="shared" si="300"/>
        <v>0</v>
      </c>
      <c r="CC80" s="69">
        <f t="shared" si="301"/>
        <v>0</v>
      </c>
      <c r="CD80" s="70" t="s">
        <v>174</v>
      </c>
      <c r="CE80" s="71" t="s">
        <v>175</v>
      </c>
      <c r="CF80" s="168"/>
      <c r="CG80" s="75">
        <f t="shared" si="344"/>
        <v>0</v>
      </c>
      <c r="CH80" s="71"/>
      <c r="CI80" s="68">
        <f t="shared" si="304"/>
        <v>0</v>
      </c>
      <c r="CJ80" s="69">
        <f t="shared" si="305"/>
        <v>0</v>
      </c>
      <c r="CK80" s="70" t="s">
        <v>174</v>
      </c>
      <c r="CL80" s="71" t="s">
        <v>175</v>
      </c>
      <c r="CM80" s="168"/>
      <c r="CN80" s="75">
        <f t="shared" si="345"/>
        <v>0</v>
      </c>
      <c r="CO80" s="71"/>
      <c r="CP80" s="68">
        <f t="shared" si="306"/>
        <v>0</v>
      </c>
      <c r="CQ80" s="69">
        <f t="shared" si="307"/>
        <v>0</v>
      </c>
      <c r="CR80" s="70" t="s">
        <v>174</v>
      </c>
      <c r="CS80" s="71" t="s">
        <v>175</v>
      </c>
      <c r="CT80" s="148"/>
      <c r="CU80" s="75">
        <f t="shared" si="309"/>
        <v>0</v>
      </c>
      <c r="CV80" s="71"/>
      <c r="CW80" s="68">
        <f t="shared" si="310"/>
        <v>0</v>
      </c>
      <c r="CX80" s="69">
        <f t="shared" si="311"/>
        <v>0</v>
      </c>
      <c r="CY80" s="70" t="s">
        <v>174</v>
      </c>
      <c r="CZ80" s="71" t="s">
        <v>175</v>
      </c>
      <c r="DA80" s="169"/>
      <c r="DB80" s="75">
        <f t="shared" si="346"/>
        <v>0</v>
      </c>
      <c r="DC80" s="71"/>
      <c r="DD80" s="68">
        <f t="shared" si="314"/>
        <v>0</v>
      </c>
      <c r="DE80" s="69">
        <f t="shared" si="315"/>
        <v>0</v>
      </c>
      <c r="DF80" s="70" t="s">
        <v>174</v>
      </c>
      <c r="DG80" s="71" t="s">
        <v>175</v>
      </c>
      <c r="DH80" s="169"/>
      <c r="DI80" s="75">
        <f t="shared" si="347"/>
        <v>0</v>
      </c>
      <c r="DJ80" s="71"/>
      <c r="DK80" s="68">
        <f t="shared" si="316"/>
        <v>0</v>
      </c>
      <c r="DL80" s="69">
        <f t="shared" si="317"/>
        <v>0</v>
      </c>
      <c r="DM80" s="70" t="s">
        <v>174</v>
      </c>
      <c r="DN80" s="71" t="s">
        <v>175</v>
      </c>
      <c r="DO80" s="169"/>
      <c r="DP80" s="75">
        <f t="shared" si="348"/>
        <v>0</v>
      </c>
      <c r="DQ80" s="71"/>
      <c r="DR80" s="68">
        <f t="shared" si="320"/>
        <v>0</v>
      </c>
      <c r="DS80" s="69">
        <f t="shared" si="321"/>
        <v>0</v>
      </c>
      <c r="DT80" s="70" t="s">
        <v>174</v>
      </c>
      <c r="DU80" s="71" t="s">
        <v>175</v>
      </c>
      <c r="DV80" s="98"/>
      <c r="DW80" s="75">
        <f t="shared" si="349"/>
        <v>0</v>
      </c>
      <c r="DX80" s="71"/>
      <c r="DY80" s="68">
        <f t="shared" si="324"/>
        <v>0</v>
      </c>
      <c r="DZ80" s="69">
        <f t="shared" si="325"/>
        <v>0</v>
      </c>
      <c r="EA80" s="70" t="s">
        <v>174</v>
      </c>
      <c r="EB80" s="71" t="s">
        <v>175</v>
      </c>
      <c r="EC80" s="77">
        <f t="shared" si="340"/>
        <v>4</v>
      </c>
      <c r="ED80" s="71"/>
      <c r="EE80" s="71"/>
      <c r="EF80" s="68">
        <f t="shared" si="327"/>
        <v>1</v>
      </c>
      <c r="EG80" s="69">
        <f t="shared" si="328"/>
        <v>0</v>
      </c>
      <c r="EH80" s="70" t="s">
        <v>174</v>
      </c>
      <c r="EI80" s="71" t="s">
        <v>175</v>
      </c>
      <c r="EJ80" s="80"/>
      <c r="EK80" s="78">
        <v>2024</v>
      </c>
      <c r="EL80" s="79" t="str">
        <f>+VLOOKUP(C80,[1]Listas_desplega!$AI$22:$AJ$44,2,0)</f>
        <v>DF_ES</v>
      </c>
      <c r="EM80" s="79" t="str">
        <f>+VLOOKUP(I80,[1]Listas_desplega!$BY$2:$BZ$7,2,0)</f>
        <v>T_2</v>
      </c>
      <c r="EN80" s="79" t="str">
        <f>+VLOOKUP(J80,[1]Listas_desplega!$BY$10:$BZ$23,2,0)</f>
        <v>T_2_C_2</v>
      </c>
      <c r="EO80" s="79" t="str">
        <f>+VLOOKUP(K80,[1]Listas_desplega!$BY$27:$BZ$54,2,0)</f>
        <v>T_2_C_2_ET_1</v>
      </c>
      <c r="EP80" s="79" t="str">
        <f>+VLOOKUP(L80,[1]Listas_desplega!$BY$57:$BZ$105,2,0)</f>
        <v>T_2_C_2_ET_1_CPT_11</v>
      </c>
      <c r="EQ80" s="80" t="str">
        <f>+VLOOKUP(M80,[1]Listas_desplega!$J$2:$K$11,2,FALSE)</f>
        <v>Eje_E_8</v>
      </c>
      <c r="ER80" s="80"/>
    </row>
    <row r="81" spans="1:148" s="81" customFormat="1" x14ac:dyDescent="0.25">
      <c r="A81" s="51" t="str">
        <f t="shared" si="337"/>
        <v>A.63_VES_2024</v>
      </c>
      <c r="B81" s="52" t="s">
        <v>625</v>
      </c>
      <c r="C81" s="53" t="s">
        <v>626</v>
      </c>
      <c r="D81" s="53" t="s">
        <v>627</v>
      </c>
      <c r="E81" s="54" t="s">
        <v>154</v>
      </c>
      <c r="F81" s="90" t="s">
        <v>155</v>
      </c>
      <c r="G81" s="55" t="s">
        <v>156</v>
      </c>
      <c r="H81" s="54" t="s">
        <v>628</v>
      </c>
      <c r="I81" s="165" t="s">
        <v>158</v>
      </c>
      <c r="J81" s="165" t="s">
        <v>159</v>
      </c>
      <c r="K81" s="165" t="s">
        <v>160</v>
      </c>
      <c r="L81" s="165" t="s">
        <v>640</v>
      </c>
      <c r="M81" s="52" t="s">
        <v>630</v>
      </c>
      <c r="N81" s="195" t="s">
        <v>631</v>
      </c>
      <c r="O81" s="60" t="s">
        <v>663</v>
      </c>
      <c r="P81" s="54" t="s">
        <v>664</v>
      </c>
      <c r="Q81" s="61" t="s">
        <v>386</v>
      </c>
      <c r="R81" s="61" t="s">
        <v>212</v>
      </c>
      <c r="S81" s="54" t="s">
        <v>665</v>
      </c>
      <c r="T81" s="60" t="s">
        <v>181</v>
      </c>
      <c r="U81" s="60" t="s">
        <v>193</v>
      </c>
      <c r="V81" s="60">
        <v>0</v>
      </c>
      <c r="W81" s="54" t="s">
        <v>666</v>
      </c>
      <c r="X81" s="60" t="s">
        <v>331</v>
      </c>
      <c r="Y81" s="52"/>
      <c r="Z81" s="61"/>
      <c r="AA81" s="61"/>
      <c r="AB81" s="61"/>
      <c r="AC81" s="61"/>
      <c r="AD81" s="61"/>
      <c r="AE81" s="61"/>
      <c r="AF81" s="61"/>
      <c r="AG81" s="61"/>
      <c r="AH81" s="60"/>
      <c r="AI81" s="60"/>
      <c r="AJ81" s="60"/>
      <c r="AK81" s="60"/>
      <c r="AL81" s="60"/>
      <c r="AM81" s="60"/>
      <c r="AN81" s="60"/>
      <c r="AO81" s="60"/>
      <c r="AP81" s="60"/>
      <c r="AQ81" s="60"/>
      <c r="AR81" s="62"/>
      <c r="AS81" s="60"/>
      <c r="AT81" s="196"/>
      <c r="AU81" s="197"/>
      <c r="AV81" s="197">
        <v>100</v>
      </c>
      <c r="AW81" s="197"/>
      <c r="AX81" s="197"/>
      <c r="AY81" s="200"/>
      <c r="AZ81" s="190"/>
      <c r="BA81" s="190"/>
      <c r="BB81" s="190"/>
      <c r="BC81" s="191"/>
      <c r="BD81" s="168"/>
      <c r="BE81" s="168"/>
      <c r="BF81" s="67" t="s">
        <v>667</v>
      </c>
      <c r="BG81" s="68">
        <f t="shared" si="292"/>
        <v>0</v>
      </c>
      <c r="BH81" s="69">
        <f t="shared" si="293"/>
        <v>0</v>
      </c>
      <c r="BI81" s="70" t="s">
        <v>174</v>
      </c>
      <c r="BJ81" s="71" t="s">
        <v>175</v>
      </c>
      <c r="BK81" s="168"/>
      <c r="BL81" s="75">
        <f t="shared" si="333"/>
        <v>0</v>
      </c>
      <c r="BM81" s="67" t="s">
        <v>668</v>
      </c>
      <c r="BN81" s="68">
        <f t="shared" si="294"/>
        <v>0</v>
      </c>
      <c r="BO81" s="69">
        <f t="shared" si="295"/>
        <v>0</v>
      </c>
      <c r="BP81" s="70" t="s">
        <v>174</v>
      </c>
      <c r="BQ81" s="71" t="s">
        <v>175</v>
      </c>
      <c r="BR81" s="118"/>
      <c r="BS81" s="133">
        <f t="shared" si="342"/>
        <v>0</v>
      </c>
      <c r="BT81" s="67" t="s">
        <v>669</v>
      </c>
      <c r="BU81" s="68">
        <f t="shared" si="296"/>
        <v>0</v>
      </c>
      <c r="BV81" s="69">
        <f t="shared" si="339"/>
        <v>0</v>
      </c>
      <c r="BW81" s="70" t="s">
        <v>205</v>
      </c>
      <c r="BX81" s="67" t="s">
        <v>639</v>
      </c>
      <c r="BY81" s="168"/>
      <c r="BZ81" s="75">
        <f t="shared" si="343"/>
        <v>0</v>
      </c>
      <c r="CA81" s="71"/>
      <c r="CB81" s="68">
        <f t="shared" si="300"/>
        <v>0</v>
      </c>
      <c r="CC81" s="69">
        <f t="shared" si="301"/>
        <v>0</v>
      </c>
      <c r="CD81" s="70" t="s">
        <v>174</v>
      </c>
      <c r="CE81" s="71" t="s">
        <v>175</v>
      </c>
      <c r="CF81" s="168"/>
      <c r="CG81" s="75">
        <f t="shared" si="344"/>
        <v>0</v>
      </c>
      <c r="CH81" s="71"/>
      <c r="CI81" s="68">
        <f t="shared" si="304"/>
        <v>0</v>
      </c>
      <c r="CJ81" s="69">
        <f t="shared" si="305"/>
        <v>0</v>
      </c>
      <c r="CK81" s="70" t="s">
        <v>174</v>
      </c>
      <c r="CL81" s="71" t="s">
        <v>175</v>
      </c>
      <c r="CM81" s="168"/>
      <c r="CN81" s="75">
        <f t="shared" si="345"/>
        <v>0</v>
      </c>
      <c r="CO81" s="71"/>
      <c r="CP81" s="68">
        <f t="shared" si="306"/>
        <v>0</v>
      </c>
      <c r="CQ81" s="69">
        <f t="shared" si="307"/>
        <v>0</v>
      </c>
      <c r="CR81" s="70" t="s">
        <v>174</v>
      </c>
      <c r="CS81" s="71" t="s">
        <v>175</v>
      </c>
      <c r="CT81" s="148"/>
      <c r="CU81" s="75">
        <f t="shared" si="309"/>
        <v>0</v>
      </c>
      <c r="CV81" s="71"/>
      <c r="CW81" s="68">
        <f t="shared" si="310"/>
        <v>0</v>
      </c>
      <c r="CX81" s="69">
        <f t="shared" si="311"/>
        <v>0</v>
      </c>
      <c r="CY81" s="70" t="s">
        <v>174</v>
      </c>
      <c r="CZ81" s="71" t="s">
        <v>175</v>
      </c>
      <c r="DA81" s="169"/>
      <c r="DB81" s="75">
        <f t="shared" si="346"/>
        <v>0</v>
      </c>
      <c r="DC81" s="71"/>
      <c r="DD81" s="68">
        <f t="shared" si="314"/>
        <v>0</v>
      </c>
      <c r="DE81" s="69">
        <f t="shared" si="315"/>
        <v>0</v>
      </c>
      <c r="DF81" s="70" t="s">
        <v>174</v>
      </c>
      <c r="DG81" s="71" t="s">
        <v>175</v>
      </c>
      <c r="DH81" s="169"/>
      <c r="DI81" s="75">
        <f t="shared" si="347"/>
        <v>0</v>
      </c>
      <c r="DJ81" s="71"/>
      <c r="DK81" s="68">
        <f t="shared" si="316"/>
        <v>0</v>
      </c>
      <c r="DL81" s="69">
        <f t="shared" si="317"/>
        <v>0</v>
      </c>
      <c r="DM81" s="70" t="s">
        <v>174</v>
      </c>
      <c r="DN81" s="71" t="s">
        <v>175</v>
      </c>
      <c r="DO81" s="169"/>
      <c r="DP81" s="75">
        <f t="shared" si="348"/>
        <v>0</v>
      </c>
      <c r="DQ81" s="71"/>
      <c r="DR81" s="68">
        <f t="shared" si="320"/>
        <v>0</v>
      </c>
      <c r="DS81" s="69">
        <f t="shared" si="321"/>
        <v>0</v>
      </c>
      <c r="DT81" s="70" t="s">
        <v>174</v>
      </c>
      <c r="DU81" s="71" t="s">
        <v>175</v>
      </c>
      <c r="DV81" s="98"/>
      <c r="DW81" s="75">
        <f t="shared" si="349"/>
        <v>0</v>
      </c>
      <c r="DX81" s="71"/>
      <c r="DY81" s="68">
        <f t="shared" si="324"/>
        <v>0</v>
      </c>
      <c r="DZ81" s="69">
        <f t="shared" si="325"/>
        <v>0</v>
      </c>
      <c r="EA81" s="70" t="s">
        <v>174</v>
      </c>
      <c r="EB81" s="71" t="s">
        <v>175</v>
      </c>
      <c r="EC81" s="77">
        <f t="shared" si="340"/>
        <v>100</v>
      </c>
      <c r="ED81" s="88"/>
      <c r="EE81" s="71"/>
      <c r="EF81" s="68">
        <f t="shared" si="327"/>
        <v>1</v>
      </c>
      <c r="EG81" s="69">
        <f t="shared" si="328"/>
        <v>0</v>
      </c>
      <c r="EH81" s="70" t="s">
        <v>174</v>
      </c>
      <c r="EI81" s="71" t="s">
        <v>175</v>
      </c>
      <c r="EJ81" s="80"/>
      <c r="EK81" s="78">
        <v>2024</v>
      </c>
      <c r="EL81" s="79" t="str">
        <f>+VLOOKUP(C81,[1]Listas_desplega!$AI$22:$AJ$44,2,0)</f>
        <v>DF_ES</v>
      </c>
      <c r="EM81" s="79" t="str">
        <f>+VLOOKUP(I81,[1]Listas_desplega!$BY$2:$BZ$7,2,0)</f>
        <v>T_2</v>
      </c>
      <c r="EN81" s="79" t="str">
        <f>+VLOOKUP(J81,[1]Listas_desplega!$BY$10:$BZ$23,2,0)</f>
        <v>T_2_C_2</v>
      </c>
      <c r="EO81" s="79" t="str">
        <f>+VLOOKUP(K81,[1]Listas_desplega!$BY$27:$BZ$54,2,0)</f>
        <v>T_2_C_2_ET_1</v>
      </c>
      <c r="EP81" s="79" t="str">
        <f>+VLOOKUP(L81,[1]Listas_desplega!$BY$57:$BZ$105,2,0)</f>
        <v>T_2_C_2_ET_1_CPT_11</v>
      </c>
      <c r="EQ81" s="80" t="str">
        <f>+VLOOKUP(M81,[1]Listas_desplega!$J$2:$K$11,2,FALSE)</f>
        <v>Eje_E_8</v>
      </c>
      <c r="ER81" s="80"/>
    </row>
    <row r="82" spans="1:148" s="81" customFormat="1" x14ac:dyDescent="0.25">
      <c r="A82" s="51" t="str">
        <f t="shared" si="337"/>
        <v>38_VES_2024</v>
      </c>
      <c r="B82" s="52" t="s">
        <v>625</v>
      </c>
      <c r="C82" s="53" t="s">
        <v>626</v>
      </c>
      <c r="D82" s="53" t="s">
        <v>627</v>
      </c>
      <c r="E82" s="90" t="s">
        <v>570</v>
      </c>
      <c r="F82" s="90" t="s">
        <v>155</v>
      </c>
      <c r="G82" s="55" t="s">
        <v>156</v>
      </c>
      <c r="H82" s="54" t="s">
        <v>628</v>
      </c>
      <c r="I82" s="165" t="s">
        <v>158</v>
      </c>
      <c r="J82" s="165" t="s">
        <v>159</v>
      </c>
      <c r="K82" s="165" t="s">
        <v>160</v>
      </c>
      <c r="L82" s="165" t="s">
        <v>640</v>
      </c>
      <c r="M82" s="52" t="s">
        <v>630</v>
      </c>
      <c r="N82" s="195" t="s">
        <v>631</v>
      </c>
      <c r="O82" s="60">
        <v>38</v>
      </c>
      <c r="P82" s="54" t="s">
        <v>670</v>
      </c>
      <c r="Q82" s="61" t="s">
        <v>165</v>
      </c>
      <c r="R82" s="61" t="s">
        <v>166</v>
      </c>
      <c r="S82" s="54" t="s">
        <v>671</v>
      </c>
      <c r="T82" s="60" t="s">
        <v>168</v>
      </c>
      <c r="U82" s="60" t="s">
        <v>193</v>
      </c>
      <c r="V82" s="60">
        <v>0</v>
      </c>
      <c r="W82" s="54" t="s">
        <v>672</v>
      </c>
      <c r="X82" s="60" t="s">
        <v>171</v>
      </c>
      <c r="Y82" s="52"/>
      <c r="Z82" s="61"/>
      <c r="AA82" s="61"/>
      <c r="AB82" s="61"/>
      <c r="AC82" s="61"/>
      <c r="AD82" s="61"/>
      <c r="AE82" s="61"/>
      <c r="AF82" s="61"/>
      <c r="AG82" s="61"/>
      <c r="AH82" s="60"/>
      <c r="AI82" s="60"/>
      <c r="AJ82" s="60"/>
      <c r="AK82" s="60"/>
      <c r="AL82" s="60"/>
      <c r="AM82" s="60"/>
      <c r="AN82" s="60"/>
      <c r="AO82" s="60"/>
      <c r="AP82" s="60"/>
      <c r="AQ82" s="60"/>
      <c r="AR82" s="62"/>
      <c r="AS82" s="60"/>
      <c r="AT82" s="57"/>
      <c r="AU82" s="197"/>
      <c r="AV82" s="197">
        <v>100</v>
      </c>
      <c r="AW82" s="197"/>
      <c r="AX82" s="197"/>
      <c r="AY82" s="201">
        <v>100</v>
      </c>
      <c r="AZ82" s="190"/>
      <c r="BA82" s="190"/>
      <c r="BB82" s="190"/>
      <c r="BC82" s="191"/>
      <c r="BD82" s="168"/>
      <c r="BE82" s="121"/>
      <c r="BF82" s="67"/>
      <c r="BG82" s="68">
        <f t="shared" si="292"/>
        <v>0</v>
      </c>
      <c r="BH82" s="69">
        <f t="shared" si="293"/>
        <v>0</v>
      </c>
      <c r="BI82" s="70" t="s">
        <v>174</v>
      </c>
      <c r="BJ82" s="71" t="s">
        <v>175</v>
      </c>
      <c r="BK82" s="199"/>
      <c r="BL82" s="75">
        <f t="shared" si="333"/>
        <v>0</v>
      </c>
      <c r="BM82" s="67"/>
      <c r="BN82" s="68">
        <f t="shared" si="294"/>
        <v>0</v>
      </c>
      <c r="BO82" s="69">
        <f t="shared" si="295"/>
        <v>0</v>
      </c>
      <c r="BP82" s="70" t="s">
        <v>174</v>
      </c>
      <c r="BQ82" s="71" t="s">
        <v>175</v>
      </c>
      <c r="BR82" s="118"/>
      <c r="BS82" s="133">
        <f t="shared" si="342"/>
        <v>0</v>
      </c>
      <c r="BT82" s="67"/>
      <c r="BU82" s="68">
        <f t="shared" si="296"/>
        <v>0</v>
      </c>
      <c r="BV82" s="69">
        <f t="shared" si="339"/>
        <v>0</v>
      </c>
      <c r="BW82" s="70" t="s">
        <v>174</v>
      </c>
      <c r="BX82" s="67" t="s">
        <v>175</v>
      </c>
      <c r="BY82" s="168"/>
      <c r="BZ82" s="75">
        <f t="shared" si="343"/>
        <v>0</v>
      </c>
      <c r="CA82" s="71"/>
      <c r="CB82" s="68">
        <f t="shared" si="300"/>
        <v>0</v>
      </c>
      <c r="CC82" s="69">
        <f t="shared" si="301"/>
        <v>0</v>
      </c>
      <c r="CD82" s="70" t="s">
        <v>174</v>
      </c>
      <c r="CE82" s="71" t="s">
        <v>175</v>
      </c>
      <c r="CF82" s="168"/>
      <c r="CG82" s="75">
        <f t="shared" si="344"/>
        <v>0</v>
      </c>
      <c r="CH82" s="71"/>
      <c r="CI82" s="68">
        <f t="shared" si="304"/>
        <v>0</v>
      </c>
      <c r="CJ82" s="69">
        <f t="shared" si="305"/>
        <v>0</v>
      </c>
      <c r="CK82" s="70" t="s">
        <v>174</v>
      </c>
      <c r="CL82" s="71" t="s">
        <v>175</v>
      </c>
      <c r="CM82" s="168"/>
      <c r="CN82" s="75">
        <f t="shared" si="345"/>
        <v>0</v>
      </c>
      <c r="CO82" s="71"/>
      <c r="CP82" s="68">
        <f t="shared" si="306"/>
        <v>0</v>
      </c>
      <c r="CQ82" s="69">
        <f t="shared" si="307"/>
        <v>0</v>
      </c>
      <c r="CR82" s="70" t="s">
        <v>174</v>
      </c>
      <c r="CS82" s="71" t="s">
        <v>175</v>
      </c>
      <c r="CT82" s="148"/>
      <c r="CU82" s="75">
        <f t="shared" si="309"/>
        <v>0</v>
      </c>
      <c r="CV82" s="71"/>
      <c r="CW82" s="68">
        <f t="shared" si="310"/>
        <v>0</v>
      </c>
      <c r="CX82" s="69">
        <f t="shared" si="311"/>
        <v>0</v>
      </c>
      <c r="CY82" s="70" t="s">
        <v>174</v>
      </c>
      <c r="CZ82" s="71" t="s">
        <v>175</v>
      </c>
      <c r="DA82" s="169"/>
      <c r="DB82" s="75">
        <f t="shared" si="346"/>
        <v>0</v>
      </c>
      <c r="DC82" s="71"/>
      <c r="DD82" s="68">
        <f t="shared" si="314"/>
        <v>0</v>
      </c>
      <c r="DE82" s="69">
        <f t="shared" si="315"/>
        <v>0</v>
      </c>
      <c r="DF82" s="70" t="s">
        <v>174</v>
      </c>
      <c r="DG82" s="71" t="s">
        <v>175</v>
      </c>
      <c r="DH82" s="169"/>
      <c r="DI82" s="75">
        <f t="shared" si="347"/>
        <v>0</v>
      </c>
      <c r="DJ82" s="71"/>
      <c r="DK82" s="68">
        <f t="shared" si="316"/>
        <v>0</v>
      </c>
      <c r="DL82" s="69">
        <f t="shared" si="317"/>
        <v>0</v>
      </c>
      <c r="DM82" s="70" t="s">
        <v>174</v>
      </c>
      <c r="DN82" s="71" t="s">
        <v>175</v>
      </c>
      <c r="DO82" s="169"/>
      <c r="DP82" s="75">
        <f t="shared" si="348"/>
        <v>0</v>
      </c>
      <c r="DQ82" s="71"/>
      <c r="DR82" s="68">
        <f t="shared" si="320"/>
        <v>0</v>
      </c>
      <c r="DS82" s="69">
        <f t="shared" si="321"/>
        <v>0</v>
      </c>
      <c r="DT82" s="70" t="s">
        <v>174</v>
      </c>
      <c r="DU82" s="71" t="s">
        <v>175</v>
      </c>
      <c r="DV82" s="98"/>
      <c r="DW82" s="75">
        <f t="shared" si="349"/>
        <v>0</v>
      </c>
      <c r="DX82" s="71"/>
      <c r="DY82" s="68">
        <f t="shared" si="324"/>
        <v>0</v>
      </c>
      <c r="DZ82" s="69">
        <f t="shared" si="325"/>
        <v>0</v>
      </c>
      <c r="EA82" s="70" t="s">
        <v>174</v>
      </c>
      <c r="EB82" s="71" t="s">
        <v>175</v>
      </c>
      <c r="EC82" s="77">
        <f t="shared" si="340"/>
        <v>100</v>
      </c>
      <c r="ED82" s="71"/>
      <c r="EE82" s="71"/>
      <c r="EF82" s="68">
        <f t="shared" si="327"/>
        <v>1</v>
      </c>
      <c r="EG82" s="69">
        <f t="shared" si="328"/>
        <v>0</v>
      </c>
      <c r="EH82" s="70" t="s">
        <v>174</v>
      </c>
      <c r="EI82" s="71" t="s">
        <v>175</v>
      </c>
      <c r="EJ82" s="80"/>
      <c r="EK82" s="78">
        <v>2024</v>
      </c>
      <c r="EL82" s="79" t="str">
        <f>+VLOOKUP(C82,[1]Listas_desplega!$AI$22:$AJ$44,2,0)</f>
        <v>DF_ES</v>
      </c>
      <c r="EM82" s="79" t="str">
        <f>+VLOOKUP(I82,[1]Listas_desplega!$BY$2:$BZ$7,2,0)</f>
        <v>T_2</v>
      </c>
      <c r="EN82" s="79" t="str">
        <f>+VLOOKUP(J82,[1]Listas_desplega!$BY$10:$BZ$23,2,0)</f>
        <v>T_2_C_2</v>
      </c>
      <c r="EO82" s="79" t="str">
        <f>+VLOOKUP(K82,[1]Listas_desplega!$BY$27:$BZ$54,2,0)</f>
        <v>T_2_C_2_ET_1</v>
      </c>
      <c r="EP82" s="79" t="str">
        <f>+VLOOKUP(L82,[1]Listas_desplega!$BY$57:$BZ$105,2,0)</f>
        <v>T_2_C_2_ET_1_CPT_11</v>
      </c>
      <c r="EQ82" s="80" t="str">
        <f>+VLOOKUP(M82,[1]Listas_desplega!$J$2:$K$11,2,FALSE)</f>
        <v>Eje_E_8</v>
      </c>
      <c r="ER82" s="80"/>
    </row>
    <row r="83" spans="1:148" s="81" customFormat="1" x14ac:dyDescent="0.25">
      <c r="A83" s="51" t="str">
        <f t="shared" si="337"/>
        <v>39_VES_2024</v>
      </c>
      <c r="B83" s="52" t="s">
        <v>625</v>
      </c>
      <c r="C83" s="53" t="s">
        <v>626</v>
      </c>
      <c r="D83" s="53" t="s">
        <v>627</v>
      </c>
      <c r="E83" s="90" t="s">
        <v>570</v>
      </c>
      <c r="F83" s="90" t="s">
        <v>155</v>
      </c>
      <c r="G83" s="55" t="s">
        <v>156</v>
      </c>
      <c r="H83" s="54" t="s">
        <v>628</v>
      </c>
      <c r="I83" s="165" t="s">
        <v>158</v>
      </c>
      <c r="J83" s="165" t="s">
        <v>159</v>
      </c>
      <c r="K83" s="165" t="s">
        <v>160</v>
      </c>
      <c r="L83" s="165" t="s">
        <v>640</v>
      </c>
      <c r="M83" s="52" t="s">
        <v>630</v>
      </c>
      <c r="N83" s="195" t="s">
        <v>631</v>
      </c>
      <c r="O83" s="60">
        <v>39</v>
      </c>
      <c r="P83" s="54" t="s">
        <v>673</v>
      </c>
      <c r="Q83" s="61" t="s">
        <v>165</v>
      </c>
      <c r="R83" s="61" t="s">
        <v>166</v>
      </c>
      <c r="S83" s="54" t="s">
        <v>674</v>
      </c>
      <c r="T83" s="60" t="s">
        <v>168</v>
      </c>
      <c r="U83" s="60" t="s">
        <v>193</v>
      </c>
      <c r="V83" s="60">
        <v>0</v>
      </c>
      <c r="W83" s="54" t="s">
        <v>675</v>
      </c>
      <c r="X83" s="60" t="s">
        <v>171</v>
      </c>
      <c r="Y83" s="52"/>
      <c r="Z83" s="61"/>
      <c r="AA83" s="61"/>
      <c r="AB83" s="61"/>
      <c r="AC83" s="61"/>
      <c r="AD83" s="61"/>
      <c r="AE83" s="61"/>
      <c r="AF83" s="61"/>
      <c r="AG83" s="61"/>
      <c r="AH83" s="60"/>
      <c r="AI83" s="60"/>
      <c r="AJ83" s="60"/>
      <c r="AK83" s="60"/>
      <c r="AL83" s="60"/>
      <c r="AM83" s="60"/>
      <c r="AN83" s="60"/>
      <c r="AO83" s="60"/>
      <c r="AP83" s="60"/>
      <c r="AQ83" s="60"/>
      <c r="AR83" s="62"/>
      <c r="AS83" s="60"/>
      <c r="AT83" s="57"/>
      <c r="AU83" s="197"/>
      <c r="AV83" s="197">
        <v>1</v>
      </c>
      <c r="AW83" s="197"/>
      <c r="AX83" s="197"/>
      <c r="AY83" s="197">
        <v>1</v>
      </c>
      <c r="AZ83" s="119"/>
      <c r="BA83" s="119"/>
      <c r="BB83" s="119"/>
      <c r="BC83" s="120"/>
      <c r="BD83" s="168"/>
      <c r="BE83" s="121"/>
      <c r="BF83" s="67"/>
      <c r="BG83" s="68">
        <f t="shared" si="292"/>
        <v>0</v>
      </c>
      <c r="BH83" s="69">
        <f t="shared" si="293"/>
        <v>0</v>
      </c>
      <c r="BI83" s="70" t="s">
        <v>174</v>
      </c>
      <c r="BJ83" s="71" t="s">
        <v>175</v>
      </c>
      <c r="BK83" s="199"/>
      <c r="BL83" s="75">
        <f t="shared" si="333"/>
        <v>0</v>
      </c>
      <c r="BM83" s="67"/>
      <c r="BN83" s="68">
        <f t="shared" si="294"/>
        <v>0</v>
      </c>
      <c r="BO83" s="69">
        <f t="shared" si="295"/>
        <v>0</v>
      </c>
      <c r="BP83" s="70" t="s">
        <v>174</v>
      </c>
      <c r="BQ83" s="71" t="s">
        <v>175</v>
      </c>
      <c r="BR83" s="118"/>
      <c r="BS83" s="133">
        <f t="shared" si="342"/>
        <v>0</v>
      </c>
      <c r="BT83" s="67"/>
      <c r="BU83" s="68">
        <f t="shared" si="296"/>
        <v>0</v>
      </c>
      <c r="BV83" s="69">
        <f t="shared" si="339"/>
        <v>0</v>
      </c>
      <c r="BW83" s="70" t="s">
        <v>174</v>
      </c>
      <c r="BX83" s="67" t="s">
        <v>175</v>
      </c>
      <c r="BY83" s="168"/>
      <c r="BZ83" s="75">
        <f t="shared" si="343"/>
        <v>0</v>
      </c>
      <c r="CA83" s="71"/>
      <c r="CB83" s="68">
        <f t="shared" si="300"/>
        <v>0</v>
      </c>
      <c r="CC83" s="69">
        <f t="shared" si="301"/>
        <v>0</v>
      </c>
      <c r="CD83" s="70" t="s">
        <v>174</v>
      </c>
      <c r="CE83" s="71" t="s">
        <v>175</v>
      </c>
      <c r="CF83" s="168"/>
      <c r="CG83" s="75">
        <f t="shared" si="344"/>
        <v>0</v>
      </c>
      <c r="CH83" s="71"/>
      <c r="CI83" s="68">
        <f t="shared" si="304"/>
        <v>0</v>
      </c>
      <c r="CJ83" s="69">
        <f t="shared" si="305"/>
        <v>0</v>
      </c>
      <c r="CK83" s="70" t="s">
        <v>174</v>
      </c>
      <c r="CL83" s="71" t="s">
        <v>175</v>
      </c>
      <c r="CM83" s="168"/>
      <c r="CN83" s="75">
        <f t="shared" si="345"/>
        <v>0</v>
      </c>
      <c r="CO83" s="71"/>
      <c r="CP83" s="68">
        <f t="shared" si="306"/>
        <v>0</v>
      </c>
      <c r="CQ83" s="69">
        <f t="shared" si="307"/>
        <v>0</v>
      </c>
      <c r="CR83" s="70" t="s">
        <v>174</v>
      </c>
      <c r="CS83" s="71" t="s">
        <v>175</v>
      </c>
      <c r="CT83" s="148"/>
      <c r="CU83" s="75">
        <f t="shared" si="309"/>
        <v>0</v>
      </c>
      <c r="CV83" s="71"/>
      <c r="CW83" s="68">
        <f t="shared" si="310"/>
        <v>0</v>
      </c>
      <c r="CX83" s="69">
        <f t="shared" si="311"/>
        <v>0</v>
      </c>
      <c r="CY83" s="70" t="s">
        <v>174</v>
      </c>
      <c r="CZ83" s="71" t="s">
        <v>175</v>
      </c>
      <c r="DA83" s="169"/>
      <c r="DB83" s="75">
        <f t="shared" si="346"/>
        <v>0</v>
      </c>
      <c r="DC83" s="71"/>
      <c r="DD83" s="68">
        <f t="shared" si="314"/>
        <v>0</v>
      </c>
      <c r="DE83" s="69">
        <f t="shared" si="315"/>
        <v>0</v>
      </c>
      <c r="DF83" s="70" t="s">
        <v>174</v>
      </c>
      <c r="DG83" s="71" t="s">
        <v>175</v>
      </c>
      <c r="DH83" s="169"/>
      <c r="DI83" s="75">
        <f t="shared" si="347"/>
        <v>0</v>
      </c>
      <c r="DJ83" s="71"/>
      <c r="DK83" s="68">
        <f t="shared" si="316"/>
        <v>0</v>
      </c>
      <c r="DL83" s="69">
        <f t="shared" si="317"/>
        <v>0</v>
      </c>
      <c r="DM83" s="70" t="s">
        <v>174</v>
      </c>
      <c r="DN83" s="71" t="s">
        <v>175</v>
      </c>
      <c r="DO83" s="169"/>
      <c r="DP83" s="75">
        <f t="shared" si="348"/>
        <v>0</v>
      </c>
      <c r="DQ83" s="71"/>
      <c r="DR83" s="68">
        <f t="shared" si="320"/>
        <v>0</v>
      </c>
      <c r="DS83" s="69">
        <f t="shared" si="321"/>
        <v>0</v>
      </c>
      <c r="DT83" s="70" t="s">
        <v>174</v>
      </c>
      <c r="DU83" s="71" t="s">
        <v>175</v>
      </c>
      <c r="DV83" s="98"/>
      <c r="DW83" s="75">
        <f t="shared" si="349"/>
        <v>0</v>
      </c>
      <c r="DX83" s="71"/>
      <c r="DY83" s="68">
        <f t="shared" si="324"/>
        <v>0</v>
      </c>
      <c r="DZ83" s="69">
        <f t="shared" si="325"/>
        <v>0</v>
      </c>
      <c r="EA83" s="70" t="s">
        <v>174</v>
      </c>
      <c r="EB83" s="71" t="s">
        <v>175</v>
      </c>
      <c r="EC83" s="77">
        <f t="shared" si="340"/>
        <v>1</v>
      </c>
      <c r="ED83" s="71"/>
      <c r="EE83" s="71"/>
      <c r="EF83" s="68">
        <f t="shared" si="327"/>
        <v>1</v>
      </c>
      <c r="EG83" s="69">
        <f t="shared" si="328"/>
        <v>0</v>
      </c>
      <c r="EH83" s="70" t="s">
        <v>174</v>
      </c>
      <c r="EI83" s="71" t="s">
        <v>175</v>
      </c>
      <c r="EJ83" s="80"/>
      <c r="EK83" s="78">
        <v>2024</v>
      </c>
      <c r="EL83" s="79" t="str">
        <f>+VLOOKUP(C83,[1]Listas_desplega!$AI$22:$AJ$44,2,0)</f>
        <v>DF_ES</v>
      </c>
      <c r="EM83" s="79" t="str">
        <f>+VLOOKUP(I83,[1]Listas_desplega!$BY$2:$BZ$7,2,0)</f>
        <v>T_2</v>
      </c>
      <c r="EN83" s="79" t="str">
        <f>+VLOOKUP(J83,[1]Listas_desplega!$BY$10:$BZ$23,2,0)</f>
        <v>T_2_C_2</v>
      </c>
      <c r="EO83" s="79" t="str">
        <f>+VLOOKUP(K83,[1]Listas_desplega!$BY$27:$BZ$54,2,0)</f>
        <v>T_2_C_2_ET_1</v>
      </c>
      <c r="EP83" s="79" t="str">
        <f>+VLOOKUP(L83,[1]Listas_desplega!$BY$57:$BZ$105,2,0)</f>
        <v>T_2_C_2_ET_1_CPT_11</v>
      </c>
      <c r="EQ83" s="80" t="str">
        <f>+VLOOKUP(M83,[1]Listas_desplega!$J$2:$K$11,2,FALSE)</f>
        <v>Eje_E_8</v>
      </c>
      <c r="ER83" s="80"/>
    </row>
    <row r="84" spans="1:148" s="81" customFormat="1" x14ac:dyDescent="0.25">
      <c r="A84" s="51" t="str">
        <f t="shared" si="337"/>
        <v>91_VES_2024</v>
      </c>
      <c r="B84" s="52" t="s">
        <v>625</v>
      </c>
      <c r="C84" s="53" t="s">
        <v>626</v>
      </c>
      <c r="D84" s="53" t="s">
        <v>626</v>
      </c>
      <c r="E84" s="54" t="s">
        <v>154</v>
      </c>
      <c r="F84" s="54" t="s">
        <v>155</v>
      </c>
      <c r="G84" s="55" t="s">
        <v>156</v>
      </c>
      <c r="H84" s="54" t="s">
        <v>628</v>
      </c>
      <c r="I84" s="165" t="s">
        <v>158</v>
      </c>
      <c r="J84" s="165" t="s">
        <v>159</v>
      </c>
      <c r="K84" s="165" t="s">
        <v>160</v>
      </c>
      <c r="L84" s="165" t="s">
        <v>640</v>
      </c>
      <c r="M84" s="52" t="s">
        <v>630</v>
      </c>
      <c r="N84" s="195" t="s">
        <v>676</v>
      </c>
      <c r="O84" s="60">
        <v>91</v>
      </c>
      <c r="P84" s="54" t="s">
        <v>677</v>
      </c>
      <c r="Q84" s="61" t="s">
        <v>165</v>
      </c>
      <c r="R84" s="61" t="s">
        <v>166</v>
      </c>
      <c r="S84" s="54" t="s">
        <v>678</v>
      </c>
      <c r="T84" s="60" t="s">
        <v>168</v>
      </c>
      <c r="U84" s="60" t="s">
        <v>193</v>
      </c>
      <c r="V84" s="60">
        <v>180</v>
      </c>
      <c r="W84" s="54" t="s">
        <v>679</v>
      </c>
      <c r="X84" s="60" t="s">
        <v>215</v>
      </c>
      <c r="Y84" s="52"/>
      <c r="Z84" s="61"/>
      <c r="AA84" s="61"/>
      <c r="AB84" s="61"/>
      <c r="AC84" s="61"/>
      <c r="AD84" s="61"/>
      <c r="AE84" s="61"/>
      <c r="AF84" s="61"/>
      <c r="AG84" s="61"/>
      <c r="AH84" s="60"/>
      <c r="AI84" s="60"/>
      <c r="AJ84" s="60"/>
      <c r="AK84" s="60"/>
      <c r="AL84" s="60"/>
      <c r="AM84" s="60"/>
      <c r="AN84" s="60"/>
      <c r="AO84" s="60"/>
      <c r="AP84" s="60"/>
      <c r="AQ84" s="60"/>
      <c r="AR84" s="62"/>
      <c r="AS84" s="60"/>
      <c r="AT84" s="57" t="s">
        <v>175</v>
      </c>
      <c r="AU84" s="182">
        <v>50000</v>
      </c>
      <c r="AV84" s="182">
        <v>100000</v>
      </c>
      <c r="AW84" s="182">
        <v>150000</v>
      </c>
      <c r="AX84" s="182">
        <v>200000</v>
      </c>
      <c r="AY84" s="182">
        <v>500000</v>
      </c>
      <c r="AZ84" s="119"/>
      <c r="BA84" s="119"/>
      <c r="BB84" s="119"/>
      <c r="BC84" s="120"/>
      <c r="BD84" s="168"/>
      <c r="BE84" s="121"/>
      <c r="BF84" s="67" t="s">
        <v>680</v>
      </c>
      <c r="BG84" s="68">
        <f t="shared" si="292"/>
        <v>0</v>
      </c>
      <c r="BH84" s="69">
        <f t="shared" si="293"/>
        <v>0</v>
      </c>
      <c r="BI84" s="70" t="s">
        <v>186</v>
      </c>
      <c r="BJ84" s="67" t="s">
        <v>681</v>
      </c>
      <c r="BK84" s="199"/>
      <c r="BL84" s="75">
        <f t="shared" si="333"/>
        <v>0</v>
      </c>
      <c r="BM84" s="67" t="s">
        <v>682</v>
      </c>
      <c r="BN84" s="68">
        <f t="shared" si="294"/>
        <v>0</v>
      </c>
      <c r="BO84" s="69">
        <f t="shared" si="295"/>
        <v>0</v>
      </c>
      <c r="BP84" s="70" t="s">
        <v>186</v>
      </c>
      <c r="BQ84" s="67" t="s">
        <v>683</v>
      </c>
      <c r="BR84" s="118"/>
      <c r="BS84" s="133">
        <f t="shared" si="342"/>
        <v>0</v>
      </c>
      <c r="BT84" s="67" t="s">
        <v>684</v>
      </c>
      <c r="BU84" s="68">
        <f t="shared" si="296"/>
        <v>0</v>
      </c>
      <c r="BV84" s="69">
        <f t="shared" si="339"/>
        <v>0</v>
      </c>
      <c r="BW84" s="70" t="s">
        <v>318</v>
      </c>
      <c r="BX84" s="67" t="s">
        <v>685</v>
      </c>
      <c r="BY84" s="168"/>
      <c r="BZ84" s="75">
        <f t="shared" si="343"/>
        <v>0</v>
      </c>
      <c r="CA84" s="71"/>
      <c r="CB84" s="68">
        <f t="shared" si="300"/>
        <v>0</v>
      </c>
      <c r="CC84" s="69">
        <f t="shared" si="301"/>
        <v>0</v>
      </c>
      <c r="CD84" s="70" t="s">
        <v>174</v>
      </c>
      <c r="CE84" s="71" t="s">
        <v>175</v>
      </c>
      <c r="CF84" s="168"/>
      <c r="CG84" s="75">
        <f t="shared" si="344"/>
        <v>0</v>
      </c>
      <c r="CH84" s="71"/>
      <c r="CI84" s="68">
        <f t="shared" si="304"/>
        <v>0</v>
      </c>
      <c r="CJ84" s="69">
        <f t="shared" si="305"/>
        <v>0</v>
      </c>
      <c r="CK84" s="70" t="s">
        <v>174</v>
      </c>
      <c r="CL84" s="71" t="s">
        <v>175</v>
      </c>
      <c r="CM84" s="168"/>
      <c r="CN84" s="75">
        <f t="shared" si="345"/>
        <v>0</v>
      </c>
      <c r="CO84" s="71"/>
      <c r="CP84" s="68">
        <f t="shared" si="306"/>
        <v>0</v>
      </c>
      <c r="CQ84" s="69">
        <f t="shared" si="307"/>
        <v>0</v>
      </c>
      <c r="CR84" s="70" t="s">
        <v>174</v>
      </c>
      <c r="CS84" s="71" t="s">
        <v>175</v>
      </c>
      <c r="CT84" s="148"/>
      <c r="CU84" s="75">
        <f t="shared" si="309"/>
        <v>0</v>
      </c>
      <c r="CV84" s="71"/>
      <c r="CW84" s="68">
        <f t="shared" si="310"/>
        <v>0</v>
      </c>
      <c r="CX84" s="69">
        <f t="shared" si="311"/>
        <v>0</v>
      </c>
      <c r="CY84" s="70" t="s">
        <v>174</v>
      </c>
      <c r="CZ84" s="71" t="s">
        <v>175</v>
      </c>
      <c r="DA84" s="169"/>
      <c r="DB84" s="75">
        <f t="shared" si="346"/>
        <v>0</v>
      </c>
      <c r="DC84" s="71"/>
      <c r="DD84" s="68">
        <f t="shared" si="314"/>
        <v>0</v>
      </c>
      <c r="DE84" s="69">
        <f t="shared" si="315"/>
        <v>0</v>
      </c>
      <c r="DF84" s="70" t="s">
        <v>174</v>
      </c>
      <c r="DG84" s="71" t="s">
        <v>175</v>
      </c>
      <c r="DH84" s="169"/>
      <c r="DI84" s="75">
        <f t="shared" si="347"/>
        <v>0</v>
      </c>
      <c r="DJ84" s="71"/>
      <c r="DK84" s="68">
        <f t="shared" si="316"/>
        <v>0</v>
      </c>
      <c r="DL84" s="69">
        <f t="shared" si="317"/>
        <v>0</v>
      </c>
      <c r="DM84" s="70" t="s">
        <v>174</v>
      </c>
      <c r="DN84" s="71" t="s">
        <v>175</v>
      </c>
      <c r="DO84" s="169"/>
      <c r="DP84" s="75">
        <f t="shared" si="348"/>
        <v>0</v>
      </c>
      <c r="DQ84" s="71"/>
      <c r="DR84" s="68">
        <f t="shared" si="320"/>
        <v>0</v>
      </c>
      <c r="DS84" s="69">
        <f t="shared" si="321"/>
        <v>0</v>
      </c>
      <c r="DT84" s="70" t="s">
        <v>174</v>
      </c>
      <c r="DU84" s="71" t="s">
        <v>175</v>
      </c>
      <c r="DV84" s="98"/>
      <c r="DW84" s="75">
        <f t="shared" si="349"/>
        <v>0</v>
      </c>
      <c r="DX84" s="71"/>
      <c r="DY84" s="68">
        <f t="shared" si="324"/>
        <v>0</v>
      </c>
      <c r="DZ84" s="69">
        <f t="shared" si="325"/>
        <v>0</v>
      </c>
      <c r="EA84" s="70" t="s">
        <v>174</v>
      </c>
      <c r="EB84" s="71" t="s">
        <v>175</v>
      </c>
      <c r="EC84" s="77">
        <f t="shared" si="340"/>
        <v>100000</v>
      </c>
      <c r="ED84" s="71"/>
      <c r="EE84" s="101"/>
      <c r="EF84" s="68">
        <f t="shared" si="327"/>
        <v>1</v>
      </c>
      <c r="EG84" s="69">
        <f t="shared" si="328"/>
        <v>0</v>
      </c>
      <c r="EH84" s="70" t="s">
        <v>174</v>
      </c>
      <c r="EI84" s="71" t="s">
        <v>175</v>
      </c>
      <c r="EJ84" s="78"/>
      <c r="EK84" s="78">
        <v>2024</v>
      </c>
      <c r="EL84" s="79" t="str">
        <f>+VLOOKUP(C84,[1]Listas_desplega!$AI$22:$AJ$44,2,0)</f>
        <v>DF_ES</v>
      </c>
      <c r="EM84" s="79" t="str">
        <f>+VLOOKUP(I84,[1]Listas_desplega!$BY$2:$BZ$7,2,0)</f>
        <v>T_2</v>
      </c>
      <c r="EN84" s="79" t="str">
        <f>+VLOOKUP(J84,[1]Listas_desplega!$BY$10:$BZ$23,2,0)</f>
        <v>T_2_C_2</v>
      </c>
      <c r="EO84" s="79" t="str">
        <f>+VLOOKUP(K84,[1]Listas_desplega!$BY$27:$BZ$54,2,0)</f>
        <v>T_2_C_2_ET_1</v>
      </c>
      <c r="EP84" s="79" t="str">
        <f>+VLOOKUP(L84,[1]Listas_desplega!$BY$57:$BZ$105,2,0)</f>
        <v>T_2_C_2_ET_1_CPT_11</v>
      </c>
      <c r="EQ84" s="80" t="str">
        <f>+VLOOKUP(M84,[1]Listas_desplega!$J$2:$K$11,2,FALSE)</f>
        <v>Eje_E_8</v>
      </c>
      <c r="ER84" s="80"/>
    </row>
    <row r="85" spans="1:148" s="81" customFormat="1" x14ac:dyDescent="0.25">
      <c r="A85" s="51" t="str">
        <f t="shared" si="337"/>
        <v>8_VES_2024</v>
      </c>
      <c r="B85" s="52" t="s">
        <v>625</v>
      </c>
      <c r="C85" s="53" t="s">
        <v>626</v>
      </c>
      <c r="D85" s="53" t="s">
        <v>626</v>
      </c>
      <c r="E85" s="54" t="s">
        <v>154</v>
      </c>
      <c r="F85" s="90" t="s">
        <v>155</v>
      </c>
      <c r="G85" s="55" t="s">
        <v>156</v>
      </c>
      <c r="H85" s="54" t="s">
        <v>628</v>
      </c>
      <c r="I85" s="165" t="s">
        <v>158</v>
      </c>
      <c r="J85" s="165" t="s">
        <v>159</v>
      </c>
      <c r="K85" s="165" t="s">
        <v>160</v>
      </c>
      <c r="L85" s="165" t="s">
        <v>640</v>
      </c>
      <c r="M85" s="52" t="s">
        <v>630</v>
      </c>
      <c r="N85" s="195" t="s">
        <v>676</v>
      </c>
      <c r="O85" s="60">
        <v>8</v>
      </c>
      <c r="P85" s="54" t="s">
        <v>686</v>
      </c>
      <c r="Q85" s="61" t="s">
        <v>211</v>
      </c>
      <c r="R85" s="61" t="s">
        <v>212</v>
      </c>
      <c r="S85" s="54" t="s">
        <v>687</v>
      </c>
      <c r="T85" s="60" t="s">
        <v>181</v>
      </c>
      <c r="U85" s="60" t="s">
        <v>193</v>
      </c>
      <c r="V85" s="60">
        <v>180</v>
      </c>
      <c r="W85" s="54" t="s">
        <v>688</v>
      </c>
      <c r="X85" s="60" t="s">
        <v>215</v>
      </c>
      <c r="Y85" s="52"/>
      <c r="Z85" s="61"/>
      <c r="AA85" s="61"/>
      <c r="AB85" s="61"/>
      <c r="AC85" s="61"/>
      <c r="AD85" s="61"/>
      <c r="AE85" s="61"/>
      <c r="AF85" s="61"/>
      <c r="AG85" s="61"/>
      <c r="AH85" s="60"/>
      <c r="AI85" s="60"/>
      <c r="AJ85" s="60"/>
      <c r="AK85" s="60"/>
      <c r="AL85" s="60"/>
      <c r="AM85" s="60"/>
      <c r="AN85" s="60"/>
      <c r="AO85" s="60"/>
      <c r="AP85" s="60"/>
      <c r="AQ85" s="60"/>
      <c r="AR85" s="62"/>
      <c r="AS85" s="60"/>
      <c r="AT85" s="57" t="s">
        <v>689</v>
      </c>
      <c r="AU85" s="57">
        <v>57</v>
      </c>
      <c r="AV85" s="196">
        <v>58</v>
      </c>
      <c r="AW85" s="196">
        <v>60</v>
      </c>
      <c r="AX85" s="196">
        <v>62</v>
      </c>
      <c r="AY85" s="196">
        <v>62</v>
      </c>
      <c r="AZ85" s="119"/>
      <c r="BA85" s="119"/>
      <c r="BB85" s="119"/>
      <c r="BC85" s="120"/>
      <c r="BD85" s="168"/>
      <c r="BE85" s="168"/>
      <c r="BF85" s="67" t="s">
        <v>690</v>
      </c>
      <c r="BG85" s="68">
        <f t="shared" si="292"/>
        <v>0</v>
      </c>
      <c r="BH85" s="69">
        <f t="shared" si="293"/>
        <v>0</v>
      </c>
      <c r="BI85" s="70" t="s">
        <v>186</v>
      </c>
      <c r="BJ85" s="67" t="s">
        <v>691</v>
      </c>
      <c r="BK85" s="168"/>
      <c r="BL85" s="75">
        <f t="shared" si="333"/>
        <v>0</v>
      </c>
      <c r="BM85" s="67" t="s">
        <v>692</v>
      </c>
      <c r="BN85" s="68">
        <f t="shared" si="294"/>
        <v>0</v>
      </c>
      <c r="BO85" s="69">
        <f t="shared" si="295"/>
        <v>0</v>
      </c>
      <c r="BP85" s="70" t="s">
        <v>186</v>
      </c>
      <c r="BQ85" s="67" t="s">
        <v>693</v>
      </c>
      <c r="BR85" s="118"/>
      <c r="BS85" s="133">
        <f t="shared" si="342"/>
        <v>0</v>
      </c>
      <c r="BT85" s="67" t="s">
        <v>694</v>
      </c>
      <c r="BU85" s="68">
        <f t="shared" si="296"/>
        <v>0</v>
      </c>
      <c r="BV85" s="69">
        <f t="shared" si="339"/>
        <v>0</v>
      </c>
      <c r="BW85" s="70" t="s">
        <v>186</v>
      </c>
      <c r="BX85" s="67" t="s">
        <v>695</v>
      </c>
      <c r="BY85" s="168"/>
      <c r="BZ85" s="75">
        <f t="shared" si="343"/>
        <v>0</v>
      </c>
      <c r="CA85" s="71"/>
      <c r="CB85" s="68">
        <f t="shared" si="300"/>
        <v>0</v>
      </c>
      <c r="CC85" s="69">
        <f t="shared" si="301"/>
        <v>0</v>
      </c>
      <c r="CD85" s="70" t="s">
        <v>174</v>
      </c>
      <c r="CE85" s="71" t="s">
        <v>175</v>
      </c>
      <c r="CF85" s="168"/>
      <c r="CG85" s="75">
        <f t="shared" si="344"/>
        <v>0</v>
      </c>
      <c r="CH85" s="71"/>
      <c r="CI85" s="68">
        <f t="shared" si="304"/>
        <v>0</v>
      </c>
      <c r="CJ85" s="69">
        <f t="shared" si="305"/>
        <v>0</v>
      </c>
      <c r="CK85" s="70" t="s">
        <v>174</v>
      </c>
      <c r="CL85" s="71" t="s">
        <v>175</v>
      </c>
      <c r="CM85" s="168"/>
      <c r="CN85" s="75">
        <f t="shared" si="345"/>
        <v>0</v>
      </c>
      <c r="CO85" s="71"/>
      <c r="CP85" s="68">
        <f t="shared" si="306"/>
        <v>0</v>
      </c>
      <c r="CQ85" s="69">
        <f t="shared" si="307"/>
        <v>0</v>
      </c>
      <c r="CR85" s="70" t="s">
        <v>174</v>
      </c>
      <c r="CS85" s="71" t="s">
        <v>175</v>
      </c>
      <c r="CT85" s="148"/>
      <c r="CU85" s="75">
        <f t="shared" si="309"/>
        <v>0</v>
      </c>
      <c r="CV85" s="71"/>
      <c r="CW85" s="68">
        <f t="shared" si="310"/>
        <v>0</v>
      </c>
      <c r="CX85" s="69">
        <f t="shared" si="311"/>
        <v>0</v>
      </c>
      <c r="CY85" s="70" t="s">
        <v>174</v>
      </c>
      <c r="CZ85" s="71" t="s">
        <v>175</v>
      </c>
      <c r="DA85" s="169"/>
      <c r="DB85" s="75">
        <f t="shared" si="346"/>
        <v>0</v>
      </c>
      <c r="DC85" s="71"/>
      <c r="DD85" s="68">
        <f t="shared" si="314"/>
        <v>0</v>
      </c>
      <c r="DE85" s="69">
        <f t="shared" si="315"/>
        <v>0</v>
      </c>
      <c r="DF85" s="70" t="s">
        <v>174</v>
      </c>
      <c r="DG85" s="71" t="s">
        <v>175</v>
      </c>
      <c r="DH85" s="169"/>
      <c r="DI85" s="75">
        <f t="shared" si="347"/>
        <v>0</v>
      </c>
      <c r="DJ85" s="71"/>
      <c r="DK85" s="68">
        <f t="shared" si="316"/>
        <v>0</v>
      </c>
      <c r="DL85" s="69">
        <f t="shared" si="317"/>
        <v>0</v>
      </c>
      <c r="DM85" s="70" t="s">
        <v>174</v>
      </c>
      <c r="DN85" s="71" t="s">
        <v>175</v>
      </c>
      <c r="DO85" s="169"/>
      <c r="DP85" s="75">
        <f t="shared" si="348"/>
        <v>0</v>
      </c>
      <c r="DQ85" s="71"/>
      <c r="DR85" s="68">
        <f t="shared" si="320"/>
        <v>0</v>
      </c>
      <c r="DS85" s="69">
        <f t="shared" si="321"/>
        <v>0</v>
      </c>
      <c r="DT85" s="70" t="s">
        <v>174</v>
      </c>
      <c r="DU85" s="71" t="s">
        <v>175</v>
      </c>
      <c r="DV85" s="98"/>
      <c r="DW85" s="75">
        <f t="shared" si="349"/>
        <v>0</v>
      </c>
      <c r="DX85" s="71"/>
      <c r="DY85" s="68">
        <f t="shared" si="324"/>
        <v>0</v>
      </c>
      <c r="DZ85" s="69">
        <f t="shared" si="325"/>
        <v>0</v>
      </c>
      <c r="EA85" s="70" t="s">
        <v>174</v>
      </c>
      <c r="EB85" s="71" t="s">
        <v>175</v>
      </c>
      <c r="EC85" s="77">
        <f t="shared" si="340"/>
        <v>58</v>
      </c>
      <c r="ED85" s="137"/>
      <c r="EE85" s="101"/>
      <c r="EF85" s="68">
        <f t="shared" si="327"/>
        <v>1</v>
      </c>
      <c r="EG85" s="69">
        <f t="shared" si="328"/>
        <v>0</v>
      </c>
      <c r="EH85" s="70" t="s">
        <v>174</v>
      </c>
      <c r="EI85" s="71" t="s">
        <v>175</v>
      </c>
      <c r="EJ85" s="78"/>
      <c r="EK85" s="78">
        <v>2024</v>
      </c>
      <c r="EL85" s="79" t="str">
        <f>+VLOOKUP(C85,[1]Listas_desplega!$AI$22:$AJ$44,2,0)</f>
        <v>DF_ES</v>
      </c>
      <c r="EM85" s="79" t="str">
        <f>+VLOOKUP(I85,[1]Listas_desplega!$BY$2:$BZ$7,2,0)</f>
        <v>T_2</v>
      </c>
      <c r="EN85" s="79" t="str">
        <f>+VLOOKUP(J85,[1]Listas_desplega!$BY$10:$BZ$23,2,0)</f>
        <v>T_2_C_2</v>
      </c>
      <c r="EO85" s="79" t="str">
        <f>+VLOOKUP(K85,[1]Listas_desplega!$BY$27:$BZ$54,2,0)</f>
        <v>T_2_C_2_ET_1</v>
      </c>
      <c r="EP85" s="79" t="str">
        <f>+VLOOKUP(L85,[1]Listas_desplega!$BY$57:$BZ$105,2,0)</f>
        <v>T_2_C_2_ET_1_CPT_11</v>
      </c>
      <c r="EQ85" s="80" t="str">
        <f>+VLOOKUP(M85,[1]Listas_desplega!$J$2:$K$11,2,FALSE)</f>
        <v>Eje_E_8</v>
      </c>
      <c r="ER85" s="80"/>
    </row>
    <row r="86" spans="1:148" s="81" customFormat="1" x14ac:dyDescent="0.25">
      <c r="A86" s="51" t="str">
        <f t="shared" si="337"/>
        <v>40_VES_2024</v>
      </c>
      <c r="B86" s="52" t="s">
        <v>625</v>
      </c>
      <c r="C86" s="53" t="s">
        <v>626</v>
      </c>
      <c r="D86" s="53" t="s">
        <v>626</v>
      </c>
      <c r="E86" s="90" t="s">
        <v>570</v>
      </c>
      <c r="F86" s="90" t="s">
        <v>155</v>
      </c>
      <c r="G86" s="55" t="s">
        <v>156</v>
      </c>
      <c r="H86" s="54" t="s">
        <v>628</v>
      </c>
      <c r="I86" s="165" t="s">
        <v>158</v>
      </c>
      <c r="J86" s="165" t="s">
        <v>159</v>
      </c>
      <c r="K86" s="165" t="s">
        <v>160</v>
      </c>
      <c r="L86" s="165" t="s">
        <v>640</v>
      </c>
      <c r="M86" s="202" t="s">
        <v>421</v>
      </c>
      <c r="N86" s="195" t="s">
        <v>696</v>
      </c>
      <c r="O86" s="60">
        <v>40</v>
      </c>
      <c r="P86" s="82" t="s">
        <v>697</v>
      </c>
      <c r="Q86" s="61" t="s">
        <v>165</v>
      </c>
      <c r="R86" s="61" t="s">
        <v>166</v>
      </c>
      <c r="S86" s="54" t="s">
        <v>698</v>
      </c>
      <c r="T86" s="60" t="s">
        <v>168</v>
      </c>
      <c r="U86" s="60" t="s">
        <v>193</v>
      </c>
      <c r="V86" s="60">
        <v>30</v>
      </c>
      <c r="W86" s="54" t="s">
        <v>699</v>
      </c>
      <c r="X86" s="60" t="s">
        <v>171</v>
      </c>
      <c r="Y86" s="52"/>
      <c r="Z86" s="61"/>
      <c r="AA86" s="61"/>
      <c r="AB86" s="61"/>
      <c r="AC86" s="61"/>
      <c r="AD86" s="61"/>
      <c r="AE86" s="61"/>
      <c r="AF86" s="61"/>
      <c r="AG86" s="61"/>
      <c r="AH86" s="60"/>
      <c r="AI86" s="60"/>
      <c r="AJ86" s="60"/>
      <c r="AK86" s="60"/>
      <c r="AL86" s="60"/>
      <c r="AM86" s="60"/>
      <c r="AN86" s="60"/>
      <c r="AO86" s="60"/>
      <c r="AP86" s="60"/>
      <c r="AQ86" s="60"/>
      <c r="AR86" s="62"/>
      <c r="AS86" s="60"/>
      <c r="AT86" s="57">
        <v>0</v>
      </c>
      <c r="AU86" s="57">
        <v>6</v>
      </c>
      <c r="AV86" s="197">
        <v>40</v>
      </c>
      <c r="AW86" s="197">
        <v>40</v>
      </c>
      <c r="AX86" s="197">
        <v>14</v>
      </c>
      <c r="AY86" s="197">
        <v>100</v>
      </c>
      <c r="AZ86" s="119"/>
      <c r="BA86" s="119"/>
      <c r="BB86" s="119"/>
      <c r="BC86" s="120"/>
      <c r="BD86" s="168"/>
      <c r="BE86" s="121"/>
      <c r="BF86" s="67"/>
      <c r="BG86" s="68">
        <f t="shared" si="292"/>
        <v>0</v>
      </c>
      <c r="BH86" s="69">
        <f t="shared" si="293"/>
        <v>0</v>
      </c>
      <c r="BI86" s="70" t="s">
        <v>174</v>
      </c>
      <c r="BJ86" s="67" t="s">
        <v>175</v>
      </c>
      <c r="BK86" s="199"/>
      <c r="BL86" s="75">
        <f t="shared" si="333"/>
        <v>0</v>
      </c>
      <c r="BM86" s="67"/>
      <c r="BN86" s="68">
        <f t="shared" si="294"/>
        <v>0</v>
      </c>
      <c r="BO86" s="69">
        <f t="shared" si="295"/>
        <v>0</v>
      </c>
      <c r="BP86" s="70" t="s">
        <v>174</v>
      </c>
      <c r="BQ86" s="67" t="s">
        <v>175</v>
      </c>
      <c r="BR86" s="118"/>
      <c r="BS86" s="133">
        <f t="shared" si="342"/>
        <v>0</v>
      </c>
      <c r="BT86" s="67"/>
      <c r="BU86" s="68">
        <f t="shared" si="296"/>
        <v>0</v>
      </c>
      <c r="BV86" s="69">
        <f t="shared" si="339"/>
        <v>0</v>
      </c>
      <c r="BW86" s="70" t="s">
        <v>174</v>
      </c>
      <c r="BX86" s="67" t="s">
        <v>175</v>
      </c>
      <c r="BY86" s="168"/>
      <c r="BZ86" s="75">
        <f t="shared" si="343"/>
        <v>0</v>
      </c>
      <c r="CA86" s="71"/>
      <c r="CB86" s="68">
        <f t="shared" si="300"/>
        <v>0</v>
      </c>
      <c r="CC86" s="69">
        <f t="shared" si="301"/>
        <v>0</v>
      </c>
      <c r="CD86" s="70" t="s">
        <v>174</v>
      </c>
      <c r="CE86" s="71" t="s">
        <v>175</v>
      </c>
      <c r="CF86" s="168"/>
      <c r="CG86" s="75">
        <f t="shared" si="344"/>
        <v>0</v>
      </c>
      <c r="CH86" s="71"/>
      <c r="CI86" s="68">
        <f t="shared" si="304"/>
        <v>0</v>
      </c>
      <c r="CJ86" s="69">
        <f t="shared" si="305"/>
        <v>0</v>
      </c>
      <c r="CK86" s="70" t="s">
        <v>174</v>
      </c>
      <c r="CL86" s="71" t="s">
        <v>175</v>
      </c>
      <c r="CM86" s="168"/>
      <c r="CN86" s="75">
        <f t="shared" si="345"/>
        <v>0</v>
      </c>
      <c r="CO86" s="71"/>
      <c r="CP86" s="68">
        <f t="shared" si="306"/>
        <v>0</v>
      </c>
      <c r="CQ86" s="69">
        <f t="shared" si="307"/>
        <v>0</v>
      </c>
      <c r="CR86" s="70" t="s">
        <v>174</v>
      </c>
      <c r="CS86" s="71" t="s">
        <v>175</v>
      </c>
      <c r="CT86" s="148"/>
      <c r="CU86" s="75">
        <f t="shared" si="309"/>
        <v>0</v>
      </c>
      <c r="CV86" s="71"/>
      <c r="CW86" s="68">
        <f t="shared" si="310"/>
        <v>0</v>
      </c>
      <c r="CX86" s="69">
        <f t="shared" si="311"/>
        <v>0</v>
      </c>
      <c r="CY86" s="70" t="s">
        <v>174</v>
      </c>
      <c r="CZ86" s="71" t="s">
        <v>175</v>
      </c>
      <c r="DA86" s="169"/>
      <c r="DB86" s="75">
        <f t="shared" si="346"/>
        <v>0</v>
      </c>
      <c r="DC86" s="71"/>
      <c r="DD86" s="68">
        <f t="shared" si="314"/>
        <v>0</v>
      </c>
      <c r="DE86" s="69">
        <f t="shared" si="315"/>
        <v>0</v>
      </c>
      <c r="DF86" s="70" t="s">
        <v>174</v>
      </c>
      <c r="DG86" s="71" t="s">
        <v>175</v>
      </c>
      <c r="DH86" s="169"/>
      <c r="DI86" s="75">
        <f t="shared" si="347"/>
        <v>0</v>
      </c>
      <c r="DJ86" s="71"/>
      <c r="DK86" s="68">
        <f t="shared" si="316"/>
        <v>0</v>
      </c>
      <c r="DL86" s="69">
        <f t="shared" si="317"/>
        <v>0</v>
      </c>
      <c r="DM86" s="70" t="s">
        <v>174</v>
      </c>
      <c r="DN86" s="71" t="s">
        <v>175</v>
      </c>
      <c r="DO86" s="169"/>
      <c r="DP86" s="75">
        <f t="shared" si="348"/>
        <v>0</v>
      </c>
      <c r="DQ86" s="71"/>
      <c r="DR86" s="68">
        <f t="shared" si="320"/>
        <v>0</v>
      </c>
      <c r="DS86" s="69">
        <f t="shared" si="321"/>
        <v>0</v>
      </c>
      <c r="DT86" s="70" t="s">
        <v>174</v>
      </c>
      <c r="DU86" s="71" t="s">
        <v>175</v>
      </c>
      <c r="DV86" s="98"/>
      <c r="DW86" s="75">
        <f t="shared" si="349"/>
        <v>0</v>
      </c>
      <c r="DX86" s="71"/>
      <c r="DY86" s="68">
        <f t="shared" si="324"/>
        <v>0</v>
      </c>
      <c r="DZ86" s="69">
        <f t="shared" si="325"/>
        <v>0</v>
      </c>
      <c r="EA86" s="70" t="s">
        <v>174</v>
      </c>
      <c r="EB86" s="71" t="s">
        <v>175</v>
      </c>
      <c r="EC86" s="77">
        <f t="shared" si="340"/>
        <v>40</v>
      </c>
      <c r="ED86" s="71"/>
      <c r="EE86" s="71"/>
      <c r="EF86" s="68">
        <f t="shared" si="327"/>
        <v>1</v>
      </c>
      <c r="EG86" s="69">
        <f t="shared" si="328"/>
        <v>0</v>
      </c>
      <c r="EH86" s="70" t="s">
        <v>174</v>
      </c>
      <c r="EI86" s="71" t="s">
        <v>175</v>
      </c>
      <c r="EJ86" s="80"/>
      <c r="EK86" s="78">
        <v>2024</v>
      </c>
      <c r="EL86" s="79" t="str">
        <f>+VLOOKUP(C86,[1]Listas_desplega!$AI$22:$AJ$44,2,0)</f>
        <v>DF_ES</v>
      </c>
      <c r="EM86" s="79" t="str">
        <f>+VLOOKUP(I86,[1]Listas_desplega!$BY$2:$BZ$7,2,0)</f>
        <v>T_2</v>
      </c>
      <c r="EN86" s="79" t="str">
        <f>+VLOOKUP(J86,[1]Listas_desplega!$BY$10:$BZ$23,2,0)</f>
        <v>T_2_C_2</v>
      </c>
      <c r="EO86" s="79" t="str">
        <f>+VLOOKUP(K86,[1]Listas_desplega!$BY$27:$BZ$54,2,0)</f>
        <v>T_2_C_2_ET_1</v>
      </c>
      <c r="EP86" s="79" t="str">
        <f>+VLOOKUP(L86,[1]Listas_desplega!$BY$57:$BZ$105,2,0)</f>
        <v>T_2_C_2_ET_1_CPT_11</v>
      </c>
      <c r="EQ86" s="80" t="str">
        <f>+VLOOKUP(M86,[1]Listas_desplega!$J$2:$K$11,2,FALSE)</f>
        <v>Eje_E_7</v>
      </c>
      <c r="ER86" s="80"/>
    </row>
    <row r="87" spans="1:148" s="81" customFormat="1" x14ac:dyDescent="0.25">
      <c r="A87" s="51" t="str">
        <f t="shared" si="337"/>
        <v>41_VES_2024</v>
      </c>
      <c r="B87" s="52" t="s">
        <v>625</v>
      </c>
      <c r="C87" s="53" t="s">
        <v>626</v>
      </c>
      <c r="D87" s="53" t="s">
        <v>626</v>
      </c>
      <c r="E87" s="90" t="s">
        <v>570</v>
      </c>
      <c r="F87" s="90" t="s">
        <v>155</v>
      </c>
      <c r="G87" s="55" t="s">
        <v>156</v>
      </c>
      <c r="H87" s="54" t="s">
        <v>628</v>
      </c>
      <c r="I87" s="165" t="s">
        <v>158</v>
      </c>
      <c r="J87" s="165" t="s">
        <v>159</v>
      </c>
      <c r="K87" s="165" t="s">
        <v>160</v>
      </c>
      <c r="L87" s="165" t="s">
        <v>640</v>
      </c>
      <c r="M87" s="52" t="s">
        <v>630</v>
      </c>
      <c r="N87" s="195" t="s">
        <v>676</v>
      </c>
      <c r="O87" s="60">
        <v>41</v>
      </c>
      <c r="P87" s="82" t="s">
        <v>700</v>
      </c>
      <c r="Q87" s="61" t="s">
        <v>211</v>
      </c>
      <c r="R87" s="59" t="s">
        <v>166</v>
      </c>
      <c r="S87" s="54" t="s">
        <v>701</v>
      </c>
      <c r="T87" s="60" t="s">
        <v>181</v>
      </c>
      <c r="U87" s="60" t="s">
        <v>193</v>
      </c>
      <c r="V87" s="60">
        <v>180</v>
      </c>
      <c r="W87" s="54" t="s">
        <v>688</v>
      </c>
      <c r="X87" s="60" t="s">
        <v>171</v>
      </c>
      <c r="Y87" s="52"/>
      <c r="Z87" s="61"/>
      <c r="AA87" s="61"/>
      <c r="AB87" s="61"/>
      <c r="AC87" s="61"/>
      <c r="AD87" s="61"/>
      <c r="AE87" s="61"/>
      <c r="AF87" s="61"/>
      <c r="AG87" s="61"/>
      <c r="AH87" s="60"/>
      <c r="AI87" s="60"/>
      <c r="AJ87" s="60"/>
      <c r="AK87" s="60"/>
      <c r="AL87" s="60"/>
      <c r="AM87" s="60"/>
      <c r="AN87" s="60"/>
      <c r="AO87" s="60"/>
      <c r="AP87" s="60"/>
      <c r="AQ87" s="60"/>
      <c r="AR87" s="62"/>
      <c r="AS87" s="60"/>
      <c r="AT87" s="57">
        <v>21</v>
      </c>
      <c r="AU87" s="197">
        <v>22</v>
      </c>
      <c r="AV87" s="197">
        <v>23</v>
      </c>
      <c r="AW87" s="197">
        <v>24</v>
      </c>
      <c r="AX87" s="197">
        <v>25</v>
      </c>
      <c r="AY87" s="197">
        <v>25</v>
      </c>
      <c r="AZ87" s="119"/>
      <c r="BA87" s="119"/>
      <c r="BB87" s="119"/>
      <c r="BC87" s="120"/>
      <c r="BD87" s="168"/>
      <c r="BE87" s="121"/>
      <c r="BF87" s="67"/>
      <c r="BG87" s="68">
        <f t="shared" si="292"/>
        <v>0</v>
      </c>
      <c r="BH87" s="69">
        <f t="shared" si="293"/>
        <v>0</v>
      </c>
      <c r="BI87" s="70" t="s">
        <v>174</v>
      </c>
      <c r="BJ87" s="67" t="s">
        <v>175</v>
      </c>
      <c r="BK87" s="199"/>
      <c r="BL87" s="75">
        <f t="shared" si="333"/>
        <v>0</v>
      </c>
      <c r="BM87" s="67"/>
      <c r="BN87" s="68">
        <f t="shared" si="294"/>
        <v>0</v>
      </c>
      <c r="BO87" s="69">
        <f t="shared" si="295"/>
        <v>0</v>
      </c>
      <c r="BP87" s="70" t="s">
        <v>174</v>
      </c>
      <c r="BQ87" s="67" t="s">
        <v>175</v>
      </c>
      <c r="BR87" s="118"/>
      <c r="BS87" s="133">
        <f t="shared" si="342"/>
        <v>0</v>
      </c>
      <c r="BT87" s="67"/>
      <c r="BU87" s="68">
        <f t="shared" si="296"/>
        <v>0</v>
      </c>
      <c r="BV87" s="69">
        <f t="shared" si="339"/>
        <v>0</v>
      </c>
      <c r="BW87" s="70" t="s">
        <v>174</v>
      </c>
      <c r="BX87" s="67" t="s">
        <v>175</v>
      </c>
      <c r="BY87" s="168"/>
      <c r="BZ87" s="75">
        <f t="shared" si="343"/>
        <v>0</v>
      </c>
      <c r="CA87" s="71"/>
      <c r="CB87" s="68">
        <f t="shared" si="300"/>
        <v>0</v>
      </c>
      <c r="CC87" s="69">
        <f t="shared" si="301"/>
        <v>0</v>
      </c>
      <c r="CD87" s="70" t="s">
        <v>174</v>
      </c>
      <c r="CE87" s="71" t="s">
        <v>175</v>
      </c>
      <c r="CF87" s="168"/>
      <c r="CG87" s="75">
        <f t="shared" si="344"/>
        <v>0</v>
      </c>
      <c r="CH87" s="71"/>
      <c r="CI87" s="68">
        <f t="shared" si="304"/>
        <v>0</v>
      </c>
      <c r="CJ87" s="69">
        <f t="shared" si="305"/>
        <v>0</v>
      </c>
      <c r="CK87" s="70" t="s">
        <v>174</v>
      </c>
      <c r="CL87" s="71" t="s">
        <v>175</v>
      </c>
      <c r="CM87" s="168"/>
      <c r="CN87" s="75">
        <f t="shared" si="345"/>
        <v>0</v>
      </c>
      <c r="CO87" s="71"/>
      <c r="CP87" s="68">
        <f t="shared" si="306"/>
        <v>0</v>
      </c>
      <c r="CQ87" s="69">
        <f t="shared" si="307"/>
        <v>0</v>
      </c>
      <c r="CR87" s="70" t="s">
        <v>174</v>
      </c>
      <c r="CS87" s="71" t="s">
        <v>175</v>
      </c>
      <c r="CT87" s="148"/>
      <c r="CU87" s="75">
        <f t="shared" si="309"/>
        <v>0</v>
      </c>
      <c r="CV87" s="71"/>
      <c r="CW87" s="68">
        <f t="shared" si="310"/>
        <v>0</v>
      </c>
      <c r="CX87" s="69">
        <f t="shared" si="311"/>
        <v>0</v>
      </c>
      <c r="CY87" s="70" t="s">
        <v>174</v>
      </c>
      <c r="CZ87" s="71" t="s">
        <v>175</v>
      </c>
      <c r="DA87" s="169"/>
      <c r="DB87" s="75">
        <f t="shared" si="346"/>
        <v>0</v>
      </c>
      <c r="DC87" s="71"/>
      <c r="DD87" s="68">
        <f t="shared" si="314"/>
        <v>0</v>
      </c>
      <c r="DE87" s="69">
        <f t="shared" si="315"/>
        <v>0</v>
      </c>
      <c r="DF87" s="70" t="s">
        <v>174</v>
      </c>
      <c r="DG87" s="71" t="s">
        <v>175</v>
      </c>
      <c r="DH87" s="169"/>
      <c r="DI87" s="75">
        <f t="shared" si="347"/>
        <v>0</v>
      </c>
      <c r="DJ87" s="71"/>
      <c r="DK87" s="68">
        <f t="shared" si="316"/>
        <v>0</v>
      </c>
      <c r="DL87" s="69">
        <f t="shared" si="317"/>
        <v>0</v>
      </c>
      <c r="DM87" s="70" t="s">
        <v>174</v>
      </c>
      <c r="DN87" s="71" t="s">
        <v>175</v>
      </c>
      <c r="DO87" s="169"/>
      <c r="DP87" s="75">
        <f t="shared" si="348"/>
        <v>0</v>
      </c>
      <c r="DQ87" s="71"/>
      <c r="DR87" s="68">
        <f t="shared" si="320"/>
        <v>0</v>
      </c>
      <c r="DS87" s="69">
        <f t="shared" si="321"/>
        <v>0</v>
      </c>
      <c r="DT87" s="70" t="s">
        <v>174</v>
      </c>
      <c r="DU87" s="71" t="s">
        <v>175</v>
      </c>
      <c r="DV87" s="98"/>
      <c r="DW87" s="75">
        <f t="shared" si="349"/>
        <v>0</v>
      </c>
      <c r="DX87" s="71"/>
      <c r="DY87" s="68">
        <f t="shared" si="324"/>
        <v>0</v>
      </c>
      <c r="DZ87" s="69">
        <f t="shared" si="325"/>
        <v>0</v>
      </c>
      <c r="EA87" s="70" t="s">
        <v>174</v>
      </c>
      <c r="EB87" s="71" t="s">
        <v>175</v>
      </c>
      <c r="EC87" s="77">
        <f t="shared" si="340"/>
        <v>23</v>
      </c>
      <c r="ED87" s="71"/>
      <c r="EE87" s="71"/>
      <c r="EF87" s="68">
        <f t="shared" si="327"/>
        <v>1</v>
      </c>
      <c r="EG87" s="69">
        <f t="shared" si="328"/>
        <v>0</v>
      </c>
      <c r="EH87" s="70" t="s">
        <v>174</v>
      </c>
      <c r="EI87" s="71" t="s">
        <v>175</v>
      </c>
      <c r="EJ87" s="80"/>
      <c r="EK87" s="78">
        <v>2024</v>
      </c>
      <c r="EL87" s="79" t="str">
        <f>+VLOOKUP(C87,[1]Listas_desplega!$AI$22:$AJ$44,2,0)</f>
        <v>DF_ES</v>
      </c>
      <c r="EM87" s="79" t="str">
        <f>+VLOOKUP(I87,[1]Listas_desplega!$BY$2:$BZ$7,2,0)</f>
        <v>T_2</v>
      </c>
      <c r="EN87" s="79" t="str">
        <f>+VLOOKUP(J87,[1]Listas_desplega!$BY$10:$BZ$23,2,0)</f>
        <v>T_2_C_2</v>
      </c>
      <c r="EO87" s="79" t="str">
        <f>+VLOOKUP(K87,[1]Listas_desplega!$BY$27:$BZ$54,2,0)</f>
        <v>T_2_C_2_ET_1</v>
      </c>
      <c r="EP87" s="79" t="str">
        <f>+VLOOKUP(L87,[1]Listas_desplega!$BY$57:$BZ$105,2,0)</f>
        <v>T_2_C_2_ET_1_CPT_11</v>
      </c>
      <c r="EQ87" s="80" t="str">
        <f>+VLOOKUP(M87,[1]Listas_desplega!$J$2:$K$11,2,FALSE)</f>
        <v>Eje_E_8</v>
      </c>
      <c r="ER87" s="80"/>
    </row>
    <row r="88" spans="1:148" s="81" customFormat="1" x14ac:dyDescent="0.25">
      <c r="A88" s="51" t="str">
        <f t="shared" si="337"/>
        <v>99_VES_2024</v>
      </c>
      <c r="B88" s="52" t="s">
        <v>625</v>
      </c>
      <c r="C88" s="53" t="s">
        <v>626</v>
      </c>
      <c r="D88" s="53" t="s">
        <v>626</v>
      </c>
      <c r="E88" s="54" t="s">
        <v>154</v>
      </c>
      <c r="F88" s="90" t="s">
        <v>155</v>
      </c>
      <c r="G88" s="55" t="s">
        <v>156</v>
      </c>
      <c r="H88" s="54" t="s">
        <v>628</v>
      </c>
      <c r="I88" s="165" t="s">
        <v>158</v>
      </c>
      <c r="J88" s="165" t="s">
        <v>159</v>
      </c>
      <c r="K88" s="165" t="s">
        <v>160</v>
      </c>
      <c r="L88" s="165" t="s">
        <v>640</v>
      </c>
      <c r="M88" s="52" t="s">
        <v>630</v>
      </c>
      <c r="N88" s="195" t="s">
        <v>676</v>
      </c>
      <c r="O88" s="60">
        <v>99</v>
      </c>
      <c r="P88" s="54" t="s">
        <v>702</v>
      </c>
      <c r="Q88" s="61" t="s">
        <v>211</v>
      </c>
      <c r="R88" s="61" t="s">
        <v>212</v>
      </c>
      <c r="S88" s="54" t="s">
        <v>703</v>
      </c>
      <c r="T88" s="60" t="s">
        <v>181</v>
      </c>
      <c r="U88" s="60" t="s">
        <v>193</v>
      </c>
      <c r="V88" s="60">
        <v>270</v>
      </c>
      <c r="W88" s="54" t="s">
        <v>704</v>
      </c>
      <c r="X88" s="60" t="s">
        <v>215</v>
      </c>
      <c r="Y88" s="52"/>
      <c r="Z88" s="61"/>
      <c r="AA88" s="61"/>
      <c r="AB88" s="61"/>
      <c r="AC88" s="61"/>
      <c r="AD88" s="61"/>
      <c r="AE88" s="61"/>
      <c r="AF88" s="61"/>
      <c r="AG88" s="61"/>
      <c r="AH88" s="60"/>
      <c r="AI88" s="60"/>
      <c r="AJ88" s="60"/>
      <c r="AK88" s="60"/>
      <c r="AL88" s="60"/>
      <c r="AM88" s="60"/>
      <c r="AN88" s="60"/>
      <c r="AO88" s="60"/>
      <c r="AP88" s="60"/>
      <c r="AQ88" s="60"/>
      <c r="AR88" s="62"/>
      <c r="AS88" s="60"/>
      <c r="AT88" s="57" t="s">
        <v>705</v>
      </c>
      <c r="AU88" s="203">
        <v>24.5</v>
      </c>
      <c r="AV88" s="203">
        <v>25</v>
      </c>
      <c r="AW88" s="203">
        <v>25.5</v>
      </c>
      <c r="AX88" s="203">
        <v>26</v>
      </c>
      <c r="AY88" s="197">
        <v>26</v>
      </c>
      <c r="AZ88" s="119"/>
      <c r="BA88" s="119"/>
      <c r="BB88" s="119"/>
      <c r="BC88" s="120"/>
      <c r="BD88" s="168"/>
      <c r="BE88" s="168"/>
      <c r="BF88" s="67" t="s">
        <v>706</v>
      </c>
      <c r="BG88" s="68">
        <f t="shared" si="292"/>
        <v>0</v>
      </c>
      <c r="BH88" s="69">
        <f t="shared" si="293"/>
        <v>0</v>
      </c>
      <c r="BI88" s="70" t="s">
        <v>174</v>
      </c>
      <c r="BJ88" s="67" t="s">
        <v>707</v>
      </c>
      <c r="BK88" s="168"/>
      <c r="BL88" s="75">
        <f t="shared" si="333"/>
        <v>0</v>
      </c>
      <c r="BM88" s="67" t="s">
        <v>708</v>
      </c>
      <c r="BN88" s="68">
        <f t="shared" si="294"/>
        <v>0</v>
      </c>
      <c r="BO88" s="69">
        <f t="shared" si="295"/>
        <v>0</v>
      </c>
      <c r="BP88" s="70" t="s">
        <v>205</v>
      </c>
      <c r="BQ88" s="67" t="s">
        <v>709</v>
      </c>
      <c r="BR88" s="118"/>
      <c r="BS88" s="133">
        <f t="shared" si="342"/>
        <v>0</v>
      </c>
      <c r="BT88" s="67" t="s">
        <v>710</v>
      </c>
      <c r="BU88" s="68">
        <f t="shared" si="296"/>
        <v>0</v>
      </c>
      <c r="BV88" s="69">
        <f t="shared" si="339"/>
        <v>0</v>
      </c>
      <c r="BW88" s="70" t="s">
        <v>318</v>
      </c>
      <c r="BX88" s="67" t="s">
        <v>711</v>
      </c>
      <c r="BY88" s="168"/>
      <c r="BZ88" s="75">
        <f t="shared" si="343"/>
        <v>0</v>
      </c>
      <c r="CA88" s="71"/>
      <c r="CB88" s="68">
        <f t="shared" si="300"/>
        <v>0</v>
      </c>
      <c r="CC88" s="69">
        <f t="shared" si="301"/>
        <v>0</v>
      </c>
      <c r="CD88" s="70" t="s">
        <v>174</v>
      </c>
      <c r="CE88" s="71" t="s">
        <v>175</v>
      </c>
      <c r="CF88" s="168"/>
      <c r="CG88" s="75">
        <f t="shared" si="344"/>
        <v>0</v>
      </c>
      <c r="CH88" s="71"/>
      <c r="CI88" s="68">
        <f t="shared" si="304"/>
        <v>0</v>
      </c>
      <c r="CJ88" s="69">
        <f t="shared" si="305"/>
        <v>0</v>
      </c>
      <c r="CK88" s="70" t="s">
        <v>174</v>
      </c>
      <c r="CL88" s="71" t="s">
        <v>175</v>
      </c>
      <c r="CM88" s="168"/>
      <c r="CN88" s="75">
        <f t="shared" si="345"/>
        <v>0</v>
      </c>
      <c r="CO88" s="71"/>
      <c r="CP88" s="68">
        <f t="shared" si="306"/>
        <v>0</v>
      </c>
      <c r="CQ88" s="69">
        <f t="shared" si="307"/>
        <v>0</v>
      </c>
      <c r="CR88" s="70" t="s">
        <v>174</v>
      </c>
      <c r="CS88" s="71" t="s">
        <v>175</v>
      </c>
      <c r="CT88" s="148"/>
      <c r="CU88" s="75">
        <f t="shared" si="309"/>
        <v>0</v>
      </c>
      <c r="CV88" s="71"/>
      <c r="CW88" s="68">
        <f t="shared" si="310"/>
        <v>0</v>
      </c>
      <c r="CX88" s="69">
        <f t="shared" si="311"/>
        <v>0</v>
      </c>
      <c r="CY88" s="70" t="s">
        <v>174</v>
      </c>
      <c r="CZ88" s="71" t="s">
        <v>175</v>
      </c>
      <c r="DA88" s="169"/>
      <c r="DB88" s="75">
        <f t="shared" si="346"/>
        <v>0</v>
      </c>
      <c r="DC88" s="71"/>
      <c r="DD88" s="68">
        <f t="shared" si="314"/>
        <v>0</v>
      </c>
      <c r="DE88" s="69">
        <f t="shared" si="315"/>
        <v>0</v>
      </c>
      <c r="DF88" s="70" t="s">
        <v>174</v>
      </c>
      <c r="DG88" s="71" t="s">
        <v>175</v>
      </c>
      <c r="DH88" s="169"/>
      <c r="DI88" s="75">
        <f t="shared" si="347"/>
        <v>0</v>
      </c>
      <c r="DJ88" s="71"/>
      <c r="DK88" s="68">
        <f t="shared" si="316"/>
        <v>0</v>
      </c>
      <c r="DL88" s="69">
        <f t="shared" si="317"/>
        <v>0</v>
      </c>
      <c r="DM88" s="70" t="s">
        <v>174</v>
      </c>
      <c r="DN88" s="71" t="s">
        <v>175</v>
      </c>
      <c r="DO88" s="169"/>
      <c r="DP88" s="75">
        <f t="shared" si="348"/>
        <v>0</v>
      </c>
      <c r="DQ88" s="71"/>
      <c r="DR88" s="68">
        <f t="shared" si="320"/>
        <v>0</v>
      </c>
      <c r="DS88" s="69">
        <f t="shared" si="321"/>
        <v>0</v>
      </c>
      <c r="DT88" s="70" t="s">
        <v>174</v>
      </c>
      <c r="DU88" s="71" t="s">
        <v>175</v>
      </c>
      <c r="DV88" s="98"/>
      <c r="DW88" s="75">
        <f t="shared" si="349"/>
        <v>0</v>
      </c>
      <c r="DX88" s="71"/>
      <c r="DY88" s="68">
        <f t="shared" si="324"/>
        <v>0</v>
      </c>
      <c r="DZ88" s="69">
        <f t="shared" si="325"/>
        <v>0</v>
      </c>
      <c r="EA88" s="70" t="s">
        <v>174</v>
      </c>
      <c r="EB88" s="71" t="s">
        <v>175</v>
      </c>
      <c r="EC88" s="77">
        <f t="shared" si="340"/>
        <v>25</v>
      </c>
      <c r="ED88" s="88"/>
      <c r="EE88" s="71"/>
      <c r="EF88" s="68">
        <f t="shared" si="327"/>
        <v>1</v>
      </c>
      <c r="EG88" s="69">
        <f t="shared" si="328"/>
        <v>0</v>
      </c>
      <c r="EH88" s="70" t="s">
        <v>174</v>
      </c>
      <c r="EI88" s="71" t="s">
        <v>175</v>
      </c>
      <c r="EJ88" s="78"/>
      <c r="EK88" s="78">
        <v>2024</v>
      </c>
      <c r="EL88" s="79" t="str">
        <f>+VLOOKUP(C88,[1]Listas_desplega!$AI$22:$AJ$44,2,0)</f>
        <v>DF_ES</v>
      </c>
      <c r="EM88" s="79" t="str">
        <f>+VLOOKUP(I88,[1]Listas_desplega!$BY$2:$BZ$7,2,0)</f>
        <v>T_2</v>
      </c>
      <c r="EN88" s="79" t="str">
        <f>+VLOOKUP(J88,[1]Listas_desplega!$BY$10:$BZ$23,2,0)</f>
        <v>T_2_C_2</v>
      </c>
      <c r="EO88" s="79" t="str">
        <f>+VLOOKUP(K88,[1]Listas_desplega!$BY$27:$BZ$54,2,0)</f>
        <v>T_2_C_2_ET_1</v>
      </c>
      <c r="EP88" s="79" t="str">
        <f>+VLOOKUP(L88,[1]Listas_desplega!$BY$57:$BZ$105,2,0)</f>
        <v>T_2_C_2_ET_1_CPT_11</v>
      </c>
      <c r="EQ88" s="80" t="str">
        <f>+VLOOKUP(M88,[1]Listas_desplega!$J$2:$K$11,2,FALSE)</f>
        <v>Eje_E_8</v>
      </c>
      <c r="ER88" s="80"/>
    </row>
    <row r="89" spans="1:148" s="81" customFormat="1" x14ac:dyDescent="0.25">
      <c r="A89" s="51" t="str">
        <f t="shared" si="337"/>
        <v>43_VES_2024</v>
      </c>
      <c r="B89" s="52" t="s">
        <v>625</v>
      </c>
      <c r="C89" s="53" t="s">
        <v>712</v>
      </c>
      <c r="D89" s="53" t="s">
        <v>712</v>
      </c>
      <c r="E89" s="54" t="s">
        <v>154</v>
      </c>
      <c r="F89" s="54" t="s">
        <v>155</v>
      </c>
      <c r="G89" s="54" t="s">
        <v>589</v>
      </c>
      <c r="H89" s="54" t="s">
        <v>628</v>
      </c>
      <c r="I89" s="54" t="s">
        <v>158</v>
      </c>
      <c r="J89" s="54" t="s">
        <v>198</v>
      </c>
      <c r="K89" s="54" t="s">
        <v>713</v>
      </c>
      <c r="L89" s="54" t="s">
        <v>714</v>
      </c>
      <c r="M89" s="52" t="s">
        <v>630</v>
      </c>
      <c r="N89" s="56" t="s">
        <v>676</v>
      </c>
      <c r="O89" s="60">
        <v>43</v>
      </c>
      <c r="P89" s="54" t="s">
        <v>715</v>
      </c>
      <c r="Q89" s="61" t="s">
        <v>165</v>
      </c>
      <c r="R89" s="61" t="s">
        <v>166</v>
      </c>
      <c r="S89" s="54" t="s">
        <v>716</v>
      </c>
      <c r="T89" s="60" t="s">
        <v>168</v>
      </c>
      <c r="U89" s="60" t="s">
        <v>193</v>
      </c>
      <c r="V89" s="60">
        <v>0</v>
      </c>
      <c r="W89" s="54" t="s">
        <v>717</v>
      </c>
      <c r="X89" s="60" t="s">
        <v>171</v>
      </c>
      <c r="Y89" s="52" t="s">
        <v>172</v>
      </c>
      <c r="Z89" s="61"/>
      <c r="AA89" s="61"/>
      <c r="AB89" s="61"/>
      <c r="AC89" s="61"/>
      <c r="AD89" s="61"/>
      <c r="AE89" s="61"/>
      <c r="AF89" s="61"/>
      <c r="AG89" s="61"/>
      <c r="AH89" s="60"/>
      <c r="AI89" s="60"/>
      <c r="AJ89" s="60"/>
      <c r="AK89" s="60"/>
      <c r="AL89" s="60"/>
      <c r="AM89" s="60"/>
      <c r="AN89" s="60"/>
      <c r="AO89" s="60"/>
      <c r="AP89" s="60"/>
      <c r="AQ89" s="60"/>
      <c r="AR89" s="62"/>
      <c r="AS89" s="60"/>
      <c r="AT89" s="60">
        <v>0</v>
      </c>
      <c r="AU89" s="128">
        <v>3</v>
      </c>
      <c r="AV89" s="128">
        <v>3</v>
      </c>
      <c r="AW89" s="128">
        <v>1</v>
      </c>
      <c r="AX89" s="128">
        <v>1</v>
      </c>
      <c r="AY89" s="128">
        <v>8</v>
      </c>
      <c r="AZ89" s="204"/>
      <c r="BA89" s="204"/>
      <c r="BB89" s="204"/>
      <c r="BC89" s="205"/>
      <c r="BD89" s="177">
        <v>0</v>
      </c>
      <c r="BE89" s="206"/>
      <c r="BF89" s="171" t="s">
        <v>718</v>
      </c>
      <c r="BG89" s="68">
        <f t="shared" si="292"/>
        <v>0</v>
      </c>
      <c r="BH89" s="69">
        <f t="shared" si="293"/>
        <v>0</v>
      </c>
      <c r="BI89" s="70" t="s">
        <v>174</v>
      </c>
      <c r="BJ89" s="71" t="s">
        <v>175</v>
      </c>
      <c r="BK89" s="86">
        <v>0</v>
      </c>
      <c r="BL89" s="206"/>
      <c r="BM89" s="171" t="s">
        <v>718</v>
      </c>
      <c r="BN89" s="68">
        <f t="shared" si="294"/>
        <v>0</v>
      </c>
      <c r="BO89" s="69">
        <f t="shared" si="295"/>
        <v>0</v>
      </c>
      <c r="BP89" s="70" t="s">
        <v>174</v>
      </c>
      <c r="BQ89" s="71" t="s">
        <v>175</v>
      </c>
      <c r="BR89" s="118">
        <v>0</v>
      </c>
      <c r="BS89" s="206"/>
      <c r="BT89" s="171" t="s">
        <v>718</v>
      </c>
      <c r="BU89" s="68">
        <f t="shared" si="296"/>
        <v>0</v>
      </c>
      <c r="BV89" s="69">
        <f t="shared" si="339"/>
        <v>0</v>
      </c>
      <c r="BW89" s="70" t="s">
        <v>174</v>
      </c>
      <c r="BX89" s="71" t="s">
        <v>175</v>
      </c>
      <c r="BY89" s="168"/>
      <c r="BZ89" s="206"/>
      <c r="CA89" s="171" t="s">
        <v>718</v>
      </c>
      <c r="CB89" s="68">
        <f t="shared" si="300"/>
        <v>0</v>
      </c>
      <c r="CC89" s="69">
        <f t="shared" si="301"/>
        <v>0</v>
      </c>
      <c r="CD89" s="70" t="s">
        <v>174</v>
      </c>
      <c r="CE89" s="71" t="s">
        <v>175</v>
      </c>
      <c r="CF89" s="168"/>
      <c r="CG89" s="206"/>
      <c r="CH89" s="171" t="s">
        <v>718</v>
      </c>
      <c r="CI89" s="68">
        <f t="shared" si="304"/>
        <v>0</v>
      </c>
      <c r="CJ89" s="69">
        <f t="shared" si="305"/>
        <v>0</v>
      </c>
      <c r="CK89" s="70" t="s">
        <v>174</v>
      </c>
      <c r="CL89" s="71" t="s">
        <v>175</v>
      </c>
      <c r="CM89" s="168"/>
      <c r="CN89" s="206"/>
      <c r="CO89" s="171" t="s">
        <v>718</v>
      </c>
      <c r="CP89" s="68">
        <f t="shared" si="306"/>
        <v>0</v>
      </c>
      <c r="CQ89" s="69">
        <f t="shared" si="307"/>
        <v>0</v>
      </c>
      <c r="CR89" s="70" t="s">
        <v>174</v>
      </c>
      <c r="CS89" s="71" t="s">
        <v>175</v>
      </c>
      <c r="CT89" s="148"/>
      <c r="CU89" s="206"/>
      <c r="CV89" s="171" t="s">
        <v>718</v>
      </c>
      <c r="CW89" s="68">
        <f t="shared" si="310"/>
        <v>0</v>
      </c>
      <c r="CX89" s="69">
        <f t="shared" si="311"/>
        <v>0</v>
      </c>
      <c r="CY89" s="70" t="s">
        <v>174</v>
      </c>
      <c r="CZ89" s="71" t="s">
        <v>175</v>
      </c>
      <c r="DA89" s="169"/>
      <c r="DB89" s="206"/>
      <c r="DC89" s="171" t="s">
        <v>718</v>
      </c>
      <c r="DD89" s="68">
        <f t="shared" si="314"/>
        <v>0</v>
      </c>
      <c r="DE89" s="69">
        <f t="shared" si="315"/>
        <v>0</v>
      </c>
      <c r="DF89" s="70" t="s">
        <v>174</v>
      </c>
      <c r="DG89" s="71" t="s">
        <v>175</v>
      </c>
      <c r="DH89" s="169"/>
      <c r="DI89" s="206"/>
      <c r="DJ89" s="171" t="s">
        <v>718</v>
      </c>
      <c r="DK89" s="68">
        <f t="shared" si="316"/>
        <v>0</v>
      </c>
      <c r="DL89" s="69">
        <f t="shared" si="317"/>
        <v>0</v>
      </c>
      <c r="DM89" s="70" t="s">
        <v>174</v>
      </c>
      <c r="DN89" s="71" t="s">
        <v>175</v>
      </c>
      <c r="DO89" s="169"/>
      <c r="DP89" s="206"/>
      <c r="DQ89" s="171" t="s">
        <v>718</v>
      </c>
      <c r="DR89" s="68">
        <f t="shared" si="320"/>
        <v>0</v>
      </c>
      <c r="DS89" s="69">
        <f t="shared" si="321"/>
        <v>0</v>
      </c>
      <c r="DT89" s="70" t="s">
        <v>174</v>
      </c>
      <c r="DU89" s="71" t="s">
        <v>175</v>
      </c>
      <c r="DV89" s="98"/>
      <c r="DW89" s="206"/>
      <c r="DX89" s="171" t="s">
        <v>718</v>
      </c>
      <c r="DY89" s="68">
        <f t="shared" si="324"/>
        <v>0</v>
      </c>
      <c r="DZ89" s="69">
        <f t="shared" si="325"/>
        <v>0</v>
      </c>
      <c r="EA89" s="70" t="s">
        <v>174</v>
      </c>
      <c r="EB89" s="71" t="s">
        <v>175</v>
      </c>
      <c r="EC89" s="77">
        <f t="shared" si="340"/>
        <v>3</v>
      </c>
      <c r="ED89" s="71"/>
      <c r="EE89" s="71"/>
      <c r="EF89" s="68">
        <f t="shared" si="327"/>
        <v>1</v>
      </c>
      <c r="EG89" s="69">
        <f t="shared" si="328"/>
        <v>0</v>
      </c>
      <c r="EH89" s="70" t="s">
        <v>174</v>
      </c>
      <c r="EI89" s="71" t="s">
        <v>175</v>
      </c>
      <c r="EJ89" s="80"/>
      <c r="EK89" s="78">
        <v>2024</v>
      </c>
      <c r="EL89" s="79" t="str">
        <f>+VLOOKUP(C89,[1]Listas_desplega!$AI$22:$AJ$44,2,0)</f>
        <v>DC_ES</v>
      </c>
      <c r="EM89" s="79" t="str">
        <f>+VLOOKUP(I89,[1]Listas_desplega!$BY$2:$BZ$7,2,0)</f>
        <v>T_2</v>
      </c>
      <c r="EN89" s="79" t="str">
        <f>+VLOOKUP(J89,[1]Listas_desplega!$BY$10:$BZ$23,2,0)</f>
        <v>T_2_C_3</v>
      </c>
      <c r="EO89" s="79" t="str">
        <f>+VLOOKUP(K89,[1]Listas_desplega!$BY$27:$BZ$54,2,0)</f>
        <v>T_2_C_3_ET_5</v>
      </c>
      <c r="EP89" s="79" t="str">
        <f>+VLOOKUP(L89,[1]Listas_desplega!$BY$57:$BZ$105,2,0)</f>
        <v>T_2_C_3_ET_5_CPT_2</v>
      </c>
      <c r="EQ89" s="80" t="str">
        <f>+VLOOKUP(M89,[1]Listas_desplega!$J$2:$K$11,2,FALSE)</f>
        <v>Eje_E_8</v>
      </c>
      <c r="ER89" s="80"/>
    </row>
    <row r="90" spans="1:148" s="81" customFormat="1" ht="17.25" customHeight="1" x14ac:dyDescent="0.25">
      <c r="A90" s="51" t="str">
        <f t="shared" si="337"/>
        <v>44_VES_2024</v>
      </c>
      <c r="B90" s="52" t="s">
        <v>625</v>
      </c>
      <c r="C90" s="53" t="s">
        <v>712</v>
      </c>
      <c r="D90" s="53" t="s">
        <v>719</v>
      </c>
      <c r="E90" s="54" t="s">
        <v>154</v>
      </c>
      <c r="F90" s="54" t="s">
        <v>155</v>
      </c>
      <c r="G90" s="54" t="s">
        <v>589</v>
      </c>
      <c r="H90" s="54" t="s">
        <v>628</v>
      </c>
      <c r="I90" s="54" t="s">
        <v>158</v>
      </c>
      <c r="J90" s="54" t="s">
        <v>198</v>
      </c>
      <c r="K90" s="54" t="s">
        <v>713</v>
      </c>
      <c r="L90" s="54" t="s">
        <v>714</v>
      </c>
      <c r="M90" s="52" t="s">
        <v>630</v>
      </c>
      <c r="N90" s="56" t="s">
        <v>631</v>
      </c>
      <c r="O90" s="60">
        <v>44</v>
      </c>
      <c r="P90" s="54" t="s">
        <v>720</v>
      </c>
      <c r="Q90" s="61" t="s">
        <v>211</v>
      </c>
      <c r="R90" s="59" t="s">
        <v>166</v>
      </c>
      <c r="S90" s="54" t="s">
        <v>721</v>
      </c>
      <c r="T90" s="60" t="s">
        <v>181</v>
      </c>
      <c r="U90" s="60" t="s">
        <v>182</v>
      </c>
      <c r="V90" s="60">
        <v>0</v>
      </c>
      <c r="W90" s="54" t="s">
        <v>722</v>
      </c>
      <c r="X90" s="60" t="s">
        <v>171</v>
      </c>
      <c r="Y90" s="52"/>
      <c r="Z90" s="61"/>
      <c r="AA90" s="61"/>
      <c r="AB90" s="61"/>
      <c r="AC90" s="61"/>
      <c r="AD90" s="61"/>
      <c r="AE90" s="61"/>
      <c r="AF90" s="61"/>
      <c r="AG90" s="61"/>
      <c r="AH90" s="60"/>
      <c r="AI90" s="60"/>
      <c r="AJ90" s="60"/>
      <c r="AK90" s="60"/>
      <c r="AL90" s="60"/>
      <c r="AM90" s="60"/>
      <c r="AN90" s="60"/>
      <c r="AO90" s="60"/>
      <c r="AP90" s="60"/>
      <c r="AQ90" s="60"/>
      <c r="AR90" s="62"/>
      <c r="AS90" s="60"/>
      <c r="AT90" s="60">
        <v>0</v>
      </c>
      <c r="AU90" s="60">
        <v>45</v>
      </c>
      <c r="AV90" s="60">
        <v>67</v>
      </c>
      <c r="AW90" s="60">
        <v>88</v>
      </c>
      <c r="AX90" s="60">
        <v>90</v>
      </c>
      <c r="AY90" s="60">
        <v>90</v>
      </c>
      <c r="AZ90" s="60"/>
      <c r="BA90" s="60"/>
      <c r="BB90" s="60"/>
      <c r="BC90" s="64"/>
      <c r="BD90" s="177">
        <v>0</v>
      </c>
      <c r="BE90" s="170"/>
      <c r="BF90" s="171" t="s">
        <v>723</v>
      </c>
      <c r="BG90" s="68">
        <f t="shared" si="292"/>
        <v>0</v>
      </c>
      <c r="BH90" s="69">
        <f t="shared" si="293"/>
        <v>0</v>
      </c>
      <c r="BI90" s="70" t="s">
        <v>174</v>
      </c>
      <c r="BJ90" s="71" t="s">
        <v>175</v>
      </c>
      <c r="BK90" s="86">
        <v>0</v>
      </c>
      <c r="BL90" s="170"/>
      <c r="BM90" s="171" t="s">
        <v>723</v>
      </c>
      <c r="BN90" s="68">
        <f t="shared" si="294"/>
        <v>0</v>
      </c>
      <c r="BO90" s="69">
        <f t="shared" si="295"/>
        <v>0</v>
      </c>
      <c r="BP90" s="70" t="s">
        <v>174</v>
      </c>
      <c r="BQ90" s="71" t="s">
        <v>175</v>
      </c>
      <c r="BR90" s="86">
        <v>48</v>
      </c>
      <c r="BS90" s="85">
        <v>48</v>
      </c>
      <c r="BT90" s="71" t="s">
        <v>724</v>
      </c>
      <c r="BU90" s="68">
        <f t="shared" si="296"/>
        <v>0.71641791044776115</v>
      </c>
      <c r="BV90" s="69">
        <f t="shared" si="339"/>
        <v>0.71641791044776115</v>
      </c>
      <c r="BW90" s="70" t="s">
        <v>186</v>
      </c>
      <c r="BX90" s="67" t="s">
        <v>725</v>
      </c>
      <c r="BY90" s="86">
        <f>+BR90</f>
        <v>48</v>
      </c>
      <c r="BZ90" s="207">
        <f t="shared" ref="BZ90:BZ91" si="350">IF(BW90="SI",BR90,0)</f>
        <v>48</v>
      </c>
      <c r="CA90" s="171"/>
      <c r="CB90" s="68">
        <f t="shared" si="300"/>
        <v>0.71641791044776115</v>
      </c>
      <c r="CC90" s="69">
        <f t="shared" si="301"/>
        <v>0</v>
      </c>
      <c r="CD90" s="70" t="s">
        <v>174</v>
      </c>
      <c r="CE90" s="71" t="s">
        <v>175</v>
      </c>
      <c r="CF90" s="86">
        <f>+BY90</f>
        <v>48</v>
      </c>
      <c r="CG90" s="207">
        <f t="shared" ref="CG90:CG91" si="351">IF(CD90="SI",BZ90,0)</f>
        <v>0</v>
      </c>
      <c r="CH90" s="171"/>
      <c r="CI90" s="68">
        <f t="shared" si="304"/>
        <v>0.71641791044776115</v>
      </c>
      <c r="CJ90" s="69">
        <f t="shared" si="305"/>
        <v>0</v>
      </c>
      <c r="CK90" s="70" t="s">
        <v>174</v>
      </c>
      <c r="CL90" s="71" t="s">
        <v>175</v>
      </c>
      <c r="CM90" s="86">
        <v>54</v>
      </c>
      <c r="CN90" s="71"/>
      <c r="CO90" s="71"/>
      <c r="CP90" s="68">
        <f t="shared" si="306"/>
        <v>0.80597014925373134</v>
      </c>
      <c r="CQ90" s="69">
        <f t="shared" si="307"/>
        <v>0</v>
      </c>
      <c r="CR90" s="70" t="s">
        <v>174</v>
      </c>
      <c r="CS90" s="71" t="s">
        <v>175</v>
      </c>
      <c r="CT90" s="86">
        <f>+CM90</f>
        <v>54</v>
      </c>
      <c r="CU90" s="207">
        <f t="shared" ref="CU90:CU91" si="352">IF(CR90="SI",CN90,0)</f>
        <v>0</v>
      </c>
      <c r="CV90" s="171"/>
      <c r="CW90" s="68">
        <f t="shared" si="310"/>
        <v>0.80597014925373134</v>
      </c>
      <c r="CX90" s="69">
        <f t="shared" si="311"/>
        <v>0</v>
      </c>
      <c r="CY90" s="70" t="s">
        <v>174</v>
      </c>
      <c r="CZ90" s="71" t="s">
        <v>175</v>
      </c>
      <c r="DA90" s="77">
        <f>+CT90</f>
        <v>54</v>
      </c>
      <c r="DB90" s="207">
        <f t="shared" ref="DB90:DB91" si="353">IF(CY90="SI",CU90,0)</f>
        <v>0</v>
      </c>
      <c r="DC90" s="171"/>
      <c r="DD90" s="68">
        <f t="shared" si="314"/>
        <v>0.80597014925373134</v>
      </c>
      <c r="DE90" s="69">
        <f t="shared" si="315"/>
        <v>0</v>
      </c>
      <c r="DF90" s="70" t="s">
        <v>174</v>
      </c>
      <c r="DG90" s="71" t="s">
        <v>175</v>
      </c>
      <c r="DH90" s="77">
        <v>62</v>
      </c>
      <c r="DI90" s="71"/>
      <c r="DJ90" s="71"/>
      <c r="DK90" s="68">
        <f t="shared" si="316"/>
        <v>0.92537313432835822</v>
      </c>
      <c r="DL90" s="69">
        <f t="shared" si="317"/>
        <v>0</v>
      </c>
      <c r="DM90" s="70" t="s">
        <v>174</v>
      </c>
      <c r="DN90" s="71" t="s">
        <v>175</v>
      </c>
      <c r="DO90" s="77">
        <f>+DH90</f>
        <v>62</v>
      </c>
      <c r="DP90" s="207">
        <f t="shared" ref="DP90:DP91" si="354">IF(DM90="SI",DI90,0)</f>
        <v>0</v>
      </c>
      <c r="DQ90" s="171"/>
      <c r="DR90" s="68">
        <f t="shared" si="320"/>
        <v>0.92537313432835822</v>
      </c>
      <c r="DS90" s="69">
        <f t="shared" si="321"/>
        <v>0</v>
      </c>
      <c r="DT90" s="70" t="s">
        <v>174</v>
      </c>
      <c r="DU90" s="71" t="s">
        <v>175</v>
      </c>
      <c r="DV90" s="77">
        <f>+DO90</f>
        <v>62</v>
      </c>
      <c r="DW90" s="207">
        <f t="shared" ref="DW90:DW91" si="355">IF(DT90="SI",DP90,0)</f>
        <v>0</v>
      </c>
      <c r="DX90" s="171"/>
      <c r="DY90" s="68">
        <f t="shared" si="324"/>
        <v>0.92537313432835822</v>
      </c>
      <c r="DZ90" s="69">
        <f t="shared" si="325"/>
        <v>0</v>
      </c>
      <c r="EA90" s="70" t="s">
        <v>174</v>
      </c>
      <c r="EB90" s="71" t="s">
        <v>175</v>
      </c>
      <c r="EC90" s="77">
        <f t="shared" si="340"/>
        <v>67</v>
      </c>
      <c r="ED90" s="71"/>
      <c r="EE90" s="71"/>
      <c r="EF90" s="68">
        <f t="shared" si="327"/>
        <v>1</v>
      </c>
      <c r="EG90" s="69">
        <f t="shared" si="328"/>
        <v>0</v>
      </c>
      <c r="EH90" s="70" t="s">
        <v>174</v>
      </c>
      <c r="EI90" s="71" t="s">
        <v>175</v>
      </c>
      <c r="EJ90" s="78"/>
      <c r="EK90" s="78">
        <v>2024</v>
      </c>
      <c r="EL90" s="79" t="str">
        <f>+VLOOKUP(C90,[1]Listas_desplega!$AI$22:$AJ$44,2,0)</f>
        <v>DC_ES</v>
      </c>
      <c r="EM90" s="79" t="str">
        <f>+VLOOKUP(I90,[1]Listas_desplega!$BY$2:$BZ$7,2,0)</f>
        <v>T_2</v>
      </c>
      <c r="EN90" s="79" t="str">
        <f>+VLOOKUP(J90,[1]Listas_desplega!$BY$10:$BZ$23,2,0)</f>
        <v>T_2_C_3</v>
      </c>
      <c r="EO90" s="79" t="str">
        <f>+VLOOKUP(K90,[1]Listas_desplega!$BY$27:$BZ$54,2,0)</f>
        <v>T_2_C_3_ET_5</v>
      </c>
      <c r="EP90" s="79" t="str">
        <f>+VLOOKUP(L90,[1]Listas_desplega!$BY$57:$BZ$105,2,0)</f>
        <v>T_2_C_3_ET_5_CPT_2</v>
      </c>
      <c r="EQ90" s="80" t="str">
        <f>+VLOOKUP(M90,[1]Listas_desplega!$J$2:$K$11,2,FALSE)</f>
        <v>Eje_E_8</v>
      </c>
      <c r="ER90" s="80"/>
    </row>
    <row r="91" spans="1:148" s="81" customFormat="1" x14ac:dyDescent="0.25">
      <c r="A91" s="51" t="str">
        <f t="shared" si="337"/>
        <v>45_VES_2024</v>
      </c>
      <c r="B91" s="52" t="s">
        <v>625</v>
      </c>
      <c r="C91" s="53" t="s">
        <v>712</v>
      </c>
      <c r="D91" s="53" t="s">
        <v>719</v>
      </c>
      <c r="E91" s="54" t="s">
        <v>154</v>
      </c>
      <c r="F91" s="54" t="s">
        <v>155</v>
      </c>
      <c r="G91" s="54" t="s">
        <v>589</v>
      </c>
      <c r="H91" s="54" t="s">
        <v>628</v>
      </c>
      <c r="I91" s="54" t="s">
        <v>158</v>
      </c>
      <c r="J91" s="54" t="s">
        <v>198</v>
      </c>
      <c r="K91" s="54" t="s">
        <v>713</v>
      </c>
      <c r="L91" s="54" t="s">
        <v>714</v>
      </c>
      <c r="M91" s="52" t="s">
        <v>630</v>
      </c>
      <c r="N91" s="56" t="s">
        <v>631</v>
      </c>
      <c r="O91" s="60">
        <v>45</v>
      </c>
      <c r="P91" s="54" t="s">
        <v>726</v>
      </c>
      <c r="Q91" s="61" t="s">
        <v>211</v>
      </c>
      <c r="R91" s="59" t="s">
        <v>166</v>
      </c>
      <c r="S91" s="54" t="s">
        <v>727</v>
      </c>
      <c r="T91" s="60" t="s">
        <v>181</v>
      </c>
      <c r="U91" s="60" t="s">
        <v>182</v>
      </c>
      <c r="V91" s="60">
        <v>0</v>
      </c>
      <c r="W91" s="54" t="s">
        <v>728</v>
      </c>
      <c r="X91" s="60" t="s">
        <v>171</v>
      </c>
      <c r="Y91" s="52"/>
      <c r="Z91" s="61"/>
      <c r="AA91" s="61"/>
      <c r="AB91" s="61"/>
      <c r="AC91" s="61"/>
      <c r="AD91" s="61"/>
      <c r="AE91" s="61"/>
      <c r="AF91" s="61"/>
      <c r="AG91" s="61"/>
      <c r="AH91" s="60"/>
      <c r="AI91" s="60"/>
      <c r="AJ91" s="60"/>
      <c r="AK91" s="60"/>
      <c r="AL91" s="60"/>
      <c r="AM91" s="60"/>
      <c r="AN91" s="60"/>
      <c r="AO91" s="60"/>
      <c r="AP91" s="60"/>
      <c r="AQ91" s="60"/>
      <c r="AR91" s="62"/>
      <c r="AS91" s="60"/>
      <c r="AT91" s="60">
        <v>0</v>
      </c>
      <c r="AU91" s="60">
        <v>0</v>
      </c>
      <c r="AV91" s="60">
        <v>50</v>
      </c>
      <c r="AW91" s="60">
        <v>86</v>
      </c>
      <c r="AX91" s="60">
        <v>90</v>
      </c>
      <c r="AY91" s="60">
        <v>90</v>
      </c>
      <c r="AZ91" s="60"/>
      <c r="BA91" s="60"/>
      <c r="BB91" s="60"/>
      <c r="BC91" s="64"/>
      <c r="BD91" s="177">
        <v>0</v>
      </c>
      <c r="BE91" s="170"/>
      <c r="BF91" s="171" t="s">
        <v>723</v>
      </c>
      <c r="BG91" s="68">
        <f t="shared" si="292"/>
        <v>0</v>
      </c>
      <c r="BH91" s="69">
        <f t="shared" si="293"/>
        <v>0</v>
      </c>
      <c r="BI91" s="70" t="s">
        <v>174</v>
      </c>
      <c r="BJ91" s="71" t="s">
        <v>175</v>
      </c>
      <c r="BK91" s="86">
        <v>0</v>
      </c>
      <c r="BL91" s="170"/>
      <c r="BM91" s="171" t="s">
        <v>723</v>
      </c>
      <c r="BN91" s="68">
        <f t="shared" si="294"/>
        <v>0</v>
      </c>
      <c r="BO91" s="69">
        <f t="shared" si="295"/>
        <v>0</v>
      </c>
      <c r="BP91" s="70" t="s">
        <v>174</v>
      </c>
      <c r="BQ91" s="71" t="s">
        <v>175</v>
      </c>
      <c r="BR91" s="86">
        <v>6</v>
      </c>
      <c r="BS91" s="85">
        <v>6</v>
      </c>
      <c r="BT91" s="71" t="s">
        <v>729</v>
      </c>
      <c r="BU91" s="68">
        <f t="shared" si="296"/>
        <v>0.12</v>
      </c>
      <c r="BV91" s="69">
        <f t="shared" si="339"/>
        <v>0.12</v>
      </c>
      <c r="BW91" s="70" t="s">
        <v>186</v>
      </c>
      <c r="BX91" s="67" t="s">
        <v>730</v>
      </c>
      <c r="BY91" s="86">
        <f>+BR91</f>
        <v>6</v>
      </c>
      <c r="BZ91" s="207">
        <f t="shared" si="350"/>
        <v>6</v>
      </c>
      <c r="CA91" s="171"/>
      <c r="CB91" s="68">
        <f t="shared" si="300"/>
        <v>0.12</v>
      </c>
      <c r="CC91" s="69">
        <f t="shared" si="301"/>
        <v>0</v>
      </c>
      <c r="CD91" s="70" t="s">
        <v>174</v>
      </c>
      <c r="CE91" s="71" t="s">
        <v>175</v>
      </c>
      <c r="CF91" s="86">
        <f>+BY91</f>
        <v>6</v>
      </c>
      <c r="CG91" s="207">
        <f t="shared" si="351"/>
        <v>0</v>
      </c>
      <c r="CH91" s="171"/>
      <c r="CI91" s="68">
        <f t="shared" si="304"/>
        <v>0.12</v>
      </c>
      <c r="CJ91" s="69">
        <f t="shared" si="305"/>
        <v>0</v>
      </c>
      <c r="CK91" s="70" t="s">
        <v>174</v>
      </c>
      <c r="CL91" s="71" t="s">
        <v>175</v>
      </c>
      <c r="CM91" s="86">
        <v>22</v>
      </c>
      <c r="CN91" s="71"/>
      <c r="CO91" s="71"/>
      <c r="CP91" s="68">
        <f t="shared" si="306"/>
        <v>0.44</v>
      </c>
      <c r="CQ91" s="69">
        <f t="shared" si="307"/>
        <v>0</v>
      </c>
      <c r="CR91" s="70" t="s">
        <v>174</v>
      </c>
      <c r="CS91" s="71" t="s">
        <v>175</v>
      </c>
      <c r="CT91" s="86">
        <f>+CM91</f>
        <v>22</v>
      </c>
      <c r="CU91" s="207">
        <f t="shared" si="352"/>
        <v>0</v>
      </c>
      <c r="CV91" s="171"/>
      <c r="CW91" s="68">
        <f t="shared" si="310"/>
        <v>0.44</v>
      </c>
      <c r="CX91" s="69">
        <f t="shared" si="311"/>
        <v>0</v>
      </c>
      <c r="CY91" s="70" t="s">
        <v>174</v>
      </c>
      <c r="CZ91" s="71" t="s">
        <v>175</v>
      </c>
      <c r="DA91" s="77">
        <f>+CT91</f>
        <v>22</v>
      </c>
      <c r="DB91" s="207">
        <f t="shared" si="353"/>
        <v>0</v>
      </c>
      <c r="DC91" s="171"/>
      <c r="DD91" s="68">
        <f t="shared" si="314"/>
        <v>0.44</v>
      </c>
      <c r="DE91" s="69">
        <f t="shared" si="315"/>
        <v>0</v>
      </c>
      <c r="DF91" s="70" t="s">
        <v>174</v>
      </c>
      <c r="DG91" s="71" t="s">
        <v>175</v>
      </c>
      <c r="DH91" s="77">
        <v>42</v>
      </c>
      <c r="DI91" s="71"/>
      <c r="DJ91" s="71"/>
      <c r="DK91" s="68">
        <f t="shared" si="316"/>
        <v>0.84</v>
      </c>
      <c r="DL91" s="69">
        <f t="shared" si="317"/>
        <v>0</v>
      </c>
      <c r="DM91" s="70" t="s">
        <v>174</v>
      </c>
      <c r="DN91" s="71" t="s">
        <v>175</v>
      </c>
      <c r="DO91" s="77">
        <f>+DH91</f>
        <v>42</v>
      </c>
      <c r="DP91" s="207">
        <f t="shared" si="354"/>
        <v>0</v>
      </c>
      <c r="DQ91" s="171"/>
      <c r="DR91" s="68">
        <f t="shared" si="320"/>
        <v>0.84</v>
      </c>
      <c r="DS91" s="69">
        <f t="shared" si="321"/>
        <v>0</v>
      </c>
      <c r="DT91" s="70" t="s">
        <v>174</v>
      </c>
      <c r="DU91" s="71" t="s">
        <v>175</v>
      </c>
      <c r="DV91" s="77">
        <f>+DO91</f>
        <v>42</v>
      </c>
      <c r="DW91" s="207">
        <f t="shared" si="355"/>
        <v>0</v>
      </c>
      <c r="DX91" s="171"/>
      <c r="DY91" s="68">
        <f t="shared" si="324"/>
        <v>0.84</v>
      </c>
      <c r="DZ91" s="69">
        <f t="shared" si="325"/>
        <v>0</v>
      </c>
      <c r="EA91" s="70" t="s">
        <v>174</v>
      </c>
      <c r="EB91" s="71" t="s">
        <v>175</v>
      </c>
      <c r="EC91" s="77">
        <f t="shared" si="340"/>
        <v>50</v>
      </c>
      <c r="ED91" s="71"/>
      <c r="EE91" s="71"/>
      <c r="EF91" s="68">
        <f t="shared" si="327"/>
        <v>1</v>
      </c>
      <c r="EG91" s="69">
        <f t="shared" si="328"/>
        <v>0</v>
      </c>
      <c r="EH91" s="70" t="s">
        <v>174</v>
      </c>
      <c r="EI91" s="71" t="s">
        <v>175</v>
      </c>
      <c r="EJ91" s="78"/>
      <c r="EK91" s="78">
        <v>2024</v>
      </c>
      <c r="EL91" s="79" t="str">
        <f>+VLOOKUP(C91,[1]Listas_desplega!$AI$22:$AJ$44,2,0)</f>
        <v>DC_ES</v>
      </c>
      <c r="EM91" s="79" t="str">
        <f>+VLOOKUP(I91,[1]Listas_desplega!$BY$2:$BZ$7,2,0)</f>
        <v>T_2</v>
      </c>
      <c r="EN91" s="79" t="str">
        <f>+VLOOKUP(J91,[1]Listas_desplega!$BY$10:$BZ$23,2,0)</f>
        <v>T_2_C_3</v>
      </c>
      <c r="EO91" s="79" t="str">
        <f>+VLOOKUP(K91,[1]Listas_desplega!$BY$27:$BZ$54,2,0)</f>
        <v>T_2_C_3_ET_5</v>
      </c>
      <c r="EP91" s="79" t="str">
        <f>+VLOOKUP(L91,[1]Listas_desplega!$BY$57:$BZ$105,2,0)</f>
        <v>T_2_C_3_ET_5_CPT_2</v>
      </c>
      <c r="EQ91" s="80" t="str">
        <f>+VLOOKUP(M91,[1]Listas_desplega!$J$2:$K$11,2,FALSE)</f>
        <v>Eje_E_8</v>
      </c>
      <c r="ER91" s="80"/>
    </row>
    <row r="92" spans="1:148" s="81" customFormat="1" x14ac:dyDescent="0.25">
      <c r="A92" s="51" t="str">
        <f t="shared" si="337"/>
        <v>46_VES_2024</v>
      </c>
      <c r="B92" s="52" t="s">
        <v>625</v>
      </c>
      <c r="C92" s="53" t="s">
        <v>712</v>
      </c>
      <c r="D92" s="53" t="s">
        <v>731</v>
      </c>
      <c r="E92" s="54" t="s">
        <v>154</v>
      </c>
      <c r="F92" s="54" t="s">
        <v>155</v>
      </c>
      <c r="G92" s="54" t="s">
        <v>589</v>
      </c>
      <c r="H92" s="54" t="s">
        <v>628</v>
      </c>
      <c r="I92" s="54" t="s">
        <v>158</v>
      </c>
      <c r="J92" s="54" t="s">
        <v>198</v>
      </c>
      <c r="K92" s="54" t="s">
        <v>713</v>
      </c>
      <c r="L92" s="54" t="s">
        <v>714</v>
      </c>
      <c r="M92" s="52" t="s">
        <v>630</v>
      </c>
      <c r="N92" s="56" t="s">
        <v>631</v>
      </c>
      <c r="O92" s="60">
        <v>46</v>
      </c>
      <c r="P92" s="54" t="s">
        <v>732</v>
      </c>
      <c r="Q92" s="61" t="s">
        <v>165</v>
      </c>
      <c r="R92" s="61" t="s">
        <v>387</v>
      </c>
      <c r="S92" s="54" t="s">
        <v>733</v>
      </c>
      <c r="T92" s="60" t="s">
        <v>181</v>
      </c>
      <c r="U92" s="60" t="s">
        <v>435</v>
      </c>
      <c r="V92" s="60">
        <v>0</v>
      </c>
      <c r="W92" s="54" t="s">
        <v>734</v>
      </c>
      <c r="X92" s="60" t="s">
        <v>171</v>
      </c>
      <c r="Y92" s="52"/>
      <c r="Z92" s="61"/>
      <c r="AA92" s="61"/>
      <c r="AB92" s="61"/>
      <c r="AC92" s="61"/>
      <c r="AD92" s="61"/>
      <c r="AE92" s="61"/>
      <c r="AF92" s="61"/>
      <c r="AG92" s="61"/>
      <c r="AH92" s="60"/>
      <c r="AI92" s="60"/>
      <c r="AJ92" s="60"/>
      <c r="AK92" s="60"/>
      <c r="AL92" s="60"/>
      <c r="AM92" s="60"/>
      <c r="AN92" s="60"/>
      <c r="AO92" s="60"/>
      <c r="AP92" s="60"/>
      <c r="AQ92" s="60"/>
      <c r="AR92" s="62"/>
      <c r="AS92" s="60"/>
      <c r="AT92" s="60">
        <v>90</v>
      </c>
      <c r="AU92" s="60">
        <v>97</v>
      </c>
      <c r="AV92" s="60">
        <v>100</v>
      </c>
      <c r="AW92" s="60">
        <v>100</v>
      </c>
      <c r="AX92" s="60">
        <v>100</v>
      </c>
      <c r="AY92" s="60">
        <v>100</v>
      </c>
      <c r="AZ92" s="60"/>
      <c r="BA92" s="60"/>
      <c r="BB92" s="60"/>
      <c r="BC92" s="64"/>
      <c r="BD92" s="77">
        <v>60</v>
      </c>
      <c r="BE92" s="99">
        <v>98</v>
      </c>
      <c r="BF92" s="71" t="s">
        <v>735</v>
      </c>
      <c r="BG92" s="68">
        <f t="shared" si="292"/>
        <v>0.6</v>
      </c>
      <c r="BH92" s="69">
        <f t="shared" si="293"/>
        <v>0.98</v>
      </c>
      <c r="BI92" s="70" t="s">
        <v>186</v>
      </c>
      <c r="BJ92" s="67" t="s">
        <v>736</v>
      </c>
      <c r="BK92" s="86">
        <v>60</v>
      </c>
      <c r="BL92" s="71">
        <v>99.7</v>
      </c>
      <c r="BM92" s="67" t="s">
        <v>737</v>
      </c>
      <c r="BN92" s="68">
        <f t="shared" si="294"/>
        <v>0.6</v>
      </c>
      <c r="BO92" s="69">
        <f t="shared" si="295"/>
        <v>0.997</v>
      </c>
      <c r="BP92" s="70" t="s">
        <v>186</v>
      </c>
      <c r="BQ92" s="67" t="s">
        <v>738</v>
      </c>
      <c r="BR92" s="148">
        <v>60</v>
      </c>
      <c r="BS92" s="71">
        <v>82.97</v>
      </c>
      <c r="BT92" s="71" t="s">
        <v>739</v>
      </c>
      <c r="BU92" s="68">
        <f t="shared" si="296"/>
        <v>0.6</v>
      </c>
      <c r="BV92" s="69">
        <f>+IF(BW92="SI",IFERROR((IF(BW92="SI",BS92,0)/AV92),"REVISAR"),0)</f>
        <v>0.82969999999999999</v>
      </c>
      <c r="BW92" s="70" t="s">
        <v>186</v>
      </c>
      <c r="BX92" s="67" t="s">
        <v>740</v>
      </c>
      <c r="BY92" s="86">
        <v>70</v>
      </c>
      <c r="BZ92" s="71"/>
      <c r="CA92" s="71"/>
      <c r="CB92" s="68">
        <f t="shared" si="300"/>
        <v>0.7</v>
      </c>
      <c r="CC92" s="69">
        <f t="shared" si="301"/>
        <v>0</v>
      </c>
      <c r="CD92" s="70" t="s">
        <v>174</v>
      </c>
      <c r="CE92" s="71" t="s">
        <v>175</v>
      </c>
      <c r="CF92" s="86">
        <v>70</v>
      </c>
      <c r="CG92" s="71"/>
      <c r="CH92" s="71"/>
      <c r="CI92" s="68">
        <f t="shared" si="304"/>
        <v>0.7</v>
      </c>
      <c r="CJ92" s="69">
        <f t="shared" si="305"/>
        <v>0</v>
      </c>
      <c r="CK92" s="70" t="s">
        <v>174</v>
      </c>
      <c r="CL92" s="71" t="s">
        <v>175</v>
      </c>
      <c r="CM92" s="86">
        <v>70</v>
      </c>
      <c r="CN92" s="71"/>
      <c r="CO92" s="71"/>
      <c r="CP92" s="68">
        <f t="shared" si="306"/>
        <v>0.7</v>
      </c>
      <c r="CQ92" s="69">
        <f t="shared" si="307"/>
        <v>0</v>
      </c>
      <c r="CR92" s="70" t="s">
        <v>174</v>
      </c>
      <c r="CS92" s="71" t="s">
        <v>175</v>
      </c>
      <c r="CT92" s="77">
        <v>80</v>
      </c>
      <c r="CU92" s="71"/>
      <c r="CV92" s="71"/>
      <c r="CW92" s="68">
        <f t="shared" si="310"/>
        <v>0.8</v>
      </c>
      <c r="CX92" s="69">
        <f t="shared" si="311"/>
        <v>0</v>
      </c>
      <c r="CY92" s="70" t="s">
        <v>174</v>
      </c>
      <c r="CZ92" s="71" t="s">
        <v>175</v>
      </c>
      <c r="DA92" s="98">
        <v>80</v>
      </c>
      <c r="DB92" s="71"/>
      <c r="DC92" s="71"/>
      <c r="DD92" s="68">
        <f t="shared" si="314"/>
        <v>0.8</v>
      </c>
      <c r="DE92" s="69">
        <f t="shared" si="315"/>
        <v>0</v>
      </c>
      <c r="DF92" s="70" t="s">
        <v>174</v>
      </c>
      <c r="DG92" s="71" t="s">
        <v>175</v>
      </c>
      <c r="DH92" s="77">
        <v>80</v>
      </c>
      <c r="DI92" s="71"/>
      <c r="DJ92" s="71"/>
      <c r="DK92" s="68">
        <f t="shared" si="316"/>
        <v>0.8</v>
      </c>
      <c r="DL92" s="69">
        <f t="shared" si="317"/>
        <v>0</v>
      </c>
      <c r="DM92" s="70" t="s">
        <v>174</v>
      </c>
      <c r="DN92" s="71" t="s">
        <v>175</v>
      </c>
      <c r="DO92" s="77">
        <v>90</v>
      </c>
      <c r="DP92" s="71"/>
      <c r="DQ92" s="71"/>
      <c r="DR92" s="68">
        <f t="shared" si="320"/>
        <v>0.9</v>
      </c>
      <c r="DS92" s="69">
        <f t="shared" si="321"/>
        <v>0</v>
      </c>
      <c r="DT92" s="70" t="s">
        <v>174</v>
      </c>
      <c r="DU92" s="71" t="s">
        <v>175</v>
      </c>
      <c r="DV92" s="77">
        <v>90</v>
      </c>
      <c r="DW92" s="71"/>
      <c r="DX92" s="71"/>
      <c r="DY92" s="68">
        <f t="shared" si="324"/>
        <v>0.9</v>
      </c>
      <c r="DZ92" s="69">
        <f t="shared" si="325"/>
        <v>0</v>
      </c>
      <c r="EA92" s="70" t="s">
        <v>174</v>
      </c>
      <c r="EB92" s="71" t="s">
        <v>175</v>
      </c>
      <c r="EC92" s="77">
        <v>100</v>
      </c>
      <c r="ED92" s="71"/>
      <c r="EE92" s="71"/>
      <c r="EF92" s="68">
        <f t="shared" si="327"/>
        <v>1</v>
      </c>
      <c r="EG92" s="69">
        <f t="shared" si="328"/>
        <v>0</v>
      </c>
      <c r="EH92" s="70" t="s">
        <v>174</v>
      </c>
      <c r="EI92" s="71" t="s">
        <v>175</v>
      </c>
      <c r="EJ92" s="80"/>
      <c r="EK92" s="78">
        <v>2024</v>
      </c>
      <c r="EL92" s="79" t="str">
        <f>+VLOOKUP(C92,[1]Listas_desplega!$AI$22:$AJ$44,2,0)</f>
        <v>DC_ES</v>
      </c>
      <c r="EM92" s="79" t="str">
        <f>+VLOOKUP(I92,[1]Listas_desplega!$BY$2:$BZ$7,2,0)</f>
        <v>T_2</v>
      </c>
      <c r="EN92" s="79" t="str">
        <f>+VLOOKUP(J92,[1]Listas_desplega!$BY$10:$BZ$23,2,0)</f>
        <v>T_2_C_3</v>
      </c>
      <c r="EO92" s="79" t="str">
        <f>+VLOOKUP(K92,[1]Listas_desplega!$BY$27:$BZ$54,2,0)</f>
        <v>T_2_C_3_ET_5</v>
      </c>
      <c r="EP92" s="79" t="str">
        <f>+VLOOKUP(L92,[1]Listas_desplega!$BY$57:$BZ$105,2,0)</f>
        <v>T_2_C_3_ET_5_CPT_2</v>
      </c>
      <c r="EQ92" s="80" t="str">
        <f>+VLOOKUP(M92,[1]Listas_desplega!$J$2:$K$11,2,FALSE)</f>
        <v>Eje_E_8</v>
      </c>
      <c r="ER92" s="80"/>
    </row>
    <row r="93" spans="1:148" s="81" customFormat="1" x14ac:dyDescent="0.25">
      <c r="A93" s="51" t="str">
        <f t="shared" si="337"/>
        <v>47_VES_2024</v>
      </c>
      <c r="B93" s="52" t="s">
        <v>625</v>
      </c>
      <c r="C93" s="53" t="s">
        <v>712</v>
      </c>
      <c r="D93" s="53" t="s">
        <v>731</v>
      </c>
      <c r="E93" s="54" t="s">
        <v>154</v>
      </c>
      <c r="F93" s="54" t="s">
        <v>155</v>
      </c>
      <c r="G93" s="54" t="s">
        <v>589</v>
      </c>
      <c r="H93" s="54" t="s">
        <v>628</v>
      </c>
      <c r="I93" s="54" t="s">
        <v>158</v>
      </c>
      <c r="J93" s="54" t="s">
        <v>198</v>
      </c>
      <c r="K93" s="54" t="s">
        <v>713</v>
      </c>
      <c r="L93" s="54" t="s">
        <v>714</v>
      </c>
      <c r="M93" s="52" t="s">
        <v>630</v>
      </c>
      <c r="N93" s="56" t="s">
        <v>676</v>
      </c>
      <c r="O93" s="60">
        <v>47</v>
      </c>
      <c r="P93" s="54" t="s">
        <v>741</v>
      </c>
      <c r="Q93" s="61" t="s">
        <v>211</v>
      </c>
      <c r="R93" s="61" t="s">
        <v>166</v>
      </c>
      <c r="S93" s="54" t="s">
        <v>742</v>
      </c>
      <c r="T93" s="60" t="s">
        <v>181</v>
      </c>
      <c r="U93" s="60" t="s">
        <v>182</v>
      </c>
      <c r="V93" s="60">
        <v>0</v>
      </c>
      <c r="W93" s="54" t="s">
        <v>743</v>
      </c>
      <c r="X93" s="60" t="s">
        <v>171</v>
      </c>
      <c r="Y93" s="52" t="s">
        <v>172</v>
      </c>
      <c r="Z93" s="61"/>
      <c r="AA93" s="61"/>
      <c r="AB93" s="61"/>
      <c r="AC93" s="61"/>
      <c r="AD93" s="61"/>
      <c r="AE93" s="61"/>
      <c r="AF93" s="61"/>
      <c r="AG93" s="61"/>
      <c r="AH93" s="60"/>
      <c r="AI93" s="60"/>
      <c r="AJ93" s="60"/>
      <c r="AK93" s="60"/>
      <c r="AL93" s="60"/>
      <c r="AM93" s="60"/>
      <c r="AN93" s="60"/>
      <c r="AO93" s="60"/>
      <c r="AP93" s="60"/>
      <c r="AQ93" s="60"/>
      <c r="AR93" s="62"/>
      <c r="AS93" s="60"/>
      <c r="AT93" s="60">
        <v>0</v>
      </c>
      <c r="AU93" s="60">
        <v>30</v>
      </c>
      <c r="AV93" s="60">
        <v>30</v>
      </c>
      <c r="AW93" s="60">
        <v>25</v>
      </c>
      <c r="AX93" s="60">
        <v>15</v>
      </c>
      <c r="AY93" s="60">
        <v>100</v>
      </c>
      <c r="AZ93" s="60"/>
      <c r="BA93" s="60"/>
      <c r="BB93" s="60"/>
      <c r="BC93" s="64"/>
      <c r="BD93" s="177">
        <v>0</v>
      </c>
      <c r="BE93" s="170"/>
      <c r="BF93" s="171" t="s">
        <v>723</v>
      </c>
      <c r="BG93" s="68">
        <f t="shared" si="292"/>
        <v>0</v>
      </c>
      <c r="BH93" s="69">
        <f t="shared" si="293"/>
        <v>0</v>
      </c>
      <c r="BI93" s="70" t="s">
        <v>174</v>
      </c>
      <c r="BJ93" s="71" t="s">
        <v>175</v>
      </c>
      <c r="BK93" s="86">
        <v>0</v>
      </c>
      <c r="BL93" s="170"/>
      <c r="BM93" s="171" t="s">
        <v>723</v>
      </c>
      <c r="BN93" s="68">
        <f t="shared" si="294"/>
        <v>0</v>
      </c>
      <c r="BO93" s="69">
        <f t="shared" si="295"/>
        <v>0</v>
      </c>
      <c r="BP93" s="70" t="s">
        <v>174</v>
      </c>
      <c r="BQ93" s="71" t="s">
        <v>175</v>
      </c>
      <c r="BR93" s="86">
        <v>4.0999999999999996</v>
      </c>
      <c r="BS93" s="85">
        <v>4.0999999999999996</v>
      </c>
      <c r="BT93" s="71" t="s">
        <v>744</v>
      </c>
      <c r="BU93" s="68">
        <f t="shared" si="296"/>
        <v>0.13666666666666666</v>
      </c>
      <c r="BV93" s="69">
        <f>+IF(BW93="SI",IFERROR((IF(BW93="SI",BS93,0)/AV93),"REVISAR"),0)</f>
        <v>0.13666666666666666</v>
      </c>
      <c r="BW93" s="70" t="s">
        <v>186</v>
      </c>
      <c r="BX93" s="67" t="s">
        <v>745</v>
      </c>
      <c r="BY93" s="86">
        <f>+BR93</f>
        <v>4.0999999999999996</v>
      </c>
      <c r="BZ93" s="207">
        <f t="shared" ref="BZ93:BZ95" si="356">IF(BW93="SI",BR93,0)</f>
        <v>4.0999999999999996</v>
      </c>
      <c r="CA93" s="171"/>
      <c r="CB93" s="68">
        <f t="shared" si="300"/>
        <v>0.13666666666666666</v>
      </c>
      <c r="CC93" s="69">
        <f>+IF(CD93="SI",IFERROR((IF(CD93="SI",BZ93,0)/AV93),"REVISAR"),0)</f>
        <v>0</v>
      </c>
      <c r="CD93" s="70" t="s">
        <v>174</v>
      </c>
      <c r="CE93" s="71" t="s">
        <v>175</v>
      </c>
      <c r="CF93" s="86">
        <f>+BY93</f>
        <v>4.0999999999999996</v>
      </c>
      <c r="CG93" s="207">
        <f t="shared" ref="CG93:CG95" si="357">IF(CD93="SI",BZ93,0)</f>
        <v>0</v>
      </c>
      <c r="CH93" s="171"/>
      <c r="CI93" s="68">
        <f t="shared" si="304"/>
        <v>0.13666666666666666</v>
      </c>
      <c r="CJ93" s="69">
        <f t="shared" si="305"/>
        <v>0</v>
      </c>
      <c r="CK93" s="70" t="s">
        <v>174</v>
      </c>
      <c r="CL93" s="71" t="s">
        <v>175</v>
      </c>
      <c r="CM93" s="86">
        <v>12.3</v>
      </c>
      <c r="CN93" s="71"/>
      <c r="CO93" s="71"/>
      <c r="CP93" s="68">
        <f t="shared" si="306"/>
        <v>0.41000000000000003</v>
      </c>
      <c r="CQ93" s="69">
        <f t="shared" si="307"/>
        <v>0</v>
      </c>
      <c r="CR93" s="70" t="s">
        <v>174</v>
      </c>
      <c r="CS93" s="71" t="s">
        <v>175</v>
      </c>
      <c r="CT93" s="86">
        <f>+CM93</f>
        <v>12.3</v>
      </c>
      <c r="CU93" s="207">
        <f t="shared" ref="CU93:CU95" si="358">IF(CR93="SI",CN93,0)</f>
        <v>0</v>
      </c>
      <c r="CV93" s="171"/>
      <c r="CW93" s="68">
        <f t="shared" si="310"/>
        <v>0.41000000000000003</v>
      </c>
      <c r="CX93" s="69">
        <f t="shared" si="311"/>
        <v>0</v>
      </c>
      <c r="CY93" s="70" t="s">
        <v>174</v>
      </c>
      <c r="CZ93" s="71" t="s">
        <v>175</v>
      </c>
      <c r="DA93" s="77">
        <f>+CT93</f>
        <v>12.3</v>
      </c>
      <c r="DB93" s="207">
        <f t="shared" ref="DB93:DB95" si="359">IF(CY93="SI",CU93,0)</f>
        <v>0</v>
      </c>
      <c r="DC93" s="171"/>
      <c r="DD93" s="68">
        <f t="shared" si="314"/>
        <v>0.41000000000000003</v>
      </c>
      <c r="DE93" s="69">
        <f t="shared" si="315"/>
        <v>0</v>
      </c>
      <c r="DF93" s="70" t="s">
        <v>174</v>
      </c>
      <c r="DG93" s="71" t="s">
        <v>175</v>
      </c>
      <c r="DH93" s="77">
        <v>19.2</v>
      </c>
      <c r="DI93" s="71"/>
      <c r="DJ93" s="71"/>
      <c r="DK93" s="68">
        <f t="shared" si="316"/>
        <v>0.64</v>
      </c>
      <c r="DL93" s="69">
        <f t="shared" si="317"/>
        <v>0</v>
      </c>
      <c r="DM93" s="70" t="s">
        <v>174</v>
      </c>
      <c r="DN93" s="71" t="s">
        <v>175</v>
      </c>
      <c r="DO93" s="77">
        <f>+DH93</f>
        <v>19.2</v>
      </c>
      <c r="DP93" s="207">
        <f t="shared" ref="DP93:DP95" si="360">IF(DM93="SI",DI93,0)</f>
        <v>0</v>
      </c>
      <c r="DQ93" s="171"/>
      <c r="DR93" s="68">
        <f t="shared" si="320"/>
        <v>0.64</v>
      </c>
      <c r="DS93" s="69">
        <f t="shared" si="321"/>
        <v>0</v>
      </c>
      <c r="DT93" s="70" t="s">
        <v>174</v>
      </c>
      <c r="DU93" s="71" t="s">
        <v>175</v>
      </c>
      <c r="DV93" s="77">
        <f>+DO93</f>
        <v>19.2</v>
      </c>
      <c r="DW93" s="207">
        <f t="shared" ref="DW93:DW95" si="361">IF(DT93="SI",DP93,0)</f>
        <v>0</v>
      </c>
      <c r="DX93" s="171"/>
      <c r="DY93" s="68">
        <f t="shared" si="324"/>
        <v>0.64</v>
      </c>
      <c r="DZ93" s="69">
        <f t="shared" si="325"/>
        <v>0</v>
      </c>
      <c r="EA93" s="70" t="s">
        <v>174</v>
      </c>
      <c r="EB93" s="71" t="s">
        <v>175</v>
      </c>
      <c r="EC93" s="77">
        <f>+AV93</f>
        <v>30</v>
      </c>
      <c r="ED93" s="71"/>
      <c r="EE93" s="71"/>
      <c r="EF93" s="68">
        <f t="shared" si="327"/>
        <v>1</v>
      </c>
      <c r="EG93" s="69">
        <f t="shared" si="328"/>
        <v>0</v>
      </c>
      <c r="EH93" s="70" t="s">
        <v>174</v>
      </c>
      <c r="EI93" s="71" t="s">
        <v>175</v>
      </c>
      <c r="EJ93" s="78"/>
      <c r="EK93" s="78">
        <v>2024</v>
      </c>
      <c r="EL93" s="79" t="str">
        <f>+VLOOKUP(C93,[1]Listas_desplega!$AI$22:$AJ$44,2,0)</f>
        <v>DC_ES</v>
      </c>
      <c r="EM93" s="79" t="str">
        <f>+VLOOKUP(I93,[1]Listas_desplega!$BY$2:$BZ$7,2,0)</f>
        <v>T_2</v>
      </c>
      <c r="EN93" s="79" t="str">
        <f>+VLOOKUP(J93,[1]Listas_desplega!$BY$10:$BZ$23,2,0)</f>
        <v>T_2_C_3</v>
      </c>
      <c r="EO93" s="79" t="str">
        <f>+VLOOKUP(K93,[1]Listas_desplega!$BY$27:$BZ$54,2,0)</f>
        <v>T_2_C_3_ET_5</v>
      </c>
      <c r="EP93" s="79" t="str">
        <f>+VLOOKUP(L93,[1]Listas_desplega!$BY$57:$BZ$105,2,0)</f>
        <v>T_2_C_3_ET_5_CPT_2</v>
      </c>
      <c r="EQ93" s="80" t="str">
        <f>+VLOOKUP(M93,[1]Listas_desplega!$J$2:$K$11,2,FALSE)</f>
        <v>Eje_E_8</v>
      </c>
      <c r="ER93" s="80"/>
    </row>
    <row r="94" spans="1:148" s="81" customFormat="1" x14ac:dyDescent="0.25">
      <c r="A94" s="51" t="str">
        <f t="shared" si="337"/>
        <v>49_VES_2024</v>
      </c>
      <c r="B94" s="52" t="s">
        <v>625</v>
      </c>
      <c r="C94" s="53" t="s">
        <v>712</v>
      </c>
      <c r="D94" s="53" t="s">
        <v>731</v>
      </c>
      <c r="E94" s="54" t="s">
        <v>154</v>
      </c>
      <c r="F94" s="54" t="s">
        <v>155</v>
      </c>
      <c r="G94" s="54" t="s">
        <v>589</v>
      </c>
      <c r="H94" s="54" t="s">
        <v>628</v>
      </c>
      <c r="I94" s="54" t="s">
        <v>158</v>
      </c>
      <c r="J94" s="54" t="s">
        <v>198</v>
      </c>
      <c r="K94" s="54" t="s">
        <v>713</v>
      </c>
      <c r="L94" s="54" t="s">
        <v>714</v>
      </c>
      <c r="M94" s="52" t="s">
        <v>630</v>
      </c>
      <c r="N94" s="56" t="s">
        <v>676</v>
      </c>
      <c r="O94" s="60">
        <v>49</v>
      </c>
      <c r="P94" s="54" t="s">
        <v>746</v>
      </c>
      <c r="Q94" s="61" t="s">
        <v>165</v>
      </c>
      <c r="R94" s="61" t="s">
        <v>387</v>
      </c>
      <c r="S94" s="54" t="s">
        <v>747</v>
      </c>
      <c r="T94" s="60" t="s">
        <v>181</v>
      </c>
      <c r="U94" s="60" t="s">
        <v>182</v>
      </c>
      <c r="V94" s="60">
        <v>0</v>
      </c>
      <c r="W94" s="54" t="s">
        <v>748</v>
      </c>
      <c r="X94" s="60" t="s">
        <v>171</v>
      </c>
      <c r="Y94" s="52"/>
      <c r="Z94" s="61"/>
      <c r="AA94" s="61"/>
      <c r="AB94" s="61"/>
      <c r="AC94" s="61"/>
      <c r="AD94" s="61"/>
      <c r="AE94" s="61"/>
      <c r="AF94" s="61"/>
      <c r="AG94" s="61"/>
      <c r="AH94" s="60"/>
      <c r="AI94" s="60"/>
      <c r="AJ94" s="60"/>
      <c r="AK94" s="60"/>
      <c r="AL94" s="60"/>
      <c r="AM94" s="60"/>
      <c r="AN94" s="60"/>
      <c r="AO94" s="60"/>
      <c r="AP94" s="60"/>
      <c r="AQ94" s="60"/>
      <c r="AR94" s="62"/>
      <c r="AS94" s="60"/>
      <c r="AT94" s="60">
        <v>0</v>
      </c>
      <c r="AU94" s="60">
        <v>100</v>
      </c>
      <c r="AV94" s="57">
        <v>95</v>
      </c>
      <c r="AW94" s="60">
        <v>98</v>
      </c>
      <c r="AX94" s="60">
        <v>100</v>
      </c>
      <c r="AY94" s="60">
        <v>98</v>
      </c>
      <c r="AZ94" s="60"/>
      <c r="BA94" s="60"/>
      <c r="BB94" s="60"/>
      <c r="BC94" s="64"/>
      <c r="BD94" s="177">
        <v>0</v>
      </c>
      <c r="BE94" s="170"/>
      <c r="BF94" s="171" t="s">
        <v>723</v>
      </c>
      <c r="BG94" s="68">
        <f t="shared" si="292"/>
        <v>0</v>
      </c>
      <c r="BH94" s="69">
        <f t="shared" si="293"/>
        <v>0</v>
      </c>
      <c r="BI94" s="70" t="s">
        <v>174</v>
      </c>
      <c r="BJ94" s="71" t="s">
        <v>175</v>
      </c>
      <c r="BK94" s="86">
        <v>0</v>
      </c>
      <c r="BL94" s="170"/>
      <c r="BM94" s="171" t="s">
        <v>723</v>
      </c>
      <c r="BN94" s="68">
        <f t="shared" si="294"/>
        <v>0</v>
      </c>
      <c r="BO94" s="69">
        <f t="shared" si="295"/>
        <v>0</v>
      </c>
      <c r="BP94" s="70" t="s">
        <v>174</v>
      </c>
      <c r="BQ94" s="71" t="s">
        <v>175</v>
      </c>
      <c r="BR94" s="86">
        <v>15</v>
      </c>
      <c r="BS94" s="85">
        <v>14.29</v>
      </c>
      <c r="BT94" s="71" t="s">
        <v>749</v>
      </c>
      <c r="BU94" s="68">
        <f t="shared" si="296"/>
        <v>0.15789473684210525</v>
      </c>
      <c r="BV94" s="69">
        <f t="shared" ref="BV94:BV95" si="362">+IF(BW94="SI",IFERROR((IF(BW94="SI",BS94,0)/AV94),"REVISAR"),0)</f>
        <v>0.15042105263157893</v>
      </c>
      <c r="BW94" s="70" t="s">
        <v>186</v>
      </c>
      <c r="BX94" s="67" t="s">
        <v>750</v>
      </c>
      <c r="BY94" s="86">
        <f>+BR94</f>
        <v>15</v>
      </c>
      <c r="BZ94" s="207">
        <f t="shared" si="356"/>
        <v>15</v>
      </c>
      <c r="CA94" s="171"/>
      <c r="CB94" s="68">
        <f t="shared" si="300"/>
        <v>0.15789473684210525</v>
      </c>
      <c r="CC94" s="69">
        <f t="shared" ref="CC94:CC95" si="363">+IF(CD94="SI",IFERROR((IF(CD94="SI",BZ94,0)/AV94),"REVISAR"),0)</f>
        <v>0</v>
      </c>
      <c r="CD94" s="70" t="s">
        <v>174</v>
      </c>
      <c r="CE94" s="71" t="s">
        <v>175</v>
      </c>
      <c r="CF94" s="86">
        <f>+BY94</f>
        <v>15</v>
      </c>
      <c r="CG94" s="207">
        <f t="shared" si="357"/>
        <v>0</v>
      </c>
      <c r="CH94" s="171"/>
      <c r="CI94" s="68">
        <f t="shared" si="304"/>
        <v>0.15789473684210525</v>
      </c>
      <c r="CJ94" s="69">
        <f t="shared" si="305"/>
        <v>0</v>
      </c>
      <c r="CK94" s="70" t="s">
        <v>174</v>
      </c>
      <c r="CL94" s="71" t="s">
        <v>175</v>
      </c>
      <c r="CM94" s="86"/>
      <c r="CN94" s="71"/>
      <c r="CO94" s="71"/>
      <c r="CP94" s="68">
        <f t="shared" si="306"/>
        <v>0</v>
      </c>
      <c r="CQ94" s="69">
        <f t="shared" si="307"/>
        <v>0</v>
      </c>
      <c r="CR94" s="70" t="s">
        <v>174</v>
      </c>
      <c r="CS94" s="71" t="s">
        <v>175</v>
      </c>
      <c r="CT94" s="86">
        <f>+CM94</f>
        <v>0</v>
      </c>
      <c r="CU94" s="207">
        <f t="shared" si="358"/>
        <v>0</v>
      </c>
      <c r="CV94" s="171"/>
      <c r="CW94" s="68">
        <f t="shared" si="310"/>
        <v>0</v>
      </c>
      <c r="CX94" s="69">
        <f t="shared" si="311"/>
        <v>0</v>
      </c>
      <c r="CY94" s="70" t="s">
        <v>174</v>
      </c>
      <c r="CZ94" s="71" t="s">
        <v>175</v>
      </c>
      <c r="DA94" s="77">
        <f>+CT94</f>
        <v>0</v>
      </c>
      <c r="DB94" s="207">
        <f t="shared" si="359"/>
        <v>0</v>
      </c>
      <c r="DC94" s="171"/>
      <c r="DD94" s="68">
        <f t="shared" si="314"/>
        <v>0</v>
      </c>
      <c r="DE94" s="69">
        <f t="shared" si="315"/>
        <v>0</v>
      </c>
      <c r="DF94" s="70" t="s">
        <v>174</v>
      </c>
      <c r="DG94" s="71" t="s">
        <v>175</v>
      </c>
      <c r="DH94" s="77"/>
      <c r="DI94" s="71"/>
      <c r="DJ94" s="71"/>
      <c r="DK94" s="68">
        <f t="shared" si="316"/>
        <v>0</v>
      </c>
      <c r="DL94" s="69">
        <f t="shared" si="317"/>
        <v>0</v>
      </c>
      <c r="DM94" s="70" t="s">
        <v>174</v>
      </c>
      <c r="DN94" s="71" t="s">
        <v>175</v>
      </c>
      <c r="DO94" s="77">
        <f>+DH94</f>
        <v>0</v>
      </c>
      <c r="DP94" s="207">
        <f t="shared" si="360"/>
        <v>0</v>
      </c>
      <c r="DQ94" s="171"/>
      <c r="DR94" s="68">
        <f t="shared" si="320"/>
        <v>0</v>
      </c>
      <c r="DS94" s="69">
        <f t="shared" si="321"/>
        <v>0</v>
      </c>
      <c r="DT94" s="70" t="s">
        <v>174</v>
      </c>
      <c r="DU94" s="71" t="s">
        <v>175</v>
      </c>
      <c r="DV94" s="77">
        <f>+DO94</f>
        <v>0</v>
      </c>
      <c r="DW94" s="207">
        <f t="shared" si="361"/>
        <v>0</v>
      </c>
      <c r="DX94" s="171"/>
      <c r="DY94" s="68">
        <f t="shared" si="324"/>
        <v>0</v>
      </c>
      <c r="DZ94" s="69">
        <f t="shared" si="325"/>
        <v>0</v>
      </c>
      <c r="EA94" s="70" t="s">
        <v>174</v>
      </c>
      <c r="EB94" s="71" t="s">
        <v>175</v>
      </c>
      <c r="EC94" s="77">
        <f>+AV94</f>
        <v>95</v>
      </c>
      <c r="ED94" s="71"/>
      <c r="EE94" s="71"/>
      <c r="EF94" s="68">
        <f t="shared" si="327"/>
        <v>1</v>
      </c>
      <c r="EG94" s="69">
        <f t="shared" si="328"/>
        <v>0</v>
      </c>
      <c r="EH94" s="70" t="s">
        <v>174</v>
      </c>
      <c r="EI94" s="71" t="s">
        <v>175</v>
      </c>
      <c r="EJ94" s="78" t="s">
        <v>751</v>
      </c>
      <c r="EK94" s="78">
        <v>2024</v>
      </c>
      <c r="EL94" s="79" t="str">
        <f>+VLOOKUP(C94,[1]Listas_desplega!$AI$22:$AJ$44,2,0)</f>
        <v>DC_ES</v>
      </c>
      <c r="EM94" s="79" t="str">
        <f>+VLOOKUP(I94,[1]Listas_desplega!$BY$2:$BZ$7,2,0)</f>
        <v>T_2</v>
      </c>
      <c r="EN94" s="79" t="str">
        <f>+VLOOKUP(J94,[1]Listas_desplega!$BY$10:$BZ$23,2,0)</f>
        <v>T_2_C_3</v>
      </c>
      <c r="EO94" s="79" t="str">
        <f>+VLOOKUP(K94,[1]Listas_desplega!$BY$27:$BZ$54,2,0)</f>
        <v>T_2_C_3_ET_5</v>
      </c>
      <c r="EP94" s="79" t="str">
        <f>+VLOOKUP(L94,[1]Listas_desplega!$BY$57:$BZ$105,2,0)</f>
        <v>T_2_C_3_ET_5_CPT_2</v>
      </c>
      <c r="EQ94" s="80" t="str">
        <f>+VLOOKUP(M94,[1]Listas_desplega!$J$2:$K$11,2,FALSE)</f>
        <v>Eje_E_8</v>
      </c>
      <c r="ER94" s="80"/>
    </row>
    <row r="95" spans="1:148" s="81" customFormat="1" x14ac:dyDescent="0.25">
      <c r="A95" s="51" t="str">
        <f t="shared" si="337"/>
        <v>50_VES_2024</v>
      </c>
      <c r="B95" s="52" t="s">
        <v>625</v>
      </c>
      <c r="C95" s="53" t="s">
        <v>712</v>
      </c>
      <c r="D95" s="53" t="s">
        <v>731</v>
      </c>
      <c r="E95" s="54" t="s">
        <v>154</v>
      </c>
      <c r="F95" s="54" t="s">
        <v>155</v>
      </c>
      <c r="G95" s="54" t="s">
        <v>589</v>
      </c>
      <c r="H95" s="54" t="s">
        <v>628</v>
      </c>
      <c r="I95" s="54" t="s">
        <v>158</v>
      </c>
      <c r="J95" s="54" t="s">
        <v>198</v>
      </c>
      <c r="K95" s="54" t="s">
        <v>713</v>
      </c>
      <c r="L95" s="54" t="s">
        <v>714</v>
      </c>
      <c r="M95" s="52" t="s">
        <v>630</v>
      </c>
      <c r="N95" s="56" t="s">
        <v>676</v>
      </c>
      <c r="O95" s="60">
        <v>50</v>
      </c>
      <c r="P95" s="54" t="s">
        <v>752</v>
      </c>
      <c r="Q95" s="61" t="s">
        <v>165</v>
      </c>
      <c r="R95" s="59" t="s">
        <v>387</v>
      </c>
      <c r="S95" s="54" t="s">
        <v>753</v>
      </c>
      <c r="T95" s="60" t="s">
        <v>181</v>
      </c>
      <c r="U95" s="60" t="s">
        <v>182</v>
      </c>
      <c r="V95" s="60">
        <v>0</v>
      </c>
      <c r="W95" s="54" t="s">
        <v>754</v>
      </c>
      <c r="X95" s="60" t="s">
        <v>171</v>
      </c>
      <c r="Y95" s="52"/>
      <c r="Z95" s="61"/>
      <c r="AA95" s="61"/>
      <c r="AB95" s="61"/>
      <c r="AC95" s="61"/>
      <c r="AD95" s="61"/>
      <c r="AE95" s="61"/>
      <c r="AF95" s="61"/>
      <c r="AG95" s="61"/>
      <c r="AH95" s="61"/>
      <c r="AI95" s="61"/>
      <c r="AJ95" s="61"/>
      <c r="AK95" s="61"/>
      <c r="AL95" s="61"/>
      <c r="AM95" s="61"/>
      <c r="AN95" s="61"/>
      <c r="AO95" s="61"/>
      <c r="AP95" s="61"/>
      <c r="AQ95" s="61"/>
      <c r="AR95" s="62"/>
      <c r="AS95" s="61"/>
      <c r="AT95" s="61">
        <v>22</v>
      </c>
      <c r="AU95" s="61">
        <v>24</v>
      </c>
      <c r="AV95" s="61">
        <v>26</v>
      </c>
      <c r="AW95" s="61">
        <v>28</v>
      </c>
      <c r="AX95" s="61">
        <v>30</v>
      </c>
      <c r="AY95" s="61">
        <v>30</v>
      </c>
      <c r="AZ95" s="61"/>
      <c r="BA95" s="61"/>
      <c r="BB95" s="61"/>
      <c r="BC95" s="116"/>
      <c r="BD95" s="177">
        <v>0</v>
      </c>
      <c r="BE95" s="170"/>
      <c r="BF95" s="171" t="s">
        <v>723</v>
      </c>
      <c r="BG95" s="68">
        <f t="shared" si="292"/>
        <v>0</v>
      </c>
      <c r="BH95" s="69">
        <f t="shared" si="293"/>
        <v>0</v>
      </c>
      <c r="BI95" s="70" t="s">
        <v>174</v>
      </c>
      <c r="BJ95" s="71" t="s">
        <v>175</v>
      </c>
      <c r="BK95" s="86">
        <v>0</v>
      </c>
      <c r="BL95" s="170"/>
      <c r="BM95" s="171" t="s">
        <v>723</v>
      </c>
      <c r="BN95" s="68">
        <f t="shared" si="294"/>
        <v>0</v>
      </c>
      <c r="BO95" s="69">
        <f t="shared" si="295"/>
        <v>0</v>
      </c>
      <c r="BP95" s="70" t="s">
        <v>174</v>
      </c>
      <c r="BQ95" s="71" t="s">
        <v>175</v>
      </c>
      <c r="BR95" s="86">
        <v>26</v>
      </c>
      <c r="BS95" s="85">
        <v>26.6</v>
      </c>
      <c r="BT95" s="71" t="s">
        <v>755</v>
      </c>
      <c r="BU95" s="68">
        <f t="shared" si="296"/>
        <v>1</v>
      </c>
      <c r="BV95" s="69">
        <f t="shared" si="362"/>
        <v>1.0230769230769232</v>
      </c>
      <c r="BW95" s="70" t="s">
        <v>186</v>
      </c>
      <c r="BX95" s="67" t="s">
        <v>750</v>
      </c>
      <c r="BY95" s="86">
        <f>+BR95</f>
        <v>26</v>
      </c>
      <c r="BZ95" s="207">
        <f t="shared" si="356"/>
        <v>26</v>
      </c>
      <c r="CA95" s="171"/>
      <c r="CB95" s="68">
        <f t="shared" si="300"/>
        <v>1</v>
      </c>
      <c r="CC95" s="69">
        <f t="shared" si="363"/>
        <v>0</v>
      </c>
      <c r="CD95" s="70" t="s">
        <v>174</v>
      </c>
      <c r="CE95" s="71" t="s">
        <v>175</v>
      </c>
      <c r="CF95" s="86">
        <f>+BY95</f>
        <v>26</v>
      </c>
      <c r="CG95" s="207">
        <f t="shared" si="357"/>
        <v>0</v>
      </c>
      <c r="CH95" s="171"/>
      <c r="CI95" s="68">
        <f t="shared" si="304"/>
        <v>1</v>
      </c>
      <c r="CJ95" s="69">
        <f t="shared" si="305"/>
        <v>0</v>
      </c>
      <c r="CK95" s="70" t="s">
        <v>174</v>
      </c>
      <c r="CL95" s="71" t="s">
        <v>175</v>
      </c>
      <c r="CM95" s="86">
        <v>26</v>
      </c>
      <c r="CN95" s="71"/>
      <c r="CO95" s="71"/>
      <c r="CP95" s="68">
        <f t="shared" si="306"/>
        <v>1</v>
      </c>
      <c r="CQ95" s="69">
        <f t="shared" si="307"/>
        <v>0</v>
      </c>
      <c r="CR95" s="70" t="s">
        <v>174</v>
      </c>
      <c r="CS95" s="71" t="s">
        <v>175</v>
      </c>
      <c r="CT95" s="86">
        <f>+CM95</f>
        <v>26</v>
      </c>
      <c r="CU95" s="207">
        <f t="shared" si="358"/>
        <v>0</v>
      </c>
      <c r="CV95" s="171"/>
      <c r="CW95" s="68">
        <f t="shared" si="310"/>
        <v>1</v>
      </c>
      <c r="CX95" s="69">
        <f t="shared" si="311"/>
        <v>0</v>
      </c>
      <c r="CY95" s="70" t="s">
        <v>174</v>
      </c>
      <c r="CZ95" s="71" t="s">
        <v>175</v>
      </c>
      <c r="DA95" s="77">
        <f>+CT95</f>
        <v>26</v>
      </c>
      <c r="DB95" s="207">
        <f t="shared" si="359"/>
        <v>0</v>
      </c>
      <c r="DC95" s="171"/>
      <c r="DD95" s="68">
        <f t="shared" si="314"/>
        <v>1</v>
      </c>
      <c r="DE95" s="69">
        <f t="shared" si="315"/>
        <v>0</v>
      </c>
      <c r="DF95" s="70" t="s">
        <v>174</v>
      </c>
      <c r="DG95" s="71" t="s">
        <v>175</v>
      </c>
      <c r="DH95" s="77">
        <v>26</v>
      </c>
      <c r="DI95" s="71"/>
      <c r="DJ95" s="71"/>
      <c r="DK95" s="68">
        <f t="shared" si="316"/>
        <v>1</v>
      </c>
      <c r="DL95" s="69">
        <f t="shared" si="317"/>
        <v>0</v>
      </c>
      <c r="DM95" s="70" t="s">
        <v>174</v>
      </c>
      <c r="DN95" s="71" t="s">
        <v>175</v>
      </c>
      <c r="DO95" s="77">
        <f>+DH95</f>
        <v>26</v>
      </c>
      <c r="DP95" s="207">
        <f t="shared" si="360"/>
        <v>0</v>
      </c>
      <c r="DQ95" s="171"/>
      <c r="DR95" s="68">
        <f t="shared" si="320"/>
        <v>1</v>
      </c>
      <c r="DS95" s="69">
        <f t="shared" si="321"/>
        <v>0</v>
      </c>
      <c r="DT95" s="70" t="s">
        <v>174</v>
      </c>
      <c r="DU95" s="71" t="s">
        <v>175</v>
      </c>
      <c r="DV95" s="77">
        <f>+DO95</f>
        <v>26</v>
      </c>
      <c r="DW95" s="207">
        <f t="shared" si="361"/>
        <v>0</v>
      </c>
      <c r="DX95" s="171"/>
      <c r="DY95" s="68">
        <f t="shared" si="324"/>
        <v>1</v>
      </c>
      <c r="DZ95" s="69">
        <f t="shared" si="325"/>
        <v>0</v>
      </c>
      <c r="EA95" s="70" t="s">
        <v>174</v>
      </c>
      <c r="EB95" s="71" t="s">
        <v>175</v>
      </c>
      <c r="EC95" s="77">
        <f>+AV95</f>
        <v>26</v>
      </c>
      <c r="ED95" s="71"/>
      <c r="EE95" s="71"/>
      <c r="EF95" s="68">
        <f t="shared" si="327"/>
        <v>1</v>
      </c>
      <c r="EG95" s="69">
        <f t="shared" si="328"/>
        <v>0</v>
      </c>
      <c r="EH95" s="70" t="s">
        <v>174</v>
      </c>
      <c r="EI95" s="71" t="s">
        <v>175</v>
      </c>
      <c r="EJ95" s="78"/>
      <c r="EK95" s="78">
        <v>2024</v>
      </c>
      <c r="EL95" s="79" t="str">
        <f>+VLOOKUP(C95,[1]Listas_desplega!$AI$22:$AJ$44,2,0)</f>
        <v>DC_ES</v>
      </c>
      <c r="EM95" s="79" t="str">
        <f>+VLOOKUP(I95,[1]Listas_desplega!$BY$2:$BZ$7,2,0)</f>
        <v>T_2</v>
      </c>
      <c r="EN95" s="79" t="str">
        <f>+VLOOKUP(J95,[1]Listas_desplega!$BY$10:$BZ$23,2,0)</f>
        <v>T_2_C_3</v>
      </c>
      <c r="EO95" s="79" t="str">
        <f>+VLOOKUP(K95,[1]Listas_desplega!$BY$27:$BZ$54,2,0)</f>
        <v>T_2_C_3_ET_5</v>
      </c>
      <c r="EP95" s="79" t="str">
        <f>+VLOOKUP(L95,[1]Listas_desplega!$BY$57:$BZ$105,2,0)</f>
        <v>T_2_C_3_ET_5_CPT_2</v>
      </c>
      <c r="EQ95" s="80" t="str">
        <f>+VLOOKUP(M95,[1]Listas_desplega!$J$2:$K$11,2,FALSE)</f>
        <v>Eje_E_8</v>
      </c>
      <c r="ER95" s="80"/>
    </row>
    <row r="96" spans="1:148" s="81" customFormat="1" x14ac:dyDescent="0.25">
      <c r="A96" s="51" t="str">
        <f t="shared" si="337"/>
        <v>51_TRANSVERSALES_2024</v>
      </c>
      <c r="B96" s="52" t="s">
        <v>756</v>
      </c>
      <c r="C96" s="53" t="s">
        <v>757</v>
      </c>
      <c r="D96" s="53" t="s">
        <v>758</v>
      </c>
      <c r="E96" s="54" t="s">
        <v>759</v>
      </c>
      <c r="F96" s="54" t="s">
        <v>760</v>
      </c>
      <c r="G96" s="54" t="s">
        <v>761</v>
      </c>
      <c r="H96" s="90" t="s">
        <v>175</v>
      </c>
      <c r="I96" s="54" t="s">
        <v>457</v>
      </c>
      <c r="J96" s="90" t="s">
        <v>458</v>
      </c>
      <c r="K96" s="90" t="s">
        <v>459</v>
      </c>
      <c r="L96" s="90" t="s">
        <v>762</v>
      </c>
      <c r="M96" s="52" t="s">
        <v>763</v>
      </c>
      <c r="N96" s="56" t="s">
        <v>764</v>
      </c>
      <c r="O96" s="60">
        <v>51</v>
      </c>
      <c r="P96" s="54" t="s">
        <v>765</v>
      </c>
      <c r="Q96" s="61" t="s">
        <v>211</v>
      </c>
      <c r="R96" s="58" t="s">
        <v>387</v>
      </c>
      <c r="S96" s="90" t="s">
        <v>766</v>
      </c>
      <c r="T96" s="60" t="s">
        <v>181</v>
      </c>
      <c r="U96" s="60" t="s">
        <v>169</v>
      </c>
      <c r="V96" s="57">
        <v>0</v>
      </c>
      <c r="W96" s="54" t="s">
        <v>767</v>
      </c>
      <c r="X96" s="60" t="s">
        <v>171</v>
      </c>
      <c r="Y96" s="52"/>
      <c r="Z96" s="61"/>
      <c r="AA96" s="61"/>
      <c r="AB96" s="61"/>
      <c r="AC96" s="61"/>
      <c r="AD96" s="61"/>
      <c r="AE96" s="61"/>
      <c r="AF96" s="61"/>
      <c r="AG96" s="61"/>
      <c r="AH96" s="61"/>
      <c r="AI96" s="61"/>
      <c r="AJ96" s="61"/>
      <c r="AK96" s="61"/>
      <c r="AL96" s="61"/>
      <c r="AM96" s="61"/>
      <c r="AN96" s="61"/>
      <c r="AO96" s="61"/>
      <c r="AP96" s="61"/>
      <c r="AQ96" s="61"/>
      <c r="AR96" s="160"/>
      <c r="AS96" s="61"/>
      <c r="AT96" s="208"/>
      <c r="AU96" s="61">
        <v>0</v>
      </c>
      <c r="AV96" s="61">
        <v>90</v>
      </c>
      <c r="AW96" s="61">
        <v>90</v>
      </c>
      <c r="AX96" s="61">
        <v>90</v>
      </c>
      <c r="AY96" s="61">
        <v>90</v>
      </c>
      <c r="AZ96" s="209"/>
      <c r="BA96" s="209"/>
      <c r="BB96" s="209"/>
      <c r="BC96" s="210"/>
      <c r="BD96" s="76">
        <v>0</v>
      </c>
      <c r="BE96" s="211"/>
      <c r="BF96" s="212"/>
      <c r="BG96" s="68">
        <f t="shared" si="292"/>
        <v>0</v>
      </c>
      <c r="BH96" s="69">
        <f t="shared" si="293"/>
        <v>0</v>
      </c>
      <c r="BI96" s="70" t="s">
        <v>174</v>
      </c>
      <c r="BJ96" s="67" t="s">
        <v>768</v>
      </c>
      <c r="BK96" s="86">
        <v>0</v>
      </c>
      <c r="BL96" s="207">
        <f t="shared" ref="BL96:BL97" si="364">IF(BI96="SI",BE96,0)</f>
        <v>0</v>
      </c>
      <c r="BM96" s="212"/>
      <c r="BN96" s="68">
        <f t="shared" si="294"/>
        <v>0</v>
      </c>
      <c r="BO96" s="69">
        <f t="shared" si="295"/>
        <v>0</v>
      </c>
      <c r="BP96" s="70" t="s">
        <v>174</v>
      </c>
      <c r="BQ96" s="67" t="s">
        <v>769</v>
      </c>
      <c r="BR96" s="86">
        <v>0</v>
      </c>
      <c r="BS96" s="75">
        <v>0</v>
      </c>
      <c r="BT96" s="213" t="s">
        <v>770</v>
      </c>
      <c r="BU96" s="68">
        <f t="shared" si="296"/>
        <v>0</v>
      </c>
      <c r="BV96" s="69">
        <f>+IF(BW96="SI",IFERROR((IF(BW96="SI",BS96,0)/AV96),"REVISAR"),0)</f>
        <v>0</v>
      </c>
      <c r="BW96" s="70" t="s">
        <v>174</v>
      </c>
      <c r="BX96" s="71" t="s">
        <v>175</v>
      </c>
      <c r="BY96" s="86">
        <v>0</v>
      </c>
      <c r="BZ96" s="75">
        <f>IF(BW96="SI",BS96,0)</f>
        <v>0</v>
      </c>
      <c r="CA96" s="213"/>
      <c r="CB96" s="68">
        <f t="shared" si="300"/>
        <v>0</v>
      </c>
      <c r="CC96" s="69">
        <f>+IF(CD96="SI",IFERROR((IF(CD96="SI",BZ96,0)/AV96),"REVISAR"),0)</f>
        <v>0</v>
      </c>
      <c r="CD96" s="70" t="s">
        <v>174</v>
      </c>
      <c r="CE96" s="71" t="s">
        <v>175</v>
      </c>
      <c r="CF96" s="76">
        <v>0</v>
      </c>
      <c r="CG96" s="75">
        <f>IF(CD96="SI",BZ96,0)</f>
        <v>0</v>
      </c>
      <c r="CH96" s="213"/>
      <c r="CI96" s="68">
        <f t="shared" si="304"/>
        <v>0</v>
      </c>
      <c r="CJ96" s="69">
        <f t="shared" si="305"/>
        <v>0</v>
      </c>
      <c r="CK96" s="70" t="s">
        <v>174</v>
      </c>
      <c r="CL96" s="71" t="s">
        <v>175</v>
      </c>
      <c r="CM96" s="77">
        <v>90</v>
      </c>
      <c r="CN96" s="214"/>
      <c r="CO96" s="213"/>
      <c r="CP96" s="68">
        <f t="shared" si="306"/>
        <v>1</v>
      </c>
      <c r="CQ96" s="69">
        <f t="shared" si="307"/>
        <v>0</v>
      </c>
      <c r="CR96" s="70" t="s">
        <v>174</v>
      </c>
      <c r="CS96" s="71" t="s">
        <v>175</v>
      </c>
      <c r="CT96" s="148">
        <v>0.9</v>
      </c>
      <c r="CU96" s="75">
        <f>IF(CR96="SI",CN96,0)</f>
        <v>0</v>
      </c>
      <c r="CV96" s="213"/>
      <c r="CW96" s="68">
        <f t="shared" si="310"/>
        <v>0.01</v>
      </c>
      <c r="CX96" s="69">
        <f t="shared" si="311"/>
        <v>0</v>
      </c>
      <c r="CY96" s="70" t="s">
        <v>174</v>
      </c>
      <c r="CZ96" s="71" t="s">
        <v>175</v>
      </c>
      <c r="DA96" s="77">
        <v>90</v>
      </c>
      <c r="DB96" s="75">
        <f>IF(CY96="SI",CU96,0)</f>
        <v>0</v>
      </c>
      <c r="DC96" s="213"/>
      <c r="DD96" s="68">
        <f t="shared" si="314"/>
        <v>1</v>
      </c>
      <c r="DE96" s="69">
        <f t="shared" si="315"/>
        <v>0</v>
      </c>
      <c r="DF96" s="70" t="s">
        <v>174</v>
      </c>
      <c r="DG96" s="71" t="s">
        <v>175</v>
      </c>
      <c r="DH96" s="77">
        <v>90</v>
      </c>
      <c r="DI96" s="75">
        <f>IF(DF96="SI",DB96,0)</f>
        <v>0</v>
      </c>
      <c r="DJ96" s="213"/>
      <c r="DK96" s="68">
        <f t="shared" si="316"/>
        <v>1</v>
      </c>
      <c r="DL96" s="69">
        <f t="shared" si="317"/>
        <v>0</v>
      </c>
      <c r="DM96" s="70" t="s">
        <v>174</v>
      </c>
      <c r="DN96" s="71" t="s">
        <v>175</v>
      </c>
      <c r="DO96" s="77">
        <v>90</v>
      </c>
      <c r="DP96" s="75">
        <f>IF(DM96="SI",DI96,0)</f>
        <v>0</v>
      </c>
      <c r="DQ96" s="213"/>
      <c r="DR96" s="68">
        <f t="shared" si="320"/>
        <v>1</v>
      </c>
      <c r="DS96" s="69">
        <f t="shared" si="321"/>
        <v>0</v>
      </c>
      <c r="DT96" s="70" t="s">
        <v>174</v>
      </c>
      <c r="DU96" s="71" t="s">
        <v>175</v>
      </c>
      <c r="DV96" s="77">
        <v>90</v>
      </c>
      <c r="DW96" s="75">
        <f>IF(DT96="SI",DP96,0)</f>
        <v>0</v>
      </c>
      <c r="DX96" s="213"/>
      <c r="DY96" s="68">
        <f t="shared" si="324"/>
        <v>1</v>
      </c>
      <c r="DZ96" s="69">
        <f t="shared" si="325"/>
        <v>0</v>
      </c>
      <c r="EA96" s="70" t="s">
        <v>174</v>
      </c>
      <c r="EB96" s="71" t="s">
        <v>175</v>
      </c>
      <c r="EC96" s="77">
        <v>90</v>
      </c>
      <c r="ED96" s="214"/>
      <c r="EE96" s="213"/>
      <c r="EF96" s="68">
        <f t="shared" si="327"/>
        <v>1</v>
      </c>
      <c r="EG96" s="69">
        <f t="shared" si="328"/>
        <v>0</v>
      </c>
      <c r="EH96" s="70" t="s">
        <v>174</v>
      </c>
      <c r="EI96" s="71" t="s">
        <v>175</v>
      </c>
      <c r="EJ96" s="80"/>
      <c r="EK96" s="78">
        <v>2024</v>
      </c>
      <c r="EL96" s="79" t="str">
        <f>+VLOOKUP(C96,[1]Listas_desplega!$AI$22:$AJ$44,2,0)</f>
        <v>D_MEN</v>
      </c>
      <c r="EM96" s="79" t="str">
        <f>+VLOOKUP(I96,[1]Listas_desplega!$BY$2:$BZ$7,2,0)</f>
        <v>T_5</v>
      </c>
      <c r="EN96" s="79" t="str">
        <f>+VLOOKUP(J96,[1]Listas_desplega!$BY$10:$BZ$23,2,0)</f>
        <v>T_5_C_1</v>
      </c>
      <c r="EO96" s="79" t="str">
        <f>+VLOOKUP(K96,[1]Listas_desplega!$BY$27:$BZ$54,2,0)</f>
        <v>T_5_C_1_ET_1</v>
      </c>
      <c r="EP96" s="79" t="str">
        <f>+VLOOKUP(L96,[1]Listas_desplega!$BY$57:$BZ$105,2,0)</f>
        <v>T_5_C_1_ET_1_CPT_6</v>
      </c>
      <c r="EQ96" s="80" t="str">
        <f>+VLOOKUP(M96,[1]Listas_desplega!$J$2:$K$11,2,FALSE)</f>
        <v>Eje_E_9</v>
      </c>
      <c r="ER96" s="80"/>
    </row>
    <row r="97" spans="1:148" s="81" customFormat="1" x14ac:dyDescent="0.25">
      <c r="A97" s="51" t="str">
        <f t="shared" si="337"/>
        <v>52_TRANSVERSALES_2024</v>
      </c>
      <c r="B97" s="52" t="s">
        <v>756</v>
      </c>
      <c r="C97" s="53" t="s">
        <v>757</v>
      </c>
      <c r="D97" s="53" t="s">
        <v>758</v>
      </c>
      <c r="E97" s="54" t="s">
        <v>759</v>
      </c>
      <c r="F97" s="54" t="s">
        <v>760</v>
      </c>
      <c r="G97" s="54" t="s">
        <v>761</v>
      </c>
      <c r="H97" s="90" t="s">
        <v>175</v>
      </c>
      <c r="I97" s="54" t="s">
        <v>457</v>
      </c>
      <c r="J97" s="90" t="s">
        <v>458</v>
      </c>
      <c r="K97" s="90" t="s">
        <v>459</v>
      </c>
      <c r="L97" s="90" t="s">
        <v>762</v>
      </c>
      <c r="M97" s="52" t="s">
        <v>763</v>
      </c>
      <c r="N97" s="56" t="s">
        <v>764</v>
      </c>
      <c r="O97" s="60">
        <v>52</v>
      </c>
      <c r="P97" s="54" t="s">
        <v>771</v>
      </c>
      <c r="Q97" s="61" t="s">
        <v>165</v>
      </c>
      <c r="R97" s="58" t="s">
        <v>387</v>
      </c>
      <c r="S97" s="90" t="s">
        <v>772</v>
      </c>
      <c r="T97" s="60" t="s">
        <v>168</v>
      </c>
      <c r="U97" s="60" t="s">
        <v>182</v>
      </c>
      <c r="V97" s="57">
        <v>0</v>
      </c>
      <c r="W97" s="54" t="s">
        <v>773</v>
      </c>
      <c r="X97" s="60" t="s">
        <v>171</v>
      </c>
      <c r="Y97" s="52"/>
      <c r="Z97" s="215"/>
      <c r="AA97" s="215"/>
      <c r="AB97" s="215"/>
      <c r="AC97" s="215"/>
      <c r="AD97" s="215"/>
      <c r="AE97" s="215"/>
      <c r="AF97" s="215"/>
      <c r="AG97" s="61"/>
      <c r="AH97" s="60"/>
      <c r="AI97" s="60"/>
      <c r="AJ97" s="60"/>
      <c r="AK97" s="60"/>
      <c r="AL97" s="60"/>
      <c r="AM97" s="60"/>
      <c r="AN97" s="60"/>
      <c r="AO97" s="60"/>
      <c r="AP97" s="60"/>
      <c r="AQ97" s="60"/>
      <c r="AR97" s="160"/>
      <c r="AS97" s="60"/>
      <c r="AT97" s="208"/>
      <c r="AU97" s="208">
        <v>0</v>
      </c>
      <c r="AV97" s="216">
        <v>1550000</v>
      </c>
      <c r="AW97" s="216">
        <v>1550000</v>
      </c>
      <c r="AX97" s="216">
        <v>1550000</v>
      </c>
      <c r="AY97" s="216">
        <v>1550000</v>
      </c>
      <c r="AZ97" s="60"/>
      <c r="BA97" s="60"/>
      <c r="BB97" s="60"/>
      <c r="BC97" s="64"/>
      <c r="BD97" s="217">
        <v>0</v>
      </c>
      <c r="BE97" s="218"/>
      <c r="BF97" s="219"/>
      <c r="BG97" s="68">
        <f t="shared" si="292"/>
        <v>0</v>
      </c>
      <c r="BH97" s="69">
        <f t="shared" si="293"/>
        <v>0</v>
      </c>
      <c r="BI97" s="70" t="s">
        <v>174</v>
      </c>
      <c r="BJ97" s="67" t="s">
        <v>768</v>
      </c>
      <c r="BK97" s="125">
        <v>0</v>
      </c>
      <c r="BL97" s="207">
        <f t="shared" si="364"/>
        <v>0</v>
      </c>
      <c r="BM97" s="219"/>
      <c r="BN97" s="68">
        <f t="shared" si="294"/>
        <v>0</v>
      </c>
      <c r="BO97" s="69">
        <f t="shared" si="295"/>
        <v>0</v>
      </c>
      <c r="BP97" s="70" t="s">
        <v>174</v>
      </c>
      <c r="BQ97" s="67" t="s">
        <v>769</v>
      </c>
      <c r="BR97" s="125">
        <v>350000</v>
      </c>
      <c r="BS97" s="158">
        <v>355636</v>
      </c>
      <c r="BT97" s="220" t="s">
        <v>774</v>
      </c>
      <c r="BU97" s="68">
        <f t="shared" si="296"/>
        <v>0.22580645161290322</v>
      </c>
      <c r="BV97" s="69">
        <f>+IF(BW97="SI",IFERROR((IF(BW97="SI",BS97,0)/AV97),"REVISAR"),0)</f>
        <v>0.22944258064516129</v>
      </c>
      <c r="BW97" s="70" t="s">
        <v>186</v>
      </c>
      <c r="BX97" s="67" t="s">
        <v>775</v>
      </c>
      <c r="BY97" s="86">
        <f>+BR97</f>
        <v>350000</v>
      </c>
      <c r="BZ97" s="75">
        <f>IF(BW97="SI",BS97,0)</f>
        <v>355636</v>
      </c>
      <c r="CA97" s="220"/>
      <c r="CB97" s="68">
        <f t="shared" si="300"/>
        <v>0.22580645161290322</v>
      </c>
      <c r="CC97" s="69">
        <f t="shared" ref="CC97:CC108" si="365">+IF(CD97="SI",IFERROR((IF(CD97="SI",BZ97,0)/AV97),"REVISAR"),0)</f>
        <v>0</v>
      </c>
      <c r="CD97" s="70" t="s">
        <v>174</v>
      </c>
      <c r="CE97" s="71" t="s">
        <v>175</v>
      </c>
      <c r="CF97" s="86">
        <f>+BY97</f>
        <v>350000</v>
      </c>
      <c r="CG97" s="75">
        <f>IF(CD97="SI",BZ97,0)</f>
        <v>0</v>
      </c>
      <c r="CH97" s="220"/>
      <c r="CI97" s="68">
        <f t="shared" si="304"/>
        <v>0.22580645161290322</v>
      </c>
      <c r="CJ97" s="69">
        <f t="shared" si="305"/>
        <v>0</v>
      </c>
      <c r="CK97" s="70" t="s">
        <v>174</v>
      </c>
      <c r="CL97" s="71" t="s">
        <v>175</v>
      </c>
      <c r="CM97" s="125">
        <v>750000</v>
      </c>
      <c r="CN97" s="126"/>
      <c r="CO97" s="220"/>
      <c r="CP97" s="68">
        <f t="shared" si="306"/>
        <v>0.4838709677419355</v>
      </c>
      <c r="CQ97" s="69">
        <f t="shared" si="307"/>
        <v>0</v>
      </c>
      <c r="CR97" s="70" t="s">
        <v>174</v>
      </c>
      <c r="CS97" s="71" t="s">
        <v>175</v>
      </c>
      <c r="CT97" s="86">
        <f>+CM97</f>
        <v>750000</v>
      </c>
      <c r="CU97" s="75">
        <f>IF(CR97="SI",CN97,0)</f>
        <v>0</v>
      </c>
      <c r="CV97" s="220"/>
      <c r="CW97" s="68">
        <f t="shared" si="310"/>
        <v>0.4838709677419355</v>
      </c>
      <c r="CX97" s="69">
        <f t="shared" si="311"/>
        <v>0</v>
      </c>
      <c r="CY97" s="70" t="s">
        <v>174</v>
      </c>
      <c r="CZ97" s="71" t="s">
        <v>175</v>
      </c>
      <c r="DA97" s="77">
        <f>+CT97</f>
        <v>750000</v>
      </c>
      <c r="DB97" s="75">
        <f>IF(CY97="SI",CU97,0)</f>
        <v>0</v>
      </c>
      <c r="DC97" s="220"/>
      <c r="DD97" s="68">
        <f t="shared" si="314"/>
        <v>0.4838709677419355</v>
      </c>
      <c r="DE97" s="69">
        <f t="shared" si="315"/>
        <v>0</v>
      </c>
      <c r="DF97" s="70" t="s">
        <v>174</v>
      </c>
      <c r="DG97" s="71" t="s">
        <v>175</v>
      </c>
      <c r="DH97" s="123">
        <v>1150000</v>
      </c>
      <c r="DI97" s="220"/>
      <c r="DJ97" s="220"/>
      <c r="DK97" s="68">
        <f t="shared" si="316"/>
        <v>0.74193548387096775</v>
      </c>
      <c r="DL97" s="69">
        <f t="shared" si="317"/>
        <v>0</v>
      </c>
      <c r="DM97" s="70" t="s">
        <v>174</v>
      </c>
      <c r="DN97" s="71" t="s">
        <v>175</v>
      </c>
      <c r="DO97" s="77">
        <f>+DH97</f>
        <v>1150000</v>
      </c>
      <c r="DP97" s="75">
        <f>IF(DM97="SI",DI97,0)</f>
        <v>0</v>
      </c>
      <c r="DQ97" s="220"/>
      <c r="DR97" s="68">
        <f t="shared" si="320"/>
        <v>0.74193548387096775</v>
      </c>
      <c r="DS97" s="69">
        <f t="shared" si="321"/>
        <v>0</v>
      </c>
      <c r="DT97" s="70" t="s">
        <v>174</v>
      </c>
      <c r="DU97" s="71" t="s">
        <v>175</v>
      </c>
      <c r="DV97" s="77">
        <f>+DO97</f>
        <v>1150000</v>
      </c>
      <c r="DW97" s="75">
        <f>IF(DT97="SI",DP97,0)</f>
        <v>0</v>
      </c>
      <c r="DX97" s="220"/>
      <c r="DY97" s="68">
        <f t="shared" si="324"/>
        <v>0.74193548387096775</v>
      </c>
      <c r="DZ97" s="69">
        <f t="shared" si="325"/>
        <v>0</v>
      </c>
      <c r="EA97" s="70" t="s">
        <v>174</v>
      </c>
      <c r="EB97" s="71" t="s">
        <v>175</v>
      </c>
      <c r="EC97" s="77">
        <f>+AV97</f>
        <v>1550000</v>
      </c>
      <c r="ED97" s="221"/>
      <c r="EE97" s="222"/>
      <c r="EF97" s="68">
        <f t="shared" si="327"/>
        <v>1</v>
      </c>
      <c r="EG97" s="69">
        <f t="shared" si="328"/>
        <v>0</v>
      </c>
      <c r="EH97" s="70" t="s">
        <v>174</v>
      </c>
      <c r="EI97" s="71" t="s">
        <v>175</v>
      </c>
      <c r="EJ97" s="78"/>
      <c r="EK97" s="78">
        <v>2024</v>
      </c>
      <c r="EL97" s="79" t="str">
        <f>+VLOOKUP(C97,[1]Listas_desplega!$AI$22:$AJ$44,2,0)</f>
        <v>D_MEN</v>
      </c>
      <c r="EM97" s="79" t="str">
        <f>+VLOOKUP(I97,[1]Listas_desplega!$BY$2:$BZ$7,2,0)</f>
        <v>T_5</v>
      </c>
      <c r="EN97" s="79" t="str">
        <f>+VLOOKUP(J97,[1]Listas_desplega!$BY$10:$BZ$23,2,0)</f>
        <v>T_5_C_1</v>
      </c>
      <c r="EO97" s="79" t="str">
        <f>+VLOOKUP(K97,[1]Listas_desplega!$BY$27:$BZ$54,2,0)</f>
        <v>T_5_C_1_ET_1</v>
      </c>
      <c r="EP97" s="79" t="str">
        <f>+VLOOKUP(L97,[1]Listas_desplega!$BY$57:$BZ$105,2,0)</f>
        <v>T_5_C_1_ET_1_CPT_6</v>
      </c>
      <c r="EQ97" s="80" t="str">
        <f>+VLOOKUP(M97,[1]Listas_desplega!$J$2:$K$11,2,FALSE)</f>
        <v>Eje_E_9</v>
      </c>
      <c r="ER97" s="80"/>
    </row>
    <row r="98" spans="1:148" s="81" customFormat="1" x14ac:dyDescent="0.25">
      <c r="A98" s="51" t="str">
        <f t="shared" si="337"/>
        <v>53_TRANSVERSALES_2024</v>
      </c>
      <c r="B98" s="52" t="s">
        <v>756</v>
      </c>
      <c r="C98" s="53" t="s">
        <v>757</v>
      </c>
      <c r="D98" s="53" t="s">
        <v>776</v>
      </c>
      <c r="E98" s="54" t="s">
        <v>570</v>
      </c>
      <c r="F98" s="54" t="s">
        <v>760</v>
      </c>
      <c r="G98" s="54" t="s">
        <v>777</v>
      </c>
      <c r="H98" s="53" t="s">
        <v>175</v>
      </c>
      <c r="I98" s="54" t="s">
        <v>158</v>
      </c>
      <c r="J98" s="52" t="s">
        <v>418</v>
      </c>
      <c r="K98" s="52" t="s">
        <v>778</v>
      </c>
      <c r="L98" s="52" t="s">
        <v>779</v>
      </c>
      <c r="M98" s="52" t="s">
        <v>763</v>
      </c>
      <c r="N98" s="56" t="s">
        <v>780</v>
      </c>
      <c r="O98" s="60">
        <v>53</v>
      </c>
      <c r="P98" s="54" t="s">
        <v>781</v>
      </c>
      <c r="Q98" s="223" t="s">
        <v>165</v>
      </c>
      <c r="R98" s="61" t="s">
        <v>166</v>
      </c>
      <c r="S98" s="224" t="s">
        <v>782</v>
      </c>
      <c r="T98" s="223" t="s">
        <v>168</v>
      </c>
      <c r="U98" s="223" t="s">
        <v>783</v>
      </c>
      <c r="V98" s="223">
        <v>0</v>
      </c>
      <c r="W98" s="224" t="s">
        <v>784</v>
      </c>
      <c r="X98" s="223" t="s">
        <v>171</v>
      </c>
      <c r="Y98" s="52"/>
      <c r="Z98" s="61"/>
      <c r="AA98" s="61"/>
      <c r="AB98" s="61"/>
      <c r="AC98" s="61"/>
      <c r="AD98" s="61"/>
      <c r="AE98" s="61"/>
      <c r="AF98" s="61"/>
      <c r="AG98" s="61"/>
      <c r="AH98" s="60"/>
      <c r="AI98" s="60"/>
      <c r="AJ98" s="60"/>
      <c r="AK98" s="60"/>
      <c r="AL98" s="60"/>
      <c r="AM98" s="60"/>
      <c r="AN98" s="60"/>
      <c r="AO98" s="60"/>
      <c r="AP98" s="60"/>
      <c r="AQ98" s="60"/>
      <c r="AR98" s="62"/>
      <c r="AS98" s="60"/>
      <c r="AT98" s="182">
        <v>0</v>
      </c>
      <c r="AU98" s="225" t="s">
        <v>175</v>
      </c>
      <c r="AV98" s="225">
        <v>5</v>
      </c>
      <c r="AW98" s="225">
        <v>3</v>
      </c>
      <c r="AX98" s="225">
        <v>3</v>
      </c>
      <c r="AY98" s="225">
        <v>11</v>
      </c>
      <c r="AZ98" s="225"/>
      <c r="BA98" s="225"/>
      <c r="BB98" s="225"/>
      <c r="BC98" s="226"/>
      <c r="BD98" s="98">
        <v>0</v>
      </c>
      <c r="BE98" s="170"/>
      <c r="BF98" s="171"/>
      <c r="BG98" s="68">
        <f t="shared" si="292"/>
        <v>0</v>
      </c>
      <c r="BH98" s="69">
        <f t="shared" si="293"/>
        <v>0</v>
      </c>
      <c r="BI98" s="70" t="s">
        <v>174</v>
      </c>
      <c r="BJ98" s="174" t="s">
        <v>768</v>
      </c>
      <c r="BK98" s="77">
        <v>0</v>
      </c>
      <c r="BL98" s="71">
        <v>0</v>
      </c>
      <c r="BM98" s="67" t="s">
        <v>785</v>
      </c>
      <c r="BN98" s="68">
        <f t="shared" si="294"/>
        <v>0</v>
      </c>
      <c r="BO98" s="69">
        <f t="shared" si="295"/>
        <v>0</v>
      </c>
      <c r="BP98" s="70" t="s">
        <v>186</v>
      </c>
      <c r="BQ98" s="174" t="s">
        <v>786</v>
      </c>
      <c r="BR98" s="77">
        <v>0</v>
      </c>
      <c r="BS98" s="75">
        <f>IF(BP98="SI",BL98,0)</f>
        <v>0</v>
      </c>
      <c r="BT98" s="171"/>
      <c r="BU98" s="68">
        <f t="shared" si="296"/>
        <v>0</v>
      </c>
      <c r="BV98" s="69">
        <f t="shared" ref="BV98:BV100" si="366">+IF(BW98="SI",IFERROR((IF(BW98="SI",BS98,0)/AV98),"REVISAR"),0)</f>
        <v>0</v>
      </c>
      <c r="BW98" s="70" t="s">
        <v>186</v>
      </c>
      <c r="BX98" s="174" t="s">
        <v>787</v>
      </c>
      <c r="BY98" s="86">
        <v>1</v>
      </c>
      <c r="BZ98" s="71"/>
      <c r="CA98" s="71"/>
      <c r="CB98" s="68">
        <f t="shared" si="300"/>
        <v>0.2</v>
      </c>
      <c r="CC98" s="69">
        <f t="shared" si="365"/>
        <v>0</v>
      </c>
      <c r="CD98" s="70" t="s">
        <v>174</v>
      </c>
      <c r="CE98" s="71" t="s">
        <v>175</v>
      </c>
      <c r="CF98" s="86">
        <f>+BY98</f>
        <v>1</v>
      </c>
      <c r="CG98" s="75">
        <f>IF(CD98="SI",BY98,0)</f>
        <v>0</v>
      </c>
      <c r="CH98" s="71"/>
      <c r="CI98" s="68">
        <f t="shared" si="304"/>
        <v>0.2</v>
      </c>
      <c r="CJ98" s="69">
        <f t="shared" si="305"/>
        <v>0</v>
      </c>
      <c r="CK98" s="70" t="s">
        <v>174</v>
      </c>
      <c r="CL98" s="71" t="s">
        <v>175</v>
      </c>
      <c r="CM98" s="77">
        <v>2</v>
      </c>
      <c r="CN98" s="71"/>
      <c r="CO98" s="71"/>
      <c r="CP98" s="68">
        <f t="shared" si="306"/>
        <v>0.4</v>
      </c>
      <c r="CQ98" s="69">
        <f t="shared" si="307"/>
        <v>0</v>
      </c>
      <c r="CR98" s="70" t="s">
        <v>174</v>
      </c>
      <c r="CS98" s="71" t="s">
        <v>175</v>
      </c>
      <c r="CT98" s="86">
        <f>+CM98</f>
        <v>2</v>
      </c>
      <c r="CU98" s="75">
        <f>IF(CR98="SI",CM98,0)</f>
        <v>0</v>
      </c>
      <c r="CV98" s="71"/>
      <c r="CW98" s="68">
        <f t="shared" si="310"/>
        <v>0.4</v>
      </c>
      <c r="CX98" s="69">
        <f t="shared" si="311"/>
        <v>0</v>
      </c>
      <c r="CY98" s="70" t="s">
        <v>174</v>
      </c>
      <c r="CZ98" s="71" t="s">
        <v>175</v>
      </c>
      <c r="DA98" s="77">
        <v>2</v>
      </c>
      <c r="DB98" s="71"/>
      <c r="DC98" s="71"/>
      <c r="DD98" s="68">
        <f t="shared" si="314"/>
        <v>0.4</v>
      </c>
      <c r="DE98" s="69">
        <f t="shared" si="315"/>
        <v>0</v>
      </c>
      <c r="DF98" s="70" t="s">
        <v>174</v>
      </c>
      <c r="DG98" s="71" t="s">
        <v>175</v>
      </c>
      <c r="DH98" s="77">
        <f>+DA98</f>
        <v>2</v>
      </c>
      <c r="DI98" s="75">
        <f>IF(DF98="SI",DA98,0)</f>
        <v>0</v>
      </c>
      <c r="DJ98" s="71"/>
      <c r="DK98" s="68">
        <f t="shared" si="316"/>
        <v>0.4</v>
      </c>
      <c r="DL98" s="69">
        <f t="shared" si="317"/>
        <v>0</v>
      </c>
      <c r="DM98" s="70" t="s">
        <v>174</v>
      </c>
      <c r="DN98" s="71" t="s">
        <v>175</v>
      </c>
      <c r="DO98" s="77">
        <v>4</v>
      </c>
      <c r="DP98" s="71"/>
      <c r="DQ98" s="71"/>
      <c r="DR98" s="68">
        <f t="shared" si="320"/>
        <v>0.8</v>
      </c>
      <c r="DS98" s="69">
        <f t="shared" si="321"/>
        <v>0</v>
      </c>
      <c r="DT98" s="70" t="s">
        <v>174</v>
      </c>
      <c r="DU98" s="71" t="s">
        <v>175</v>
      </c>
      <c r="DV98" s="77">
        <f>+DO98</f>
        <v>4</v>
      </c>
      <c r="DW98" s="75">
        <f>IF(DT98="SI",DO98,0)</f>
        <v>0</v>
      </c>
      <c r="DX98" s="71"/>
      <c r="DY98" s="68">
        <f t="shared" si="324"/>
        <v>0.8</v>
      </c>
      <c r="DZ98" s="69">
        <f t="shared" si="325"/>
        <v>0</v>
      </c>
      <c r="EA98" s="70" t="s">
        <v>174</v>
      </c>
      <c r="EB98" s="71" t="s">
        <v>175</v>
      </c>
      <c r="EC98" s="77">
        <f t="shared" ref="EC98:EC100" si="367">+AV98</f>
        <v>5</v>
      </c>
      <c r="ED98" s="71"/>
      <c r="EE98" s="71"/>
      <c r="EF98" s="68">
        <f t="shared" si="327"/>
        <v>1</v>
      </c>
      <c r="EG98" s="69">
        <f t="shared" si="328"/>
        <v>0</v>
      </c>
      <c r="EH98" s="70" t="s">
        <v>174</v>
      </c>
      <c r="EI98" s="71" t="s">
        <v>175</v>
      </c>
      <c r="EJ98" s="80"/>
      <c r="EK98" s="78">
        <v>2024</v>
      </c>
      <c r="EL98" s="79" t="str">
        <f>+VLOOKUP(C98,[1]Listas_desplega!$AI$22:$AJ$44,2,0)</f>
        <v>D_MEN</v>
      </c>
      <c r="EM98" s="79" t="str">
        <f>+VLOOKUP(I98,[1]Listas_desplega!$BY$2:$BZ$7,2,0)</f>
        <v>T_2</v>
      </c>
      <c r="EN98" s="79" t="str">
        <f>+VLOOKUP(J98,[1]Listas_desplega!$BY$10:$BZ$23,2,0)</f>
        <v>T_2_C_1</v>
      </c>
      <c r="EO98" s="79" t="str">
        <f>+VLOOKUP(K98,[1]Listas_desplega!$BY$27:$BZ$54,2,0)</f>
        <v>T_2_C_1_ET_3</v>
      </c>
      <c r="EP98" s="79" t="str">
        <f>+VLOOKUP(L98,[1]Listas_desplega!$BY$57:$BZ$105,2,0)</f>
        <v>T_2_C_1_ET_3_CPT_1</v>
      </c>
      <c r="EQ98" s="80" t="str">
        <f>+VLOOKUP(M98,[1]Listas_desplega!$J$2:$K$11,2,FALSE)</f>
        <v>Eje_E_9</v>
      </c>
      <c r="ER98" s="80"/>
    </row>
    <row r="99" spans="1:148" s="81" customFormat="1" x14ac:dyDescent="0.25">
      <c r="A99" s="51" t="str">
        <f t="shared" si="337"/>
        <v>54_TRANSVERSALES_2024</v>
      </c>
      <c r="B99" s="52" t="s">
        <v>756</v>
      </c>
      <c r="C99" s="53" t="s">
        <v>757</v>
      </c>
      <c r="D99" s="53" t="s">
        <v>776</v>
      </c>
      <c r="E99" s="54" t="s">
        <v>570</v>
      </c>
      <c r="F99" s="54" t="s">
        <v>760</v>
      </c>
      <c r="G99" s="54" t="s">
        <v>777</v>
      </c>
      <c r="H99" s="53" t="s">
        <v>175</v>
      </c>
      <c r="I99" s="54" t="s">
        <v>158</v>
      </c>
      <c r="J99" s="52" t="s">
        <v>418</v>
      </c>
      <c r="K99" s="52" t="s">
        <v>778</v>
      </c>
      <c r="L99" s="52" t="s">
        <v>779</v>
      </c>
      <c r="M99" s="52" t="s">
        <v>763</v>
      </c>
      <c r="N99" s="56" t="s">
        <v>788</v>
      </c>
      <c r="O99" s="60">
        <v>54</v>
      </c>
      <c r="P99" s="82" t="s">
        <v>789</v>
      </c>
      <c r="Q99" s="223" t="s">
        <v>165</v>
      </c>
      <c r="R99" s="61" t="s">
        <v>166</v>
      </c>
      <c r="S99" s="224" t="s">
        <v>790</v>
      </c>
      <c r="T99" s="223" t="s">
        <v>168</v>
      </c>
      <c r="U99" s="223" t="s">
        <v>783</v>
      </c>
      <c r="V99" s="223">
        <v>0</v>
      </c>
      <c r="W99" s="224" t="s">
        <v>791</v>
      </c>
      <c r="X99" s="223" t="s">
        <v>171</v>
      </c>
      <c r="Y99" s="52"/>
      <c r="Z99" s="61"/>
      <c r="AA99" s="61"/>
      <c r="AB99" s="61"/>
      <c r="AC99" s="61"/>
      <c r="AD99" s="61"/>
      <c r="AE99" s="61"/>
      <c r="AF99" s="61"/>
      <c r="AG99" s="61"/>
      <c r="AH99" s="60"/>
      <c r="AI99" s="60"/>
      <c r="AJ99" s="60"/>
      <c r="AK99" s="60"/>
      <c r="AL99" s="60"/>
      <c r="AM99" s="60"/>
      <c r="AN99" s="60"/>
      <c r="AO99" s="60"/>
      <c r="AP99" s="60"/>
      <c r="AQ99" s="60"/>
      <c r="AR99" s="62"/>
      <c r="AS99" s="60"/>
      <c r="AT99" s="182">
        <v>0</v>
      </c>
      <c r="AU99" s="225" t="s">
        <v>175</v>
      </c>
      <c r="AV99" s="225">
        <v>500</v>
      </c>
      <c r="AW99" s="225">
        <v>100</v>
      </c>
      <c r="AX99" s="225">
        <v>100</v>
      </c>
      <c r="AY99" s="225">
        <v>700</v>
      </c>
      <c r="AZ99" s="225"/>
      <c r="BA99" s="225"/>
      <c r="BB99" s="225"/>
      <c r="BC99" s="226"/>
      <c r="BD99" s="98">
        <v>0</v>
      </c>
      <c r="BE99" s="170"/>
      <c r="BF99" s="171"/>
      <c r="BG99" s="68">
        <f t="shared" si="292"/>
        <v>0</v>
      </c>
      <c r="BH99" s="69">
        <f t="shared" si="293"/>
        <v>0</v>
      </c>
      <c r="BI99" s="70" t="s">
        <v>174</v>
      </c>
      <c r="BJ99" s="174" t="s">
        <v>768</v>
      </c>
      <c r="BK99" s="77">
        <v>80</v>
      </c>
      <c r="BL99" s="71">
        <v>61</v>
      </c>
      <c r="BM99" s="67" t="s">
        <v>792</v>
      </c>
      <c r="BN99" s="68">
        <f t="shared" si="294"/>
        <v>0.16</v>
      </c>
      <c r="BO99" s="69">
        <f t="shared" si="295"/>
        <v>0.122</v>
      </c>
      <c r="BP99" s="70" t="s">
        <v>186</v>
      </c>
      <c r="BQ99" s="174" t="s">
        <v>793</v>
      </c>
      <c r="BR99" s="77">
        <f>+BK99</f>
        <v>80</v>
      </c>
      <c r="BS99" s="75">
        <f>IF(BP99="SI",BL99,0)</f>
        <v>61</v>
      </c>
      <c r="BT99" s="171"/>
      <c r="BU99" s="68">
        <f t="shared" si="296"/>
        <v>0.16</v>
      </c>
      <c r="BV99" s="69">
        <f t="shared" si="366"/>
        <v>0.122</v>
      </c>
      <c r="BW99" s="70" t="s">
        <v>186</v>
      </c>
      <c r="BX99" s="174" t="s">
        <v>787</v>
      </c>
      <c r="BY99" s="86">
        <v>80</v>
      </c>
      <c r="BZ99" s="71"/>
      <c r="CA99" s="71"/>
      <c r="CB99" s="68">
        <f t="shared" si="300"/>
        <v>0.16</v>
      </c>
      <c r="CC99" s="69">
        <f t="shared" si="365"/>
        <v>0</v>
      </c>
      <c r="CD99" s="70" t="s">
        <v>174</v>
      </c>
      <c r="CE99" s="71" t="s">
        <v>175</v>
      </c>
      <c r="CF99" s="86">
        <f>+BY99</f>
        <v>80</v>
      </c>
      <c r="CG99" s="75">
        <f>IF(CD99="SI",BY99,0)</f>
        <v>0</v>
      </c>
      <c r="CH99" s="71"/>
      <c r="CI99" s="68">
        <f t="shared" si="304"/>
        <v>0.16</v>
      </c>
      <c r="CJ99" s="69">
        <f t="shared" si="305"/>
        <v>0</v>
      </c>
      <c r="CK99" s="70" t="s">
        <v>174</v>
      </c>
      <c r="CL99" s="71" t="s">
        <v>175</v>
      </c>
      <c r="CM99" s="77">
        <v>90</v>
      </c>
      <c r="CN99" s="71"/>
      <c r="CO99" s="71"/>
      <c r="CP99" s="68">
        <f t="shared" si="306"/>
        <v>0.18</v>
      </c>
      <c r="CQ99" s="69">
        <f t="shared" si="307"/>
        <v>0</v>
      </c>
      <c r="CR99" s="70" t="s">
        <v>174</v>
      </c>
      <c r="CS99" s="71" t="s">
        <v>175</v>
      </c>
      <c r="CT99" s="86">
        <f>+CM99</f>
        <v>90</v>
      </c>
      <c r="CU99" s="75">
        <f>IF(CR99="SI",CM99,0)</f>
        <v>0</v>
      </c>
      <c r="CV99" s="71"/>
      <c r="CW99" s="68">
        <f t="shared" si="310"/>
        <v>0.18</v>
      </c>
      <c r="CX99" s="69">
        <f t="shared" si="311"/>
        <v>0</v>
      </c>
      <c r="CY99" s="70" t="s">
        <v>174</v>
      </c>
      <c r="CZ99" s="71" t="s">
        <v>175</v>
      </c>
      <c r="DA99" s="77">
        <v>80</v>
      </c>
      <c r="DB99" s="71"/>
      <c r="DC99" s="71"/>
      <c r="DD99" s="68">
        <f t="shared" si="314"/>
        <v>0.16</v>
      </c>
      <c r="DE99" s="69">
        <f t="shared" si="315"/>
        <v>0</v>
      </c>
      <c r="DF99" s="70" t="s">
        <v>174</v>
      </c>
      <c r="DG99" s="71" t="s">
        <v>175</v>
      </c>
      <c r="DH99" s="77">
        <f>+DA99</f>
        <v>80</v>
      </c>
      <c r="DI99" s="75">
        <f>IF(DF99="SI",DA99,0)</f>
        <v>0</v>
      </c>
      <c r="DJ99" s="71"/>
      <c r="DK99" s="68">
        <f t="shared" si="316"/>
        <v>0.16</v>
      </c>
      <c r="DL99" s="69">
        <f t="shared" si="317"/>
        <v>0</v>
      </c>
      <c r="DM99" s="70" t="s">
        <v>174</v>
      </c>
      <c r="DN99" s="71" t="s">
        <v>175</v>
      </c>
      <c r="DO99" s="77">
        <v>90</v>
      </c>
      <c r="DP99" s="71"/>
      <c r="DQ99" s="71"/>
      <c r="DR99" s="68">
        <f t="shared" si="320"/>
        <v>0.18</v>
      </c>
      <c r="DS99" s="69">
        <f t="shared" si="321"/>
        <v>0</v>
      </c>
      <c r="DT99" s="70" t="s">
        <v>174</v>
      </c>
      <c r="DU99" s="71" t="s">
        <v>175</v>
      </c>
      <c r="DV99" s="77">
        <f>+DO99</f>
        <v>90</v>
      </c>
      <c r="DW99" s="75">
        <f>IF(DT99="SI",DO99,0)</f>
        <v>0</v>
      </c>
      <c r="DX99" s="71"/>
      <c r="DY99" s="68">
        <f t="shared" si="324"/>
        <v>0.18</v>
      </c>
      <c r="DZ99" s="69">
        <f t="shared" si="325"/>
        <v>0</v>
      </c>
      <c r="EA99" s="70" t="s">
        <v>174</v>
      </c>
      <c r="EB99" s="71" t="s">
        <v>175</v>
      </c>
      <c r="EC99" s="77">
        <f t="shared" si="367"/>
        <v>500</v>
      </c>
      <c r="ED99" s="71"/>
      <c r="EE99" s="71"/>
      <c r="EF99" s="68">
        <f t="shared" si="327"/>
        <v>1</v>
      </c>
      <c r="EG99" s="69">
        <f t="shared" si="328"/>
        <v>0</v>
      </c>
      <c r="EH99" s="70" t="s">
        <v>174</v>
      </c>
      <c r="EI99" s="71" t="s">
        <v>175</v>
      </c>
      <c r="EJ99" s="80"/>
      <c r="EK99" s="78">
        <v>2024</v>
      </c>
      <c r="EL99" s="79" t="str">
        <f>+VLOOKUP(C99,[1]Listas_desplega!$AI$22:$AJ$44,2,0)</f>
        <v>D_MEN</v>
      </c>
      <c r="EM99" s="79" t="str">
        <f>+VLOOKUP(I99,[1]Listas_desplega!$BY$2:$BZ$7,2,0)</f>
        <v>T_2</v>
      </c>
      <c r="EN99" s="79" t="str">
        <f>+VLOOKUP(J99,[1]Listas_desplega!$BY$10:$BZ$23,2,0)</f>
        <v>T_2_C_1</v>
      </c>
      <c r="EO99" s="79" t="str">
        <f>+VLOOKUP(K99,[1]Listas_desplega!$BY$27:$BZ$54,2,0)</f>
        <v>T_2_C_1_ET_3</v>
      </c>
      <c r="EP99" s="79" t="str">
        <f>+VLOOKUP(L99,[1]Listas_desplega!$BY$57:$BZ$105,2,0)</f>
        <v>T_2_C_1_ET_3_CPT_1</v>
      </c>
      <c r="EQ99" s="80" t="str">
        <f>+VLOOKUP(M99,[1]Listas_desplega!$J$2:$K$11,2,FALSE)</f>
        <v>Eje_E_9</v>
      </c>
      <c r="ER99" s="80"/>
    </row>
    <row r="100" spans="1:148" s="81" customFormat="1" x14ac:dyDescent="0.25">
      <c r="A100" s="51" t="str">
        <f t="shared" si="337"/>
        <v>55_TRANSVERSALES_2024</v>
      </c>
      <c r="B100" s="52" t="s">
        <v>756</v>
      </c>
      <c r="C100" s="53" t="s">
        <v>757</v>
      </c>
      <c r="D100" s="53" t="s">
        <v>776</v>
      </c>
      <c r="E100" s="54" t="s">
        <v>570</v>
      </c>
      <c r="F100" s="54" t="s">
        <v>760</v>
      </c>
      <c r="G100" s="54" t="s">
        <v>777</v>
      </c>
      <c r="H100" s="53" t="s">
        <v>175</v>
      </c>
      <c r="I100" s="54" t="s">
        <v>158</v>
      </c>
      <c r="J100" s="52" t="s">
        <v>418</v>
      </c>
      <c r="K100" s="52" t="s">
        <v>778</v>
      </c>
      <c r="L100" s="52" t="s">
        <v>779</v>
      </c>
      <c r="M100" s="52" t="s">
        <v>763</v>
      </c>
      <c r="N100" s="56" t="s">
        <v>794</v>
      </c>
      <c r="O100" s="60">
        <v>55</v>
      </c>
      <c r="P100" s="54" t="s">
        <v>795</v>
      </c>
      <c r="Q100" s="223" t="s">
        <v>165</v>
      </c>
      <c r="R100" s="61" t="s">
        <v>166</v>
      </c>
      <c r="S100" s="224" t="s">
        <v>796</v>
      </c>
      <c r="T100" s="223" t="s">
        <v>168</v>
      </c>
      <c r="U100" s="223" t="s">
        <v>783</v>
      </c>
      <c r="V100" s="223">
        <v>0</v>
      </c>
      <c r="W100" s="224" t="s">
        <v>797</v>
      </c>
      <c r="X100" s="223" t="s">
        <v>171</v>
      </c>
      <c r="Y100" s="52"/>
      <c r="Z100" s="61"/>
      <c r="AA100" s="61"/>
      <c r="AB100" s="61"/>
      <c r="AC100" s="61"/>
      <c r="AD100" s="61"/>
      <c r="AE100" s="61"/>
      <c r="AF100" s="61"/>
      <c r="AG100" s="61"/>
      <c r="AH100" s="60"/>
      <c r="AI100" s="60"/>
      <c r="AJ100" s="60"/>
      <c r="AK100" s="60"/>
      <c r="AL100" s="60"/>
      <c r="AM100" s="60"/>
      <c r="AN100" s="60"/>
      <c r="AO100" s="60"/>
      <c r="AP100" s="60"/>
      <c r="AQ100" s="60"/>
      <c r="AR100" s="62"/>
      <c r="AS100" s="60"/>
      <c r="AT100" s="182">
        <v>1207200000</v>
      </c>
      <c r="AU100" s="225">
        <v>6886979966</v>
      </c>
      <c r="AV100" s="225">
        <v>5880000000</v>
      </c>
      <c r="AW100" s="225">
        <v>6174000000</v>
      </c>
      <c r="AX100" s="225">
        <v>6482700000</v>
      </c>
      <c r="AY100" s="225">
        <v>25423679966</v>
      </c>
      <c r="AZ100" s="225"/>
      <c r="BA100" s="225"/>
      <c r="BB100" s="225"/>
      <c r="BC100" s="226"/>
      <c r="BD100" s="98">
        <v>0</v>
      </c>
      <c r="BE100" s="170"/>
      <c r="BF100" s="171"/>
      <c r="BG100" s="68">
        <f t="shared" si="292"/>
        <v>0</v>
      </c>
      <c r="BH100" s="69">
        <f t="shared" si="293"/>
        <v>0</v>
      </c>
      <c r="BI100" s="70" t="s">
        <v>174</v>
      </c>
      <c r="BJ100" s="174" t="s">
        <v>768</v>
      </c>
      <c r="BK100" s="77">
        <v>534545454.5</v>
      </c>
      <c r="BL100" s="71">
        <v>85739080.219999999</v>
      </c>
      <c r="BM100" s="67" t="s">
        <v>798</v>
      </c>
      <c r="BN100" s="68">
        <f t="shared" si="294"/>
        <v>9.090909090136054E-2</v>
      </c>
      <c r="BO100" s="69">
        <f t="shared" si="295"/>
        <v>1.4581476227891157E-2</v>
      </c>
      <c r="BP100" s="70" t="s">
        <v>186</v>
      </c>
      <c r="BQ100" s="174" t="s">
        <v>799</v>
      </c>
      <c r="BR100" s="77">
        <f>+BK100</f>
        <v>534545454.5</v>
      </c>
      <c r="BS100" s="75">
        <f>IF(BP100="SI",BL100,0)</f>
        <v>85739080.219999999</v>
      </c>
      <c r="BT100" s="171"/>
      <c r="BU100" s="68">
        <f t="shared" si="296"/>
        <v>9.090909090136054E-2</v>
      </c>
      <c r="BV100" s="69">
        <f t="shared" si="366"/>
        <v>1.4581476227891157E-2</v>
      </c>
      <c r="BW100" s="70" t="s">
        <v>186</v>
      </c>
      <c r="BX100" s="174" t="s">
        <v>787</v>
      </c>
      <c r="BY100" s="86">
        <v>1069090909.1</v>
      </c>
      <c r="BZ100" s="71"/>
      <c r="CA100" s="71"/>
      <c r="CB100" s="68">
        <f t="shared" si="300"/>
        <v>0.18181818181972789</v>
      </c>
      <c r="CC100" s="69">
        <f t="shared" si="365"/>
        <v>0</v>
      </c>
      <c r="CD100" s="70" t="s">
        <v>174</v>
      </c>
      <c r="CE100" s="71" t="s">
        <v>175</v>
      </c>
      <c r="CF100" s="86">
        <f>+BY100</f>
        <v>1069090909.1</v>
      </c>
      <c r="CG100" s="75">
        <f>IF(CD100="SI",BY100,0)</f>
        <v>0</v>
      </c>
      <c r="CH100" s="71"/>
      <c r="CI100" s="68">
        <f t="shared" si="304"/>
        <v>0.18181818181972789</v>
      </c>
      <c r="CJ100" s="69">
        <f t="shared" si="305"/>
        <v>0</v>
      </c>
      <c r="CK100" s="70" t="s">
        <v>174</v>
      </c>
      <c r="CL100" s="71" t="s">
        <v>175</v>
      </c>
      <c r="CM100" s="77">
        <v>1069090909.1</v>
      </c>
      <c r="CN100" s="71"/>
      <c r="CO100" s="71"/>
      <c r="CP100" s="68">
        <f t="shared" si="306"/>
        <v>0.18181818181972789</v>
      </c>
      <c r="CQ100" s="69">
        <f t="shared" si="307"/>
        <v>0</v>
      </c>
      <c r="CR100" s="70" t="s">
        <v>174</v>
      </c>
      <c r="CS100" s="71" t="s">
        <v>175</v>
      </c>
      <c r="CT100" s="86">
        <f>+CM100</f>
        <v>1069090909.1</v>
      </c>
      <c r="CU100" s="75">
        <f>IF(CR100="SI",CM100,0)</f>
        <v>0</v>
      </c>
      <c r="CV100" s="71"/>
      <c r="CW100" s="68">
        <f t="shared" si="310"/>
        <v>0.18181818181972789</v>
      </c>
      <c r="CX100" s="69">
        <f t="shared" si="311"/>
        <v>0</v>
      </c>
      <c r="CY100" s="70" t="s">
        <v>174</v>
      </c>
      <c r="CZ100" s="71" t="s">
        <v>175</v>
      </c>
      <c r="DA100" s="77">
        <v>1069090909.1</v>
      </c>
      <c r="DB100" s="71"/>
      <c r="DC100" s="71"/>
      <c r="DD100" s="68">
        <f t="shared" si="314"/>
        <v>0.18181818181972789</v>
      </c>
      <c r="DE100" s="69">
        <f t="shared" si="315"/>
        <v>0</v>
      </c>
      <c r="DF100" s="70" t="s">
        <v>174</v>
      </c>
      <c r="DG100" s="71" t="s">
        <v>175</v>
      </c>
      <c r="DH100" s="77">
        <f>+DA100</f>
        <v>1069090909.1</v>
      </c>
      <c r="DI100" s="75">
        <f>IF(DF100="SI",DA100,0)</f>
        <v>0</v>
      </c>
      <c r="DJ100" s="71"/>
      <c r="DK100" s="68">
        <f t="shared" si="316"/>
        <v>0.18181818181972789</v>
      </c>
      <c r="DL100" s="69">
        <f t="shared" si="317"/>
        <v>0</v>
      </c>
      <c r="DM100" s="70" t="s">
        <v>174</v>
      </c>
      <c r="DN100" s="71" t="s">
        <v>175</v>
      </c>
      <c r="DO100" s="77">
        <v>1069090909.1</v>
      </c>
      <c r="DP100" s="71"/>
      <c r="DQ100" s="71"/>
      <c r="DR100" s="68">
        <f t="shared" si="320"/>
        <v>0.18181818181972789</v>
      </c>
      <c r="DS100" s="69">
        <f t="shared" si="321"/>
        <v>0</v>
      </c>
      <c r="DT100" s="70" t="s">
        <v>174</v>
      </c>
      <c r="DU100" s="71" t="s">
        <v>175</v>
      </c>
      <c r="DV100" s="77">
        <f>+DO100</f>
        <v>1069090909.1</v>
      </c>
      <c r="DW100" s="75">
        <f>IF(DT100="SI",DO100,0)</f>
        <v>0</v>
      </c>
      <c r="DX100" s="71"/>
      <c r="DY100" s="68">
        <f t="shared" si="324"/>
        <v>0.18181818181972789</v>
      </c>
      <c r="DZ100" s="69">
        <f t="shared" si="325"/>
        <v>0</v>
      </c>
      <c r="EA100" s="70" t="s">
        <v>174</v>
      </c>
      <c r="EB100" s="71" t="s">
        <v>175</v>
      </c>
      <c r="EC100" s="77">
        <f t="shared" si="367"/>
        <v>5880000000</v>
      </c>
      <c r="ED100" s="71"/>
      <c r="EE100" s="71"/>
      <c r="EF100" s="68">
        <f t="shared" si="327"/>
        <v>1</v>
      </c>
      <c r="EG100" s="69">
        <f t="shared" si="328"/>
        <v>0</v>
      </c>
      <c r="EH100" s="70" t="s">
        <v>174</v>
      </c>
      <c r="EI100" s="71" t="s">
        <v>175</v>
      </c>
      <c r="EJ100" s="80"/>
      <c r="EK100" s="78">
        <v>2024</v>
      </c>
      <c r="EL100" s="79" t="str">
        <f>+VLOOKUP(C100,[1]Listas_desplega!$AI$22:$AJ$44,2,0)</f>
        <v>D_MEN</v>
      </c>
      <c r="EM100" s="79" t="str">
        <f>+VLOOKUP(I100,[1]Listas_desplega!$BY$2:$BZ$7,2,0)</f>
        <v>T_2</v>
      </c>
      <c r="EN100" s="79" t="str">
        <f>+VLOOKUP(J100,[1]Listas_desplega!$BY$10:$BZ$23,2,0)</f>
        <v>T_2_C_1</v>
      </c>
      <c r="EO100" s="79" t="str">
        <f>+VLOOKUP(K100,[1]Listas_desplega!$BY$27:$BZ$54,2,0)</f>
        <v>T_2_C_1_ET_3</v>
      </c>
      <c r="EP100" s="79" t="str">
        <f>+VLOOKUP(L100,[1]Listas_desplega!$BY$57:$BZ$105,2,0)</f>
        <v>T_2_C_1_ET_3_CPT_1</v>
      </c>
      <c r="EQ100" s="80" t="str">
        <f>+VLOOKUP(M100,[1]Listas_desplega!$J$2:$K$11,2,FALSE)</f>
        <v>Eje_E_9</v>
      </c>
      <c r="ER100" s="80"/>
    </row>
    <row r="101" spans="1:148" s="81" customFormat="1" x14ac:dyDescent="0.25">
      <c r="A101" s="51" t="str">
        <f t="shared" si="337"/>
        <v>56_TRANSVERSALES_2024</v>
      </c>
      <c r="B101" s="52" t="s">
        <v>756</v>
      </c>
      <c r="C101" s="53" t="s">
        <v>757</v>
      </c>
      <c r="D101" s="53" t="s">
        <v>776</v>
      </c>
      <c r="E101" s="54" t="s">
        <v>570</v>
      </c>
      <c r="F101" s="54" t="s">
        <v>760</v>
      </c>
      <c r="G101" s="54" t="s">
        <v>777</v>
      </c>
      <c r="H101" s="53" t="s">
        <v>175</v>
      </c>
      <c r="I101" s="54" t="s">
        <v>457</v>
      </c>
      <c r="J101" s="52" t="s">
        <v>458</v>
      </c>
      <c r="K101" s="52" t="s">
        <v>459</v>
      </c>
      <c r="L101" s="52" t="s">
        <v>800</v>
      </c>
      <c r="M101" s="52" t="s">
        <v>763</v>
      </c>
      <c r="N101" s="56" t="s">
        <v>801</v>
      </c>
      <c r="O101" s="60">
        <v>56</v>
      </c>
      <c r="P101" s="224" t="s">
        <v>802</v>
      </c>
      <c r="Q101" s="223" t="s">
        <v>386</v>
      </c>
      <c r="R101" s="61" t="s">
        <v>387</v>
      </c>
      <c r="S101" s="224" t="s">
        <v>803</v>
      </c>
      <c r="T101" s="60" t="s">
        <v>181</v>
      </c>
      <c r="U101" s="223" t="s">
        <v>169</v>
      </c>
      <c r="V101" s="223">
        <v>0</v>
      </c>
      <c r="W101" s="224" t="s">
        <v>804</v>
      </c>
      <c r="X101" s="223" t="s">
        <v>171</v>
      </c>
      <c r="Y101" s="52"/>
      <c r="Z101" s="61"/>
      <c r="AA101" s="61"/>
      <c r="AB101" s="61"/>
      <c r="AC101" s="61"/>
      <c r="AD101" s="61"/>
      <c r="AE101" s="61"/>
      <c r="AF101" s="61"/>
      <c r="AG101" s="61"/>
      <c r="AH101" s="60"/>
      <c r="AI101" s="60"/>
      <c r="AJ101" s="60"/>
      <c r="AK101" s="60"/>
      <c r="AL101" s="60"/>
      <c r="AM101" s="60"/>
      <c r="AN101" s="60"/>
      <c r="AO101" s="60"/>
      <c r="AP101" s="60"/>
      <c r="AQ101" s="60"/>
      <c r="AR101" s="62"/>
      <c r="AS101" s="60"/>
      <c r="AT101" s="182">
        <v>0</v>
      </c>
      <c r="AU101" s="225">
        <v>100</v>
      </c>
      <c r="AV101" s="225">
        <v>100</v>
      </c>
      <c r="AW101" s="225">
        <v>100</v>
      </c>
      <c r="AX101" s="225">
        <v>100</v>
      </c>
      <c r="AY101" s="225">
        <v>100</v>
      </c>
      <c r="AZ101" s="225"/>
      <c r="BA101" s="225"/>
      <c r="BB101" s="225"/>
      <c r="BC101" s="226"/>
      <c r="BD101" s="76">
        <v>0</v>
      </c>
      <c r="BE101" s="211"/>
      <c r="BF101" s="171"/>
      <c r="BG101" s="68">
        <f t="shared" si="292"/>
        <v>0</v>
      </c>
      <c r="BH101" s="69">
        <f t="shared" si="293"/>
        <v>0</v>
      </c>
      <c r="BI101" s="70" t="s">
        <v>174</v>
      </c>
      <c r="BJ101" s="174" t="s">
        <v>768</v>
      </c>
      <c r="BK101" s="86">
        <v>0</v>
      </c>
      <c r="BL101" s="75">
        <f>IF(BI101="SI",BE101,0)</f>
        <v>0</v>
      </c>
      <c r="BM101" s="67" t="s">
        <v>770</v>
      </c>
      <c r="BN101" s="68">
        <f t="shared" si="294"/>
        <v>0</v>
      </c>
      <c r="BO101" s="69">
        <f t="shared" si="295"/>
        <v>0</v>
      </c>
      <c r="BP101" s="70" t="s">
        <v>174</v>
      </c>
      <c r="BQ101" s="174" t="s">
        <v>769</v>
      </c>
      <c r="BR101" s="86">
        <v>0</v>
      </c>
      <c r="BS101" s="75">
        <f>IF(BP101="SI",BL101,0)</f>
        <v>0</v>
      </c>
      <c r="BT101" s="171"/>
      <c r="BU101" s="68">
        <f t="shared" si="296"/>
        <v>0</v>
      </c>
      <c r="BV101" s="69">
        <f>+IF(BW101="SI",IFERROR((IF(BW101="SI",BS101,0)/AV101),"REVISAR"),0)</f>
        <v>0</v>
      </c>
      <c r="BW101" s="70" t="s">
        <v>186</v>
      </c>
      <c r="BX101" s="174" t="s">
        <v>787</v>
      </c>
      <c r="BY101" s="86">
        <v>0</v>
      </c>
      <c r="BZ101" s="75">
        <f>IF(BW101="SI",BS101,0)</f>
        <v>0</v>
      </c>
      <c r="CA101" s="71"/>
      <c r="CB101" s="68">
        <f t="shared" si="300"/>
        <v>0</v>
      </c>
      <c r="CC101" s="69">
        <f t="shared" si="365"/>
        <v>0</v>
      </c>
      <c r="CD101" s="70" t="s">
        <v>174</v>
      </c>
      <c r="CE101" s="71" t="s">
        <v>175</v>
      </c>
      <c r="CF101" s="86">
        <v>0</v>
      </c>
      <c r="CG101" s="75">
        <f>IF(CD101="SI",BZ101,0)</f>
        <v>0</v>
      </c>
      <c r="CH101" s="71"/>
      <c r="CI101" s="68">
        <f t="shared" si="304"/>
        <v>0</v>
      </c>
      <c r="CJ101" s="69">
        <f t="shared" si="305"/>
        <v>0</v>
      </c>
      <c r="CK101" s="70" t="s">
        <v>174</v>
      </c>
      <c r="CL101" s="71" t="s">
        <v>175</v>
      </c>
      <c r="CM101" s="77">
        <v>50</v>
      </c>
      <c r="CN101" s="71"/>
      <c r="CO101" s="71"/>
      <c r="CP101" s="68">
        <f t="shared" si="306"/>
        <v>0.5</v>
      </c>
      <c r="CQ101" s="69">
        <f t="shared" si="307"/>
        <v>0</v>
      </c>
      <c r="CR101" s="70" t="s">
        <v>174</v>
      </c>
      <c r="CS101" s="71" t="s">
        <v>175</v>
      </c>
      <c r="CT101" s="148">
        <v>0</v>
      </c>
      <c r="CU101" s="75">
        <f>IF(CR101="SI",CN101,0)</f>
        <v>0</v>
      </c>
      <c r="CV101" s="71"/>
      <c r="CW101" s="68">
        <f t="shared" si="310"/>
        <v>0</v>
      </c>
      <c r="CX101" s="69">
        <f t="shared" si="311"/>
        <v>0</v>
      </c>
      <c r="CY101" s="70" t="s">
        <v>174</v>
      </c>
      <c r="CZ101" s="71" t="s">
        <v>175</v>
      </c>
      <c r="DA101" s="98">
        <v>0</v>
      </c>
      <c r="DB101" s="75">
        <f>IF(CY101="SI",CU101,0)</f>
        <v>0</v>
      </c>
      <c r="DC101" s="71"/>
      <c r="DD101" s="68">
        <f t="shared" si="314"/>
        <v>0</v>
      </c>
      <c r="DE101" s="69">
        <f t="shared" si="315"/>
        <v>0</v>
      </c>
      <c r="DF101" s="70" t="s">
        <v>174</v>
      </c>
      <c r="DG101" s="71" t="s">
        <v>175</v>
      </c>
      <c r="DH101" s="77">
        <v>0</v>
      </c>
      <c r="DI101" s="75">
        <f>IF(DF101="SI",DB101,0)</f>
        <v>0</v>
      </c>
      <c r="DJ101" s="71"/>
      <c r="DK101" s="68">
        <f t="shared" si="316"/>
        <v>0</v>
      </c>
      <c r="DL101" s="69">
        <f t="shared" si="317"/>
        <v>0</v>
      </c>
      <c r="DM101" s="70" t="s">
        <v>174</v>
      </c>
      <c r="DN101" s="71" t="s">
        <v>175</v>
      </c>
      <c r="DO101" s="77">
        <v>0</v>
      </c>
      <c r="DP101" s="75">
        <f>IF(DM101="SI",DI101,0)</f>
        <v>0</v>
      </c>
      <c r="DQ101" s="71"/>
      <c r="DR101" s="68">
        <f t="shared" si="320"/>
        <v>0</v>
      </c>
      <c r="DS101" s="69">
        <f t="shared" si="321"/>
        <v>0</v>
      </c>
      <c r="DT101" s="70" t="s">
        <v>174</v>
      </c>
      <c r="DU101" s="71" t="s">
        <v>175</v>
      </c>
      <c r="DV101" s="77">
        <v>0</v>
      </c>
      <c r="DW101" s="75">
        <f>IF(DT101="SI",DP101,0)</f>
        <v>0</v>
      </c>
      <c r="DX101" s="71"/>
      <c r="DY101" s="68">
        <f t="shared" si="324"/>
        <v>0</v>
      </c>
      <c r="DZ101" s="69">
        <f t="shared" si="325"/>
        <v>0</v>
      </c>
      <c r="EA101" s="70" t="s">
        <v>174</v>
      </c>
      <c r="EB101" s="71" t="s">
        <v>175</v>
      </c>
      <c r="EC101" s="77">
        <v>50</v>
      </c>
      <c r="ED101" s="71"/>
      <c r="EE101" s="71"/>
      <c r="EF101" s="68">
        <f t="shared" si="327"/>
        <v>0.5</v>
      </c>
      <c r="EG101" s="69">
        <f t="shared" si="328"/>
        <v>0</v>
      </c>
      <c r="EH101" s="70" t="s">
        <v>174</v>
      </c>
      <c r="EI101" s="71" t="s">
        <v>175</v>
      </c>
      <c r="EJ101" s="80"/>
      <c r="EK101" s="78">
        <v>2024</v>
      </c>
      <c r="EL101" s="79" t="str">
        <f>+VLOOKUP(C101,[1]Listas_desplega!$AI$22:$AJ$44,2,0)</f>
        <v>D_MEN</v>
      </c>
      <c r="EM101" s="79" t="str">
        <f>+VLOOKUP(I101,[1]Listas_desplega!$BY$2:$BZ$7,2,0)</f>
        <v>T_5</v>
      </c>
      <c r="EN101" s="79" t="str">
        <f>+VLOOKUP(J101,[1]Listas_desplega!$BY$10:$BZ$23,2,0)</f>
        <v>T_5_C_1</v>
      </c>
      <c r="EO101" s="79" t="str">
        <f>+VLOOKUP(K101,[1]Listas_desplega!$BY$27:$BZ$54,2,0)</f>
        <v>T_5_C_1_ET_1</v>
      </c>
      <c r="EP101" s="79" t="str">
        <f>+VLOOKUP(L101,[1]Listas_desplega!$BY$57:$BZ$105,2,0)</f>
        <v>T_5_C_1_ET_1_CPT_3</v>
      </c>
      <c r="EQ101" s="80" t="str">
        <f>+VLOOKUP(M101,[1]Listas_desplega!$J$2:$K$11,2,FALSE)</f>
        <v>Eje_E_9</v>
      </c>
      <c r="ER101" s="80"/>
    </row>
    <row r="102" spans="1:148" s="81" customFormat="1" x14ac:dyDescent="0.25">
      <c r="A102" s="51" t="str">
        <f t="shared" si="337"/>
        <v>58_TRANSVERSALES_2024</v>
      </c>
      <c r="B102" s="52" t="s">
        <v>756</v>
      </c>
      <c r="C102" s="53" t="s">
        <v>757</v>
      </c>
      <c r="D102" s="53" t="s">
        <v>776</v>
      </c>
      <c r="E102" s="54" t="s">
        <v>570</v>
      </c>
      <c r="F102" s="54" t="s">
        <v>760</v>
      </c>
      <c r="G102" s="54" t="s">
        <v>777</v>
      </c>
      <c r="H102" s="53" t="s">
        <v>175</v>
      </c>
      <c r="I102" s="54" t="s">
        <v>457</v>
      </c>
      <c r="J102" s="52" t="s">
        <v>458</v>
      </c>
      <c r="K102" s="52" t="s">
        <v>459</v>
      </c>
      <c r="L102" s="52" t="s">
        <v>800</v>
      </c>
      <c r="M102" s="52" t="s">
        <v>763</v>
      </c>
      <c r="N102" s="56" t="s">
        <v>805</v>
      </c>
      <c r="O102" s="60">
        <v>58</v>
      </c>
      <c r="P102" s="224" t="s">
        <v>806</v>
      </c>
      <c r="Q102" s="223" t="s">
        <v>165</v>
      </c>
      <c r="R102" s="61" t="s">
        <v>166</v>
      </c>
      <c r="S102" s="224" t="s">
        <v>807</v>
      </c>
      <c r="T102" s="223" t="s">
        <v>168</v>
      </c>
      <c r="U102" s="223" t="s">
        <v>783</v>
      </c>
      <c r="V102" s="223">
        <v>0</v>
      </c>
      <c r="W102" s="224" t="s">
        <v>808</v>
      </c>
      <c r="X102" s="223" t="s">
        <v>171</v>
      </c>
      <c r="Y102" s="52"/>
      <c r="Z102" s="61"/>
      <c r="AA102" s="61"/>
      <c r="AB102" s="61"/>
      <c r="AC102" s="61"/>
      <c r="AD102" s="61"/>
      <c r="AE102" s="61"/>
      <c r="AF102" s="61"/>
      <c r="AG102" s="61"/>
      <c r="AH102" s="60"/>
      <c r="AI102" s="60"/>
      <c r="AJ102" s="60"/>
      <c r="AK102" s="60"/>
      <c r="AL102" s="60"/>
      <c r="AM102" s="60"/>
      <c r="AN102" s="60"/>
      <c r="AO102" s="60"/>
      <c r="AP102" s="60"/>
      <c r="AQ102" s="60"/>
      <c r="AR102" s="62"/>
      <c r="AS102" s="60"/>
      <c r="AT102" s="182">
        <v>0</v>
      </c>
      <c r="AU102" s="182" t="s">
        <v>175</v>
      </c>
      <c r="AV102" s="182">
        <v>6</v>
      </c>
      <c r="AW102" s="182">
        <v>6</v>
      </c>
      <c r="AX102" s="182">
        <v>6</v>
      </c>
      <c r="AY102" s="182">
        <v>18</v>
      </c>
      <c r="AZ102" s="182"/>
      <c r="BA102" s="182"/>
      <c r="BB102" s="182"/>
      <c r="BC102" s="227"/>
      <c r="BD102" s="98">
        <v>0</v>
      </c>
      <c r="BE102" s="170"/>
      <c r="BF102" s="171"/>
      <c r="BG102" s="68">
        <f t="shared" si="292"/>
        <v>0</v>
      </c>
      <c r="BH102" s="69">
        <f t="shared" si="293"/>
        <v>0</v>
      </c>
      <c r="BI102" s="70" t="s">
        <v>174</v>
      </c>
      <c r="BJ102" s="174" t="s">
        <v>768</v>
      </c>
      <c r="BK102" s="77">
        <v>1</v>
      </c>
      <c r="BL102" s="71">
        <v>1</v>
      </c>
      <c r="BM102" s="67" t="s">
        <v>809</v>
      </c>
      <c r="BN102" s="68">
        <f t="shared" si="294"/>
        <v>0.16666666666666666</v>
      </c>
      <c r="BO102" s="69">
        <f t="shared" si="295"/>
        <v>0.16666666666666666</v>
      </c>
      <c r="BP102" s="70" t="s">
        <v>186</v>
      </c>
      <c r="BQ102" s="174" t="s">
        <v>810</v>
      </c>
      <c r="BR102" s="77">
        <f>+BK102</f>
        <v>1</v>
      </c>
      <c r="BS102" s="75">
        <f>IF(BP102="SI",BL102,0)</f>
        <v>1</v>
      </c>
      <c r="BT102" s="171"/>
      <c r="BU102" s="68">
        <f t="shared" si="296"/>
        <v>0.16666666666666666</v>
      </c>
      <c r="BV102" s="69">
        <f t="shared" ref="BV102:BV104" si="368">+IF(BW102="SI",IFERROR((IF(BW102="SI",BS102,0)/AV102),"REVISAR"),0)</f>
        <v>0.16666666666666666</v>
      </c>
      <c r="BW102" s="70" t="s">
        <v>186</v>
      </c>
      <c r="BX102" s="174" t="s">
        <v>787</v>
      </c>
      <c r="BY102" s="86">
        <v>1</v>
      </c>
      <c r="BZ102" s="71"/>
      <c r="CA102" s="71"/>
      <c r="CB102" s="68">
        <f t="shared" si="300"/>
        <v>0.16666666666666666</v>
      </c>
      <c r="CC102" s="69">
        <f t="shared" si="365"/>
        <v>0</v>
      </c>
      <c r="CD102" s="70" t="s">
        <v>174</v>
      </c>
      <c r="CE102" s="71" t="s">
        <v>175</v>
      </c>
      <c r="CF102" s="86">
        <f>+BY102</f>
        <v>1</v>
      </c>
      <c r="CG102" s="75">
        <f>IF(CD102="SI",BY102,0)</f>
        <v>0</v>
      </c>
      <c r="CH102" s="71"/>
      <c r="CI102" s="68">
        <f t="shared" si="304"/>
        <v>0.16666666666666666</v>
      </c>
      <c r="CJ102" s="69">
        <f t="shared" si="305"/>
        <v>0</v>
      </c>
      <c r="CK102" s="70" t="s">
        <v>174</v>
      </c>
      <c r="CL102" s="71" t="s">
        <v>175</v>
      </c>
      <c r="CM102" s="77">
        <v>1</v>
      </c>
      <c r="CN102" s="71"/>
      <c r="CO102" s="71"/>
      <c r="CP102" s="68">
        <f t="shared" si="306"/>
        <v>0.16666666666666666</v>
      </c>
      <c r="CQ102" s="69">
        <f t="shared" si="307"/>
        <v>0</v>
      </c>
      <c r="CR102" s="70" t="s">
        <v>174</v>
      </c>
      <c r="CS102" s="71" t="s">
        <v>175</v>
      </c>
      <c r="CT102" s="86">
        <f>+CM102</f>
        <v>1</v>
      </c>
      <c r="CU102" s="75">
        <f>IF(CR102="SI",CM102,0)</f>
        <v>0</v>
      </c>
      <c r="CV102" s="71"/>
      <c r="CW102" s="68">
        <f t="shared" si="310"/>
        <v>0.16666666666666666</v>
      </c>
      <c r="CX102" s="69">
        <f t="shared" si="311"/>
        <v>0</v>
      </c>
      <c r="CY102" s="70" t="s">
        <v>174</v>
      </c>
      <c r="CZ102" s="71" t="s">
        <v>175</v>
      </c>
      <c r="DA102" s="77">
        <v>1</v>
      </c>
      <c r="DB102" s="71"/>
      <c r="DC102" s="71"/>
      <c r="DD102" s="68">
        <f t="shared" si="314"/>
        <v>0.16666666666666666</v>
      </c>
      <c r="DE102" s="69">
        <f t="shared" si="315"/>
        <v>0</v>
      </c>
      <c r="DF102" s="70" t="s">
        <v>174</v>
      </c>
      <c r="DG102" s="71" t="s">
        <v>175</v>
      </c>
      <c r="DH102" s="77">
        <f>+DA102</f>
        <v>1</v>
      </c>
      <c r="DI102" s="75">
        <f>IF(DF102="SI",DA102,0)</f>
        <v>0</v>
      </c>
      <c r="DJ102" s="71"/>
      <c r="DK102" s="68">
        <f t="shared" si="316"/>
        <v>0.16666666666666666</v>
      </c>
      <c r="DL102" s="69">
        <f t="shared" si="317"/>
        <v>0</v>
      </c>
      <c r="DM102" s="70" t="s">
        <v>174</v>
      </c>
      <c r="DN102" s="71" t="s">
        <v>175</v>
      </c>
      <c r="DO102" s="77">
        <v>1</v>
      </c>
      <c r="DP102" s="71"/>
      <c r="DQ102" s="71"/>
      <c r="DR102" s="68">
        <f t="shared" si="320"/>
        <v>0.16666666666666666</v>
      </c>
      <c r="DS102" s="69">
        <f t="shared" si="321"/>
        <v>0</v>
      </c>
      <c r="DT102" s="70" t="s">
        <v>174</v>
      </c>
      <c r="DU102" s="71" t="s">
        <v>175</v>
      </c>
      <c r="DV102" s="77">
        <f>+DO102</f>
        <v>1</v>
      </c>
      <c r="DW102" s="75">
        <f>IF(DT102="SI",DO102,0)</f>
        <v>0</v>
      </c>
      <c r="DX102" s="71"/>
      <c r="DY102" s="68">
        <f t="shared" si="324"/>
        <v>0.16666666666666666</v>
      </c>
      <c r="DZ102" s="69">
        <f t="shared" si="325"/>
        <v>0</v>
      </c>
      <c r="EA102" s="70" t="s">
        <v>174</v>
      </c>
      <c r="EB102" s="71" t="s">
        <v>175</v>
      </c>
      <c r="EC102" s="77">
        <f t="shared" ref="EC102:EC104" si="369">+AV102</f>
        <v>6</v>
      </c>
      <c r="ED102" s="71"/>
      <c r="EE102" s="71"/>
      <c r="EF102" s="68">
        <f t="shared" si="327"/>
        <v>1</v>
      </c>
      <c r="EG102" s="69">
        <f t="shared" si="328"/>
        <v>0</v>
      </c>
      <c r="EH102" s="70" t="s">
        <v>174</v>
      </c>
      <c r="EI102" s="71" t="s">
        <v>175</v>
      </c>
      <c r="EJ102" s="80"/>
      <c r="EK102" s="78">
        <v>2024</v>
      </c>
      <c r="EL102" s="79" t="str">
        <f>+VLOOKUP(C102,[1]Listas_desplega!$AI$22:$AJ$44,2,0)</f>
        <v>D_MEN</v>
      </c>
      <c r="EM102" s="79" t="str">
        <f>+VLOOKUP(I102,[1]Listas_desplega!$BY$2:$BZ$7,2,0)</f>
        <v>T_5</v>
      </c>
      <c r="EN102" s="79" t="str">
        <f>+VLOOKUP(J102,[1]Listas_desplega!$BY$10:$BZ$23,2,0)</f>
        <v>T_5_C_1</v>
      </c>
      <c r="EO102" s="79" t="str">
        <f>+VLOOKUP(K102,[1]Listas_desplega!$BY$27:$BZ$54,2,0)</f>
        <v>T_5_C_1_ET_1</v>
      </c>
      <c r="EP102" s="79" t="str">
        <f>+VLOOKUP(L102,[1]Listas_desplega!$BY$57:$BZ$105,2,0)</f>
        <v>T_5_C_1_ET_1_CPT_3</v>
      </c>
      <c r="EQ102" s="80" t="str">
        <f>+VLOOKUP(M102,[1]Listas_desplega!$J$2:$K$11,2,FALSE)</f>
        <v>Eje_E_9</v>
      </c>
      <c r="ER102" s="80"/>
    </row>
    <row r="103" spans="1:148" s="81" customFormat="1" x14ac:dyDescent="0.25">
      <c r="A103" s="51" t="str">
        <f t="shared" si="337"/>
        <v>59_TRANSVERSALES_2024</v>
      </c>
      <c r="B103" s="52" t="s">
        <v>756</v>
      </c>
      <c r="C103" s="53" t="s">
        <v>757</v>
      </c>
      <c r="D103" s="53" t="s">
        <v>811</v>
      </c>
      <c r="E103" s="54" t="s">
        <v>154</v>
      </c>
      <c r="F103" s="54" t="s">
        <v>812</v>
      </c>
      <c r="G103" s="54" t="s">
        <v>813</v>
      </c>
      <c r="H103" s="90" t="s">
        <v>175</v>
      </c>
      <c r="I103" s="54" t="s">
        <v>457</v>
      </c>
      <c r="J103" s="54" t="s">
        <v>458</v>
      </c>
      <c r="K103" s="54" t="s">
        <v>459</v>
      </c>
      <c r="L103" s="54" t="s">
        <v>460</v>
      </c>
      <c r="M103" s="52" t="s">
        <v>763</v>
      </c>
      <c r="N103" s="56" t="s">
        <v>814</v>
      </c>
      <c r="O103" s="60">
        <v>59</v>
      </c>
      <c r="P103" s="54" t="s">
        <v>815</v>
      </c>
      <c r="Q103" s="61" t="s">
        <v>211</v>
      </c>
      <c r="R103" s="61" t="s">
        <v>212</v>
      </c>
      <c r="S103" s="54" t="s">
        <v>816</v>
      </c>
      <c r="T103" s="60" t="s">
        <v>181</v>
      </c>
      <c r="U103" s="60" t="s">
        <v>193</v>
      </c>
      <c r="V103" s="57">
        <v>30</v>
      </c>
      <c r="W103" s="90" t="s">
        <v>817</v>
      </c>
      <c r="X103" s="57" t="s">
        <v>171</v>
      </c>
      <c r="Y103" s="52"/>
      <c r="Z103" s="61"/>
      <c r="AA103" s="61"/>
      <c r="AB103" s="61"/>
      <c r="AC103" s="61"/>
      <c r="AD103" s="61"/>
      <c r="AE103" s="61"/>
      <c r="AF103" s="61"/>
      <c r="AG103" s="61"/>
      <c r="AH103" s="60"/>
      <c r="AI103" s="60"/>
      <c r="AJ103" s="60"/>
      <c r="AK103" s="60"/>
      <c r="AL103" s="60"/>
      <c r="AM103" s="60"/>
      <c r="AN103" s="60"/>
      <c r="AO103" s="60"/>
      <c r="AP103" s="60"/>
      <c r="AQ103" s="60"/>
      <c r="AR103" s="62"/>
      <c r="AS103" s="60"/>
      <c r="AT103" s="176">
        <v>50</v>
      </c>
      <c r="AU103" s="228">
        <v>57</v>
      </c>
      <c r="AV103" s="228">
        <v>70</v>
      </c>
      <c r="AW103" s="228"/>
      <c r="AX103" s="228"/>
      <c r="AY103" s="228"/>
      <c r="AZ103" s="228"/>
      <c r="BA103" s="228"/>
      <c r="BB103" s="228"/>
      <c r="BC103" s="229"/>
      <c r="BD103" s="217">
        <v>0</v>
      </c>
      <c r="BE103" s="230"/>
      <c r="BF103" s="171"/>
      <c r="BG103" s="68">
        <f t="shared" si="292"/>
        <v>0</v>
      </c>
      <c r="BH103" s="69">
        <f t="shared" si="293"/>
        <v>0</v>
      </c>
      <c r="BI103" s="70" t="s">
        <v>174</v>
      </c>
      <c r="BJ103" s="174" t="s">
        <v>818</v>
      </c>
      <c r="BK103" s="231">
        <v>0</v>
      </c>
      <c r="BL103" s="230"/>
      <c r="BM103" s="171"/>
      <c r="BN103" s="68">
        <f t="shared" si="294"/>
        <v>0</v>
      </c>
      <c r="BO103" s="69">
        <f t="shared" si="295"/>
        <v>0</v>
      </c>
      <c r="BP103" s="70" t="s">
        <v>174</v>
      </c>
      <c r="BQ103" s="71" t="s">
        <v>175</v>
      </c>
      <c r="BR103" s="118"/>
      <c r="BS103" s="207">
        <f t="shared" ref="BS103:BS104" si="370">IF(BP103="SI",BL103,0)</f>
        <v>0</v>
      </c>
      <c r="BT103" s="171"/>
      <c r="BU103" s="68">
        <f t="shared" si="296"/>
        <v>0</v>
      </c>
      <c r="BV103" s="69">
        <f t="shared" si="368"/>
        <v>0</v>
      </c>
      <c r="BW103" s="70" t="s">
        <v>174</v>
      </c>
      <c r="BX103" s="71" t="s">
        <v>175</v>
      </c>
      <c r="BY103" s="168"/>
      <c r="BZ103" s="75">
        <f t="shared" ref="BZ103:BZ104" si="371">IF(BW103="SI",BS103,0)</f>
        <v>0</v>
      </c>
      <c r="CA103" s="71"/>
      <c r="CB103" s="68">
        <f t="shared" si="300"/>
        <v>0</v>
      </c>
      <c r="CC103" s="69">
        <f t="shared" si="365"/>
        <v>0</v>
      </c>
      <c r="CD103" s="70" t="s">
        <v>174</v>
      </c>
      <c r="CE103" s="71" t="s">
        <v>175</v>
      </c>
      <c r="CF103" s="168"/>
      <c r="CG103" s="75">
        <f t="shared" ref="CG103:CG104" si="372">IF(CD103="SI",BZ103,0)</f>
        <v>0</v>
      </c>
      <c r="CH103" s="71"/>
      <c r="CI103" s="68">
        <f t="shared" si="304"/>
        <v>0</v>
      </c>
      <c r="CJ103" s="69">
        <f t="shared" si="305"/>
        <v>0</v>
      </c>
      <c r="CK103" s="70" t="s">
        <v>174</v>
      </c>
      <c r="CL103" s="71" t="s">
        <v>175</v>
      </c>
      <c r="CM103" s="168"/>
      <c r="CN103" s="75">
        <f t="shared" ref="CN103:CN104" si="373">IF(CK103="SI",CG103,0)</f>
        <v>0</v>
      </c>
      <c r="CO103" s="71"/>
      <c r="CP103" s="68">
        <f t="shared" si="306"/>
        <v>0</v>
      </c>
      <c r="CQ103" s="69">
        <f t="shared" si="307"/>
        <v>0</v>
      </c>
      <c r="CR103" s="70" t="s">
        <v>174</v>
      </c>
      <c r="CS103" s="71" t="s">
        <v>175</v>
      </c>
      <c r="CT103" s="148"/>
      <c r="CU103" s="75">
        <f t="shared" ref="CU103:CU108" si="374">IF(CR103="SI",CN103,0)</f>
        <v>0</v>
      </c>
      <c r="CV103" s="71"/>
      <c r="CW103" s="68">
        <f t="shared" si="310"/>
        <v>0</v>
      </c>
      <c r="CX103" s="69">
        <f t="shared" si="311"/>
        <v>0</v>
      </c>
      <c r="CY103" s="70" t="s">
        <v>174</v>
      </c>
      <c r="CZ103" s="71" t="s">
        <v>175</v>
      </c>
      <c r="DA103" s="169"/>
      <c r="DB103" s="75">
        <f t="shared" ref="DB103:DB104" si="375">IF(CY103="SI",CU103,0)</f>
        <v>0</v>
      </c>
      <c r="DC103" s="71"/>
      <c r="DD103" s="68">
        <f t="shared" si="314"/>
        <v>0</v>
      </c>
      <c r="DE103" s="69">
        <f t="shared" si="315"/>
        <v>0</v>
      </c>
      <c r="DF103" s="70" t="s">
        <v>174</v>
      </c>
      <c r="DG103" s="71" t="s">
        <v>175</v>
      </c>
      <c r="DH103" s="169"/>
      <c r="DI103" s="75">
        <f t="shared" ref="DI103:DI104" si="376">IF(DF103="SI",DB103,0)</f>
        <v>0</v>
      </c>
      <c r="DJ103" s="71"/>
      <c r="DK103" s="68">
        <f t="shared" si="316"/>
        <v>0</v>
      </c>
      <c r="DL103" s="69">
        <f t="shared" si="317"/>
        <v>0</v>
      </c>
      <c r="DM103" s="70" t="s">
        <v>174</v>
      </c>
      <c r="DN103" s="71" t="s">
        <v>175</v>
      </c>
      <c r="DO103" s="169"/>
      <c r="DP103" s="75">
        <f t="shared" ref="DP103:DP104" si="377">IF(DM103="SI",DI103,0)</f>
        <v>0</v>
      </c>
      <c r="DQ103" s="71"/>
      <c r="DR103" s="68">
        <f t="shared" si="320"/>
        <v>0</v>
      </c>
      <c r="DS103" s="69">
        <f t="shared" si="321"/>
        <v>0</v>
      </c>
      <c r="DT103" s="70" t="s">
        <v>174</v>
      </c>
      <c r="DU103" s="71" t="s">
        <v>175</v>
      </c>
      <c r="DV103" s="98"/>
      <c r="DW103" s="75">
        <f>IF(DT103="SI",DO103,0)</f>
        <v>0</v>
      </c>
      <c r="DX103" s="71"/>
      <c r="DY103" s="68">
        <f t="shared" si="324"/>
        <v>0</v>
      </c>
      <c r="DZ103" s="69">
        <f t="shared" si="325"/>
        <v>0</v>
      </c>
      <c r="EA103" s="70" t="s">
        <v>174</v>
      </c>
      <c r="EB103" s="71" t="s">
        <v>175</v>
      </c>
      <c r="EC103" s="77">
        <f t="shared" si="369"/>
        <v>70</v>
      </c>
      <c r="ED103" s="88"/>
      <c r="EE103" s="71"/>
      <c r="EF103" s="68">
        <f t="shared" si="327"/>
        <v>1</v>
      </c>
      <c r="EG103" s="69">
        <f t="shared" si="328"/>
        <v>0</v>
      </c>
      <c r="EH103" s="70" t="s">
        <v>174</v>
      </c>
      <c r="EI103" s="71" t="s">
        <v>175</v>
      </c>
      <c r="EJ103" s="80" t="s">
        <v>173</v>
      </c>
      <c r="EK103" s="78">
        <v>2024</v>
      </c>
      <c r="EL103" s="79" t="str">
        <f>+VLOOKUP(C103,[1]Listas_desplega!$AI$22:$AJ$44,2,0)</f>
        <v>D_MEN</v>
      </c>
      <c r="EM103" s="79" t="str">
        <f>+VLOOKUP(I103,[1]Listas_desplega!$BY$2:$BZ$7,2,0)</f>
        <v>T_5</v>
      </c>
      <c r="EN103" s="79" t="str">
        <f>+VLOOKUP(J103,[1]Listas_desplega!$BY$10:$BZ$23,2,0)</f>
        <v>T_5_C_1</v>
      </c>
      <c r="EO103" s="79" t="str">
        <f>+VLOOKUP(K103,[1]Listas_desplega!$BY$27:$BZ$54,2,0)</f>
        <v>T_5_C_1_ET_1</v>
      </c>
      <c r="EP103" s="79" t="str">
        <f>+VLOOKUP(L103,[1]Listas_desplega!$BY$57:$BZ$105,2,0)</f>
        <v>T_5_C_1_ET_1_CPT_2</v>
      </c>
      <c r="EQ103" s="80" t="str">
        <f>+VLOOKUP(M103,[1]Listas_desplega!$J$2:$K$11,2,FALSE)</f>
        <v>Eje_E_9</v>
      </c>
      <c r="ER103" s="80"/>
    </row>
    <row r="104" spans="1:148" s="81" customFormat="1" x14ac:dyDescent="0.25">
      <c r="A104" s="51" t="str">
        <f t="shared" si="337"/>
        <v>60_TRANSVERSALES_2024</v>
      </c>
      <c r="B104" s="52" t="s">
        <v>756</v>
      </c>
      <c r="C104" s="53" t="s">
        <v>757</v>
      </c>
      <c r="D104" s="53" t="s">
        <v>811</v>
      </c>
      <c r="E104" s="54" t="s">
        <v>154</v>
      </c>
      <c r="F104" s="54" t="s">
        <v>812</v>
      </c>
      <c r="G104" s="54" t="s">
        <v>813</v>
      </c>
      <c r="H104" s="90" t="s">
        <v>175</v>
      </c>
      <c r="I104" s="54" t="s">
        <v>158</v>
      </c>
      <c r="J104" s="54" t="s">
        <v>418</v>
      </c>
      <c r="K104" s="54" t="s">
        <v>819</v>
      </c>
      <c r="L104" s="54" t="s">
        <v>820</v>
      </c>
      <c r="M104" s="52" t="s">
        <v>763</v>
      </c>
      <c r="N104" s="56" t="s">
        <v>821</v>
      </c>
      <c r="O104" s="60">
        <v>60</v>
      </c>
      <c r="P104" s="54" t="s">
        <v>822</v>
      </c>
      <c r="Q104" s="61" t="s">
        <v>386</v>
      </c>
      <c r="R104" s="61" t="s">
        <v>212</v>
      </c>
      <c r="S104" s="54" t="s">
        <v>823</v>
      </c>
      <c r="T104" s="60" t="s">
        <v>181</v>
      </c>
      <c r="U104" s="60" t="s">
        <v>193</v>
      </c>
      <c r="V104" s="163"/>
      <c r="W104" s="165"/>
      <c r="X104" s="60" t="s">
        <v>171</v>
      </c>
      <c r="Y104" s="52"/>
      <c r="Z104" s="61"/>
      <c r="AA104" s="61"/>
      <c r="AB104" s="61"/>
      <c r="AC104" s="61"/>
      <c r="AD104" s="61"/>
      <c r="AE104" s="61"/>
      <c r="AF104" s="61"/>
      <c r="AG104" s="61"/>
      <c r="AH104" s="60"/>
      <c r="AI104" s="60"/>
      <c r="AJ104" s="60"/>
      <c r="AK104" s="60"/>
      <c r="AL104" s="60"/>
      <c r="AM104" s="60"/>
      <c r="AN104" s="60"/>
      <c r="AO104" s="60"/>
      <c r="AP104" s="60"/>
      <c r="AQ104" s="60"/>
      <c r="AR104" s="62"/>
      <c r="AS104" s="60"/>
      <c r="AT104" s="232"/>
      <c r="AU104" s="233"/>
      <c r="AV104" s="234"/>
      <c r="AW104" s="234"/>
      <c r="AX104" s="234"/>
      <c r="AY104" s="228"/>
      <c r="AZ104" s="228"/>
      <c r="BA104" s="228"/>
      <c r="BB104" s="228"/>
      <c r="BC104" s="229"/>
      <c r="BD104" s="217">
        <v>0</v>
      </c>
      <c r="BE104" s="230"/>
      <c r="BF104" s="171"/>
      <c r="BG104" s="68">
        <f t="shared" si="292"/>
        <v>0</v>
      </c>
      <c r="BH104" s="69">
        <f t="shared" si="293"/>
        <v>0</v>
      </c>
      <c r="BI104" s="70" t="s">
        <v>174</v>
      </c>
      <c r="BJ104" s="174" t="s">
        <v>818</v>
      </c>
      <c r="BK104" s="231">
        <v>0</v>
      </c>
      <c r="BL104" s="230"/>
      <c r="BM104" s="171"/>
      <c r="BN104" s="68">
        <f t="shared" si="294"/>
        <v>0</v>
      </c>
      <c r="BO104" s="69">
        <f t="shared" si="295"/>
        <v>0</v>
      </c>
      <c r="BP104" s="70" t="s">
        <v>174</v>
      </c>
      <c r="BQ104" s="71" t="s">
        <v>175</v>
      </c>
      <c r="BR104" s="118"/>
      <c r="BS104" s="207">
        <f t="shared" si="370"/>
        <v>0</v>
      </c>
      <c r="BT104" s="171"/>
      <c r="BU104" s="68">
        <f t="shared" si="296"/>
        <v>0</v>
      </c>
      <c r="BV104" s="69">
        <f t="shared" si="368"/>
        <v>0</v>
      </c>
      <c r="BW104" s="70" t="s">
        <v>174</v>
      </c>
      <c r="BX104" s="71" t="s">
        <v>175</v>
      </c>
      <c r="BY104" s="168"/>
      <c r="BZ104" s="75">
        <f t="shared" si="371"/>
        <v>0</v>
      </c>
      <c r="CA104" s="71"/>
      <c r="CB104" s="68">
        <f t="shared" si="300"/>
        <v>0</v>
      </c>
      <c r="CC104" s="69">
        <f t="shared" si="365"/>
        <v>0</v>
      </c>
      <c r="CD104" s="70" t="s">
        <v>174</v>
      </c>
      <c r="CE104" s="71" t="s">
        <v>175</v>
      </c>
      <c r="CF104" s="168"/>
      <c r="CG104" s="75">
        <f t="shared" si="372"/>
        <v>0</v>
      </c>
      <c r="CH104" s="71"/>
      <c r="CI104" s="68">
        <f t="shared" si="304"/>
        <v>0</v>
      </c>
      <c r="CJ104" s="69">
        <f t="shared" si="305"/>
        <v>0</v>
      </c>
      <c r="CK104" s="70" t="s">
        <v>174</v>
      </c>
      <c r="CL104" s="71" t="s">
        <v>175</v>
      </c>
      <c r="CM104" s="168"/>
      <c r="CN104" s="75">
        <f t="shared" si="373"/>
        <v>0</v>
      </c>
      <c r="CO104" s="71"/>
      <c r="CP104" s="68">
        <f t="shared" si="306"/>
        <v>0</v>
      </c>
      <c r="CQ104" s="69">
        <f t="shared" si="307"/>
        <v>0</v>
      </c>
      <c r="CR104" s="70" t="s">
        <v>174</v>
      </c>
      <c r="CS104" s="71" t="s">
        <v>175</v>
      </c>
      <c r="CT104" s="148"/>
      <c r="CU104" s="75">
        <f t="shared" si="374"/>
        <v>0</v>
      </c>
      <c r="CV104" s="71"/>
      <c r="CW104" s="68">
        <f t="shared" si="310"/>
        <v>0</v>
      </c>
      <c r="CX104" s="69">
        <f t="shared" si="311"/>
        <v>0</v>
      </c>
      <c r="CY104" s="70" t="s">
        <v>174</v>
      </c>
      <c r="CZ104" s="71" t="s">
        <v>175</v>
      </c>
      <c r="DA104" s="169"/>
      <c r="DB104" s="75">
        <f t="shared" si="375"/>
        <v>0</v>
      </c>
      <c r="DC104" s="71"/>
      <c r="DD104" s="68">
        <f t="shared" si="314"/>
        <v>0</v>
      </c>
      <c r="DE104" s="69">
        <f t="shared" si="315"/>
        <v>0</v>
      </c>
      <c r="DF104" s="70" t="s">
        <v>174</v>
      </c>
      <c r="DG104" s="71" t="s">
        <v>175</v>
      </c>
      <c r="DH104" s="169"/>
      <c r="DI104" s="75">
        <f t="shared" si="376"/>
        <v>0</v>
      </c>
      <c r="DJ104" s="71"/>
      <c r="DK104" s="68">
        <f t="shared" si="316"/>
        <v>0</v>
      </c>
      <c r="DL104" s="69">
        <f t="shared" si="317"/>
        <v>0</v>
      </c>
      <c r="DM104" s="70" t="s">
        <v>174</v>
      </c>
      <c r="DN104" s="71" t="s">
        <v>175</v>
      </c>
      <c r="DO104" s="169"/>
      <c r="DP104" s="75">
        <f t="shared" si="377"/>
        <v>0</v>
      </c>
      <c r="DQ104" s="71"/>
      <c r="DR104" s="68">
        <f t="shared" si="320"/>
        <v>0</v>
      </c>
      <c r="DS104" s="69">
        <f t="shared" si="321"/>
        <v>0</v>
      </c>
      <c r="DT104" s="70" t="s">
        <v>174</v>
      </c>
      <c r="DU104" s="71" t="s">
        <v>175</v>
      </c>
      <c r="DV104" s="98"/>
      <c r="DW104" s="75">
        <f>IF(DT104="SI",DO104,0)</f>
        <v>0</v>
      </c>
      <c r="DX104" s="71"/>
      <c r="DY104" s="68">
        <f t="shared" si="324"/>
        <v>0</v>
      </c>
      <c r="DZ104" s="69">
        <f t="shared" si="325"/>
        <v>0</v>
      </c>
      <c r="EA104" s="70" t="s">
        <v>174</v>
      </c>
      <c r="EB104" s="71" t="s">
        <v>175</v>
      </c>
      <c r="EC104" s="77">
        <f t="shared" si="369"/>
        <v>0</v>
      </c>
      <c r="ED104" s="88"/>
      <c r="EE104" s="71"/>
      <c r="EF104" s="68">
        <f t="shared" si="327"/>
        <v>0</v>
      </c>
      <c r="EG104" s="69">
        <f t="shared" si="328"/>
        <v>0</v>
      </c>
      <c r="EH104" s="70" t="s">
        <v>174</v>
      </c>
      <c r="EI104" s="71" t="s">
        <v>175</v>
      </c>
      <c r="EJ104" s="80" t="s">
        <v>751</v>
      </c>
      <c r="EK104" s="78">
        <v>2024</v>
      </c>
      <c r="EL104" s="79" t="str">
        <f>+VLOOKUP(C104,[1]Listas_desplega!$AI$22:$AJ$44,2,0)</f>
        <v>D_MEN</v>
      </c>
      <c r="EM104" s="79" t="str">
        <f>+VLOOKUP(I104,[1]Listas_desplega!$BY$2:$BZ$7,2,0)</f>
        <v>T_2</v>
      </c>
      <c r="EN104" s="79" t="str">
        <f>+VLOOKUP(J104,[1]Listas_desplega!$BY$10:$BZ$23,2,0)</f>
        <v>T_2_C_1</v>
      </c>
      <c r="EO104" s="79" t="str">
        <f>+VLOOKUP(K104,[1]Listas_desplega!$BY$27:$BZ$54,2,0)</f>
        <v>T_2_C_1_ET_2</v>
      </c>
      <c r="EP104" s="79" t="str">
        <f>+VLOOKUP(L104,[1]Listas_desplega!$BY$57:$BZ$105,2,0)</f>
        <v>T_2_C_1_ET_2_CPT_1</v>
      </c>
      <c r="EQ104" s="80" t="str">
        <f>+VLOOKUP(M104,[1]Listas_desplega!$J$2:$K$11,2,FALSE)</f>
        <v>Eje_E_9</v>
      </c>
      <c r="ER104" s="80"/>
    </row>
    <row r="105" spans="1:148" s="81" customFormat="1" x14ac:dyDescent="0.25">
      <c r="A105" s="51" t="str">
        <f t="shared" si="337"/>
        <v>61_TRANSVERSALES_2024</v>
      </c>
      <c r="B105" s="52" t="s">
        <v>756</v>
      </c>
      <c r="C105" s="53" t="s">
        <v>757</v>
      </c>
      <c r="D105" s="53" t="s">
        <v>811</v>
      </c>
      <c r="E105" s="54" t="s">
        <v>570</v>
      </c>
      <c r="F105" s="54" t="s">
        <v>155</v>
      </c>
      <c r="G105" s="54" t="s">
        <v>813</v>
      </c>
      <c r="H105" s="90" t="s">
        <v>175</v>
      </c>
      <c r="I105" s="54" t="s">
        <v>457</v>
      </c>
      <c r="J105" s="54" t="s">
        <v>458</v>
      </c>
      <c r="K105" s="54" t="s">
        <v>824</v>
      </c>
      <c r="L105" s="54" t="s">
        <v>825</v>
      </c>
      <c r="M105" s="52" t="s">
        <v>763</v>
      </c>
      <c r="N105" s="56" t="s">
        <v>826</v>
      </c>
      <c r="O105" s="60">
        <v>61</v>
      </c>
      <c r="P105" s="54" t="s">
        <v>827</v>
      </c>
      <c r="Q105" s="61" t="s">
        <v>386</v>
      </c>
      <c r="R105" s="61" t="s">
        <v>387</v>
      </c>
      <c r="S105" s="54" t="s">
        <v>828</v>
      </c>
      <c r="T105" s="60" t="s">
        <v>181</v>
      </c>
      <c r="U105" s="60" t="s">
        <v>182</v>
      </c>
      <c r="V105" s="57">
        <v>0</v>
      </c>
      <c r="W105" s="90" t="s">
        <v>829</v>
      </c>
      <c r="X105" s="57" t="s">
        <v>171</v>
      </c>
      <c r="Y105" s="52"/>
      <c r="Z105" s="61"/>
      <c r="AA105" s="61"/>
      <c r="AB105" s="61"/>
      <c r="AC105" s="61"/>
      <c r="AD105" s="61"/>
      <c r="AE105" s="61"/>
      <c r="AF105" s="61"/>
      <c r="AG105" s="61"/>
      <c r="AH105" s="60"/>
      <c r="AI105" s="60"/>
      <c r="AJ105" s="60"/>
      <c r="AK105" s="60"/>
      <c r="AL105" s="60"/>
      <c r="AM105" s="60"/>
      <c r="AN105" s="60"/>
      <c r="AO105" s="60"/>
      <c r="AP105" s="60"/>
      <c r="AQ105" s="60"/>
      <c r="AR105" s="62"/>
      <c r="AS105" s="60"/>
      <c r="AT105" s="200"/>
      <c r="AU105" s="201">
        <v>93</v>
      </c>
      <c r="AV105" s="201">
        <v>100</v>
      </c>
      <c r="AW105" s="201">
        <v>100</v>
      </c>
      <c r="AX105" s="201">
        <v>100</v>
      </c>
      <c r="AY105" s="190"/>
      <c r="AZ105" s="228"/>
      <c r="BA105" s="228"/>
      <c r="BB105" s="228"/>
      <c r="BC105" s="229"/>
      <c r="BD105" s="217">
        <v>0</v>
      </c>
      <c r="BE105" s="235"/>
      <c r="BF105" s="236"/>
      <c r="BG105" s="68">
        <f t="shared" si="292"/>
        <v>0</v>
      </c>
      <c r="BH105" s="69">
        <f t="shared" si="293"/>
        <v>0</v>
      </c>
      <c r="BI105" s="70" t="s">
        <v>174</v>
      </c>
      <c r="BJ105" s="174" t="s">
        <v>818</v>
      </c>
      <c r="BK105" s="231">
        <v>0</v>
      </c>
      <c r="BL105" s="207"/>
      <c r="BM105" s="236"/>
      <c r="BN105" s="68">
        <f t="shared" si="294"/>
        <v>0</v>
      </c>
      <c r="BO105" s="69">
        <f t="shared" si="295"/>
        <v>0</v>
      </c>
      <c r="BP105" s="70" t="s">
        <v>174</v>
      </c>
      <c r="BQ105" s="71" t="s">
        <v>175</v>
      </c>
      <c r="BR105" s="231">
        <v>20</v>
      </c>
      <c r="BS105" s="237">
        <v>20</v>
      </c>
      <c r="BT105" s="238" t="s">
        <v>830</v>
      </c>
      <c r="BU105" s="68">
        <f t="shared" si="296"/>
        <v>0.2</v>
      </c>
      <c r="BV105" s="69">
        <f>+IF(BW105="SI",IFERROR((IF(BW105="SI",BS105,0)/AV105),"REVISAR"),0)</f>
        <v>0.2</v>
      </c>
      <c r="BW105" s="70" t="s">
        <v>186</v>
      </c>
      <c r="BX105" s="174" t="s">
        <v>831</v>
      </c>
      <c r="BY105" s="86">
        <f>+BR105</f>
        <v>20</v>
      </c>
      <c r="BZ105" s="75">
        <f>IF(BW105="SI",BR105,0)</f>
        <v>20</v>
      </c>
      <c r="CA105" s="239"/>
      <c r="CB105" s="68">
        <f t="shared" si="300"/>
        <v>0.2</v>
      </c>
      <c r="CC105" s="69">
        <f t="shared" si="365"/>
        <v>0</v>
      </c>
      <c r="CD105" s="70" t="s">
        <v>174</v>
      </c>
      <c r="CE105" s="71" t="s">
        <v>175</v>
      </c>
      <c r="CF105" s="86">
        <f>+BY105</f>
        <v>20</v>
      </c>
      <c r="CG105" s="75">
        <f>IF(CD105="SI",BZ105,0)</f>
        <v>0</v>
      </c>
      <c r="CH105" s="239"/>
      <c r="CI105" s="68">
        <f t="shared" si="304"/>
        <v>0.2</v>
      </c>
      <c r="CJ105" s="69">
        <f t="shared" si="305"/>
        <v>0</v>
      </c>
      <c r="CK105" s="70" t="s">
        <v>174</v>
      </c>
      <c r="CL105" s="71" t="s">
        <v>175</v>
      </c>
      <c r="CM105" s="231">
        <v>46</v>
      </c>
      <c r="CN105" s="239"/>
      <c r="CO105" s="239"/>
      <c r="CP105" s="68">
        <f t="shared" si="306"/>
        <v>0.46</v>
      </c>
      <c r="CQ105" s="69">
        <f t="shared" si="307"/>
        <v>0</v>
      </c>
      <c r="CR105" s="70" t="s">
        <v>174</v>
      </c>
      <c r="CS105" s="71" t="s">
        <v>175</v>
      </c>
      <c r="CT105" s="86">
        <f>+CM105</f>
        <v>46</v>
      </c>
      <c r="CU105" s="75">
        <f t="shared" si="374"/>
        <v>0</v>
      </c>
      <c r="CV105" s="239"/>
      <c r="CW105" s="68">
        <f t="shared" si="310"/>
        <v>0.46</v>
      </c>
      <c r="CX105" s="69">
        <f t="shared" si="311"/>
        <v>0</v>
      </c>
      <c r="CY105" s="70" t="s">
        <v>174</v>
      </c>
      <c r="CZ105" s="71" t="s">
        <v>175</v>
      </c>
      <c r="DA105" s="77">
        <f>+CT105</f>
        <v>46</v>
      </c>
      <c r="DB105" s="75">
        <f>IF(CY105="SI",CU105,0)</f>
        <v>0</v>
      </c>
      <c r="DC105" s="239"/>
      <c r="DD105" s="68">
        <f t="shared" si="314"/>
        <v>0.46</v>
      </c>
      <c r="DE105" s="69">
        <f t="shared" si="315"/>
        <v>0</v>
      </c>
      <c r="DF105" s="70" t="s">
        <v>174</v>
      </c>
      <c r="DG105" s="71" t="s">
        <v>175</v>
      </c>
      <c r="DH105" s="240">
        <v>71.5</v>
      </c>
      <c r="DI105" s="239"/>
      <c r="DJ105" s="239"/>
      <c r="DK105" s="68">
        <f t="shared" si="316"/>
        <v>0.71499999999999997</v>
      </c>
      <c r="DL105" s="69">
        <f t="shared" si="317"/>
        <v>0</v>
      </c>
      <c r="DM105" s="70" t="s">
        <v>174</v>
      </c>
      <c r="DN105" s="71" t="s">
        <v>175</v>
      </c>
      <c r="DO105" s="77">
        <f>+DH105</f>
        <v>71.5</v>
      </c>
      <c r="DP105" s="75">
        <f>IF(DM105="SI",DI105,0)</f>
        <v>0</v>
      </c>
      <c r="DQ105" s="239"/>
      <c r="DR105" s="68">
        <f t="shared" si="320"/>
        <v>0.71499999999999997</v>
      </c>
      <c r="DS105" s="69">
        <f t="shared" si="321"/>
        <v>0</v>
      </c>
      <c r="DT105" s="70" t="s">
        <v>174</v>
      </c>
      <c r="DU105" s="71" t="s">
        <v>175</v>
      </c>
      <c r="DV105" s="77">
        <f>+DO105</f>
        <v>71.5</v>
      </c>
      <c r="DW105" s="75">
        <f>IF(DT105="SI",DP105,0)</f>
        <v>0</v>
      </c>
      <c r="DX105" s="239"/>
      <c r="DY105" s="68">
        <f t="shared" si="324"/>
        <v>0.71499999999999997</v>
      </c>
      <c r="DZ105" s="69">
        <f t="shared" si="325"/>
        <v>0</v>
      </c>
      <c r="EA105" s="70" t="s">
        <v>174</v>
      </c>
      <c r="EB105" s="71" t="s">
        <v>175</v>
      </c>
      <c r="EC105" s="77">
        <f>+AV105</f>
        <v>100</v>
      </c>
      <c r="ED105" s="239"/>
      <c r="EE105" s="239"/>
      <c r="EF105" s="68">
        <f t="shared" si="327"/>
        <v>1</v>
      </c>
      <c r="EG105" s="69">
        <f t="shared" si="328"/>
        <v>0</v>
      </c>
      <c r="EH105" s="70" t="s">
        <v>174</v>
      </c>
      <c r="EI105" s="71" t="s">
        <v>175</v>
      </c>
      <c r="EJ105" s="78"/>
      <c r="EK105" s="78">
        <v>2024</v>
      </c>
      <c r="EL105" s="79" t="str">
        <f>+VLOOKUP(C105,[1]Listas_desplega!$AI$22:$AJ$44,2,0)</f>
        <v>D_MEN</v>
      </c>
      <c r="EM105" s="79" t="str">
        <f>+VLOOKUP(I105,[1]Listas_desplega!$BY$2:$BZ$7,2,0)</f>
        <v>T_5</v>
      </c>
      <c r="EN105" s="79" t="str">
        <f>+VLOOKUP(J105,[1]Listas_desplega!$BY$10:$BZ$23,2,0)</f>
        <v>T_5_C_1</v>
      </c>
      <c r="EO105" s="79" t="str">
        <f>+VLOOKUP(K105,[1]Listas_desplega!$BY$27:$BZ$54,2,0)</f>
        <v>T_5_C_1_ET_2</v>
      </c>
      <c r="EP105" s="79" t="str">
        <f>+VLOOKUP(L105,[1]Listas_desplega!$BY$57:$BZ$105,2,0)</f>
        <v>T_5_C_1_ET_2_CPT_1</v>
      </c>
      <c r="EQ105" s="80" t="str">
        <f>+VLOOKUP(M105,[1]Listas_desplega!$J$2:$K$11,2,FALSE)</f>
        <v>Eje_E_9</v>
      </c>
      <c r="ER105" s="80"/>
    </row>
    <row r="106" spans="1:148" s="81" customFormat="1" x14ac:dyDescent="0.25">
      <c r="A106" s="51" t="str">
        <f t="shared" si="337"/>
        <v>62_TRANSVERSALES_2024</v>
      </c>
      <c r="B106" s="52" t="s">
        <v>756</v>
      </c>
      <c r="C106" s="53" t="s">
        <v>757</v>
      </c>
      <c r="D106" s="53" t="s">
        <v>832</v>
      </c>
      <c r="E106" s="54" t="s">
        <v>833</v>
      </c>
      <c r="F106" s="54" t="s">
        <v>834</v>
      </c>
      <c r="G106" s="54" t="s">
        <v>835</v>
      </c>
      <c r="H106" s="90" t="s">
        <v>175</v>
      </c>
      <c r="I106" s="54" t="s">
        <v>457</v>
      </c>
      <c r="J106" s="54" t="s">
        <v>458</v>
      </c>
      <c r="K106" s="54" t="s">
        <v>459</v>
      </c>
      <c r="L106" s="54" t="s">
        <v>800</v>
      </c>
      <c r="M106" s="52" t="s">
        <v>763</v>
      </c>
      <c r="N106" s="56" t="s">
        <v>836</v>
      </c>
      <c r="O106" s="60">
        <v>62</v>
      </c>
      <c r="P106" s="54" t="s">
        <v>837</v>
      </c>
      <c r="Q106" s="61" t="s">
        <v>165</v>
      </c>
      <c r="R106" s="61" t="s">
        <v>166</v>
      </c>
      <c r="S106" s="54" t="s">
        <v>838</v>
      </c>
      <c r="T106" s="223" t="s">
        <v>168</v>
      </c>
      <c r="U106" s="60" t="s">
        <v>169</v>
      </c>
      <c r="V106" s="57">
        <v>0</v>
      </c>
      <c r="W106" s="90" t="s">
        <v>839</v>
      </c>
      <c r="X106" s="57" t="s">
        <v>171</v>
      </c>
      <c r="Y106" s="52"/>
      <c r="Z106" s="61"/>
      <c r="AA106" s="61"/>
      <c r="AB106" s="61"/>
      <c r="AC106" s="61"/>
      <c r="AD106" s="61"/>
      <c r="AE106" s="61"/>
      <c r="AF106" s="61"/>
      <c r="AG106" s="61"/>
      <c r="AH106" s="60"/>
      <c r="AI106" s="60"/>
      <c r="AJ106" s="60"/>
      <c r="AK106" s="60" t="s">
        <v>173</v>
      </c>
      <c r="AL106" s="60"/>
      <c r="AM106" s="60"/>
      <c r="AN106" s="60"/>
      <c r="AO106" s="60"/>
      <c r="AP106" s="60"/>
      <c r="AQ106" s="60"/>
      <c r="AR106" s="62"/>
      <c r="AS106" s="60"/>
      <c r="AT106" s="176">
        <v>2</v>
      </c>
      <c r="AU106" s="241">
        <v>2</v>
      </c>
      <c r="AV106" s="228">
        <v>2</v>
      </c>
      <c r="AW106" s="228">
        <v>2</v>
      </c>
      <c r="AX106" s="228">
        <v>2</v>
      </c>
      <c r="AY106" s="228">
        <v>10</v>
      </c>
      <c r="AZ106" s="228"/>
      <c r="BA106" s="228"/>
      <c r="BB106" s="228"/>
      <c r="BC106" s="229"/>
      <c r="BD106" s="76">
        <v>0</v>
      </c>
      <c r="BE106" s="211"/>
      <c r="BF106" s="171"/>
      <c r="BG106" s="68">
        <f t="shared" si="292"/>
        <v>0</v>
      </c>
      <c r="BH106" s="69">
        <f t="shared" si="293"/>
        <v>0</v>
      </c>
      <c r="BI106" s="70" t="s">
        <v>174</v>
      </c>
      <c r="BJ106" s="174" t="s">
        <v>840</v>
      </c>
      <c r="BK106" s="86">
        <v>0</v>
      </c>
      <c r="BL106" s="207">
        <f>IF(BI106="SI",BE106,0)</f>
        <v>0</v>
      </c>
      <c r="BM106" s="171"/>
      <c r="BN106" s="68">
        <f t="shared" si="294"/>
        <v>0</v>
      </c>
      <c r="BO106" s="69">
        <f t="shared" si="295"/>
        <v>0</v>
      </c>
      <c r="BP106" s="70" t="s">
        <v>174</v>
      </c>
      <c r="BQ106" s="67" t="s">
        <v>841</v>
      </c>
      <c r="BR106" s="86">
        <v>0</v>
      </c>
      <c r="BS106" s="207">
        <f>IF(BP106="SI",BL106,0)</f>
        <v>0</v>
      </c>
      <c r="BT106" s="171"/>
      <c r="BU106" s="68">
        <f t="shared" si="296"/>
        <v>0</v>
      </c>
      <c r="BV106" s="69">
        <f t="shared" ref="BV106:BV107" si="378">+IF(BW106="SI",IFERROR((IF(BW106="SI",BS106,0)/AV106),"REVISAR"),0)</f>
        <v>0</v>
      </c>
      <c r="BW106" s="70" t="s">
        <v>174</v>
      </c>
      <c r="BX106" s="67" t="s">
        <v>841</v>
      </c>
      <c r="BY106" s="86">
        <v>0</v>
      </c>
      <c r="BZ106" s="75">
        <f>IF(BW106="SI",BS106,0)</f>
        <v>0</v>
      </c>
      <c r="CA106" s="71"/>
      <c r="CB106" s="68">
        <f t="shared" si="300"/>
        <v>0</v>
      </c>
      <c r="CC106" s="69">
        <f t="shared" si="365"/>
        <v>0</v>
      </c>
      <c r="CD106" s="70" t="s">
        <v>174</v>
      </c>
      <c r="CE106" s="71" t="s">
        <v>175</v>
      </c>
      <c r="CF106" s="76">
        <v>0</v>
      </c>
      <c r="CG106" s="75">
        <f>IF(CD106="SI",BZ106,0)</f>
        <v>0</v>
      </c>
      <c r="CH106" s="71"/>
      <c r="CI106" s="68">
        <f t="shared" si="304"/>
        <v>0</v>
      </c>
      <c r="CJ106" s="69">
        <f t="shared" si="305"/>
        <v>0</v>
      </c>
      <c r="CK106" s="70" t="s">
        <v>174</v>
      </c>
      <c r="CL106" s="71" t="s">
        <v>175</v>
      </c>
      <c r="CM106" s="77">
        <v>1</v>
      </c>
      <c r="CN106" s="71"/>
      <c r="CO106" s="71"/>
      <c r="CP106" s="68">
        <f t="shared" si="306"/>
        <v>0.5</v>
      </c>
      <c r="CQ106" s="69">
        <f t="shared" si="307"/>
        <v>0</v>
      </c>
      <c r="CR106" s="70" t="s">
        <v>174</v>
      </c>
      <c r="CS106" s="71" t="s">
        <v>175</v>
      </c>
      <c r="CT106" s="148">
        <v>1</v>
      </c>
      <c r="CU106" s="75">
        <f t="shared" si="374"/>
        <v>0</v>
      </c>
      <c r="CV106" s="71"/>
      <c r="CW106" s="68">
        <f t="shared" si="310"/>
        <v>0.5</v>
      </c>
      <c r="CX106" s="69">
        <f t="shared" si="311"/>
        <v>0</v>
      </c>
      <c r="CY106" s="70" t="s">
        <v>174</v>
      </c>
      <c r="CZ106" s="71" t="s">
        <v>175</v>
      </c>
      <c r="DA106" s="98">
        <v>1</v>
      </c>
      <c r="DB106" s="75">
        <f>IF(CY106="SI",CU106,0)</f>
        <v>0</v>
      </c>
      <c r="DC106" s="71"/>
      <c r="DD106" s="68">
        <f t="shared" si="314"/>
        <v>0.5</v>
      </c>
      <c r="DE106" s="69">
        <f t="shared" si="315"/>
        <v>0</v>
      </c>
      <c r="DF106" s="70" t="s">
        <v>174</v>
      </c>
      <c r="DG106" s="71" t="s">
        <v>175</v>
      </c>
      <c r="DH106" s="77">
        <v>1</v>
      </c>
      <c r="DI106" s="75">
        <f>IF(DF106="SI",DB106,0)</f>
        <v>0</v>
      </c>
      <c r="DJ106" s="71"/>
      <c r="DK106" s="68">
        <f t="shared" si="316"/>
        <v>0.5</v>
      </c>
      <c r="DL106" s="69">
        <f t="shared" si="317"/>
        <v>0</v>
      </c>
      <c r="DM106" s="70" t="s">
        <v>174</v>
      </c>
      <c r="DN106" s="71" t="s">
        <v>175</v>
      </c>
      <c r="DO106" s="77">
        <v>1</v>
      </c>
      <c r="DP106" s="75">
        <f>IF(DM106="SI",DI106,0)</f>
        <v>0</v>
      </c>
      <c r="DQ106" s="71"/>
      <c r="DR106" s="68">
        <f t="shared" si="320"/>
        <v>0.5</v>
      </c>
      <c r="DS106" s="69">
        <f t="shared" si="321"/>
        <v>0</v>
      </c>
      <c r="DT106" s="70" t="s">
        <v>174</v>
      </c>
      <c r="DU106" s="71" t="s">
        <v>175</v>
      </c>
      <c r="DV106" s="77">
        <v>1</v>
      </c>
      <c r="DW106" s="75">
        <f>IF(DT106="SI",DP106,0)</f>
        <v>0</v>
      </c>
      <c r="DX106" s="71"/>
      <c r="DY106" s="68">
        <f t="shared" si="324"/>
        <v>0.5</v>
      </c>
      <c r="DZ106" s="69">
        <f t="shared" si="325"/>
        <v>0</v>
      </c>
      <c r="EA106" s="70" t="s">
        <v>174</v>
      </c>
      <c r="EB106" s="71" t="s">
        <v>175</v>
      </c>
      <c r="EC106" s="77">
        <f t="shared" ref="EC106:EC107" si="379">+AV106</f>
        <v>2</v>
      </c>
      <c r="ED106" s="71"/>
      <c r="EE106" s="71"/>
      <c r="EF106" s="68">
        <f t="shared" si="327"/>
        <v>1</v>
      </c>
      <c r="EG106" s="69">
        <f t="shared" si="328"/>
        <v>0</v>
      </c>
      <c r="EH106" s="70" t="s">
        <v>174</v>
      </c>
      <c r="EI106" s="71" t="s">
        <v>175</v>
      </c>
      <c r="EJ106" s="80"/>
      <c r="EK106" s="78">
        <v>2024</v>
      </c>
      <c r="EL106" s="79" t="str">
        <f>+VLOOKUP(C106,[1]Listas_desplega!$AI$22:$AJ$44,2,0)</f>
        <v>D_MEN</v>
      </c>
      <c r="EM106" s="79" t="str">
        <f>+VLOOKUP(I106,[1]Listas_desplega!$BY$2:$BZ$7,2,0)</f>
        <v>T_5</v>
      </c>
      <c r="EN106" s="79" t="str">
        <f>+VLOOKUP(J106,[1]Listas_desplega!$BY$10:$BZ$23,2,0)</f>
        <v>T_5_C_1</v>
      </c>
      <c r="EO106" s="79" t="str">
        <f>+VLOOKUP(K106,[1]Listas_desplega!$BY$27:$BZ$54,2,0)</f>
        <v>T_5_C_1_ET_1</v>
      </c>
      <c r="EP106" s="79" t="str">
        <f>+VLOOKUP(L106,[1]Listas_desplega!$BY$57:$BZ$105,2,0)</f>
        <v>T_5_C_1_ET_1_CPT_3</v>
      </c>
      <c r="EQ106" s="80" t="str">
        <f>+VLOOKUP(M106,[1]Listas_desplega!$J$2:$K$11,2,FALSE)</f>
        <v>Eje_E_9</v>
      </c>
      <c r="ER106" s="80"/>
    </row>
    <row r="107" spans="1:148" s="81" customFormat="1" x14ac:dyDescent="0.25">
      <c r="A107" s="51" t="str">
        <f t="shared" si="337"/>
        <v>63_TRANSVERSALES_2024</v>
      </c>
      <c r="B107" s="52" t="s">
        <v>756</v>
      </c>
      <c r="C107" s="53" t="s">
        <v>757</v>
      </c>
      <c r="D107" s="53" t="s">
        <v>832</v>
      </c>
      <c r="E107" s="54" t="s">
        <v>833</v>
      </c>
      <c r="F107" s="54" t="s">
        <v>834</v>
      </c>
      <c r="G107" s="54" t="s">
        <v>835</v>
      </c>
      <c r="H107" s="90" t="s">
        <v>175</v>
      </c>
      <c r="I107" s="54" t="s">
        <v>457</v>
      </c>
      <c r="J107" s="54" t="s">
        <v>458</v>
      </c>
      <c r="K107" s="54" t="s">
        <v>459</v>
      </c>
      <c r="L107" s="54" t="s">
        <v>800</v>
      </c>
      <c r="M107" s="52" t="s">
        <v>763</v>
      </c>
      <c r="N107" s="56" t="s">
        <v>836</v>
      </c>
      <c r="O107" s="60">
        <v>63</v>
      </c>
      <c r="P107" s="54" t="s">
        <v>842</v>
      </c>
      <c r="Q107" s="61" t="s">
        <v>165</v>
      </c>
      <c r="R107" s="59" t="s">
        <v>212</v>
      </c>
      <c r="S107" s="54" t="s">
        <v>843</v>
      </c>
      <c r="T107" s="223" t="s">
        <v>168</v>
      </c>
      <c r="U107" s="60" t="s">
        <v>193</v>
      </c>
      <c r="V107" s="60">
        <v>0</v>
      </c>
      <c r="W107" s="54" t="s">
        <v>844</v>
      </c>
      <c r="X107" s="60" t="s">
        <v>171</v>
      </c>
      <c r="Y107" s="52"/>
      <c r="Z107" s="61"/>
      <c r="AA107" s="61"/>
      <c r="AB107" s="61"/>
      <c r="AC107" s="61"/>
      <c r="AD107" s="61"/>
      <c r="AE107" s="61"/>
      <c r="AF107" s="61"/>
      <c r="AG107" s="61"/>
      <c r="AH107" s="60"/>
      <c r="AI107" s="60"/>
      <c r="AJ107" s="60"/>
      <c r="AK107" s="60" t="s">
        <v>173</v>
      </c>
      <c r="AL107" s="60"/>
      <c r="AM107" s="60"/>
      <c r="AN107" s="60"/>
      <c r="AO107" s="60"/>
      <c r="AP107" s="60"/>
      <c r="AQ107" s="60"/>
      <c r="AR107" s="62"/>
      <c r="AS107" s="60"/>
      <c r="AT107" s="176">
        <v>1</v>
      </c>
      <c r="AU107" s="241">
        <v>1</v>
      </c>
      <c r="AV107" s="228">
        <v>1</v>
      </c>
      <c r="AW107" s="228">
        <v>1</v>
      </c>
      <c r="AX107" s="228">
        <v>1</v>
      </c>
      <c r="AY107" s="228">
        <v>5</v>
      </c>
      <c r="AZ107" s="228"/>
      <c r="BA107" s="228"/>
      <c r="BB107" s="228"/>
      <c r="BC107" s="229"/>
      <c r="BD107" s="76">
        <v>0</v>
      </c>
      <c r="BE107" s="230"/>
      <c r="BF107" s="171"/>
      <c r="BG107" s="68">
        <f t="shared" si="292"/>
        <v>0</v>
      </c>
      <c r="BH107" s="69">
        <f t="shared" si="293"/>
        <v>0</v>
      </c>
      <c r="BI107" s="70" t="s">
        <v>174</v>
      </c>
      <c r="BJ107" s="174" t="s">
        <v>840</v>
      </c>
      <c r="BK107" s="118">
        <v>0</v>
      </c>
      <c r="BL107" s="207">
        <f t="shared" ref="BL107" si="380">IF(BI107="SI",BE107,0)</f>
        <v>0</v>
      </c>
      <c r="BM107" s="171"/>
      <c r="BN107" s="68">
        <f t="shared" si="294"/>
        <v>0</v>
      </c>
      <c r="BO107" s="69">
        <f t="shared" si="295"/>
        <v>0</v>
      </c>
      <c r="BP107" s="70" t="s">
        <v>174</v>
      </c>
      <c r="BQ107" s="67" t="s">
        <v>841</v>
      </c>
      <c r="BR107" s="118">
        <v>0</v>
      </c>
      <c r="BS107" s="207">
        <f t="shared" ref="BS107" si="381">IF(BP107="SI",BL107,0)</f>
        <v>0</v>
      </c>
      <c r="BT107" s="171"/>
      <c r="BU107" s="68">
        <f t="shared" si="296"/>
        <v>0</v>
      </c>
      <c r="BV107" s="69">
        <f t="shared" si="378"/>
        <v>0</v>
      </c>
      <c r="BW107" s="70" t="s">
        <v>174</v>
      </c>
      <c r="BX107" s="67" t="s">
        <v>841</v>
      </c>
      <c r="BY107" s="86">
        <v>0</v>
      </c>
      <c r="BZ107" s="75">
        <f>IF(BW107="SI",BS107,0)</f>
        <v>0</v>
      </c>
      <c r="CA107" s="71"/>
      <c r="CB107" s="68">
        <f t="shared" si="300"/>
        <v>0</v>
      </c>
      <c r="CC107" s="69">
        <f t="shared" si="365"/>
        <v>0</v>
      </c>
      <c r="CD107" s="70" t="s">
        <v>174</v>
      </c>
      <c r="CE107" s="71" t="s">
        <v>175</v>
      </c>
      <c r="CF107" s="118">
        <v>0</v>
      </c>
      <c r="CG107" s="75">
        <f t="shared" ref="CG107" si="382">IF(CD107="SI",BZ107,0)</f>
        <v>0</v>
      </c>
      <c r="CH107" s="71"/>
      <c r="CI107" s="68">
        <f t="shared" si="304"/>
        <v>0</v>
      </c>
      <c r="CJ107" s="69">
        <f t="shared" si="305"/>
        <v>0</v>
      </c>
      <c r="CK107" s="70" t="s">
        <v>174</v>
      </c>
      <c r="CL107" s="71" t="s">
        <v>175</v>
      </c>
      <c r="CM107" s="121">
        <v>0</v>
      </c>
      <c r="CN107" s="75">
        <f>IF(CK107="SI",CG107,0)</f>
        <v>0</v>
      </c>
      <c r="CO107" s="71"/>
      <c r="CP107" s="68">
        <f t="shared" si="306"/>
        <v>0</v>
      </c>
      <c r="CQ107" s="69">
        <f t="shared" si="307"/>
        <v>0</v>
      </c>
      <c r="CR107" s="70" t="s">
        <v>174</v>
      </c>
      <c r="CS107" s="71" t="s">
        <v>175</v>
      </c>
      <c r="CT107" s="148">
        <v>0</v>
      </c>
      <c r="CU107" s="75">
        <f t="shared" si="374"/>
        <v>0</v>
      </c>
      <c r="CV107" s="71"/>
      <c r="CW107" s="68">
        <f t="shared" si="310"/>
        <v>0</v>
      </c>
      <c r="CX107" s="69">
        <f t="shared" si="311"/>
        <v>0</v>
      </c>
      <c r="CY107" s="70" t="s">
        <v>174</v>
      </c>
      <c r="CZ107" s="71" t="s">
        <v>175</v>
      </c>
      <c r="DA107" s="117">
        <v>0</v>
      </c>
      <c r="DB107" s="75">
        <f t="shared" ref="DB107" si="383">IF(CY107="SI",CU107,0)</f>
        <v>0</v>
      </c>
      <c r="DC107" s="71"/>
      <c r="DD107" s="68">
        <f t="shared" si="314"/>
        <v>0</v>
      </c>
      <c r="DE107" s="69">
        <f t="shared" si="315"/>
        <v>0</v>
      </c>
      <c r="DF107" s="70" t="s">
        <v>174</v>
      </c>
      <c r="DG107" s="71" t="s">
        <v>175</v>
      </c>
      <c r="DH107" s="98">
        <v>0</v>
      </c>
      <c r="DI107" s="75">
        <f>IF(DF107="SI",DB107,0)</f>
        <v>0</v>
      </c>
      <c r="DJ107" s="71"/>
      <c r="DK107" s="68">
        <f t="shared" si="316"/>
        <v>0</v>
      </c>
      <c r="DL107" s="69">
        <f t="shared" si="317"/>
        <v>0</v>
      </c>
      <c r="DM107" s="70" t="s">
        <v>174</v>
      </c>
      <c r="DN107" s="71" t="s">
        <v>175</v>
      </c>
      <c r="DO107" s="169"/>
      <c r="DP107" s="75">
        <f t="shared" ref="DP107" si="384">IF(DM107="SI",DI107,0)</f>
        <v>0</v>
      </c>
      <c r="DQ107" s="71"/>
      <c r="DR107" s="68">
        <f t="shared" si="320"/>
        <v>0</v>
      </c>
      <c r="DS107" s="69">
        <f t="shared" si="321"/>
        <v>0</v>
      </c>
      <c r="DT107" s="70" t="s">
        <v>174</v>
      </c>
      <c r="DU107" s="71" t="s">
        <v>175</v>
      </c>
      <c r="DV107" s="77">
        <v>0</v>
      </c>
      <c r="DW107" s="75">
        <f>IF(DT107="SI",DO107,0)</f>
        <v>0</v>
      </c>
      <c r="DX107" s="71"/>
      <c r="DY107" s="68">
        <f t="shared" si="324"/>
        <v>0</v>
      </c>
      <c r="DZ107" s="69">
        <f t="shared" si="325"/>
        <v>0</v>
      </c>
      <c r="EA107" s="70" t="s">
        <v>174</v>
      </c>
      <c r="EB107" s="71" t="s">
        <v>175</v>
      </c>
      <c r="EC107" s="77">
        <f t="shared" si="379"/>
        <v>1</v>
      </c>
      <c r="ED107" s="88"/>
      <c r="EE107" s="71"/>
      <c r="EF107" s="68">
        <f t="shared" si="327"/>
        <v>1</v>
      </c>
      <c r="EG107" s="69">
        <f t="shared" si="328"/>
        <v>0</v>
      </c>
      <c r="EH107" s="70" t="s">
        <v>174</v>
      </c>
      <c r="EI107" s="71" t="s">
        <v>175</v>
      </c>
      <c r="EJ107" s="80"/>
      <c r="EK107" s="78">
        <v>2024</v>
      </c>
      <c r="EL107" s="79" t="str">
        <f>+VLOOKUP(C107,[1]Listas_desplega!$AI$22:$AJ$44,2,0)</f>
        <v>D_MEN</v>
      </c>
      <c r="EM107" s="79" t="str">
        <f>+VLOOKUP(I107,[1]Listas_desplega!$BY$2:$BZ$7,2,0)</f>
        <v>T_5</v>
      </c>
      <c r="EN107" s="79" t="str">
        <f>+VLOOKUP(J107,[1]Listas_desplega!$BY$10:$BZ$23,2,0)</f>
        <v>T_5_C_1</v>
      </c>
      <c r="EO107" s="79" t="str">
        <f>+VLOOKUP(K107,[1]Listas_desplega!$BY$27:$BZ$54,2,0)</f>
        <v>T_5_C_1_ET_1</v>
      </c>
      <c r="EP107" s="79" t="str">
        <f>+VLOOKUP(L107,[1]Listas_desplega!$BY$57:$BZ$105,2,0)</f>
        <v>T_5_C_1_ET_1_CPT_3</v>
      </c>
      <c r="EQ107" s="80" t="str">
        <f>+VLOOKUP(M107,[1]Listas_desplega!$J$2:$K$11,2,FALSE)</f>
        <v>Eje_E_9</v>
      </c>
      <c r="ER107" s="80"/>
    </row>
    <row r="108" spans="1:148" s="81" customFormat="1" x14ac:dyDescent="0.25">
      <c r="A108" s="51" t="str">
        <f t="shared" si="337"/>
        <v>64_TRANSVERSALES_2024</v>
      </c>
      <c r="B108" s="52" t="s">
        <v>756</v>
      </c>
      <c r="C108" s="53" t="s">
        <v>757</v>
      </c>
      <c r="D108" s="53" t="s">
        <v>832</v>
      </c>
      <c r="E108" s="54" t="s">
        <v>833</v>
      </c>
      <c r="F108" s="54" t="s">
        <v>834</v>
      </c>
      <c r="G108" s="54" t="s">
        <v>835</v>
      </c>
      <c r="H108" s="90" t="s">
        <v>175</v>
      </c>
      <c r="I108" s="54" t="s">
        <v>457</v>
      </c>
      <c r="J108" s="54" t="s">
        <v>458</v>
      </c>
      <c r="K108" s="54" t="s">
        <v>459</v>
      </c>
      <c r="L108" s="54" t="s">
        <v>800</v>
      </c>
      <c r="M108" s="52" t="s">
        <v>763</v>
      </c>
      <c r="N108" s="56" t="s">
        <v>836</v>
      </c>
      <c r="O108" s="60">
        <v>64</v>
      </c>
      <c r="P108" s="54" t="s">
        <v>845</v>
      </c>
      <c r="Q108" s="61" t="s">
        <v>165</v>
      </c>
      <c r="R108" s="61" t="s">
        <v>387</v>
      </c>
      <c r="S108" s="54" t="s">
        <v>846</v>
      </c>
      <c r="T108" s="60" t="s">
        <v>181</v>
      </c>
      <c r="U108" s="60" t="s">
        <v>169</v>
      </c>
      <c r="V108" s="60">
        <v>0</v>
      </c>
      <c r="W108" s="54" t="s">
        <v>847</v>
      </c>
      <c r="X108" s="60" t="s">
        <v>171</v>
      </c>
      <c r="Y108" s="52"/>
      <c r="Z108" s="61"/>
      <c r="AA108" s="61"/>
      <c r="AB108" s="61"/>
      <c r="AC108" s="61"/>
      <c r="AD108" s="61"/>
      <c r="AE108" s="61"/>
      <c r="AF108" s="61"/>
      <c r="AG108" s="61"/>
      <c r="AH108" s="60"/>
      <c r="AI108" s="60"/>
      <c r="AJ108" s="60"/>
      <c r="AK108" s="60" t="s">
        <v>173</v>
      </c>
      <c r="AL108" s="60"/>
      <c r="AM108" s="60"/>
      <c r="AN108" s="60"/>
      <c r="AO108" s="60"/>
      <c r="AP108" s="60"/>
      <c r="AQ108" s="60"/>
      <c r="AR108" s="62"/>
      <c r="AS108" s="60"/>
      <c r="AT108" s="176">
        <v>100</v>
      </c>
      <c r="AU108" s="241">
        <v>100</v>
      </c>
      <c r="AV108" s="241">
        <v>100</v>
      </c>
      <c r="AW108" s="241">
        <v>100</v>
      </c>
      <c r="AX108" s="241">
        <v>100</v>
      </c>
      <c r="AY108" s="241">
        <v>100</v>
      </c>
      <c r="AZ108" s="241"/>
      <c r="BA108" s="241"/>
      <c r="BB108" s="241"/>
      <c r="BC108" s="242"/>
      <c r="BD108" s="76">
        <v>0</v>
      </c>
      <c r="BE108" s="211"/>
      <c r="BF108" s="171"/>
      <c r="BG108" s="68">
        <f t="shared" si="292"/>
        <v>0</v>
      </c>
      <c r="BH108" s="69">
        <f t="shared" si="293"/>
        <v>0</v>
      </c>
      <c r="BI108" s="70" t="s">
        <v>174</v>
      </c>
      <c r="BJ108" s="174" t="s">
        <v>840</v>
      </c>
      <c r="BK108" s="86">
        <v>0</v>
      </c>
      <c r="BL108" s="207">
        <f>IF(BI108="SI",BE108,0)</f>
        <v>0</v>
      </c>
      <c r="BM108" s="171"/>
      <c r="BN108" s="68">
        <f t="shared" si="294"/>
        <v>0</v>
      </c>
      <c r="BO108" s="69">
        <f t="shared" si="295"/>
        <v>0</v>
      </c>
      <c r="BP108" s="70" t="s">
        <v>174</v>
      </c>
      <c r="BQ108" s="67" t="s">
        <v>841</v>
      </c>
      <c r="BR108" s="86">
        <v>0</v>
      </c>
      <c r="BS108" s="207">
        <f>IF(BP108="SI",BL108,0)</f>
        <v>0</v>
      </c>
      <c r="BT108" s="171"/>
      <c r="BU108" s="68">
        <f t="shared" si="296"/>
        <v>0</v>
      </c>
      <c r="BV108" s="69">
        <f>+IF(BW108="SI",IFERROR((IF(BW108="SI",BS108,0)/AV108),"REVISAR"),0)</f>
        <v>0</v>
      </c>
      <c r="BW108" s="70" t="s">
        <v>174</v>
      </c>
      <c r="BX108" s="67" t="s">
        <v>841</v>
      </c>
      <c r="BY108" s="86">
        <v>0</v>
      </c>
      <c r="BZ108" s="75">
        <f>IF(BW108="SI",BS108,0)</f>
        <v>0</v>
      </c>
      <c r="CA108" s="71"/>
      <c r="CB108" s="68">
        <f t="shared" si="300"/>
        <v>0</v>
      </c>
      <c r="CC108" s="69">
        <f t="shared" si="365"/>
        <v>0</v>
      </c>
      <c r="CD108" s="70" t="s">
        <v>174</v>
      </c>
      <c r="CE108" s="71" t="s">
        <v>175</v>
      </c>
      <c r="CF108" s="76">
        <v>0</v>
      </c>
      <c r="CG108" s="75">
        <f>IF(CD108="SI",BZ108,0)</f>
        <v>0</v>
      </c>
      <c r="CH108" s="71"/>
      <c r="CI108" s="68">
        <f t="shared" si="304"/>
        <v>0</v>
      </c>
      <c r="CJ108" s="69">
        <f t="shared" si="305"/>
        <v>0</v>
      </c>
      <c r="CK108" s="70" t="s">
        <v>174</v>
      </c>
      <c r="CL108" s="71" t="s">
        <v>175</v>
      </c>
      <c r="CM108" s="77">
        <v>50</v>
      </c>
      <c r="CN108" s="71"/>
      <c r="CO108" s="71"/>
      <c r="CP108" s="68">
        <f t="shared" si="306"/>
        <v>0.5</v>
      </c>
      <c r="CQ108" s="69">
        <f t="shared" si="307"/>
        <v>0</v>
      </c>
      <c r="CR108" s="70" t="s">
        <v>174</v>
      </c>
      <c r="CS108" s="71" t="s">
        <v>175</v>
      </c>
      <c r="CT108" s="148">
        <v>50</v>
      </c>
      <c r="CU108" s="75">
        <f t="shared" si="374"/>
        <v>0</v>
      </c>
      <c r="CV108" s="71"/>
      <c r="CW108" s="68">
        <f t="shared" si="310"/>
        <v>0.5</v>
      </c>
      <c r="CX108" s="69">
        <f t="shared" si="311"/>
        <v>0</v>
      </c>
      <c r="CY108" s="70" t="s">
        <v>174</v>
      </c>
      <c r="CZ108" s="71" t="s">
        <v>175</v>
      </c>
      <c r="DA108" s="98">
        <v>50</v>
      </c>
      <c r="DB108" s="75">
        <f>IF(CY108="SI",CU108,0)</f>
        <v>0</v>
      </c>
      <c r="DC108" s="71"/>
      <c r="DD108" s="68">
        <f t="shared" si="314"/>
        <v>0.5</v>
      </c>
      <c r="DE108" s="69">
        <f t="shared" si="315"/>
        <v>0</v>
      </c>
      <c r="DF108" s="70" t="s">
        <v>174</v>
      </c>
      <c r="DG108" s="71" t="s">
        <v>175</v>
      </c>
      <c r="DH108" s="77">
        <v>50</v>
      </c>
      <c r="DI108" s="75">
        <f>IF(DF108="SI",DB108,0)</f>
        <v>0</v>
      </c>
      <c r="DJ108" s="71"/>
      <c r="DK108" s="68">
        <f t="shared" si="316"/>
        <v>0.5</v>
      </c>
      <c r="DL108" s="69">
        <f t="shared" si="317"/>
        <v>0</v>
      </c>
      <c r="DM108" s="70" t="s">
        <v>174</v>
      </c>
      <c r="DN108" s="71" t="s">
        <v>175</v>
      </c>
      <c r="DO108" s="77">
        <v>50</v>
      </c>
      <c r="DP108" s="75">
        <f>IF(DM108="SI",DI108,0)</f>
        <v>0</v>
      </c>
      <c r="DQ108" s="71"/>
      <c r="DR108" s="68">
        <f t="shared" si="320"/>
        <v>0.5</v>
      </c>
      <c r="DS108" s="69">
        <f t="shared" si="321"/>
        <v>0</v>
      </c>
      <c r="DT108" s="70" t="s">
        <v>174</v>
      </c>
      <c r="DU108" s="71" t="s">
        <v>175</v>
      </c>
      <c r="DV108" s="77">
        <v>50</v>
      </c>
      <c r="DW108" s="75">
        <f>IF(DT108="SI",DP108,0)</f>
        <v>0</v>
      </c>
      <c r="DX108" s="71"/>
      <c r="DY108" s="68">
        <f t="shared" si="324"/>
        <v>0.5</v>
      </c>
      <c r="DZ108" s="69">
        <f t="shared" si="325"/>
        <v>0</v>
      </c>
      <c r="EA108" s="70" t="s">
        <v>174</v>
      </c>
      <c r="EB108" s="71" t="s">
        <v>175</v>
      </c>
      <c r="EC108" s="77">
        <v>100</v>
      </c>
      <c r="ED108" s="71"/>
      <c r="EE108" s="71"/>
      <c r="EF108" s="68">
        <f t="shared" si="327"/>
        <v>1</v>
      </c>
      <c r="EG108" s="69">
        <f t="shared" si="328"/>
        <v>0</v>
      </c>
      <c r="EH108" s="70" t="s">
        <v>174</v>
      </c>
      <c r="EI108" s="71" t="s">
        <v>175</v>
      </c>
      <c r="EJ108" s="80"/>
      <c r="EK108" s="78">
        <v>2024</v>
      </c>
      <c r="EL108" s="79" t="str">
        <f>+VLOOKUP(C108,[1]Listas_desplega!$AI$22:$AJ$44,2,0)</f>
        <v>D_MEN</v>
      </c>
      <c r="EM108" s="79" t="str">
        <f>+VLOOKUP(I108,[1]Listas_desplega!$BY$2:$BZ$7,2,0)</f>
        <v>T_5</v>
      </c>
      <c r="EN108" s="79" t="str">
        <f>+VLOOKUP(J108,[1]Listas_desplega!$BY$10:$BZ$23,2,0)</f>
        <v>T_5_C_1</v>
      </c>
      <c r="EO108" s="79" t="str">
        <f>+VLOOKUP(K108,[1]Listas_desplega!$BY$27:$BZ$54,2,0)</f>
        <v>T_5_C_1_ET_1</v>
      </c>
      <c r="EP108" s="79" t="str">
        <f>+VLOOKUP(L108,[1]Listas_desplega!$BY$57:$BZ$105,2,0)</f>
        <v>T_5_C_1_ET_1_CPT_3</v>
      </c>
      <c r="EQ108" s="80" t="str">
        <f>+VLOOKUP(M108,[1]Listas_desplega!$J$2:$K$11,2,FALSE)</f>
        <v>Eje_E_9</v>
      </c>
      <c r="ER108" s="80"/>
    </row>
    <row r="109" spans="1:148" s="81" customFormat="1" x14ac:dyDescent="0.25">
      <c r="A109" s="51" t="str">
        <f t="shared" si="337"/>
        <v>65_TRANSVERSALES_2024</v>
      </c>
      <c r="B109" s="52" t="s">
        <v>756</v>
      </c>
      <c r="C109" s="53" t="s">
        <v>757</v>
      </c>
      <c r="D109" s="53" t="s">
        <v>848</v>
      </c>
      <c r="E109" s="54" t="s">
        <v>154</v>
      </c>
      <c r="F109" s="54" t="s">
        <v>155</v>
      </c>
      <c r="G109" s="54" t="s">
        <v>849</v>
      </c>
      <c r="H109" s="90" t="s">
        <v>175</v>
      </c>
      <c r="I109" s="54" t="s">
        <v>158</v>
      </c>
      <c r="J109" s="54" t="s">
        <v>198</v>
      </c>
      <c r="K109" s="54" t="s">
        <v>459</v>
      </c>
      <c r="L109" s="54" t="s">
        <v>460</v>
      </c>
      <c r="M109" s="52" t="s">
        <v>763</v>
      </c>
      <c r="N109" s="56" t="s">
        <v>850</v>
      </c>
      <c r="O109" s="60">
        <v>65</v>
      </c>
      <c r="P109" s="54" t="s">
        <v>851</v>
      </c>
      <c r="Q109" s="61" t="s">
        <v>386</v>
      </c>
      <c r="R109" s="61" t="s">
        <v>166</v>
      </c>
      <c r="S109" s="54" t="s">
        <v>852</v>
      </c>
      <c r="T109" s="223" t="s">
        <v>168</v>
      </c>
      <c r="U109" s="60" t="s">
        <v>435</v>
      </c>
      <c r="V109" s="57">
        <v>0</v>
      </c>
      <c r="W109" s="54" t="s">
        <v>853</v>
      </c>
      <c r="X109" s="60" t="s">
        <v>171</v>
      </c>
      <c r="Y109" s="52"/>
      <c r="Z109" s="61"/>
      <c r="AA109" s="61"/>
      <c r="AB109" s="61"/>
      <c r="AC109" s="61"/>
      <c r="AD109" s="61"/>
      <c r="AE109" s="61"/>
      <c r="AF109" s="61"/>
      <c r="AG109" s="61"/>
      <c r="AH109" s="60"/>
      <c r="AI109" s="60"/>
      <c r="AJ109" s="60"/>
      <c r="AK109" s="60"/>
      <c r="AL109" s="60"/>
      <c r="AM109" s="60"/>
      <c r="AN109" s="60"/>
      <c r="AO109" s="60"/>
      <c r="AP109" s="60"/>
      <c r="AQ109" s="60"/>
      <c r="AR109" s="62"/>
      <c r="AS109" s="60"/>
      <c r="AT109" s="176">
        <v>20000000000</v>
      </c>
      <c r="AU109" s="241">
        <v>30000000000</v>
      </c>
      <c r="AV109" s="228">
        <v>35000000000</v>
      </c>
      <c r="AW109" s="228">
        <v>35000000000</v>
      </c>
      <c r="AX109" s="228">
        <v>20000000000</v>
      </c>
      <c r="AY109" s="228">
        <v>120000000000</v>
      </c>
      <c r="AZ109" s="228"/>
      <c r="BA109" s="228"/>
      <c r="BB109" s="228"/>
      <c r="BC109" s="229"/>
      <c r="BD109" s="77">
        <v>0</v>
      </c>
      <c r="BE109" s="243">
        <v>38845601</v>
      </c>
      <c r="BF109" s="71" t="s">
        <v>854</v>
      </c>
      <c r="BG109" s="68">
        <f t="shared" si="292"/>
        <v>0</v>
      </c>
      <c r="BH109" s="69">
        <f>+IF(BI109="SI",IFERROR((IF(BI109="SI",BE109,0)/AV109),"REVISAR"),0)</f>
        <v>1.1098743142857143E-3</v>
      </c>
      <c r="BI109" s="70" t="s">
        <v>186</v>
      </c>
      <c r="BJ109" s="174" t="s">
        <v>855</v>
      </c>
      <c r="BK109" s="86">
        <v>0</v>
      </c>
      <c r="BL109" s="244">
        <v>176445593</v>
      </c>
      <c r="BM109" s="174" t="s">
        <v>856</v>
      </c>
      <c r="BN109" s="68">
        <f t="shared" si="294"/>
        <v>0</v>
      </c>
      <c r="BO109" s="69">
        <f t="shared" si="295"/>
        <v>5.0413026571428567E-3</v>
      </c>
      <c r="BP109" s="245" t="s">
        <v>186</v>
      </c>
      <c r="BQ109" s="174" t="s">
        <v>857</v>
      </c>
      <c r="BR109" s="148">
        <v>0</v>
      </c>
      <c r="BS109" s="244">
        <v>251345978</v>
      </c>
      <c r="BT109" s="174" t="s">
        <v>858</v>
      </c>
      <c r="BU109" s="68">
        <f t="shared" si="296"/>
        <v>0</v>
      </c>
      <c r="BV109" s="69">
        <f>+IF(BW109="SI",IFERROR((IF(BW109="SI",BS109,0)/AV109),"REVISAR"),0)</f>
        <v>7.1813136571428574E-3</v>
      </c>
      <c r="BW109" s="70" t="s">
        <v>186</v>
      </c>
      <c r="BX109" s="174" t="s">
        <v>775</v>
      </c>
      <c r="BY109" s="86">
        <v>1000000000</v>
      </c>
      <c r="BZ109" s="71"/>
      <c r="CA109" s="71"/>
      <c r="CB109" s="68">
        <f t="shared" si="300"/>
        <v>2.8571428571428571E-2</v>
      </c>
      <c r="CC109" s="69">
        <f>+IF(CD109="SI",IFERROR((IF(CD109="SI",BZ109,0)/AV109),"REVISAR"),0)</f>
        <v>0</v>
      </c>
      <c r="CD109" s="70" t="s">
        <v>174</v>
      </c>
      <c r="CE109" s="71" t="s">
        <v>175</v>
      </c>
      <c r="CF109" s="86">
        <v>1000000000</v>
      </c>
      <c r="CG109" s="71"/>
      <c r="CH109" s="71"/>
      <c r="CI109" s="68">
        <f t="shared" si="304"/>
        <v>2.8571428571428571E-2</v>
      </c>
      <c r="CJ109" s="69">
        <f t="shared" si="305"/>
        <v>0</v>
      </c>
      <c r="CK109" s="70" t="s">
        <v>174</v>
      </c>
      <c r="CL109" s="71" t="s">
        <v>175</v>
      </c>
      <c r="CM109" s="86">
        <v>10000000000</v>
      </c>
      <c r="CN109" s="71"/>
      <c r="CO109" s="71"/>
      <c r="CP109" s="68">
        <f t="shared" si="306"/>
        <v>0.2857142857142857</v>
      </c>
      <c r="CQ109" s="69">
        <f t="shared" si="307"/>
        <v>0</v>
      </c>
      <c r="CR109" s="70" t="s">
        <v>174</v>
      </c>
      <c r="CS109" s="71" t="s">
        <v>175</v>
      </c>
      <c r="CT109" s="77">
        <v>10000000000</v>
      </c>
      <c r="CU109" s="71"/>
      <c r="CV109" s="71"/>
      <c r="CW109" s="68">
        <f t="shared" si="310"/>
        <v>0.2857142857142857</v>
      </c>
      <c r="CX109" s="69">
        <f t="shared" si="311"/>
        <v>0</v>
      </c>
      <c r="CY109" s="70" t="s">
        <v>174</v>
      </c>
      <c r="CZ109" s="71" t="s">
        <v>175</v>
      </c>
      <c r="DA109" s="77">
        <v>10000000000</v>
      </c>
      <c r="DB109" s="71"/>
      <c r="DC109" s="71"/>
      <c r="DD109" s="68">
        <f t="shared" si="314"/>
        <v>0.2857142857142857</v>
      </c>
      <c r="DE109" s="69">
        <f t="shared" si="315"/>
        <v>0</v>
      </c>
      <c r="DF109" s="70" t="s">
        <v>174</v>
      </c>
      <c r="DG109" s="71" t="s">
        <v>175</v>
      </c>
      <c r="DH109" s="77">
        <v>20000000000</v>
      </c>
      <c r="DI109" s="71"/>
      <c r="DJ109" s="71"/>
      <c r="DK109" s="68">
        <f t="shared" si="316"/>
        <v>0.5714285714285714</v>
      </c>
      <c r="DL109" s="69">
        <f t="shared" si="317"/>
        <v>0</v>
      </c>
      <c r="DM109" s="70" t="s">
        <v>174</v>
      </c>
      <c r="DN109" s="71" t="s">
        <v>175</v>
      </c>
      <c r="DO109" s="77">
        <v>20000000000</v>
      </c>
      <c r="DP109" s="71"/>
      <c r="DQ109" s="71"/>
      <c r="DR109" s="68">
        <f t="shared" si="320"/>
        <v>0.5714285714285714</v>
      </c>
      <c r="DS109" s="69">
        <f t="shared" si="321"/>
        <v>0</v>
      </c>
      <c r="DT109" s="70" t="s">
        <v>174</v>
      </c>
      <c r="DU109" s="71" t="s">
        <v>175</v>
      </c>
      <c r="DV109" s="77">
        <v>25000000000</v>
      </c>
      <c r="DW109" s="71"/>
      <c r="DX109" s="71"/>
      <c r="DY109" s="68">
        <f t="shared" si="324"/>
        <v>0.7142857142857143</v>
      </c>
      <c r="DZ109" s="69">
        <f t="shared" si="325"/>
        <v>0</v>
      </c>
      <c r="EA109" s="70" t="s">
        <v>174</v>
      </c>
      <c r="EB109" s="71" t="s">
        <v>175</v>
      </c>
      <c r="EC109" s="77">
        <f t="shared" ref="EC109:EC111" si="385">+AV109</f>
        <v>35000000000</v>
      </c>
      <c r="ED109" s="71"/>
      <c r="EE109" s="71"/>
      <c r="EF109" s="68">
        <f t="shared" si="327"/>
        <v>1</v>
      </c>
      <c r="EG109" s="69">
        <f t="shared" si="328"/>
        <v>0</v>
      </c>
      <c r="EH109" s="70" t="s">
        <v>174</v>
      </c>
      <c r="EI109" s="71" t="s">
        <v>175</v>
      </c>
      <c r="EJ109" s="80"/>
      <c r="EK109" s="78">
        <v>2024</v>
      </c>
      <c r="EL109" s="79" t="str">
        <f>+VLOOKUP(C109,[1]Listas_desplega!$AI$22:$AJ$44,2,0)</f>
        <v>D_MEN</v>
      </c>
      <c r="EM109" s="79" t="str">
        <f>+VLOOKUP(I109,[1]Listas_desplega!$BY$2:$BZ$7,2,0)</f>
        <v>T_2</v>
      </c>
      <c r="EN109" s="79" t="str">
        <f>+VLOOKUP(J109,[1]Listas_desplega!$BY$10:$BZ$23,2,0)</f>
        <v>T_2_C_3</v>
      </c>
      <c r="EO109" s="79" t="str">
        <f>+VLOOKUP(K109,[1]Listas_desplega!$BY$27:$BZ$54,2,0)</f>
        <v>T_5_C_1_ET_1</v>
      </c>
      <c r="EP109" s="79" t="str">
        <f>+VLOOKUP(L109,[1]Listas_desplega!$BY$57:$BZ$105,2,0)</f>
        <v>T_5_C_1_ET_1_CPT_2</v>
      </c>
      <c r="EQ109" s="80" t="str">
        <f>+VLOOKUP(M109,[1]Listas_desplega!$J$2:$K$11,2,FALSE)</f>
        <v>Eje_E_9</v>
      </c>
      <c r="ER109" s="80"/>
    </row>
    <row r="110" spans="1:148" s="81" customFormat="1" x14ac:dyDescent="0.25">
      <c r="A110" s="51" t="str">
        <f t="shared" si="337"/>
        <v>66_TRANSVERSALES_2024</v>
      </c>
      <c r="B110" s="52" t="s">
        <v>756</v>
      </c>
      <c r="C110" s="53" t="s">
        <v>757</v>
      </c>
      <c r="D110" s="53" t="s">
        <v>859</v>
      </c>
      <c r="E110" s="165" t="s">
        <v>860</v>
      </c>
      <c r="F110" s="165" t="s">
        <v>760</v>
      </c>
      <c r="G110" s="165" t="s">
        <v>861</v>
      </c>
      <c r="H110" s="90" t="s">
        <v>175</v>
      </c>
      <c r="I110" s="54" t="s">
        <v>158</v>
      </c>
      <c r="J110" s="54" t="s">
        <v>159</v>
      </c>
      <c r="K110" s="54" t="s">
        <v>160</v>
      </c>
      <c r="L110" s="54" t="s">
        <v>222</v>
      </c>
      <c r="M110" s="52" t="s">
        <v>162</v>
      </c>
      <c r="N110" s="56" t="s">
        <v>201</v>
      </c>
      <c r="O110" s="60">
        <v>66</v>
      </c>
      <c r="P110" s="246" t="s">
        <v>862</v>
      </c>
      <c r="Q110" s="58" t="s">
        <v>165</v>
      </c>
      <c r="R110" s="58" t="s">
        <v>863</v>
      </c>
      <c r="S110" s="54" t="s">
        <v>864</v>
      </c>
      <c r="T110" s="57" t="s">
        <v>168</v>
      </c>
      <c r="U110" s="57" t="s">
        <v>193</v>
      </c>
      <c r="V110" s="57">
        <v>60</v>
      </c>
      <c r="W110" s="54" t="s">
        <v>865</v>
      </c>
      <c r="X110" s="60" t="s">
        <v>171</v>
      </c>
      <c r="Y110" s="52"/>
      <c r="Z110" s="61"/>
      <c r="AA110" s="61"/>
      <c r="AB110" s="61"/>
      <c r="AC110" s="61"/>
      <c r="AD110" s="61"/>
      <c r="AE110" s="61"/>
      <c r="AF110" s="61"/>
      <c r="AG110" s="61"/>
      <c r="AH110" s="60"/>
      <c r="AI110" s="60"/>
      <c r="AJ110" s="60"/>
      <c r="AK110" s="60"/>
      <c r="AL110" s="60"/>
      <c r="AM110" s="60"/>
      <c r="AN110" s="60"/>
      <c r="AO110" s="60"/>
      <c r="AP110" s="60"/>
      <c r="AQ110" s="60"/>
      <c r="AR110" s="62"/>
      <c r="AS110" s="60"/>
      <c r="AT110" s="247">
        <v>0</v>
      </c>
      <c r="AU110" s="248">
        <v>0</v>
      </c>
      <c r="AV110" s="249">
        <v>590</v>
      </c>
      <c r="AW110" s="249">
        <v>500</v>
      </c>
      <c r="AX110" s="249">
        <v>50</v>
      </c>
      <c r="AY110" s="249">
        <v>1140</v>
      </c>
      <c r="AZ110" s="228"/>
      <c r="BA110" s="228"/>
      <c r="BB110" s="228"/>
      <c r="BC110" s="229"/>
      <c r="BD110" s="168"/>
      <c r="BE110" s="168"/>
      <c r="BF110" s="71"/>
      <c r="BG110" s="68">
        <f t="shared" si="292"/>
        <v>0</v>
      </c>
      <c r="BH110" s="71"/>
      <c r="BI110" s="70" t="s">
        <v>174</v>
      </c>
      <c r="BJ110" s="71" t="s">
        <v>175</v>
      </c>
      <c r="BK110" s="168"/>
      <c r="BL110" s="75">
        <f t="shared" ref="BL110:BL127" si="386">IF(BI110="SI",BE110,0)</f>
        <v>0</v>
      </c>
      <c r="BM110" s="71"/>
      <c r="BN110" s="68">
        <f t="shared" si="294"/>
        <v>0</v>
      </c>
      <c r="BO110" s="71"/>
      <c r="BP110" s="70" t="s">
        <v>174</v>
      </c>
      <c r="BQ110" s="71" t="s">
        <v>175</v>
      </c>
      <c r="BR110" s="118"/>
      <c r="BS110" s="133">
        <f t="shared" ref="BS110:BS112" si="387">IF(BP110="SI",BL110,0)</f>
        <v>0</v>
      </c>
      <c r="BT110" s="71"/>
      <c r="BU110" s="68">
        <f t="shared" si="296"/>
        <v>0</v>
      </c>
      <c r="BV110" s="69">
        <f t="shared" ref="BV110:BV115" si="388">+IF(BW110="SI",IFERROR((IF(BW110="SI",BS110,0)/AV110),"REVISAR"),0)</f>
        <v>0</v>
      </c>
      <c r="BW110" s="70" t="s">
        <v>174</v>
      </c>
      <c r="BX110" s="71" t="s">
        <v>175</v>
      </c>
      <c r="BY110" s="168"/>
      <c r="BZ110" s="75">
        <f t="shared" ref="BZ110:BZ112" si="389">IF(BW110="SI",BS110,0)</f>
        <v>0</v>
      </c>
      <c r="CA110" s="71"/>
      <c r="CB110" s="68">
        <f t="shared" si="300"/>
        <v>0</v>
      </c>
      <c r="CC110" s="71"/>
      <c r="CD110" s="70" t="s">
        <v>174</v>
      </c>
      <c r="CE110" s="71" t="s">
        <v>175</v>
      </c>
      <c r="CF110" s="168"/>
      <c r="CG110" s="75">
        <f t="shared" ref="CG110:CG127" si="390">IF(CD110="SI",BZ110,0)</f>
        <v>0</v>
      </c>
      <c r="CH110" s="71"/>
      <c r="CI110" s="68">
        <f t="shared" si="304"/>
        <v>0</v>
      </c>
      <c r="CJ110" s="71"/>
      <c r="CK110" s="70" t="s">
        <v>174</v>
      </c>
      <c r="CL110" s="71" t="s">
        <v>175</v>
      </c>
      <c r="CM110" s="168"/>
      <c r="CN110" s="75">
        <f t="shared" ref="CN110:CN112" si="391">IF(CK110="SI",CG110,0)</f>
        <v>0</v>
      </c>
      <c r="CO110" s="71"/>
      <c r="CP110" s="68">
        <f t="shared" si="306"/>
        <v>0</v>
      </c>
      <c r="CQ110" s="71"/>
      <c r="CR110" s="70" t="s">
        <v>174</v>
      </c>
      <c r="CS110" s="71" t="s">
        <v>175</v>
      </c>
      <c r="CT110" s="148"/>
      <c r="CU110" s="75">
        <f t="shared" ref="CU110:CU127" si="392">IF(CR110="SI",CN110,0)</f>
        <v>0</v>
      </c>
      <c r="CV110" s="71"/>
      <c r="CW110" s="68">
        <f t="shared" si="310"/>
        <v>0</v>
      </c>
      <c r="CX110" s="71"/>
      <c r="CY110" s="70" t="s">
        <v>174</v>
      </c>
      <c r="CZ110" s="71" t="s">
        <v>175</v>
      </c>
      <c r="DA110" s="169"/>
      <c r="DB110" s="75">
        <f t="shared" ref="DB110:DB127" si="393">IF(CY110="SI",CU110,0)</f>
        <v>0</v>
      </c>
      <c r="DC110" s="71"/>
      <c r="DD110" s="68">
        <f t="shared" si="314"/>
        <v>0</v>
      </c>
      <c r="DE110" s="71"/>
      <c r="DF110" s="70" t="s">
        <v>174</v>
      </c>
      <c r="DG110" s="71" t="s">
        <v>175</v>
      </c>
      <c r="DH110" s="169"/>
      <c r="DI110" s="75">
        <f>IF(DF110="SI",DB110,0)</f>
        <v>0</v>
      </c>
      <c r="DJ110" s="71"/>
      <c r="DK110" s="68">
        <f t="shared" si="316"/>
        <v>0</v>
      </c>
      <c r="DL110" s="71"/>
      <c r="DM110" s="70" t="s">
        <v>174</v>
      </c>
      <c r="DN110" s="71" t="s">
        <v>175</v>
      </c>
      <c r="DO110" s="168"/>
      <c r="DP110" s="75">
        <f t="shared" ref="DP110:DP127" si="394">IF(DM110="SI",DI110,0)</f>
        <v>0</v>
      </c>
      <c r="DQ110" s="71"/>
      <c r="DR110" s="68">
        <f t="shared" si="320"/>
        <v>0</v>
      </c>
      <c r="DS110" s="71"/>
      <c r="DT110" s="70" t="s">
        <v>174</v>
      </c>
      <c r="DU110" s="71" t="s">
        <v>175</v>
      </c>
      <c r="DV110" s="169"/>
      <c r="DW110" s="75">
        <f>IF(DT110="SI",DP110,0)</f>
        <v>0</v>
      </c>
      <c r="DX110" s="71"/>
      <c r="DY110" s="68">
        <f t="shared" si="324"/>
        <v>0</v>
      </c>
      <c r="DZ110" s="71"/>
      <c r="EA110" s="70" t="s">
        <v>174</v>
      </c>
      <c r="EB110" s="71" t="s">
        <v>175</v>
      </c>
      <c r="EC110" s="77">
        <f t="shared" si="385"/>
        <v>590</v>
      </c>
      <c r="ED110" s="88"/>
      <c r="EE110" s="71"/>
      <c r="EF110" s="68">
        <f t="shared" si="327"/>
        <v>1</v>
      </c>
      <c r="EG110" s="71"/>
      <c r="EH110" s="70" t="s">
        <v>174</v>
      </c>
      <c r="EI110" s="71" t="s">
        <v>175</v>
      </c>
      <c r="EJ110" s="80" t="s">
        <v>173</v>
      </c>
      <c r="EK110" s="78">
        <v>2024</v>
      </c>
      <c r="EL110" s="79" t="str">
        <f>+VLOOKUP(C110,[1]Listas_desplega!$AI$22:$AJ$44,2,0)</f>
        <v>D_MEN</v>
      </c>
      <c r="EM110" s="79" t="str">
        <f>+VLOOKUP(I110,[1]Listas_desplega!$BY$2:$BZ$7,2,0)</f>
        <v>T_2</v>
      </c>
      <c r="EN110" s="79" t="str">
        <f>+VLOOKUP(J110,[1]Listas_desplega!$BY$10:$BZ$23,2,0)</f>
        <v>T_2_C_2</v>
      </c>
      <c r="EO110" s="79" t="str">
        <f>+VLOOKUP(K110,[1]Listas_desplega!$BY$27:$BZ$54,2,0)</f>
        <v>T_2_C_2_ET_1</v>
      </c>
      <c r="EP110" s="79" t="str">
        <f>+VLOOKUP(L110,[1]Listas_desplega!$BY$57:$BZ$105,2,0)</f>
        <v>T_2_C_2_ET_1_CPT_2</v>
      </c>
      <c r="EQ110" s="80" t="str">
        <f>+VLOOKUP(M110,[1]Listas_desplega!$J$2:$K$11,2,FALSE)</f>
        <v>Eje_E_2</v>
      </c>
      <c r="ER110" s="80"/>
    </row>
    <row r="111" spans="1:148" s="81" customFormat="1" x14ac:dyDescent="0.25">
      <c r="A111" s="51" t="str">
        <f t="shared" si="337"/>
        <v>67_TRANSVERSALES_2024</v>
      </c>
      <c r="B111" s="52" t="s">
        <v>756</v>
      </c>
      <c r="C111" s="53" t="s">
        <v>757</v>
      </c>
      <c r="D111" s="53" t="s">
        <v>859</v>
      </c>
      <c r="E111" s="165" t="s">
        <v>860</v>
      </c>
      <c r="F111" s="165" t="s">
        <v>760</v>
      </c>
      <c r="G111" s="165" t="s">
        <v>861</v>
      </c>
      <c r="H111" s="90" t="s">
        <v>175</v>
      </c>
      <c r="I111" s="54" t="s">
        <v>158</v>
      </c>
      <c r="J111" s="54" t="s">
        <v>159</v>
      </c>
      <c r="K111" s="54" t="s">
        <v>160</v>
      </c>
      <c r="L111" s="54" t="s">
        <v>222</v>
      </c>
      <c r="M111" s="52" t="s">
        <v>162</v>
      </c>
      <c r="N111" s="56" t="s">
        <v>201</v>
      </c>
      <c r="O111" s="60">
        <v>67</v>
      </c>
      <c r="P111" s="246" t="s">
        <v>866</v>
      </c>
      <c r="Q111" s="58" t="s">
        <v>165</v>
      </c>
      <c r="R111" s="58" t="s">
        <v>863</v>
      </c>
      <c r="S111" s="54" t="s">
        <v>867</v>
      </c>
      <c r="T111" s="57" t="s">
        <v>181</v>
      </c>
      <c r="U111" s="57" t="s">
        <v>193</v>
      </c>
      <c r="V111" s="57">
        <v>60</v>
      </c>
      <c r="W111" s="54" t="s">
        <v>865</v>
      </c>
      <c r="X111" s="60" t="s">
        <v>171</v>
      </c>
      <c r="Y111" s="52"/>
      <c r="Z111" s="61"/>
      <c r="AA111" s="61"/>
      <c r="AB111" s="61"/>
      <c r="AC111" s="61"/>
      <c r="AD111" s="61"/>
      <c r="AE111" s="61"/>
      <c r="AF111" s="61"/>
      <c r="AG111" s="61"/>
      <c r="AH111" s="60"/>
      <c r="AI111" s="60"/>
      <c r="AJ111" s="60"/>
      <c r="AK111" s="60"/>
      <c r="AL111" s="60"/>
      <c r="AM111" s="60"/>
      <c r="AN111" s="60"/>
      <c r="AO111" s="60"/>
      <c r="AP111" s="60"/>
      <c r="AQ111" s="60"/>
      <c r="AR111" s="62"/>
      <c r="AS111" s="60"/>
      <c r="AT111" s="247"/>
      <c r="AU111" s="182">
        <v>0</v>
      </c>
      <c r="AV111" s="249">
        <v>50</v>
      </c>
      <c r="AW111" s="249">
        <v>25</v>
      </c>
      <c r="AX111" s="249">
        <v>25</v>
      </c>
      <c r="AY111" s="249">
        <v>100</v>
      </c>
      <c r="AZ111" s="228"/>
      <c r="BA111" s="228"/>
      <c r="BB111" s="228"/>
      <c r="BC111" s="229"/>
      <c r="BD111" s="168"/>
      <c r="BE111" s="168"/>
      <c r="BF111" s="71"/>
      <c r="BG111" s="68">
        <f t="shared" si="292"/>
        <v>0</v>
      </c>
      <c r="BH111" s="71"/>
      <c r="BI111" s="70" t="s">
        <v>174</v>
      </c>
      <c r="BJ111" s="71" t="s">
        <v>175</v>
      </c>
      <c r="BK111" s="168"/>
      <c r="BL111" s="75">
        <f t="shared" si="386"/>
        <v>0</v>
      </c>
      <c r="BM111" s="71"/>
      <c r="BN111" s="68">
        <f t="shared" si="294"/>
        <v>0</v>
      </c>
      <c r="BO111" s="71"/>
      <c r="BP111" s="70" t="s">
        <v>174</v>
      </c>
      <c r="BQ111" s="71" t="s">
        <v>175</v>
      </c>
      <c r="BR111" s="118"/>
      <c r="BS111" s="133">
        <f t="shared" si="387"/>
        <v>0</v>
      </c>
      <c r="BT111" s="71"/>
      <c r="BU111" s="68">
        <f t="shared" si="296"/>
        <v>0</v>
      </c>
      <c r="BV111" s="69">
        <f t="shared" si="388"/>
        <v>0</v>
      </c>
      <c r="BW111" s="70" t="s">
        <v>174</v>
      </c>
      <c r="BX111" s="71" t="s">
        <v>175</v>
      </c>
      <c r="BY111" s="168"/>
      <c r="BZ111" s="75">
        <f t="shared" si="389"/>
        <v>0</v>
      </c>
      <c r="CA111" s="71"/>
      <c r="CB111" s="68">
        <f t="shared" si="300"/>
        <v>0</v>
      </c>
      <c r="CC111" s="71"/>
      <c r="CD111" s="70" t="s">
        <v>174</v>
      </c>
      <c r="CE111" s="71" t="s">
        <v>175</v>
      </c>
      <c r="CF111" s="168"/>
      <c r="CG111" s="75">
        <f t="shared" si="390"/>
        <v>0</v>
      </c>
      <c r="CH111" s="71"/>
      <c r="CI111" s="68">
        <f t="shared" si="304"/>
        <v>0</v>
      </c>
      <c r="CJ111" s="71"/>
      <c r="CK111" s="70" t="s">
        <v>174</v>
      </c>
      <c r="CL111" s="71" t="s">
        <v>175</v>
      </c>
      <c r="CM111" s="168"/>
      <c r="CN111" s="75">
        <f t="shared" si="391"/>
        <v>0</v>
      </c>
      <c r="CO111" s="71"/>
      <c r="CP111" s="68">
        <f t="shared" si="306"/>
        <v>0</v>
      </c>
      <c r="CQ111" s="71"/>
      <c r="CR111" s="70" t="s">
        <v>174</v>
      </c>
      <c r="CS111" s="71" t="s">
        <v>175</v>
      </c>
      <c r="CT111" s="148"/>
      <c r="CU111" s="75">
        <f t="shared" si="392"/>
        <v>0</v>
      </c>
      <c r="CV111" s="71"/>
      <c r="CW111" s="68">
        <f t="shared" si="310"/>
        <v>0</v>
      </c>
      <c r="CX111" s="71"/>
      <c r="CY111" s="70" t="s">
        <v>174</v>
      </c>
      <c r="CZ111" s="71" t="s">
        <v>175</v>
      </c>
      <c r="DA111" s="169"/>
      <c r="DB111" s="75">
        <f t="shared" si="393"/>
        <v>0</v>
      </c>
      <c r="DC111" s="71"/>
      <c r="DD111" s="68">
        <f t="shared" si="314"/>
        <v>0</v>
      </c>
      <c r="DE111" s="71"/>
      <c r="DF111" s="70" t="s">
        <v>174</v>
      </c>
      <c r="DG111" s="71" t="s">
        <v>175</v>
      </c>
      <c r="DH111" s="169"/>
      <c r="DI111" s="75">
        <f>IF(DF111="SI",DB111,0)</f>
        <v>0</v>
      </c>
      <c r="DJ111" s="71"/>
      <c r="DK111" s="68">
        <f t="shared" si="316"/>
        <v>0</v>
      </c>
      <c r="DL111" s="71"/>
      <c r="DM111" s="70" t="s">
        <v>174</v>
      </c>
      <c r="DN111" s="71" t="s">
        <v>175</v>
      </c>
      <c r="DO111" s="168"/>
      <c r="DP111" s="75">
        <f t="shared" si="394"/>
        <v>0</v>
      </c>
      <c r="DQ111" s="71"/>
      <c r="DR111" s="68">
        <f t="shared" si="320"/>
        <v>0</v>
      </c>
      <c r="DS111" s="71"/>
      <c r="DT111" s="70" t="s">
        <v>174</v>
      </c>
      <c r="DU111" s="71" t="s">
        <v>175</v>
      </c>
      <c r="DV111" s="169"/>
      <c r="DW111" s="75">
        <f>IF(DT111="SI",DP111,0)</f>
        <v>0</v>
      </c>
      <c r="DX111" s="71"/>
      <c r="DY111" s="68">
        <f t="shared" si="324"/>
        <v>0</v>
      </c>
      <c r="DZ111" s="71"/>
      <c r="EA111" s="70" t="s">
        <v>174</v>
      </c>
      <c r="EB111" s="71" t="s">
        <v>175</v>
      </c>
      <c r="EC111" s="77">
        <f t="shared" si="385"/>
        <v>50</v>
      </c>
      <c r="ED111" s="88"/>
      <c r="EE111" s="71"/>
      <c r="EF111" s="68">
        <f t="shared" si="327"/>
        <v>1</v>
      </c>
      <c r="EG111" s="71"/>
      <c r="EH111" s="70" t="s">
        <v>174</v>
      </c>
      <c r="EI111" s="71" t="s">
        <v>175</v>
      </c>
      <c r="EJ111" s="80" t="s">
        <v>173</v>
      </c>
      <c r="EK111" s="78">
        <v>2024</v>
      </c>
      <c r="EL111" s="79" t="str">
        <f>+VLOOKUP(C111,[1]Listas_desplega!$AI$22:$AJ$44,2,0)</f>
        <v>D_MEN</v>
      </c>
      <c r="EM111" s="79" t="str">
        <f>+VLOOKUP(I111,[1]Listas_desplega!$BY$2:$BZ$7,2,0)</f>
        <v>T_2</v>
      </c>
      <c r="EN111" s="79" t="str">
        <f>+VLOOKUP(J111,[1]Listas_desplega!$BY$10:$BZ$23,2,0)</f>
        <v>T_2_C_2</v>
      </c>
      <c r="EO111" s="79" t="str">
        <f>+VLOOKUP(K111,[1]Listas_desplega!$BY$27:$BZ$54,2,0)</f>
        <v>T_2_C_2_ET_1</v>
      </c>
      <c r="EP111" s="79" t="str">
        <f>+VLOOKUP(L111,[1]Listas_desplega!$BY$57:$BZ$105,2,0)</f>
        <v>T_2_C_2_ET_1_CPT_2</v>
      </c>
      <c r="EQ111" s="80" t="str">
        <f>+VLOOKUP(M111,[1]Listas_desplega!$J$2:$K$11,2,FALSE)</f>
        <v>Eje_E_2</v>
      </c>
      <c r="ER111" s="80"/>
    </row>
    <row r="112" spans="1:148" s="81" customFormat="1" x14ac:dyDescent="0.25">
      <c r="A112" s="51" t="str">
        <f t="shared" si="337"/>
        <v>68_TRANSVERSALES_2024</v>
      </c>
      <c r="B112" s="52" t="s">
        <v>756</v>
      </c>
      <c r="C112" s="53" t="s">
        <v>757</v>
      </c>
      <c r="D112" s="53" t="s">
        <v>859</v>
      </c>
      <c r="E112" s="165" t="s">
        <v>860</v>
      </c>
      <c r="F112" s="165" t="s">
        <v>760</v>
      </c>
      <c r="G112" s="165" t="s">
        <v>861</v>
      </c>
      <c r="H112" s="90" t="s">
        <v>175</v>
      </c>
      <c r="I112" s="54" t="s">
        <v>158</v>
      </c>
      <c r="J112" s="54" t="s">
        <v>159</v>
      </c>
      <c r="K112" s="54" t="s">
        <v>160</v>
      </c>
      <c r="L112" s="54" t="s">
        <v>222</v>
      </c>
      <c r="M112" s="52" t="s">
        <v>162</v>
      </c>
      <c r="N112" s="56" t="s">
        <v>201</v>
      </c>
      <c r="O112" s="60">
        <v>68</v>
      </c>
      <c r="P112" s="250" t="s">
        <v>868</v>
      </c>
      <c r="Q112" s="59" t="s">
        <v>175</v>
      </c>
      <c r="R112" s="59" t="s">
        <v>175</v>
      </c>
      <c r="S112" s="54" t="s">
        <v>869</v>
      </c>
      <c r="T112" s="163" t="s">
        <v>175</v>
      </c>
      <c r="U112" s="57" t="s">
        <v>193</v>
      </c>
      <c r="V112" s="163"/>
      <c r="W112" s="54" t="s">
        <v>870</v>
      </c>
      <c r="X112" s="60" t="s">
        <v>171</v>
      </c>
      <c r="Y112" s="52"/>
      <c r="Z112" s="61"/>
      <c r="AA112" s="61"/>
      <c r="AB112" s="61"/>
      <c r="AC112" s="61"/>
      <c r="AD112" s="61"/>
      <c r="AE112" s="61"/>
      <c r="AF112" s="61"/>
      <c r="AG112" s="61"/>
      <c r="AH112" s="60"/>
      <c r="AI112" s="60"/>
      <c r="AJ112" s="60"/>
      <c r="AK112" s="60"/>
      <c r="AL112" s="60"/>
      <c r="AM112" s="60"/>
      <c r="AN112" s="60"/>
      <c r="AO112" s="60"/>
      <c r="AP112" s="60"/>
      <c r="AQ112" s="60"/>
      <c r="AR112" s="62"/>
      <c r="AS112" s="60"/>
      <c r="AT112" s="232"/>
      <c r="AU112" s="251"/>
      <c r="AV112" s="251"/>
      <c r="AW112" s="251"/>
      <c r="AX112" s="251"/>
      <c r="AY112" s="251"/>
      <c r="AZ112" s="194"/>
      <c r="BA112" s="194"/>
      <c r="BB112" s="194"/>
      <c r="BC112" s="252"/>
      <c r="BD112" s="168"/>
      <c r="BE112" s="168"/>
      <c r="BF112" s="71"/>
      <c r="BG112" s="71"/>
      <c r="BH112" s="71"/>
      <c r="BI112" s="70" t="s">
        <v>174</v>
      </c>
      <c r="BJ112" s="71" t="s">
        <v>175</v>
      </c>
      <c r="BK112" s="168"/>
      <c r="BL112" s="75">
        <f t="shared" si="386"/>
        <v>0</v>
      </c>
      <c r="BM112" s="71"/>
      <c r="BN112" s="71"/>
      <c r="BO112" s="71"/>
      <c r="BP112" s="70" t="s">
        <v>174</v>
      </c>
      <c r="BQ112" s="71" t="s">
        <v>175</v>
      </c>
      <c r="BR112" s="118"/>
      <c r="BS112" s="133">
        <f t="shared" si="387"/>
        <v>0</v>
      </c>
      <c r="BT112" s="71"/>
      <c r="BU112" s="68">
        <f t="shared" si="296"/>
        <v>0</v>
      </c>
      <c r="BV112" s="69">
        <f t="shared" si="388"/>
        <v>0</v>
      </c>
      <c r="BW112" s="70" t="s">
        <v>174</v>
      </c>
      <c r="BX112" s="71" t="s">
        <v>175</v>
      </c>
      <c r="BY112" s="168"/>
      <c r="BZ112" s="75">
        <f t="shared" si="389"/>
        <v>0</v>
      </c>
      <c r="CA112" s="71"/>
      <c r="CB112" s="71"/>
      <c r="CC112" s="71"/>
      <c r="CD112" s="70" t="s">
        <v>174</v>
      </c>
      <c r="CE112" s="71" t="s">
        <v>175</v>
      </c>
      <c r="CF112" s="168"/>
      <c r="CG112" s="75">
        <f t="shared" si="390"/>
        <v>0</v>
      </c>
      <c r="CH112" s="71"/>
      <c r="CI112" s="71"/>
      <c r="CJ112" s="71"/>
      <c r="CK112" s="70" t="s">
        <v>174</v>
      </c>
      <c r="CL112" s="71" t="s">
        <v>175</v>
      </c>
      <c r="CM112" s="168"/>
      <c r="CN112" s="75">
        <f t="shared" si="391"/>
        <v>0</v>
      </c>
      <c r="CO112" s="71"/>
      <c r="CP112" s="71"/>
      <c r="CQ112" s="71"/>
      <c r="CR112" s="70" t="s">
        <v>174</v>
      </c>
      <c r="CS112" s="71" t="s">
        <v>175</v>
      </c>
      <c r="CT112" s="148"/>
      <c r="CU112" s="75">
        <f t="shared" si="392"/>
        <v>0</v>
      </c>
      <c r="CV112" s="71"/>
      <c r="CW112" s="71"/>
      <c r="CX112" s="71"/>
      <c r="CY112" s="70" t="s">
        <v>174</v>
      </c>
      <c r="CZ112" s="71" t="s">
        <v>175</v>
      </c>
      <c r="DA112" s="169"/>
      <c r="DB112" s="75">
        <f t="shared" si="393"/>
        <v>0</v>
      </c>
      <c r="DC112" s="71"/>
      <c r="DD112" s="71"/>
      <c r="DE112" s="71"/>
      <c r="DF112" s="70" t="s">
        <v>174</v>
      </c>
      <c r="DG112" s="71" t="s">
        <v>175</v>
      </c>
      <c r="DH112" s="169"/>
      <c r="DI112" s="75">
        <f>IF(DF112="SI",DB112,0)</f>
        <v>0</v>
      </c>
      <c r="DJ112" s="71"/>
      <c r="DK112" s="71"/>
      <c r="DL112" s="71"/>
      <c r="DM112" s="70" t="s">
        <v>174</v>
      </c>
      <c r="DN112" s="71" t="s">
        <v>175</v>
      </c>
      <c r="DO112" s="168"/>
      <c r="DP112" s="75">
        <f t="shared" si="394"/>
        <v>0</v>
      </c>
      <c r="DQ112" s="71"/>
      <c r="DR112" s="71"/>
      <c r="DS112" s="71"/>
      <c r="DT112" s="70" t="s">
        <v>174</v>
      </c>
      <c r="DU112" s="71" t="s">
        <v>175</v>
      </c>
      <c r="DV112" s="169"/>
      <c r="DW112" s="75">
        <f>IF(DT112="SI",DP112,0)</f>
        <v>0</v>
      </c>
      <c r="DX112" s="71"/>
      <c r="DY112" s="71"/>
      <c r="DZ112" s="71"/>
      <c r="EA112" s="70" t="s">
        <v>174</v>
      </c>
      <c r="EB112" s="71" t="s">
        <v>175</v>
      </c>
      <c r="EC112" s="168"/>
      <c r="ED112" s="88"/>
      <c r="EE112" s="71"/>
      <c r="EF112" s="71"/>
      <c r="EG112" s="71"/>
      <c r="EH112" s="70" t="s">
        <v>174</v>
      </c>
      <c r="EI112" s="71" t="s">
        <v>175</v>
      </c>
      <c r="EJ112" s="80" t="s">
        <v>173</v>
      </c>
      <c r="EK112" s="78">
        <v>2024</v>
      </c>
      <c r="EL112" s="79" t="str">
        <f>+VLOOKUP(C112,[1]Listas_desplega!$AI$22:$AJ$44,2,0)</f>
        <v>D_MEN</v>
      </c>
      <c r="EM112" s="79" t="str">
        <f>+VLOOKUP(I112,[1]Listas_desplega!$BY$2:$BZ$7,2,0)</f>
        <v>T_2</v>
      </c>
      <c r="EN112" s="79" t="str">
        <f>+VLOOKUP(J112,[1]Listas_desplega!$BY$10:$BZ$23,2,0)</f>
        <v>T_2_C_2</v>
      </c>
      <c r="EO112" s="79" t="str">
        <f>+VLOOKUP(K112,[1]Listas_desplega!$BY$27:$BZ$54,2,0)</f>
        <v>T_2_C_2_ET_1</v>
      </c>
      <c r="EP112" s="79" t="str">
        <f>+VLOOKUP(L112,[1]Listas_desplega!$BY$57:$BZ$105,2,0)</f>
        <v>T_2_C_2_ET_1_CPT_2</v>
      </c>
      <c r="EQ112" s="80" t="str">
        <f>+VLOOKUP(M112,[1]Listas_desplega!$J$2:$K$11,2,FALSE)</f>
        <v>Eje_E_2</v>
      </c>
      <c r="ER112" s="80"/>
    </row>
    <row r="113" spans="1:148" s="81" customFormat="1" x14ac:dyDescent="0.25">
      <c r="A113" s="51" t="str">
        <f t="shared" si="337"/>
        <v>69_TRANSVERSALES_2024</v>
      </c>
      <c r="B113" s="52" t="s">
        <v>756</v>
      </c>
      <c r="C113" s="53" t="s">
        <v>757</v>
      </c>
      <c r="D113" s="53" t="s">
        <v>871</v>
      </c>
      <c r="E113" s="54" t="s">
        <v>570</v>
      </c>
      <c r="F113" s="54" t="s">
        <v>760</v>
      </c>
      <c r="G113" s="54" t="s">
        <v>872</v>
      </c>
      <c r="H113" s="90" t="s">
        <v>175</v>
      </c>
      <c r="I113" s="54" t="s">
        <v>457</v>
      </c>
      <c r="J113" s="54" t="s">
        <v>458</v>
      </c>
      <c r="K113" s="54" t="s">
        <v>459</v>
      </c>
      <c r="L113" s="54" t="s">
        <v>873</v>
      </c>
      <c r="M113" s="52" t="s">
        <v>763</v>
      </c>
      <c r="N113" s="56" t="s">
        <v>874</v>
      </c>
      <c r="O113" s="60">
        <v>69</v>
      </c>
      <c r="P113" s="54" t="s">
        <v>875</v>
      </c>
      <c r="Q113" s="61" t="s">
        <v>165</v>
      </c>
      <c r="R113" s="59" t="s">
        <v>496</v>
      </c>
      <c r="S113" s="54" t="s">
        <v>876</v>
      </c>
      <c r="T113" s="60" t="s">
        <v>181</v>
      </c>
      <c r="U113" s="60" t="s">
        <v>182</v>
      </c>
      <c r="V113" s="60">
        <v>0</v>
      </c>
      <c r="W113" s="54" t="s">
        <v>877</v>
      </c>
      <c r="X113" s="60" t="s">
        <v>171</v>
      </c>
      <c r="Y113" s="52"/>
      <c r="Z113" s="61"/>
      <c r="AA113" s="61"/>
      <c r="AB113" s="61"/>
      <c r="AC113" s="61"/>
      <c r="AD113" s="61"/>
      <c r="AE113" s="61"/>
      <c r="AF113" s="61"/>
      <c r="AG113" s="61"/>
      <c r="AH113" s="60"/>
      <c r="AI113" s="60"/>
      <c r="AJ113" s="60"/>
      <c r="AK113" s="60"/>
      <c r="AL113" s="60"/>
      <c r="AM113" s="60" t="s">
        <v>173</v>
      </c>
      <c r="AN113" s="60"/>
      <c r="AO113" s="60"/>
      <c r="AP113" s="60"/>
      <c r="AQ113" s="60"/>
      <c r="AR113" s="62"/>
      <c r="AS113" s="60"/>
      <c r="AT113" s="176"/>
      <c r="AU113" s="194"/>
      <c r="AV113" s="253">
        <v>90</v>
      </c>
      <c r="AW113" s="253">
        <v>90</v>
      </c>
      <c r="AX113" s="253">
        <v>90</v>
      </c>
      <c r="AY113" s="253">
        <v>90</v>
      </c>
      <c r="AZ113" s="253"/>
      <c r="BA113" s="253"/>
      <c r="BB113" s="253"/>
      <c r="BC113" s="254"/>
      <c r="BD113" s="255">
        <v>0</v>
      </c>
      <c r="BE113" s="256"/>
      <c r="BF113" s="257"/>
      <c r="BG113" s="68">
        <f t="shared" ref="BG113:BG127" si="395">IFERROR(BD113/AV113,0)</f>
        <v>0</v>
      </c>
      <c r="BH113" s="69">
        <f t="shared" ref="BH113:BH127" si="396">+IF(BI113="SI",IFERROR((IF(BI113="SI",BE113,0)/AV113),"REVISAR"),0)</f>
        <v>0</v>
      </c>
      <c r="BI113" s="70" t="s">
        <v>186</v>
      </c>
      <c r="BJ113" s="67" t="s">
        <v>878</v>
      </c>
      <c r="BK113" s="86">
        <v>0</v>
      </c>
      <c r="BL113" s="258">
        <f t="shared" si="386"/>
        <v>0</v>
      </c>
      <c r="BM113" s="257"/>
      <c r="BN113" s="68">
        <f t="shared" ref="BN113:BN127" si="397">+IFERROR(BK113/AV113,0)</f>
        <v>0</v>
      </c>
      <c r="BO113" s="69">
        <f t="shared" ref="BO113:BO127" si="398">+IF(BP113="SI",IFERROR((IF(BP113="SI",BL113,0)/AV113),"REVISAR"),0)</f>
        <v>0</v>
      </c>
      <c r="BP113" s="70" t="s">
        <v>186</v>
      </c>
      <c r="BQ113" s="67" t="s">
        <v>879</v>
      </c>
      <c r="BR113" s="86">
        <v>22.5</v>
      </c>
      <c r="BS113" s="259">
        <v>22.5</v>
      </c>
      <c r="BT113" s="260" t="s">
        <v>880</v>
      </c>
      <c r="BU113" s="68">
        <f t="shared" si="296"/>
        <v>0.25</v>
      </c>
      <c r="BV113" s="69">
        <f t="shared" si="388"/>
        <v>0.25</v>
      </c>
      <c r="BW113" s="70" t="s">
        <v>186</v>
      </c>
      <c r="BX113" s="67" t="s">
        <v>775</v>
      </c>
      <c r="BY113" s="86">
        <f t="shared" ref="BY113:BY127" si="399">+BR113</f>
        <v>22.5</v>
      </c>
      <c r="BZ113" s="75">
        <f t="shared" ref="BZ113:BZ127" si="400">IF(BW113="SI",BR113,0)</f>
        <v>22.5</v>
      </c>
      <c r="CA113" s="243"/>
      <c r="CB113" s="68">
        <f t="shared" ref="CB113:CB127" si="401">IFERROR(BY113/$AV113,0)</f>
        <v>0.25</v>
      </c>
      <c r="CC113" s="69">
        <f t="shared" ref="CC113:CC121" si="402">+IF(CD113="SI",IFERROR((IF(CD113="SI",BZ113,0)/AV113),"REVISAR"),0)</f>
        <v>0</v>
      </c>
      <c r="CD113" s="70" t="s">
        <v>174</v>
      </c>
      <c r="CE113" s="71" t="s">
        <v>175</v>
      </c>
      <c r="CF113" s="86">
        <f t="shared" ref="CF113:CF127" si="403">+BY113</f>
        <v>22.5</v>
      </c>
      <c r="CG113" s="75">
        <f t="shared" si="390"/>
        <v>0</v>
      </c>
      <c r="CH113" s="243"/>
      <c r="CI113" s="68">
        <f t="shared" ref="CI113:CI127" si="404">IFERROR(CF113/$AV113,0)</f>
        <v>0.25</v>
      </c>
      <c r="CJ113" s="69">
        <f t="shared" ref="CJ113:CJ127" si="405">+IF(CK113="SI",IFERROR((IF(CK113="SI",CG113,0)/AV113),"REVISAR"),0)</f>
        <v>0</v>
      </c>
      <c r="CK113" s="70" t="s">
        <v>174</v>
      </c>
      <c r="CL113" s="71" t="s">
        <v>175</v>
      </c>
      <c r="CM113" s="86">
        <v>45</v>
      </c>
      <c r="CN113" s="243"/>
      <c r="CO113" s="243"/>
      <c r="CP113" s="68">
        <f t="shared" ref="CP113:CP127" si="406">IFERROR(CM113/$AV113,0)</f>
        <v>0.5</v>
      </c>
      <c r="CQ113" s="69">
        <f t="shared" ref="CQ113:CQ127" si="407">+IF(CR113="SI",IFERROR((IF(CR113="SI",CN113,0)/AV113),"REVISAR"),0)</f>
        <v>0</v>
      </c>
      <c r="CR113" s="70" t="s">
        <v>174</v>
      </c>
      <c r="CS113" s="71" t="s">
        <v>175</v>
      </c>
      <c r="CT113" s="86">
        <f t="shared" ref="CT113:CT127" si="408">+CM113</f>
        <v>45</v>
      </c>
      <c r="CU113" s="75">
        <f t="shared" si="392"/>
        <v>0</v>
      </c>
      <c r="CV113" s="243"/>
      <c r="CW113" s="68">
        <f t="shared" ref="CW113:CW127" si="409">IFERROR(CT113/$AV113,0)</f>
        <v>0.5</v>
      </c>
      <c r="CX113" s="69">
        <f t="shared" ref="CX113:CX127" si="410">+IF(CY113="SI",IFERROR((IF(CY113="SI",CU113,0)/AV113),"REVISAR"),0)</f>
        <v>0</v>
      </c>
      <c r="CY113" s="70" t="s">
        <v>174</v>
      </c>
      <c r="CZ113" s="71" t="s">
        <v>175</v>
      </c>
      <c r="DA113" s="77">
        <f t="shared" ref="DA113:DA127" si="411">+CT113</f>
        <v>45</v>
      </c>
      <c r="DB113" s="75">
        <f t="shared" si="393"/>
        <v>0</v>
      </c>
      <c r="DC113" s="243"/>
      <c r="DD113" s="68">
        <f t="shared" ref="DD113:DD127" si="412">IFERROR(DA113/$AV113,0)</f>
        <v>0.5</v>
      </c>
      <c r="DE113" s="69">
        <f t="shared" ref="DE113:DE127" si="413">+IF(DF113="SI",IFERROR((IF(DF113="SI",DB113,0)/AV113),"REVISAR"),0)</f>
        <v>0</v>
      </c>
      <c r="DF113" s="70" t="s">
        <v>174</v>
      </c>
      <c r="DG113" s="71" t="s">
        <v>175</v>
      </c>
      <c r="DH113" s="77">
        <v>67.5</v>
      </c>
      <c r="DI113" s="243"/>
      <c r="DJ113" s="243"/>
      <c r="DK113" s="68">
        <f t="shared" ref="DK113:DK127" si="414">IFERROR(DH113/$AV113,0)</f>
        <v>0.75</v>
      </c>
      <c r="DL113" s="69">
        <f t="shared" ref="DL113:DL127" si="415">+IF(DM113="SI",IFERROR((IF(DM113="SI",DI113,0)/AV113),"REVISAR"),0)</f>
        <v>0</v>
      </c>
      <c r="DM113" s="70" t="s">
        <v>174</v>
      </c>
      <c r="DN113" s="71" t="s">
        <v>175</v>
      </c>
      <c r="DO113" s="77">
        <f t="shared" ref="DO113:DO127" si="416">+DH113</f>
        <v>67.5</v>
      </c>
      <c r="DP113" s="75">
        <f t="shared" si="394"/>
        <v>0</v>
      </c>
      <c r="DQ113" s="243"/>
      <c r="DR113" s="68">
        <f t="shared" ref="DR113:DR127" si="417">IFERROR(DO113/$AV113,0)</f>
        <v>0.75</v>
      </c>
      <c r="DS113" s="69">
        <f t="shared" ref="DS113:DS127" si="418">+IF(DT113="SI",IFERROR((IF(DT113="SI",DP113,0)/AV113),"REVISAR"),0)</f>
        <v>0</v>
      </c>
      <c r="DT113" s="70" t="s">
        <v>174</v>
      </c>
      <c r="DU113" s="71" t="s">
        <v>175</v>
      </c>
      <c r="DV113" s="77">
        <f t="shared" ref="DV113:DV127" si="419">+DO113</f>
        <v>67.5</v>
      </c>
      <c r="DW113" s="75">
        <f t="shared" ref="DW113:DW127" si="420">IF(DT113="SI",DP113,0)</f>
        <v>0</v>
      </c>
      <c r="DX113" s="243"/>
      <c r="DY113" s="68">
        <f t="shared" ref="DY113:DY127" si="421">IFERROR(DV113/$AV113,0)</f>
        <v>0.75</v>
      </c>
      <c r="DZ113" s="69">
        <f t="shared" ref="DZ113:DZ127" si="422">+IF(EA113="SI",IFERROR((IF(EA113="SI",DW113,0)/AV113),"REVISAR"),0)</f>
        <v>0</v>
      </c>
      <c r="EA113" s="70" t="s">
        <v>174</v>
      </c>
      <c r="EB113" s="71" t="s">
        <v>175</v>
      </c>
      <c r="EC113" s="77">
        <f t="shared" ref="EC113:EC127" si="423">+AV113</f>
        <v>90</v>
      </c>
      <c r="ED113" s="243"/>
      <c r="EE113" s="243"/>
      <c r="EF113" s="68">
        <f t="shared" ref="EF113:EF127" si="424">IFERROR(EC113/$AV113,0)</f>
        <v>1</v>
      </c>
      <c r="EG113" s="69">
        <f t="shared" ref="EG113:EG127" si="425">+IF(EH113="SI",IFERROR((IF(EH113="SI",ED113,0)/AV113),"REVISAR"),0)</f>
        <v>0</v>
      </c>
      <c r="EH113" s="70" t="s">
        <v>174</v>
      </c>
      <c r="EI113" s="71" t="s">
        <v>175</v>
      </c>
      <c r="EJ113" s="78"/>
      <c r="EK113" s="78">
        <v>2024</v>
      </c>
      <c r="EL113" s="79" t="str">
        <f>+VLOOKUP(C113,[1]Listas_desplega!$AI$22:$AJ$44,2,0)</f>
        <v>D_MEN</v>
      </c>
      <c r="EM113" s="79" t="str">
        <f>+VLOOKUP(I113,[1]Listas_desplega!$BY$2:$BZ$7,2,0)</f>
        <v>T_5</v>
      </c>
      <c r="EN113" s="79" t="str">
        <f>+VLOOKUP(J113,[1]Listas_desplega!$BY$10:$BZ$23,2,0)</f>
        <v>T_5_C_1</v>
      </c>
      <c r="EO113" s="79" t="str">
        <f>+VLOOKUP(K113,[1]Listas_desplega!$BY$27:$BZ$54,2,0)</f>
        <v>T_5_C_1_ET_1</v>
      </c>
      <c r="EP113" s="79" t="str">
        <f>+VLOOKUP(L113,[1]Listas_desplega!$BY$57:$BZ$105,2,0)</f>
        <v>T_5_C_1_ET_1_CPT_4</v>
      </c>
      <c r="EQ113" s="80" t="str">
        <f>+VLOOKUP(M113,[1]Listas_desplega!$J$2:$K$11,2,FALSE)</f>
        <v>Eje_E_9</v>
      </c>
      <c r="ER113" s="80"/>
    </row>
    <row r="114" spans="1:148" s="81" customFormat="1" x14ac:dyDescent="0.25">
      <c r="A114" s="51" t="str">
        <f t="shared" si="337"/>
        <v>70_TRANSVERSALES_2024</v>
      </c>
      <c r="B114" s="52" t="s">
        <v>756</v>
      </c>
      <c r="C114" s="53" t="s">
        <v>757</v>
      </c>
      <c r="D114" s="53" t="s">
        <v>871</v>
      </c>
      <c r="E114" s="54" t="s">
        <v>570</v>
      </c>
      <c r="F114" s="54" t="s">
        <v>760</v>
      </c>
      <c r="G114" s="54" t="s">
        <v>872</v>
      </c>
      <c r="H114" s="90" t="s">
        <v>175</v>
      </c>
      <c r="I114" s="54" t="s">
        <v>457</v>
      </c>
      <c r="J114" s="54" t="s">
        <v>458</v>
      </c>
      <c r="K114" s="54" t="s">
        <v>459</v>
      </c>
      <c r="L114" s="54" t="s">
        <v>873</v>
      </c>
      <c r="M114" s="52" t="s">
        <v>763</v>
      </c>
      <c r="N114" s="56" t="s">
        <v>874</v>
      </c>
      <c r="O114" s="60">
        <v>70</v>
      </c>
      <c r="P114" s="54" t="s">
        <v>881</v>
      </c>
      <c r="Q114" s="61" t="s">
        <v>165</v>
      </c>
      <c r="R114" s="59" t="s">
        <v>496</v>
      </c>
      <c r="S114" s="54" t="s">
        <v>882</v>
      </c>
      <c r="T114" s="60" t="s">
        <v>181</v>
      </c>
      <c r="U114" s="60" t="s">
        <v>182</v>
      </c>
      <c r="V114" s="60">
        <v>0</v>
      </c>
      <c r="W114" s="54" t="s">
        <v>883</v>
      </c>
      <c r="X114" s="60" t="s">
        <v>171</v>
      </c>
      <c r="Y114" s="52"/>
      <c r="Z114" s="61"/>
      <c r="AA114" s="61"/>
      <c r="AB114" s="61"/>
      <c r="AC114" s="61"/>
      <c r="AD114" s="61"/>
      <c r="AE114" s="61"/>
      <c r="AF114" s="61"/>
      <c r="AG114" s="61"/>
      <c r="AH114" s="60"/>
      <c r="AI114" s="60"/>
      <c r="AJ114" s="60"/>
      <c r="AK114" s="60"/>
      <c r="AL114" s="60"/>
      <c r="AM114" s="60" t="s">
        <v>173</v>
      </c>
      <c r="AN114" s="60"/>
      <c r="AO114" s="60"/>
      <c r="AP114" s="60"/>
      <c r="AQ114" s="60"/>
      <c r="AR114" s="62"/>
      <c r="AS114" s="60"/>
      <c r="AT114" s="176"/>
      <c r="AU114" s="194"/>
      <c r="AV114" s="253">
        <v>74</v>
      </c>
      <c r="AW114" s="253">
        <v>74</v>
      </c>
      <c r="AX114" s="253">
        <v>74</v>
      </c>
      <c r="AY114" s="253">
        <v>74</v>
      </c>
      <c r="AZ114" s="253"/>
      <c r="BA114" s="253"/>
      <c r="BB114" s="253"/>
      <c r="BC114" s="254"/>
      <c r="BD114" s="255">
        <v>0</v>
      </c>
      <c r="BE114" s="256"/>
      <c r="BF114" s="257"/>
      <c r="BG114" s="68">
        <f t="shared" si="395"/>
        <v>0</v>
      </c>
      <c r="BH114" s="69">
        <f t="shared" si="396"/>
        <v>0</v>
      </c>
      <c r="BI114" s="70" t="s">
        <v>186</v>
      </c>
      <c r="BJ114" s="67" t="s">
        <v>878</v>
      </c>
      <c r="BK114" s="86">
        <v>0</v>
      </c>
      <c r="BL114" s="258">
        <f t="shared" si="386"/>
        <v>0</v>
      </c>
      <c r="BM114" s="257"/>
      <c r="BN114" s="68">
        <f t="shared" si="397"/>
        <v>0</v>
      </c>
      <c r="BO114" s="69">
        <f t="shared" si="398"/>
        <v>0</v>
      </c>
      <c r="BP114" s="70" t="s">
        <v>186</v>
      </c>
      <c r="BQ114" s="67" t="s">
        <v>879</v>
      </c>
      <c r="BR114" s="86">
        <v>27</v>
      </c>
      <c r="BS114" s="259">
        <v>20.618556701030926</v>
      </c>
      <c r="BT114" s="260" t="s">
        <v>884</v>
      </c>
      <c r="BU114" s="68">
        <f t="shared" si="296"/>
        <v>0.36486486486486486</v>
      </c>
      <c r="BV114" s="69">
        <f t="shared" si="388"/>
        <v>0.278629144608526</v>
      </c>
      <c r="BW114" s="70" t="s">
        <v>186</v>
      </c>
      <c r="BX114" s="67" t="s">
        <v>775</v>
      </c>
      <c r="BY114" s="86">
        <f t="shared" si="399"/>
        <v>27</v>
      </c>
      <c r="BZ114" s="75">
        <f t="shared" si="400"/>
        <v>27</v>
      </c>
      <c r="CA114" s="243"/>
      <c r="CB114" s="68">
        <f t="shared" si="401"/>
        <v>0.36486486486486486</v>
      </c>
      <c r="CC114" s="69">
        <f t="shared" si="402"/>
        <v>0</v>
      </c>
      <c r="CD114" s="70" t="s">
        <v>174</v>
      </c>
      <c r="CE114" s="71" t="s">
        <v>175</v>
      </c>
      <c r="CF114" s="86">
        <f t="shared" si="403"/>
        <v>27</v>
      </c>
      <c r="CG114" s="75">
        <f t="shared" si="390"/>
        <v>0</v>
      </c>
      <c r="CH114" s="243"/>
      <c r="CI114" s="68">
        <f t="shared" si="404"/>
        <v>0.36486486486486486</v>
      </c>
      <c r="CJ114" s="69">
        <f t="shared" si="405"/>
        <v>0</v>
      </c>
      <c r="CK114" s="70" t="s">
        <v>174</v>
      </c>
      <c r="CL114" s="71" t="s">
        <v>175</v>
      </c>
      <c r="CM114" s="86">
        <v>52</v>
      </c>
      <c r="CN114" s="243"/>
      <c r="CO114" s="243"/>
      <c r="CP114" s="68">
        <f t="shared" si="406"/>
        <v>0.70270270270270274</v>
      </c>
      <c r="CQ114" s="69">
        <f t="shared" si="407"/>
        <v>0</v>
      </c>
      <c r="CR114" s="70" t="s">
        <v>174</v>
      </c>
      <c r="CS114" s="71" t="s">
        <v>175</v>
      </c>
      <c r="CT114" s="86">
        <f t="shared" si="408"/>
        <v>52</v>
      </c>
      <c r="CU114" s="75">
        <f t="shared" si="392"/>
        <v>0</v>
      </c>
      <c r="CV114" s="243"/>
      <c r="CW114" s="68">
        <f t="shared" si="409"/>
        <v>0.70270270270270274</v>
      </c>
      <c r="CX114" s="69">
        <f t="shared" si="410"/>
        <v>0</v>
      </c>
      <c r="CY114" s="70" t="s">
        <v>174</v>
      </c>
      <c r="CZ114" s="71" t="s">
        <v>175</v>
      </c>
      <c r="DA114" s="77">
        <f t="shared" si="411"/>
        <v>52</v>
      </c>
      <c r="DB114" s="75">
        <f t="shared" si="393"/>
        <v>0</v>
      </c>
      <c r="DC114" s="243"/>
      <c r="DD114" s="68">
        <f t="shared" si="412"/>
        <v>0.70270270270270274</v>
      </c>
      <c r="DE114" s="69">
        <f t="shared" si="413"/>
        <v>0</v>
      </c>
      <c r="DF114" s="70" t="s">
        <v>174</v>
      </c>
      <c r="DG114" s="71" t="s">
        <v>175</v>
      </c>
      <c r="DH114" s="77">
        <v>67</v>
      </c>
      <c r="DI114" s="243"/>
      <c r="DJ114" s="243"/>
      <c r="DK114" s="68">
        <f t="shared" si="414"/>
        <v>0.90540540540540537</v>
      </c>
      <c r="DL114" s="69">
        <f t="shared" si="415"/>
        <v>0</v>
      </c>
      <c r="DM114" s="70" t="s">
        <v>174</v>
      </c>
      <c r="DN114" s="71" t="s">
        <v>175</v>
      </c>
      <c r="DO114" s="77">
        <f t="shared" si="416"/>
        <v>67</v>
      </c>
      <c r="DP114" s="75">
        <f t="shared" si="394"/>
        <v>0</v>
      </c>
      <c r="DQ114" s="243"/>
      <c r="DR114" s="68">
        <f t="shared" si="417"/>
        <v>0.90540540540540537</v>
      </c>
      <c r="DS114" s="69">
        <f t="shared" si="418"/>
        <v>0</v>
      </c>
      <c r="DT114" s="70" t="s">
        <v>174</v>
      </c>
      <c r="DU114" s="71" t="s">
        <v>175</v>
      </c>
      <c r="DV114" s="77">
        <f t="shared" si="419"/>
        <v>67</v>
      </c>
      <c r="DW114" s="75">
        <f t="shared" si="420"/>
        <v>0</v>
      </c>
      <c r="DX114" s="243"/>
      <c r="DY114" s="68">
        <f t="shared" si="421"/>
        <v>0.90540540540540537</v>
      </c>
      <c r="DZ114" s="69">
        <f t="shared" si="422"/>
        <v>0</v>
      </c>
      <c r="EA114" s="70" t="s">
        <v>174</v>
      </c>
      <c r="EB114" s="71" t="s">
        <v>175</v>
      </c>
      <c r="EC114" s="77">
        <f t="shared" si="423"/>
        <v>74</v>
      </c>
      <c r="ED114" s="243"/>
      <c r="EE114" s="243"/>
      <c r="EF114" s="68">
        <f t="shared" si="424"/>
        <v>1</v>
      </c>
      <c r="EG114" s="69">
        <f t="shared" si="425"/>
        <v>0</v>
      </c>
      <c r="EH114" s="70" t="s">
        <v>174</v>
      </c>
      <c r="EI114" s="71" t="s">
        <v>175</v>
      </c>
      <c r="EJ114" s="78"/>
      <c r="EK114" s="78">
        <v>2024</v>
      </c>
      <c r="EL114" s="79" t="str">
        <f>+VLOOKUP(C114,[1]Listas_desplega!$AI$22:$AJ$44,2,0)</f>
        <v>D_MEN</v>
      </c>
      <c r="EM114" s="79" t="str">
        <f>+VLOOKUP(I114,[1]Listas_desplega!$BY$2:$BZ$7,2,0)</f>
        <v>T_5</v>
      </c>
      <c r="EN114" s="79" t="str">
        <f>+VLOOKUP(J114,[1]Listas_desplega!$BY$10:$BZ$23,2,0)</f>
        <v>T_5_C_1</v>
      </c>
      <c r="EO114" s="79" t="str">
        <f>+VLOOKUP(K114,[1]Listas_desplega!$BY$27:$BZ$54,2,0)</f>
        <v>T_5_C_1_ET_1</v>
      </c>
      <c r="EP114" s="79" t="str">
        <f>+VLOOKUP(L114,[1]Listas_desplega!$BY$57:$BZ$105,2,0)</f>
        <v>T_5_C_1_ET_1_CPT_4</v>
      </c>
      <c r="EQ114" s="80" t="str">
        <f>+VLOOKUP(M114,[1]Listas_desplega!$J$2:$K$11,2,FALSE)</f>
        <v>Eje_E_9</v>
      </c>
      <c r="ER114" s="80"/>
    </row>
    <row r="115" spans="1:148" s="81" customFormat="1" x14ac:dyDescent="0.25">
      <c r="A115" s="51" t="str">
        <f t="shared" si="337"/>
        <v>71_TRANSVERSALES_2024</v>
      </c>
      <c r="B115" s="52" t="s">
        <v>756</v>
      </c>
      <c r="C115" s="53" t="s">
        <v>757</v>
      </c>
      <c r="D115" s="53" t="s">
        <v>871</v>
      </c>
      <c r="E115" s="54" t="s">
        <v>570</v>
      </c>
      <c r="F115" s="54" t="s">
        <v>760</v>
      </c>
      <c r="G115" s="54" t="s">
        <v>872</v>
      </c>
      <c r="H115" s="90" t="s">
        <v>175</v>
      </c>
      <c r="I115" s="54" t="s">
        <v>457</v>
      </c>
      <c r="J115" s="54" t="s">
        <v>458</v>
      </c>
      <c r="K115" s="54" t="s">
        <v>459</v>
      </c>
      <c r="L115" s="54" t="s">
        <v>873</v>
      </c>
      <c r="M115" s="52" t="s">
        <v>763</v>
      </c>
      <c r="N115" s="56" t="s">
        <v>874</v>
      </c>
      <c r="O115" s="60">
        <v>71</v>
      </c>
      <c r="P115" s="54" t="s">
        <v>885</v>
      </c>
      <c r="Q115" s="61" t="s">
        <v>211</v>
      </c>
      <c r="R115" s="59" t="s">
        <v>496</v>
      </c>
      <c r="S115" s="54" t="s">
        <v>886</v>
      </c>
      <c r="T115" s="60" t="s">
        <v>181</v>
      </c>
      <c r="U115" s="60" t="s">
        <v>182</v>
      </c>
      <c r="V115" s="60">
        <v>0</v>
      </c>
      <c r="W115" s="54" t="s">
        <v>887</v>
      </c>
      <c r="X115" s="60" t="s">
        <v>171</v>
      </c>
      <c r="Y115" s="52"/>
      <c r="Z115" s="61"/>
      <c r="AA115" s="61"/>
      <c r="AB115" s="61"/>
      <c r="AC115" s="61"/>
      <c r="AD115" s="61"/>
      <c r="AE115" s="61"/>
      <c r="AF115" s="61"/>
      <c r="AG115" s="61"/>
      <c r="AH115" s="60"/>
      <c r="AI115" s="60"/>
      <c r="AJ115" s="60"/>
      <c r="AK115" s="60"/>
      <c r="AL115" s="60"/>
      <c r="AM115" s="60" t="s">
        <v>173</v>
      </c>
      <c r="AN115" s="60"/>
      <c r="AO115" s="60"/>
      <c r="AP115" s="60"/>
      <c r="AQ115" s="60"/>
      <c r="AR115" s="62"/>
      <c r="AS115" s="60"/>
      <c r="AT115" s="176"/>
      <c r="AU115" s="194"/>
      <c r="AV115" s="261">
        <v>100</v>
      </c>
      <c r="AW115" s="261">
        <v>100</v>
      </c>
      <c r="AX115" s="261">
        <v>100</v>
      </c>
      <c r="AY115" s="261">
        <v>100</v>
      </c>
      <c r="AZ115" s="261"/>
      <c r="BA115" s="261"/>
      <c r="BB115" s="261"/>
      <c r="BC115" s="262"/>
      <c r="BD115" s="255">
        <v>0</v>
      </c>
      <c r="BE115" s="256"/>
      <c r="BF115" s="257"/>
      <c r="BG115" s="68">
        <f t="shared" si="395"/>
        <v>0</v>
      </c>
      <c r="BH115" s="69">
        <f t="shared" si="396"/>
        <v>0</v>
      </c>
      <c r="BI115" s="70" t="s">
        <v>186</v>
      </c>
      <c r="BJ115" s="67" t="s">
        <v>878</v>
      </c>
      <c r="BK115" s="86">
        <v>0</v>
      </c>
      <c r="BL115" s="258">
        <f t="shared" si="386"/>
        <v>0</v>
      </c>
      <c r="BM115" s="257"/>
      <c r="BN115" s="68">
        <f t="shared" si="397"/>
        <v>0</v>
      </c>
      <c r="BO115" s="69">
        <f t="shared" si="398"/>
        <v>0</v>
      </c>
      <c r="BP115" s="70" t="s">
        <v>186</v>
      </c>
      <c r="BQ115" s="67" t="s">
        <v>879</v>
      </c>
      <c r="BR115" s="86">
        <v>25</v>
      </c>
      <c r="BS115" s="259">
        <v>25</v>
      </c>
      <c r="BT115" s="260" t="s">
        <v>888</v>
      </c>
      <c r="BU115" s="68">
        <f t="shared" si="296"/>
        <v>0.25</v>
      </c>
      <c r="BV115" s="69">
        <f t="shared" si="388"/>
        <v>0.25</v>
      </c>
      <c r="BW115" s="70" t="s">
        <v>186</v>
      </c>
      <c r="BX115" s="67" t="s">
        <v>775</v>
      </c>
      <c r="BY115" s="86">
        <f t="shared" si="399"/>
        <v>25</v>
      </c>
      <c r="BZ115" s="75">
        <f t="shared" si="400"/>
        <v>25</v>
      </c>
      <c r="CA115" s="243"/>
      <c r="CB115" s="68">
        <f t="shared" si="401"/>
        <v>0.25</v>
      </c>
      <c r="CC115" s="69">
        <f t="shared" si="402"/>
        <v>0</v>
      </c>
      <c r="CD115" s="70" t="s">
        <v>174</v>
      </c>
      <c r="CE115" s="71" t="s">
        <v>175</v>
      </c>
      <c r="CF115" s="86">
        <f t="shared" si="403"/>
        <v>25</v>
      </c>
      <c r="CG115" s="75">
        <f t="shared" si="390"/>
        <v>0</v>
      </c>
      <c r="CH115" s="243"/>
      <c r="CI115" s="68">
        <f t="shared" si="404"/>
        <v>0.25</v>
      </c>
      <c r="CJ115" s="69">
        <f t="shared" si="405"/>
        <v>0</v>
      </c>
      <c r="CK115" s="70" t="s">
        <v>174</v>
      </c>
      <c r="CL115" s="71" t="s">
        <v>175</v>
      </c>
      <c r="CM115" s="86">
        <v>50</v>
      </c>
      <c r="CN115" s="243"/>
      <c r="CO115" s="243"/>
      <c r="CP115" s="68">
        <f t="shared" si="406"/>
        <v>0.5</v>
      </c>
      <c r="CQ115" s="69">
        <f t="shared" si="407"/>
        <v>0</v>
      </c>
      <c r="CR115" s="70" t="s">
        <v>174</v>
      </c>
      <c r="CS115" s="71" t="s">
        <v>175</v>
      </c>
      <c r="CT115" s="86">
        <f t="shared" si="408"/>
        <v>50</v>
      </c>
      <c r="CU115" s="75">
        <f t="shared" si="392"/>
        <v>0</v>
      </c>
      <c r="CV115" s="243"/>
      <c r="CW115" s="68">
        <f t="shared" si="409"/>
        <v>0.5</v>
      </c>
      <c r="CX115" s="69">
        <f t="shared" si="410"/>
        <v>0</v>
      </c>
      <c r="CY115" s="70" t="s">
        <v>174</v>
      </c>
      <c r="CZ115" s="71" t="s">
        <v>175</v>
      </c>
      <c r="DA115" s="77">
        <f t="shared" si="411"/>
        <v>50</v>
      </c>
      <c r="DB115" s="75">
        <f t="shared" si="393"/>
        <v>0</v>
      </c>
      <c r="DC115" s="243"/>
      <c r="DD115" s="68">
        <f t="shared" si="412"/>
        <v>0.5</v>
      </c>
      <c r="DE115" s="69">
        <f t="shared" si="413"/>
        <v>0</v>
      </c>
      <c r="DF115" s="70" t="s">
        <v>174</v>
      </c>
      <c r="DG115" s="71" t="s">
        <v>175</v>
      </c>
      <c r="DH115" s="77">
        <v>75</v>
      </c>
      <c r="DI115" s="243"/>
      <c r="DJ115" s="243"/>
      <c r="DK115" s="68">
        <f t="shared" si="414"/>
        <v>0.75</v>
      </c>
      <c r="DL115" s="69">
        <f t="shared" si="415"/>
        <v>0</v>
      </c>
      <c r="DM115" s="70" t="s">
        <v>174</v>
      </c>
      <c r="DN115" s="71" t="s">
        <v>175</v>
      </c>
      <c r="DO115" s="77">
        <f t="shared" si="416"/>
        <v>75</v>
      </c>
      <c r="DP115" s="75">
        <f t="shared" si="394"/>
        <v>0</v>
      </c>
      <c r="DQ115" s="243"/>
      <c r="DR115" s="68">
        <f t="shared" si="417"/>
        <v>0.75</v>
      </c>
      <c r="DS115" s="69">
        <f t="shared" si="418"/>
        <v>0</v>
      </c>
      <c r="DT115" s="70" t="s">
        <v>174</v>
      </c>
      <c r="DU115" s="71" t="s">
        <v>175</v>
      </c>
      <c r="DV115" s="77">
        <f t="shared" si="419"/>
        <v>75</v>
      </c>
      <c r="DW115" s="75">
        <f t="shared" si="420"/>
        <v>0</v>
      </c>
      <c r="DX115" s="243"/>
      <c r="DY115" s="68">
        <f t="shared" si="421"/>
        <v>0.75</v>
      </c>
      <c r="DZ115" s="69">
        <f t="shared" si="422"/>
        <v>0</v>
      </c>
      <c r="EA115" s="70" t="s">
        <v>174</v>
      </c>
      <c r="EB115" s="71" t="s">
        <v>175</v>
      </c>
      <c r="EC115" s="77">
        <f t="shared" si="423"/>
        <v>100</v>
      </c>
      <c r="ED115" s="243"/>
      <c r="EE115" s="243"/>
      <c r="EF115" s="68">
        <f t="shared" si="424"/>
        <v>1</v>
      </c>
      <c r="EG115" s="69">
        <f t="shared" si="425"/>
        <v>0</v>
      </c>
      <c r="EH115" s="70" t="s">
        <v>174</v>
      </c>
      <c r="EI115" s="71" t="s">
        <v>175</v>
      </c>
      <c r="EJ115" s="78"/>
      <c r="EK115" s="78">
        <v>2024</v>
      </c>
      <c r="EL115" s="79" t="str">
        <f>+VLOOKUP(C115,[1]Listas_desplega!$AI$22:$AJ$44,2,0)</f>
        <v>D_MEN</v>
      </c>
      <c r="EM115" s="79" t="str">
        <f>+VLOOKUP(I115,[1]Listas_desplega!$BY$2:$BZ$7,2,0)</f>
        <v>T_5</v>
      </c>
      <c r="EN115" s="79" t="str">
        <f>+VLOOKUP(J115,[1]Listas_desplega!$BY$10:$BZ$23,2,0)</f>
        <v>T_5_C_1</v>
      </c>
      <c r="EO115" s="79" t="str">
        <f>+VLOOKUP(K115,[1]Listas_desplega!$BY$27:$BZ$54,2,0)</f>
        <v>T_5_C_1_ET_1</v>
      </c>
      <c r="EP115" s="79" t="str">
        <f>+VLOOKUP(L115,[1]Listas_desplega!$BY$57:$BZ$105,2,0)</f>
        <v>T_5_C_1_ET_1_CPT_4</v>
      </c>
      <c r="EQ115" s="80" t="str">
        <f>+VLOOKUP(M115,[1]Listas_desplega!$J$2:$K$11,2,FALSE)</f>
        <v>Eje_E_9</v>
      </c>
      <c r="ER115" s="80"/>
    </row>
    <row r="116" spans="1:148" s="81" customFormat="1" x14ac:dyDescent="0.25">
      <c r="A116" s="51" t="str">
        <f t="shared" si="337"/>
        <v>72_TRANSVERSALES_2024</v>
      </c>
      <c r="B116" s="52" t="s">
        <v>756</v>
      </c>
      <c r="C116" s="53" t="s">
        <v>757</v>
      </c>
      <c r="D116" s="53" t="s">
        <v>871</v>
      </c>
      <c r="E116" s="54" t="s">
        <v>570</v>
      </c>
      <c r="F116" s="54" t="s">
        <v>760</v>
      </c>
      <c r="G116" s="54" t="s">
        <v>872</v>
      </c>
      <c r="H116" s="90" t="s">
        <v>175</v>
      </c>
      <c r="I116" s="54" t="s">
        <v>457</v>
      </c>
      <c r="J116" s="54" t="s">
        <v>458</v>
      </c>
      <c r="K116" s="54" t="s">
        <v>459</v>
      </c>
      <c r="L116" s="54" t="s">
        <v>873</v>
      </c>
      <c r="M116" s="52" t="s">
        <v>763</v>
      </c>
      <c r="N116" s="56" t="s">
        <v>874</v>
      </c>
      <c r="O116" s="60">
        <v>72</v>
      </c>
      <c r="P116" s="54" t="s">
        <v>889</v>
      </c>
      <c r="Q116" s="61" t="s">
        <v>211</v>
      </c>
      <c r="R116" s="59" t="s">
        <v>212</v>
      </c>
      <c r="S116" s="54" t="s">
        <v>890</v>
      </c>
      <c r="T116" s="60" t="s">
        <v>181</v>
      </c>
      <c r="U116" s="60" t="s">
        <v>182</v>
      </c>
      <c r="V116" s="60">
        <v>0</v>
      </c>
      <c r="W116" s="54" t="s">
        <v>891</v>
      </c>
      <c r="X116" s="60" t="s">
        <v>171</v>
      </c>
      <c r="Y116" s="52"/>
      <c r="Z116" s="61"/>
      <c r="AA116" s="61"/>
      <c r="AB116" s="61"/>
      <c r="AC116" s="61"/>
      <c r="AD116" s="61"/>
      <c r="AE116" s="61"/>
      <c r="AF116" s="61"/>
      <c r="AG116" s="61"/>
      <c r="AH116" s="60"/>
      <c r="AI116" s="60"/>
      <c r="AJ116" s="60"/>
      <c r="AK116" s="60"/>
      <c r="AL116" s="60"/>
      <c r="AM116" s="60" t="s">
        <v>173</v>
      </c>
      <c r="AN116" s="60"/>
      <c r="AO116" s="60"/>
      <c r="AP116" s="60"/>
      <c r="AQ116" s="60"/>
      <c r="AR116" s="62"/>
      <c r="AS116" s="60"/>
      <c r="AT116" s="176"/>
      <c r="AU116" s="194"/>
      <c r="AV116" s="261">
        <v>80</v>
      </c>
      <c r="AW116" s="261">
        <v>82</v>
      </c>
      <c r="AX116" s="261">
        <v>85</v>
      </c>
      <c r="AY116" s="261">
        <v>85</v>
      </c>
      <c r="AZ116" s="261"/>
      <c r="BA116" s="261"/>
      <c r="BB116" s="261"/>
      <c r="BC116" s="262"/>
      <c r="BD116" s="255">
        <v>75</v>
      </c>
      <c r="BE116" s="256"/>
      <c r="BF116" s="257"/>
      <c r="BG116" s="68">
        <f t="shared" si="395"/>
        <v>0.9375</v>
      </c>
      <c r="BH116" s="69">
        <f t="shared" si="396"/>
        <v>0</v>
      </c>
      <c r="BI116" s="70" t="s">
        <v>186</v>
      </c>
      <c r="BJ116" s="67" t="s">
        <v>878</v>
      </c>
      <c r="BK116" s="86">
        <v>75</v>
      </c>
      <c r="BL116" s="258">
        <f t="shared" si="386"/>
        <v>0</v>
      </c>
      <c r="BM116" s="257"/>
      <c r="BN116" s="68">
        <f t="shared" si="397"/>
        <v>0.9375</v>
      </c>
      <c r="BO116" s="69">
        <f t="shared" si="398"/>
        <v>0</v>
      </c>
      <c r="BP116" s="70" t="s">
        <v>186</v>
      </c>
      <c r="BQ116" s="67" t="s">
        <v>879</v>
      </c>
      <c r="BR116" s="86">
        <v>75</v>
      </c>
      <c r="BS116" s="259">
        <v>88.589398023360289</v>
      </c>
      <c r="BT116" s="260" t="s">
        <v>892</v>
      </c>
      <c r="BU116" s="68">
        <f t="shared" si="296"/>
        <v>0.9375</v>
      </c>
      <c r="BV116" s="69">
        <f>+IF(BW116="SI",IFERROR((IF(BW116="SI",BS116,0)/AV116),"REVISAR"),0)</f>
        <v>1.1073674752920035</v>
      </c>
      <c r="BW116" s="70" t="s">
        <v>186</v>
      </c>
      <c r="BX116" s="67" t="s">
        <v>775</v>
      </c>
      <c r="BY116" s="86">
        <f t="shared" si="399"/>
        <v>75</v>
      </c>
      <c r="BZ116" s="75">
        <f t="shared" si="400"/>
        <v>75</v>
      </c>
      <c r="CA116" s="243"/>
      <c r="CB116" s="68">
        <f t="shared" si="401"/>
        <v>0.9375</v>
      </c>
      <c r="CC116" s="69">
        <f t="shared" si="402"/>
        <v>0</v>
      </c>
      <c r="CD116" s="70" t="s">
        <v>174</v>
      </c>
      <c r="CE116" s="71" t="s">
        <v>175</v>
      </c>
      <c r="CF116" s="86">
        <f t="shared" si="403"/>
        <v>75</v>
      </c>
      <c r="CG116" s="75">
        <f t="shared" si="390"/>
        <v>0</v>
      </c>
      <c r="CH116" s="243"/>
      <c r="CI116" s="68">
        <f t="shared" si="404"/>
        <v>0.9375</v>
      </c>
      <c r="CJ116" s="69">
        <f t="shared" si="405"/>
        <v>0</v>
      </c>
      <c r="CK116" s="70" t="s">
        <v>174</v>
      </c>
      <c r="CL116" s="71" t="s">
        <v>175</v>
      </c>
      <c r="CM116" s="86">
        <v>77.5</v>
      </c>
      <c r="CN116" s="243"/>
      <c r="CO116" s="243"/>
      <c r="CP116" s="68">
        <f t="shared" si="406"/>
        <v>0.96875</v>
      </c>
      <c r="CQ116" s="69">
        <f t="shared" si="407"/>
        <v>0</v>
      </c>
      <c r="CR116" s="70" t="s">
        <v>174</v>
      </c>
      <c r="CS116" s="71" t="s">
        <v>175</v>
      </c>
      <c r="CT116" s="86">
        <f t="shared" si="408"/>
        <v>77.5</v>
      </c>
      <c r="CU116" s="75">
        <f t="shared" si="392"/>
        <v>0</v>
      </c>
      <c r="CV116" s="243"/>
      <c r="CW116" s="68">
        <f t="shared" si="409"/>
        <v>0.96875</v>
      </c>
      <c r="CX116" s="69">
        <f t="shared" si="410"/>
        <v>0</v>
      </c>
      <c r="CY116" s="70" t="s">
        <v>174</v>
      </c>
      <c r="CZ116" s="71" t="s">
        <v>175</v>
      </c>
      <c r="DA116" s="77">
        <f t="shared" si="411"/>
        <v>77.5</v>
      </c>
      <c r="DB116" s="75">
        <f t="shared" si="393"/>
        <v>0</v>
      </c>
      <c r="DC116" s="243"/>
      <c r="DD116" s="68">
        <f t="shared" si="412"/>
        <v>0.96875</v>
      </c>
      <c r="DE116" s="69">
        <f t="shared" si="413"/>
        <v>0</v>
      </c>
      <c r="DF116" s="70" t="s">
        <v>174</v>
      </c>
      <c r="DG116" s="71" t="s">
        <v>175</v>
      </c>
      <c r="DH116" s="77">
        <v>78.5</v>
      </c>
      <c r="DI116" s="243"/>
      <c r="DJ116" s="243"/>
      <c r="DK116" s="68">
        <f t="shared" si="414"/>
        <v>0.98124999999999996</v>
      </c>
      <c r="DL116" s="69">
        <f t="shared" si="415"/>
        <v>0</v>
      </c>
      <c r="DM116" s="70" t="s">
        <v>174</v>
      </c>
      <c r="DN116" s="71" t="s">
        <v>175</v>
      </c>
      <c r="DO116" s="77">
        <f t="shared" si="416"/>
        <v>78.5</v>
      </c>
      <c r="DP116" s="75">
        <f t="shared" si="394"/>
        <v>0</v>
      </c>
      <c r="DQ116" s="243"/>
      <c r="DR116" s="68">
        <f t="shared" si="417"/>
        <v>0.98124999999999996</v>
      </c>
      <c r="DS116" s="69">
        <f t="shared" si="418"/>
        <v>0</v>
      </c>
      <c r="DT116" s="70" t="s">
        <v>174</v>
      </c>
      <c r="DU116" s="71" t="s">
        <v>175</v>
      </c>
      <c r="DV116" s="77">
        <f t="shared" si="419"/>
        <v>78.5</v>
      </c>
      <c r="DW116" s="75">
        <f t="shared" si="420"/>
        <v>0</v>
      </c>
      <c r="DX116" s="243"/>
      <c r="DY116" s="68">
        <f t="shared" si="421"/>
        <v>0.98124999999999996</v>
      </c>
      <c r="DZ116" s="69">
        <f t="shared" si="422"/>
        <v>0</v>
      </c>
      <c r="EA116" s="70" t="s">
        <v>174</v>
      </c>
      <c r="EB116" s="71" t="s">
        <v>175</v>
      </c>
      <c r="EC116" s="77">
        <f t="shared" si="423"/>
        <v>80</v>
      </c>
      <c r="ED116" s="243"/>
      <c r="EE116" s="243"/>
      <c r="EF116" s="68">
        <f t="shared" si="424"/>
        <v>1</v>
      </c>
      <c r="EG116" s="69">
        <f t="shared" si="425"/>
        <v>0</v>
      </c>
      <c r="EH116" s="70" t="s">
        <v>174</v>
      </c>
      <c r="EI116" s="71" t="s">
        <v>175</v>
      </c>
      <c r="EJ116" s="78"/>
      <c r="EK116" s="78">
        <v>2024</v>
      </c>
      <c r="EL116" s="79" t="str">
        <f>+VLOOKUP(C116,[1]Listas_desplega!$AI$22:$AJ$44,2,0)</f>
        <v>D_MEN</v>
      </c>
      <c r="EM116" s="79" t="str">
        <f>+VLOOKUP(I116,[1]Listas_desplega!$BY$2:$BZ$7,2,0)</f>
        <v>T_5</v>
      </c>
      <c r="EN116" s="79" t="str">
        <f>+VLOOKUP(J116,[1]Listas_desplega!$BY$10:$BZ$23,2,0)</f>
        <v>T_5_C_1</v>
      </c>
      <c r="EO116" s="79" t="str">
        <f>+VLOOKUP(K116,[1]Listas_desplega!$BY$27:$BZ$54,2,0)</f>
        <v>T_5_C_1_ET_1</v>
      </c>
      <c r="EP116" s="79" t="str">
        <f>+VLOOKUP(L116,[1]Listas_desplega!$BY$57:$BZ$105,2,0)</f>
        <v>T_5_C_1_ET_1_CPT_4</v>
      </c>
      <c r="EQ116" s="80" t="str">
        <f>+VLOOKUP(M116,[1]Listas_desplega!$J$2:$K$11,2,FALSE)</f>
        <v>Eje_E_9</v>
      </c>
      <c r="ER116" s="80"/>
    </row>
    <row r="117" spans="1:148" s="81" customFormat="1" x14ac:dyDescent="0.25">
      <c r="A117" s="51" t="str">
        <f t="shared" si="337"/>
        <v>73_TRANSVERSALES_2024</v>
      </c>
      <c r="B117" s="52" t="s">
        <v>756</v>
      </c>
      <c r="C117" s="53" t="s">
        <v>893</v>
      </c>
      <c r="D117" s="53" t="s">
        <v>894</v>
      </c>
      <c r="E117" s="54" t="s">
        <v>154</v>
      </c>
      <c r="F117" s="54" t="s">
        <v>760</v>
      </c>
      <c r="G117" s="54" t="s">
        <v>895</v>
      </c>
      <c r="H117" s="90" t="s">
        <v>175</v>
      </c>
      <c r="I117" s="54" t="s">
        <v>457</v>
      </c>
      <c r="J117" s="54" t="s">
        <v>458</v>
      </c>
      <c r="K117" s="54" t="s">
        <v>459</v>
      </c>
      <c r="L117" s="54" t="s">
        <v>460</v>
      </c>
      <c r="M117" s="52" t="s">
        <v>763</v>
      </c>
      <c r="N117" s="56" t="s">
        <v>896</v>
      </c>
      <c r="O117" s="60">
        <v>73</v>
      </c>
      <c r="P117" s="54" t="s">
        <v>897</v>
      </c>
      <c r="Q117" s="61" t="s">
        <v>386</v>
      </c>
      <c r="R117" s="59" t="s">
        <v>166</v>
      </c>
      <c r="S117" s="54" t="s">
        <v>898</v>
      </c>
      <c r="T117" s="60" t="s">
        <v>181</v>
      </c>
      <c r="U117" s="60" t="s">
        <v>182</v>
      </c>
      <c r="V117" s="60">
        <v>15</v>
      </c>
      <c r="W117" s="54" t="s">
        <v>899</v>
      </c>
      <c r="X117" s="60" t="s">
        <v>171</v>
      </c>
      <c r="Y117" s="52"/>
      <c r="Z117" s="61"/>
      <c r="AA117" s="61"/>
      <c r="AB117" s="61"/>
      <c r="AC117" s="61"/>
      <c r="AD117" s="61"/>
      <c r="AE117" s="61"/>
      <c r="AF117" s="61"/>
      <c r="AG117" s="61"/>
      <c r="AH117" s="60"/>
      <c r="AI117" s="60"/>
      <c r="AJ117" s="60"/>
      <c r="AK117" s="60"/>
      <c r="AL117" s="60"/>
      <c r="AM117" s="60"/>
      <c r="AN117" s="60"/>
      <c r="AO117" s="60"/>
      <c r="AP117" s="60"/>
      <c r="AQ117" s="60"/>
      <c r="AR117" s="62"/>
      <c r="AS117" s="60"/>
      <c r="AT117" s="176"/>
      <c r="AU117" s="194"/>
      <c r="AV117" s="263">
        <v>95</v>
      </c>
      <c r="AW117" s="263">
        <v>95</v>
      </c>
      <c r="AX117" s="263">
        <v>95</v>
      </c>
      <c r="AY117" s="263">
        <v>95</v>
      </c>
      <c r="AZ117" s="263">
        <v>0</v>
      </c>
      <c r="BA117" s="263">
        <v>0</v>
      </c>
      <c r="BB117" s="263">
        <v>40</v>
      </c>
      <c r="BC117" s="264">
        <v>0</v>
      </c>
      <c r="BD117" s="265">
        <v>0</v>
      </c>
      <c r="BE117" s="266">
        <v>0</v>
      </c>
      <c r="BF117" s="267"/>
      <c r="BG117" s="68">
        <f t="shared" si="395"/>
        <v>0</v>
      </c>
      <c r="BH117" s="69">
        <f t="shared" si="396"/>
        <v>0</v>
      </c>
      <c r="BI117" s="70" t="s">
        <v>174</v>
      </c>
      <c r="BJ117" s="71" t="s">
        <v>175</v>
      </c>
      <c r="BK117" s="268">
        <v>0</v>
      </c>
      <c r="BL117" s="266">
        <v>0</v>
      </c>
      <c r="BM117" s="267"/>
      <c r="BN117" s="68">
        <f t="shared" si="397"/>
        <v>0</v>
      </c>
      <c r="BO117" s="69">
        <f t="shared" si="398"/>
        <v>0</v>
      </c>
      <c r="BP117" s="70" t="s">
        <v>174</v>
      </c>
      <c r="BQ117" s="71" t="s">
        <v>175</v>
      </c>
      <c r="BR117" s="268">
        <v>40</v>
      </c>
      <c r="BS117" s="269">
        <v>82.95</v>
      </c>
      <c r="BT117" s="270" t="s">
        <v>900</v>
      </c>
      <c r="BU117" s="68">
        <f t="shared" si="296"/>
        <v>0.42105263157894735</v>
      </c>
      <c r="BV117" s="69">
        <f t="shared" ref="BV117:BV120" si="426">+IF(BW117="SI",IFERROR((IF(BW117="SI",BS117,0)/AV117),"REVISAR"),0)</f>
        <v>0.87315789473684213</v>
      </c>
      <c r="BW117" s="70" t="s">
        <v>186</v>
      </c>
      <c r="BX117" s="174" t="s">
        <v>901</v>
      </c>
      <c r="BY117" s="86">
        <f t="shared" si="399"/>
        <v>40</v>
      </c>
      <c r="BZ117" s="75">
        <f t="shared" si="400"/>
        <v>40</v>
      </c>
      <c r="CA117" s="270"/>
      <c r="CB117" s="68">
        <f t="shared" si="401"/>
        <v>0.42105263157894735</v>
      </c>
      <c r="CC117" s="69">
        <f t="shared" si="402"/>
        <v>0</v>
      </c>
      <c r="CD117" s="70" t="s">
        <v>174</v>
      </c>
      <c r="CE117" s="71" t="s">
        <v>175</v>
      </c>
      <c r="CF117" s="86">
        <f t="shared" si="403"/>
        <v>40</v>
      </c>
      <c r="CG117" s="75">
        <f t="shared" si="390"/>
        <v>0</v>
      </c>
      <c r="CH117" s="270"/>
      <c r="CI117" s="68">
        <f t="shared" si="404"/>
        <v>0.42105263157894735</v>
      </c>
      <c r="CJ117" s="69">
        <f t="shared" si="405"/>
        <v>0</v>
      </c>
      <c r="CK117" s="70" t="s">
        <v>174</v>
      </c>
      <c r="CL117" s="71" t="s">
        <v>175</v>
      </c>
      <c r="CM117" s="268">
        <v>60</v>
      </c>
      <c r="CN117" s="270"/>
      <c r="CO117" s="270"/>
      <c r="CP117" s="68">
        <f t="shared" si="406"/>
        <v>0.63157894736842102</v>
      </c>
      <c r="CQ117" s="69">
        <f t="shared" si="407"/>
        <v>0</v>
      </c>
      <c r="CR117" s="70" t="s">
        <v>174</v>
      </c>
      <c r="CS117" s="71" t="s">
        <v>175</v>
      </c>
      <c r="CT117" s="86">
        <f t="shared" si="408"/>
        <v>60</v>
      </c>
      <c r="CU117" s="75">
        <f t="shared" si="392"/>
        <v>0</v>
      </c>
      <c r="CV117" s="270"/>
      <c r="CW117" s="68">
        <f t="shared" si="409"/>
        <v>0.63157894736842102</v>
      </c>
      <c r="CX117" s="69">
        <f t="shared" si="410"/>
        <v>0</v>
      </c>
      <c r="CY117" s="70" t="s">
        <v>174</v>
      </c>
      <c r="CZ117" s="71" t="s">
        <v>175</v>
      </c>
      <c r="DA117" s="77">
        <f t="shared" si="411"/>
        <v>60</v>
      </c>
      <c r="DB117" s="75">
        <f t="shared" si="393"/>
        <v>0</v>
      </c>
      <c r="DC117" s="270"/>
      <c r="DD117" s="68">
        <f t="shared" si="412"/>
        <v>0.63157894736842102</v>
      </c>
      <c r="DE117" s="69">
        <f t="shared" si="413"/>
        <v>0</v>
      </c>
      <c r="DF117" s="70" t="s">
        <v>174</v>
      </c>
      <c r="DG117" s="71" t="s">
        <v>175</v>
      </c>
      <c r="DH117" s="271">
        <v>80</v>
      </c>
      <c r="DI117" s="270"/>
      <c r="DJ117" s="270"/>
      <c r="DK117" s="68">
        <f t="shared" si="414"/>
        <v>0.84210526315789469</v>
      </c>
      <c r="DL117" s="69">
        <f t="shared" si="415"/>
        <v>0</v>
      </c>
      <c r="DM117" s="70" t="s">
        <v>174</v>
      </c>
      <c r="DN117" s="71" t="s">
        <v>175</v>
      </c>
      <c r="DO117" s="77">
        <f t="shared" si="416"/>
        <v>80</v>
      </c>
      <c r="DP117" s="75">
        <f t="shared" si="394"/>
        <v>0</v>
      </c>
      <c r="DQ117" s="270"/>
      <c r="DR117" s="68">
        <f t="shared" si="417"/>
        <v>0.84210526315789469</v>
      </c>
      <c r="DS117" s="69">
        <f t="shared" si="418"/>
        <v>0</v>
      </c>
      <c r="DT117" s="70" t="s">
        <v>174</v>
      </c>
      <c r="DU117" s="71" t="s">
        <v>175</v>
      </c>
      <c r="DV117" s="77">
        <f t="shared" si="419"/>
        <v>80</v>
      </c>
      <c r="DW117" s="75">
        <f t="shared" si="420"/>
        <v>0</v>
      </c>
      <c r="DX117" s="270"/>
      <c r="DY117" s="68">
        <f t="shared" si="421"/>
        <v>0.84210526315789469</v>
      </c>
      <c r="DZ117" s="69">
        <f t="shared" si="422"/>
        <v>0</v>
      </c>
      <c r="EA117" s="70" t="s">
        <v>174</v>
      </c>
      <c r="EB117" s="71" t="s">
        <v>175</v>
      </c>
      <c r="EC117" s="77">
        <f t="shared" si="423"/>
        <v>95</v>
      </c>
      <c r="ED117" s="270"/>
      <c r="EE117" s="270"/>
      <c r="EF117" s="68">
        <f t="shared" si="424"/>
        <v>1</v>
      </c>
      <c r="EG117" s="69">
        <f t="shared" si="425"/>
        <v>0</v>
      </c>
      <c r="EH117" s="70" t="s">
        <v>174</v>
      </c>
      <c r="EI117" s="71" t="s">
        <v>175</v>
      </c>
      <c r="EJ117" s="78"/>
      <c r="EK117" s="78">
        <v>2024</v>
      </c>
      <c r="EL117" s="79" t="str">
        <f>+VLOOKUP(C117,[1]Listas_desplega!$AI$22:$AJ$44,2,0)</f>
        <v>SG</v>
      </c>
      <c r="EM117" s="79" t="str">
        <f>+VLOOKUP(I117,[1]Listas_desplega!$BY$2:$BZ$7,2,0)</f>
        <v>T_5</v>
      </c>
      <c r="EN117" s="79" t="str">
        <f>+VLOOKUP(J117,[1]Listas_desplega!$BY$10:$BZ$23,2,0)</f>
        <v>T_5_C_1</v>
      </c>
      <c r="EO117" s="79" t="str">
        <f>+VLOOKUP(K117,[1]Listas_desplega!$BY$27:$BZ$54,2,0)</f>
        <v>T_5_C_1_ET_1</v>
      </c>
      <c r="EP117" s="79" t="str">
        <f>+VLOOKUP(L117,[1]Listas_desplega!$BY$57:$BZ$105,2,0)</f>
        <v>T_5_C_1_ET_1_CPT_2</v>
      </c>
      <c r="EQ117" s="80" t="str">
        <f>+VLOOKUP(M117,[1]Listas_desplega!$J$2:$K$11,2,FALSE)</f>
        <v>Eje_E_9</v>
      </c>
      <c r="ER117" s="80"/>
    </row>
    <row r="118" spans="1:148" s="81" customFormat="1" x14ac:dyDescent="0.25">
      <c r="A118" s="51" t="str">
        <f t="shared" si="337"/>
        <v>74_TRANSVERSALES_2024</v>
      </c>
      <c r="B118" s="52" t="s">
        <v>756</v>
      </c>
      <c r="C118" s="53" t="s">
        <v>893</v>
      </c>
      <c r="D118" s="53" t="s">
        <v>894</v>
      </c>
      <c r="E118" s="54" t="s">
        <v>154</v>
      </c>
      <c r="F118" s="54" t="s">
        <v>760</v>
      </c>
      <c r="G118" s="54" t="s">
        <v>895</v>
      </c>
      <c r="H118" s="90" t="s">
        <v>175</v>
      </c>
      <c r="I118" s="54" t="s">
        <v>457</v>
      </c>
      <c r="J118" s="54" t="s">
        <v>458</v>
      </c>
      <c r="K118" s="54" t="s">
        <v>459</v>
      </c>
      <c r="L118" s="54" t="s">
        <v>460</v>
      </c>
      <c r="M118" s="52" t="s">
        <v>763</v>
      </c>
      <c r="N118" s="56" t="s">
        <v>896</v>
      </c>
      <c r="O118" s="60">
        <v>74</v>
      </c>
      <c r="P118" s="54" t="s">
        <v>902</v>
      </c>
      <c r="Q118" s="61" t="s">
        <v>386</v>
      </c>
      <c r="R118" s="59" t="s">
        <v>166</v>
      </c>
      <c r="S118" s="54" t="s">
        <v>903</v>
      </c>
      <c r="T118" s="60" t="s">
        <v>181</v>
      </c>
      <c r="U118" s="60" t="s">
        <v>182</v>
      </c>
      <c r="V118" s="60">
        <v>15</v>
      </c>
      <c r="W118" s="54" t="s">
        <v>904</v>
      </c>
      <c r="X118" s="60" t="s">
        <v>171</v>
      </c>
      <c r="Y118" s="52"/>
      <c r="Z118" s="61"/>
      <c r="AA118" s="61"/>
      <c r="AB118" s="61"/>
      <c r="AC118" s="61"/>
      <c r="AD118" s="61"/>
      <c r="AE118" s="61"/>
      <c r="AF118" s="61"/>
      <c r="AG118" s="61"/>
      <c r="AH118" s="60"/>
      <c r="AI118" s="60"/>
      <c r="AJ118" s="60"/>
      <c r="AK118" s="60"/>
      <c r="AL118" s="60"/>
      <c r="AM118" s="60"/>
      <c r="AN118" s="60"/>
      <c r="AO118" s="60"/>
      <c r="AP118" s="60"/>
      <c r="AQ118" s="60"/>
      <c r="AR118" s="62"/>
      <c r="AS118" s="60"/>
      <c r="AT118" s="176"/>
      <c r="AU118" s="241"/>
      <c r="AV118" s="263">
        <v>95</v>
      </c>
      <c r="AW118" s="263">
        <v>95</v>
      </c>
      <c r="AX118" s="263">
        <v>95</v>
      </c>
      <c r="AY118" s="263">
        <v>95</v>
      </c>
      <c r="AZ118" s="263">
        <v>0</v>
      </c>
      <c r="BA118" s="263">
        <v>0</v>
      </c>
      <c r="BB118" s="263">
        <v>20</v>
      </c>
      <c r="BC118" s="264">
        <v>0</v>
      </c>
      <c r="BD118" s="265">
        <v>0</v>
      </c>
      <c r="BE118" s="266">
        <v>0</v>
      </c>
      <c r="BF118" s="267"/>
      <c r="BG118" s="68">
        <f t="shared" si="395"/>
        <v>0</v>
      </c>
      <c r="BH118" s="69">
        <f t="shared" si="396"/>
        <v>0</v>
      </c>
      <c r="BI118" s="70" t="s">
        <v>174</v>
      </c>
      <c r="BJ118" s="71" t="s">
        <v>175</v>
      </c>
      <c r="BK118" s="268">
        <v>0</v>
      </c>
      <c r="BL118" s="266">
        <v>0</v>
      </c>
      <c r="BM118" s="267"/>
      <c r="BN118" s="68">
        <f t="shared" si="397"/>
        <v>0</v>
      </c>
      <c r="BO118" s="69">
        <f t="shared" si="398"/>
        <v>0</v>
      </c>
      <c r="BP118" s="70" t="s">
        <v>174</v>
      </c>
      <c r="BQ118" s="71" t="s">
        <v>175</v>
      </c>
      <c r="BR118" s="268">
        <v>20</v>
      </c>
      <c r="BS118" s="269">
        <v>27.8</v>
      </c>
      <c r="BT118" s="270" t="s">
        <v>905</v>
      </c>
      <c r="BU118" s="68">
        <f t="shared" si="296"/>
        <v>0.21052631578947367</v>
      </c>
      <c r="BV118" s="69">
        <f t="shared" si="426"/>
        <v>0.29263157894736841</v>
      </c>
      <c r="BW118" s="70" t="s">
        <v>186</v>
      </c>
      <c r="BX118" s="174" t="s">
        <v>906</v>
      </c>
      <c r="BY118" s="86">
        <f t="shared" si="399"/>
        <v>20</v>
      </c>
      <c r="BZ118" s="75">
        <f t="shared" si="400"/>
        <v>20</v>
      </c>
      <c r="CA118" s="270"/>
      <c r="CB118" s="68">
        <f t="shared" si="401"/>
        <v>0.21052631578947367</v>
      </c>
      <c r="CC118" s="69">
        <f t="shared" si="402"/>
        <v>0</v>
      </c>
      <c r="CD118" s="70" t="s">
        <v>174</v>
      </c>
      <c r="CE118" s="71" t="s">
        <v>175</v>
      </c>
      <c r="CF118" s="86">
        <f t="shared" si="403"/>
        <v>20</v>
      </c>
      <c r="CG118" s="75">
        <f t="shared" si="390"/>
        <v>0</v>
      </c>
      <c r="CH118" s="270"/>
      <c r="CI118" s="68">
        <f t="shared" si="404"/>
        <v>0.21052631578947367</v>
      </c>
      <c r="CJ118" s="69">
        <f t="shared" si="405"/>
        <v>0</v>
      </c>
      <c r="CK118" s="70" t="s">
        <v>174</v>
      </c>
      <c r="CL118" s="71" t="s">
        <v>175</v>
      </c>
      <c r="CM118" s="268">
        <v>50</v>
      </c>
      <c r="CN118" s="270"/>
      <c r="CO118" s="270"/>
      <c r="CP118" s="68">
        <f t="shared" si="406"/>
        <v>0.52631578947368418</v>
      </c>
      <c r="CQ118" s="69">
        <f t="shared" si="407"/>
        <v>0</v>
      </c>
      <c r="CR118" s="70" t="s">
        <v>174</v>
      </c>
      <c r="CS118" s="71" t="s">
        <v>175</v>
      </c>
      <c r="CT118" s="86">
        <f t="shared" si="408"/>
        <v>50</v>
      </c>
      <c r="CU118" s="75">
        <f t="shared" si="392"/>
        <v>0</v>
      </c>
      <c r="CV118" s="270"/>
      <c r="CW118" s="68">
        <f t="shared" si="409"/>
        <v>0.52631578947368418</v>
      </c>
      <c r="CX118" s="69">
        <f t="shared" si="410"/>
        <v>0</v>
      </c>
      <c r="CY118" s="70" t="s">
        <v>174</v>
      </c>
      <c r="CZ118" s="71" t="s">
        <v>175</v>
      </c>
      <c r="DA118" s="77">
        <f t="shared" si="411"/>
        <v>50</v>
      </c>
      <c r="DB118" s="75">
        <f t="shared" si="393"/>
        <v>0</v>
      </c>
      <c r="DC118" s="270"/>
      <c r="DD118" s="68">
        <f t="shared" si="412"/>
        <v>0.52631578947368418</v>
      </c>
      <c r="DE118" s="69">
        <f t="shared" si="413"/>
        <v>0</v>
      </c>
      <c r="DF118" s="70" t="s">
        <v>174</v>
      </c>
      <c r="DG118" s="71" t="s">
        <v>175</v>
      </c>
      <c r="DH118" s="271">
        <v>75</v>
      </c>
      <c r="DI118" s="270"/>
      <c r="DJ118" s="270"/>
      <c r="DK118" s="68">
        <f t="shared" si="414"/>
        <v>0.78947368421052633</v>
      </c>
      <c r="DL118" s="69">
        <f t="shared" si="415"/>
        <v>0</v>
      </c>
      <c r="DM118" s="70" t="s">
        <v>174</v>
      </c>
      <c r="DN118" s="71" t="s">
        <v>175</v>
      </c>
      <c r="DO118" s="77">
        <f t="shared" si="416"/>
        <v>75</v>
      </c>
      <c r="DP118" s="75">
        <f t="shared" si="394"/>
        <v>0</v>
      </c>
      <c r="DQ118" s="270"/>
      <c r="DR118" s="68">
        <f t="shared" si="417"/>
        <v>0.78947368421052633</v>
      </c>
      <c r="DS118" s="69">
        <f t="shared" si="418"/>
        <v>0</v>
      </c>
      <c r="DT118" s="70" t="s">
        <v>174</v>
      </c>
      <c r="DU118" s="71" t="s">
        <v>175</v>
      </c>
      <c r="DV118" s="77">
        <f t="shared" si="419"/>
        <v>75</v>
      </c>
      <c r="DW118" s="75">
        <f t="shared" si="420"/>
        <v>0</v>
      </c>
      <c r="DX118" s="270"/>
      <c r="DY118" s="68">
        <f t="shared" si="421"/>
        <v>0.78947368421052633</v>
      </c>
      <c r="DZ118" s="69">
        <f t="shared" si="422"/>
        <v>0</v>
      </c>
      <c r="EA118" s="70" t="s">
        <v>174</v>
      </c>
      <c r="EB118" s="71" t="s">
        <v>175</v>
      </c>
      <c r="EC118" s="77">
        <f t="shared" si="423"/>
        <v>95</v>
      </c>
      <c r="ED118" s="270"/>
      <c r="EE118" s="270"/>
      <c r="EF118" s="68">
        <f t="shared" si="424"/>
        <v>1</v>
      </c>
      <c r="EG118" s="69">
        <f t="shared" si="425"/>
        <v>0</v>
      </c>
      <c r="EH118" s="70" t="s">
        <v>174</v>
      </c>
      <c r="EI118" s="71" t="s">
        <v>175</v>
      </c>
      <c r="EJ118" s="78"/>
      <c r="EK118" s="78">
        <v>2024</v>
      </c>
      <c r="EL118" s="79" t="str">
        <f>+VLOOKUP(C118,[1]Listas_desplega!$AI$22:$AJ$44,2,0)</f>
        <v>SG</v>
      </c>
      <c r="EM118" s="79" t="str">
        <f>+VLOOKUP(I118,[1]Listas_desplega!$BY$2:$BZ$7,2,0)</f>
        <v>T_5</v>
      </c>
      <c r="EN118" s="79" t="str">
        <f>+VLOOKUP(J118,[1]Listas_desplega!$BY$10:$BZ$23,2,0)</f>
        <v>T_5_C_1</v>
      </c>
      <c r="EO118" s="79" t="str">
        <f>+VLOOKUP(K118,[1]Listas_desplega!$BY$27:$BZ$54,2,0)</f>
        <v>T_5_C_1_ET_1</v>
      </c>
      <c r="EP118" s="79" t="str">
        <f>+VLOOKUP(L118,[1]Listas_desplega!$BY$57:$BZ$105,2,0)</f>
        <v>T_5_C_1_ET_1_CPT_2</v>
      </c>
      <c r="EQ118" s="80" t="str">
        <f>+VLOOKUP(M118,[1]Listas_desplega!$J$2:$K$11,2,FALSE)</f>
        <v>Eje_E_9</v>
      </c>
      <c r="ER118" s="80"/>
    </row>
    <row r="119" spans="1:148" s="81" customFormat="1" x14ac:dyDescent="0.25">
      <c r="A119" s="51" t="str">
        <f t="shared" si="337"/>
        <v>75_TRANSVERSALES_2024</v>
      </c>
      <c r="B119" s="52" t="s">
        <v>756</v>
      </c>
      <c r="C119" s="53" t="s">
        <v>893</v>
      </c>
      <c r="D119" s="53" t="s">
        <v>907</v>
      </c>
      <c r="E119" s="54" t="s">
        <v>908</v>
      </c>
      <c r="F119" s="54" t="s">
        <v>760</v>
      </c>
      <c r="G119" s="147" t="s">
        <v>909</v>
      </c>
      <c r="H119" s="272" t="s">
        <v>175</v>
      </c>
      <c r="I119" s="54" t="s">
        <v>158</v>
      </c>
      <c r="J119" s="54" t="s">
        <v>198</v>
      </c>
      <c r="K119" s="54" t="s">
        <v>910</v>
      </c>
      <c r="L119" s="54" t="s">
        <v>911</v>
      </c>
      <c r="M119" s="52" t="s">
        <v>763</v>
      </c>
      <c r="N119" s="90" t="s">
        <v>912</v>
      </c>
      <c r="O119" s="60">
        <v>75</v>
      </c>
      <c r="P119" s="140" t="s">
        <v>913</v>
      </c>
      <c r="Q119" s="273" t="s">
        <v>211</v>
      </c>
      <c r="R119" s="61" t="s">
        <v>166</v>
      </c>
      <c r="S119" s="147" t="s">
        <v>914</v>
      </c>
      <c r="T119" s="60" t="s">
        <v>181</v>
      </c>
      <c r="U119" s="273" t="s">
        <v>182</v>
      </c>
      <c r="V119" s="273">
        <v>0</v>
      </c>
      <c r="W119" s="147" t="s">
        <v>915</v>
      </c>
      <c r="X119" s="273" t="s">
        <v>171</v>
      </c>
      <c r="Y119" s="52"/>
      <c r="Z119" s="61"/>
      <c r="AA119" s="61"/>
      <c r="AB119" s="61"/>
      <c r="AC119" s="61"/>
      <c r="AD119" s="61"/>
      <c r="AE119" s="61"/>
      <c r="AF119" s="61"/>
      <c r="AG119" s="61"/>
      <c r="AH119" s="60"/>
      <c r="AI119" s="60"/>
      <c r="AJ119" s="60"/>
      <c r="AK119" s="60"/>
      <c r="AL119" s="60"/>
      <c r="AM119" s="60"/>
      <c r="AN119" s="60"/>
      <c r="AO119" s="60"/>
      <c r="AP119" s="60"/>
      <c r="AQ119" s="60"/>
      <c r="AR119" s="62"/>
      <c r="AS119" s="60"/>
      <c r="AT119" s="176">
        <v>0</v>
      </c>
      <c r="AU119" s="194">
        <v>0</v>
      </c>
      <c r="AV119" s="194">
        <v>100</v>
      </c>
      <c r="AW119" s="194">
        <v>0</v>
      </c>
      <c r="AX119" s="194">
        <v>0</v>
      </c>
      <c r="AY119" s="194">
        <v>100</v>
      </c>
      <c r="AZ119" s="194">
        <v>0</v>
      </c>
      <c r="BA119" s="194">
        <v>0</v>
      </c>
      <c r="BB119" s="194">
        <v>0</v>
      </c>
      <c r="BC119" s="252">
        <v>0</v>
      </c>
      <c r="BD119" s="177">
        <v>0</v>
      </c>
      <c r="BE119" s="98"/>
      <c r="BF119" s="71"/>
      <c r="BG119" s="68">
        <f t="shared" si="395"/>
        <v>0</v>
      </c>
      <c r="BH119" s="69">
        <f t="shared" si="396"/>
        <v>0</v>
      </c>
      <c r="BI119" s="70" t="s">
        <v>174</v>
      </c>
      <c r="BJ119" s="174" t="s">
        <v>818</v>
      </c>
      <c r="BK119" s="86">
        <v>0</v>
      </c>
      <c r="BL119" s="75">
        <f t="shared" si="386"/>
        <v>0</v>
      </c>
      <c r="BM119" s="71"/>
      <c r="BN119" s="68">
        <f t="shared" si="397"/>
        <v>0</v>
      </c>
      <c r="BO119" s="69">
        <f t="shared" si="398"/>
        <v>0</v>
      </c>
      <c r="BP119" s="70" t="s">
        <v>174</v>
      </c>
      <c r="BQ119" s="174" t="s">
        <v>769</v>
      </c>
      <c r="BR119" s="86">
        <v>25</v>
      </c>
      <c r="BS119" s="85">
        <v>30</v>
      </c>
      <c r="BT119" s="67" t="s">
        <v>916</v>
      </c>
      <c r="BU119" s="68">
        <f t="shared" si="296"/>
        <v>0.25</v>
      </c>
      <c r="BV119" s="69">
        <f t="shared" si="426"/>
        <v>0.3</v>
      </c>
      <c r="BW119" s="70" t="s">
        <v>186</v>
      </c>
      <c r="BX119" s="174" t="s">
        <v>917</v>
      </c>
      <c r="BY119" s="86">
        <f t="shared" si="399"/>
        <v>25</v>
      </c>
      <c r="BZ119" s="75">
        <f>IF(BW119="SI",BS119,0)</f>
        <v>30</v>
      </c>
      <c r="CA119" s="71"/>
      <c r="CB119" s="68">
        <f t="shared" si="401"/>
        <v>0.25</v>
      </c>
      <c r="CC119" s="69">
        <f t="shared" si="402"/>
        <v>0</v>
      </c>
      <c r="CD119" s="70" t="s">
        <v>174</v>
      </c>
      <c r="CE119" s="71" t="s">
        <v>175</v>
      </c>
      <c r="CF119" s="86">
        <f t="shared" si="403"/>
        <v>25</v>
      </c>
      <c r="CG119" s="75">
        <f>IF(CD119="SI",BZ119,0)</f>
        <v>0</v>
      </c>
      <c r="CH119" s="71"/>
      <c r="CI119" s="68">
        <f t="shared" si="404"/>
        <v>0.25</v>
      </c>
      <c r="CJ119" s="69">
        <f t="shared" si="405"/>
        <v>0</v>
      </c>
      <c r="CK119" s="70" t="s">
        <v>174</v>
      </c>
      <c r="CL119" s="71" t="s">
        <v>175</v>
      </c>
      <c r="CM119" s="86">
        <v>45</v>
      </c>
      <c r="CN119" s="71"/>
      <c r="CO119" s="71"/>
      <c r="CP119" s="68">
        <f t="shared" si="406"/>
        <v>0.45</v>
      </c>
      <c r="CQ119" s="69">
        <f t="shared" si="407"/>
        <v>0</v>
      </c>
      <c r="CR119" s="70" t="s">
        <v>174</v>
      </c>
      <c r="CS119" s="71" t="s">
        <v>175</v>
      </c>
      <c r="CT119" s="86">
        <f t="shared" si="408"/>
        <v>45</v>
      </c>
      <c r="CU119" s="75">
        <f t="shared" si="392"/>
        <v>0</v>
      </c>
      <c r="CV119" s="71"/>
      <c r="CW119" s="68">
        <f t="shared" si="409"/>
        <v>0.45</v>
      </c>
      <c r="CX119" s="69">
        <f t="shared" si="410"/>
        <v>0</v>
      </c>
      <c r="CY119" s="70" t="s">
        <v>174</v>
      </c>
      <c r="CZ119" s="71" t="s">
        <v>175</v>
      </c>
      <c r="DA119" s="77">
        <f t="shared" si="411"/>
        <v>45</v>
      </c>
      <c r="DB119" s="75">
        <f t="shared" si="393"/>
        <v>0</v>
      </c>
      <c r="DC119" s="71"/>
      <c r="DD119" s="68">
        <f t="shared" si="412"/>
        <v>0.45</v>
      </c>
      <c r="DE119" s="69">
        <f t="shared" si="413"/>
        <v>0</v>
      </c>
      <c r="DF119" s="70" t="s">
        <v>174</v>
      </c>
      <c r="DG119" s="71" t="s">
        <v>175</v>
      </c>
      <c r="DH119" s="77">
        <v>75</v>
      </c>
      <c r="DI119" s="71"/>
      <c r="DJ119" s="71"/>
      <c r="DK119" s="68">
        <f t="shared" si="414"/>
        <v>0.75</v>
      </c>
      <c r="DL119" s="69">
        <f t="shared" si="415"/>
        <v>0</v>
      </c>
      <c r="DM119" s="70" t="s">
        <v>174</v>
      </c>
      <c r="DN119" s="71" t="s">
        <v>175</v>
      </c>
      <c r="DO119" s="77">
        <f t="shared" si="416"/>
        <v>75</v>
      </c>
      <c r="DP119" s="75">
        <f t="shared" si="394"/>
        <v>0</v>
      </c>
      <c r="DQ119" s="71"/>
      <c r="DR119" s="68">
        <f t="shared" si="417"/>
        <v>0.75</v>
      </c>
      <c r="DS119" s="69">
        <f t="shared" si="418"/>
        <v>0</v>
      </c>
      <c r="DT119" s="70" t="s">
        <v>174</v>
      </c>
      <c r="DU119" s="71" t="s">
        <v>175</v>
      </c>
      <c r="DV119" s="77">
        <f t="shared" si="419"/>
        <v>75</v>
      </c>
      <c r="DW119" s="75">
        <f t="shared" si="420"/>
        <v>0</v>
      </c>
      <c r="DX119" s="71"/>
      <c r="DY119" s="68">
        <f t="shared" si="421"/>
        <v>0.75</v>
      </c>
      <c r="DZ119" s="69">
        <f t="shared" si="422"/>
        <v>0</v>
      </c>
      <c r="EA119" s="70" t="s">
        <v>174</v>
      </c>
      <c r="EB119" s="71" t="s">
        <v>175</v>
      </c>
      <c r="EC119" s="77">
        <f t="shared" si="423"/>
        <v>100</v>
      </c>
      <c r="ED119" s="71"/>
      <c r="EE119" s="71"/>
      <c r="EF119" s="68">
        <f t="shared" si="424"/>
        <v>1</v>
      </c>
      <c r="EG119" s="69">
        <f t="shared" si="425"/>
        <v>0</v>
      </c>
      <c r="EH119" s="70" t="s">
        <v>174</v>
      </c>
      <c r="EI119" s="71" t="s">
        <v>175</v>
      </c>
      <c r="EJ119" s="78"/>
      <c r="EK119" s="78">
        <v>2024</v>
      </c>
      <c r="EL119" s="79" t="str">
        <f>+VLOOKUP(C119,[1]Listas_desplega!$AI$22:$AJ$44,2,0)</f>
        <v>SG</v>
      </c>
      <c r="EM119" s="79" t="str">
        <f>+VLOOKUP(I119,[1]Listas_desplega!$BY$2:$BZ$7,2,0)</f>
        <v>T_2</v>
      </c>
      <c r="EN119" s="79" t="str">
        <f>+VLOOKUP(J119,[1]Listas_desplega!$BY$10:$BZ$23,2,0)</f>
        <v>T_2_C_3</v>
      </c>
      <c r="EO119" s="79" t="str">
        <f>+VLOOKUP(K119,[1]Listas_desplega!$BY$27:$BZ$54,2,0)</f>
        <v>T_2_C_3_ET_6</v>
      </c>
      <c r="EP119" s="79" t="str">
        <f>+VLOOKUP(L119,[1]Listas_desplega!$BY$57:$BZ$105,2,0)</f>
        <v>T_2_C_3_ET_6_CPT_1</v>
      </c>
      <c r="EQ119" s="80" t="str">
        <f>+VLOOKUP(M119,[1]Listas_desplega!$J$2:$K$11,2,FALSE)</f>
        <v>Eje_E_9</v>
      </c>
      <c r="ER119" s="80"/>
    </row>
    <row r="120" spans="1:148" s="81" customFormat="1" x14ac:dyDescent="0.25">
      <c r="A120" s="51" t="str">
        <f t="shared" si="337"/>
        <v>76_TRANSVERSALES_2024</v>
      </c>
      <c r="B120" s="52" t="s">
        <v>756</v>
      </c>
      <c r="C120" s="53" t="s">
        <v>893</v>
      </c>
      <c r="D120" s="53" t="s">
        <v>907</v>
      </c>
      <c r="E120" s="54" t="s">
        <v>908</v>
      </c>
      <c r="F120" s="54" t="s">
        <v>760</v>
      </c>
      <c r="G120" s="147" t="s">
        <v>909</v>
      </c>
      <c r="H120" s="272" t="s">
        <v>175</v>
      </c>
      <c r="I120" s="54" t="s">
        <v>457</v>
      </c>
      <c r="J120" s="54" t="s">
        <v>458</v>
      </c>
      <c r="K120" s="54" t="s">
        <v>459</v>
      </c>
      <c r="L120" s="54" t="s">
        <v>460</v>
      </c>
      <c r="M120" s="52" t="s">
        <v>763</v>
      </c>
      <c r="N120" s="90" t="s">
        <v>918</v>
      </c>
      <c r="O120" s="60">
        <v>76</v>
      </c>
      <c r="P120" s="144" t="s">
        <v>919</v>
      </c>
      <c r="Q120" s="273" t="s">
        <v>386</v>
      </c>
      <c r="R120" s="59" t="s">
        <v>212</v>
      </c>
      <c r="S120" s="147" t="s">
        <v>920</v>
      </c>
      <c r="T120" s="60" t="s">
        <v>181</v>
      </c>
      <c r="U120" s="273" t="s">
        <v>182</v>
      </c>
      <c r="V120" s="273">
        <v>15</v>
      </c>
      <c r="W120" s="147" t="s">
        <v>921</v>
      </c>
      <c r="X120" s="273" t="s">
        <v>171</v>
      </c>
      <c r="Y120" s="52"/>
      <c r="Z120" s="61"/>
      <c r="AA120" s="61"/>
      <c r="AB120" s="61"/>
      <c r="AC120" s="61"/>
      <c r="AD120" s="61"/>
      <c r="AE120" s="61"/>
      <c r="AF120" s="61"/>
      <c r="AG120" s="61"/>
      <c r="AH120" s="60"/>
      <c r="AI120" s="60"/>
      <c r="AJ120" s="60"/>
      <c r="AK120" s="60"/>
      <c r="AL120" s="60"/>
      <c r="AM120" s="60"/>
      <c r="AN120" s="60"/>
      <c r="AO120" s="60"/>
      <c r="AP120" s="60"/>
      <c r="AQ120" s="60"/>
      <c r="AR120" s="62"/>
      <c r="AS120" s="60"/>
      <c r="AT120" s="176">
        <v>0</v>
      </c>
      <c r="AU120" s="194">
        <v>0</v>
      </c>
      <c r="AV120" s="194">
        <v>90</v>
      </c>
      <c r="AW120" s="194">
        <v>0</v>
      </c>
      <c r="AX120" s="194">
        <v>0</v>
      </c>
      <c r="AY120" s="194">
        <v>90</v>
      </c>
      <c r="AZ120" s="194">
        <v>0</v>
      </c>
      <c r="BA120" s="194">
        <v>0</v>
      </c>
      <c r="BB120" s="194">
        <v>0</v>
      </c>
      <c r="BC120" s="252">
        <v>0</v>
      </c>
      <c r="BD120" s="274">
        <v>0</v>
      </c>
      <c r="BE120" s="275"/>
      <c r="BF120" s="194"/>
      <c r="BG120" s="68">
        <f t="shared" si="395"/>
        <v>0</v>
      </c>
      <c r="BH120" s="69">
        <f t="shared" si="396"/>
        <v>0</v>
      </c>
      <c r="BI120" s="70" t="s">
        <v>174</v>
      </c>
      <c r="BJ120" s="174" t="s">
        <v>818</v>
      </c>
      <c r="BK120" s="268">
        <v>0</v>
      </c>
      <c r="BL120" s="75">
        <f t="shared" si="386"/>
        <v>0</v>
      </c>
      <c r="BM120" s="194"/>
      <c r="BN120" s="68">
        <f t="shared" si="397"/>
        <v>0</v>
      </c>
      <c r="BO120" s="69">
        <f t="shared" si="398"/>
        <v>0</v>
      </c>
      <c r="BP120" s="70" t="s">
        <v>174</v>
      </c>
      <c r="BQ120" s="174" t="s">
        <v>769</v>
      </c>
      <c r="BR120" s="268">
        <v>90</v>
      </c>
      <c r="BS120" s="276">
        <v>100</v>
      </c>
      <c r="BT120" s="277" t="s">
        <v>922</v>
      </c>
      <c r="BU120" s="68">
        <f t="shared" si="296"/>
        <v>1</v>
      </c>
      <c r="BV120" s="69">
        <f t="shared" si="426"/>
        <v>1.1111111111111112</v>
      </c>
      <c r="BW120" s="70" t="s">
        <v>186</v>
      </c>
      <c r="BX120" s="174" t="s">
        <v>917</v>
      </c>
      <c r="BY120" s="86">
        <f t="shared" si="399"/>
        <v>90</v>
      </c>
      <c r="BZ120" s="75">
        <f>IF(BW120="SI",BS120,0)</f>
        <v>100</v>
      </c>
      <c r="CA120" s="194"/>
      <c r="CB120" s="68">
        <f t="shared" si="401"/>
        <v>1</v>
      </c>
      <c r="CC120" s="69">
        <f t="shared" si="402"/>
        <v>0</v>
      </c>
      <c r="CD120" s="70" t="s">
        <v>174</v>
      </c>
      <c r="CE120" s="71" t="s">
        <v>175</v>
      </c>
      <c r="CF120" s="86">
        <f t="shared" si="403"/>
        <v>90</v>
      </c>
      <c r="CG120" s="75">
        <f>IF(CD120="SI",BZ120,0)</f>
        <v>0</v>
      </c>
      <c r="CH120" s="194"/>
      <c r="CI120" s="68">
        <f t="shared" si="404"/>
        <v>1</v>
      </c>
      <c r="CJ120" s="69">
        <f t="shared" si="405"/>
        <v>0</v>
      </c>
      <c r="CK120" s="70" t="s">
        <v>174</v>
      </c>
      <c r="CL120" s="71" t="s">
        <v>175</v>
      </c>
      <c r="CM120" s="268">
        <v>90</v>
      </c>
      <c r="CN120" s="194"/>
      <c r="CO120" s="194"/>
      <c r="CP120" s="68">
        <f t="shared" si="406"/>
        <v>1</v>
      </c>
      <c r="CQ120" s="69">
        <f t="shared" si="407"/>
        <v>0</v>
      </c>
      <c r="CR120" s="70" t="s">
        <v>174</v>
      </c>
      <c r="CS120" s="71" t="s">
        <v>175</v>
      </c>
      <c r="CT120" s="86">
        <f t="shared" si="408"/>
        <v>90</v>
      </c>
      <c r="CU120" s="75">
        <f t="shared" si="392"/>
        <v>0</v>
      </c>
      <c r="CV120" s="194"/>
      <c r="CW120" s="68">
        <f t="shared" si="409"/>
        <v>1</v>
      </c>
      <c r="CX120" s="69">
        <f t="shared" si="410"/>
        <v>0</v>
      </c>
      <c r="CY120" s="70" t="s">
        <v>174</v>
      </c>
      <c r="CZ120" s="71" t="s">
        <v>175</v>
      </c>
      <c r="DA120" s="77">
        <f t="shared" si="411"/>
        <v>90</v>
      </c>
      <c r="DB120" s="75">
        <f t="shared" si="393"/>
        <v>0</v>
      </c>
      <c r="DC120" s="194"/>
      <c r="DD120" s="68">
        <f t="shared" si="412"/>
        <v>1</v>
      </c>
      <c r="DE120" s="69">
        <f t="shared" si="413"/>
        <v>0</v>
      </c>
      <c r="DF120" s="70" t="s">
        <v>174</v>
      </c>
      <c r="DG120" s="71" t="s">
        <v>175</v>
      </c>
      <c r="DH120" s="271">
        <v>90</v>
      </c>
      <c r="DI120" s="194"/>
      <c r="DJ120" s="194"/>
      <c r="DK120" s="68">
        <f t="shared" si="414"/>
        <v>1</v>
      </c>
      <c r="DL120" s="69">
        <f t="shared" si="415"/>
        <v>0</v>
      </c>
      <c r="DM120" s="70" t="s">
        <v>174</v>
      </c>
      <c r="DN120" s="71" t="s">
        <v>175</v>
      </c>
      <c r="DO120" s="77">
        <f t="shared" si="416"/>
        <v>90</v>
      </c>
      <c r="DP120" s="75">
        <f t="shared" si="394"/>
        <v>0</v>
      </c>
      <c r="DQ120" s="194"/>
      <c r="DR120" s="68">
        <f t="shared" si="417"/>
        <v>1</v>
      </c>
      <c r="DS120" s="69">
        <f t="shared" si="418"/>
        <v>0</v>
      </c>
      <c r="DT120" s="70" t="s">
        <v>174</v>
      </c>
      <c r="DU120" s="71" t="s">
        <v>175</v>
      </c>
      <c r="DV120" s="77">
        <f t="shared" si="419"/>
        <v>90</v>
      </c>
      <c r="DW120" s="75">
        <f t="shared" si="420"/>
        <v>0</v>
      </c>
      <c r="DX120" s="194"/>
      <c r="DY120" s="68">
        <f t="shared" si="421"/>
        <v>1</v>
      </c>
      <c r="DZ120" s="69">
        <f t="shared" si="422"/>
        <v>0</v>
      </c>
      <c r="EA120" s="70" t="s">
        <v>174</v>
      </c>
      <c r="EB120" s="71" t="s">
        <v>175</v>
      </c>
      <c r="EC120" s="77">
        <f t="shared" si="423"/>
        <v>90</v>
      </c>
      <c r="ED120" s="194"/>
      <c r="EE120" s="194"/>
      <c r="EF120" s="68">
        <f t="shared" si="424"/>
        <v>1</v>
      </c>
      <c r="EG120" s="69">
        <f t="shared" si="425"/>
        <v>0</v>
      </c>
      <c r="EH120" s="70" t="s">
        <v>174</v>
      </c>
      <c r="EI120" s="71" t="s">
        <v>175</v>
      </c>
      <c r="EJ120" s="78"/>
      <c r="EK120" s="78">
        <v>2024</v>
      </c>
      <c r="EL120" s="79" t="str">
        <f>+VLOOKUP(C120,[1]Listas_desplega!$AI$22:$AJ$44,2,0)</f>
        <v>SG</v>
      </c>
      <c r="EM120" s="79" t="str">
        <f>+VLOOKUP(I120,[1]Listas_desplega!$BY$2:$BZ$7,2,0)</f>
        <v>T_5</v>
      </c>
      <c r="EN120" s="79" t="str">
        <f>+VLOOKUP(J120,[1]Listas_desplega!$BY$10:$BZ$23,2,0)</f>
        <v>T_5_C_1</v>
      </c>
      <c r="EO120" s="79" t="str">
        <f>+VLOOKUP(K120,[1]Listas_desplega!$BY$27:$BZ$54,2,0)</f>
        <v>T_5_C_1_ET_1</v>
      </c>
      <c r="EP120" s="79" t="str">
        <f>+VLOOKUP(L120,[1]Listas_desplega!$BY$57:$BZ$105,2,0)</f>
        <v>T_5_C_1_ET_1_CPT_2</v>
      </c>
      <c r="EQ120" s="80" t="str">
        <f>+VLOOKUP(M120,[1]Listas_desplega!$J$2:$K$11,2,FALSE)</f>
        <v>Eje_E_9</v>
      </c>
      <c r="ER120" s="80"/>
    </row>
    <row r="121" spans="1:148" s="81" customFormat="1" x14ac:dyDescent="0.25">
      <c r="A121" s="51" t="str">
        <f t="shared" si="337"/>
        <v>77_TRANSVERSALES_2024</v>
      </c>
      <c r="B121" s="52" t="s">
        <v>756</v>
      </c>
      <c r="C121" s="53" t="s">
        <v>893</v>
      </c>
      <c r="D121" s="53" t="s">
        <v>923</v>
      </c>
      <c r="E121" s="54" t="s">
        <v>570</v>
      </c>
      <c r="F121" s="54" t="s">
        <v>812</v>
      </c>
      <c r="G121" s="54" t="s">
        <v>924</v>
      </c>
      <c r="H121" s="90" t="s">
        <v>175</v>
      </c>
      <c r="I121" s="54" t="s">
        <v>457</v>
      </c>
      <c r="J121" s="54" t="s">
        <v>458</v>
      </c>
      <c r="K121" s="54" t="s">
        <v>459</v>
      </c>
      <c r="L121" s="54" t="s">
        <v>460</v>
      </c>
      <c r="M121" s="52" t="s">
        <v>763</v>
      </c>
      <c r="N121" s="56" t="s">
        <v>925</v>
      </c>
      <c r="O121" s="60">
        <v>77</v>
      </c>
      <c r="P121" s="54" t="s">
        <v>926</v>
      </c>
      <c r="Q121" s="61" t="s">
        <v>386</v>
      </c>
      <c r="R121" s="61" t="s">
        <v>387</v>
      </c>
      <c r="S121" s="54" t="s">
        <v>927</v>
      </c>
      <c r="T121" s="60" t="s">
        <v>181</v>
      </c>
      <c r="U121" s="60" t="s">
        <v>182</v>
      </c>
      <c r="V121" s="60">
        <v>15</v>
      </c>
      <c r="W121" s="54" t="s">
        <v>928</v>
      </c>
      <c r="X121" s="273" t="s">
        <v>171</v>
      </c>
      <c r="Y121" s="52"/>
      <c r="Z121" s="61"/>
      <c r="AA121" s="61"/>
      <c r="AB121" s="61"/>
      <c r="AC121" s="61"/>
      <c r="AD121" s="61"/>
      <c r="AE121" s="61"/>
      <c r="AF121" s="61"/>
      <c r="AG121" s="61"/>
      <c r="AH121" s="60"/>
      <c r="AI121" s="60"/>
      <c r="AJ121" s="60"/>
      <c r="AK121" s="60"/>
      <c r="AL121" s="60"/>
      <c r="AM121" s="60"/>
      <c r="AN121" s="60"/>
      <c r="AO121" s="60"/>
      <c r="AP121" s="60"/>
      <c r="AQ121" s="60"/>
      <c r="AR121" s="62"/>
      <c r="AS121" s="60"/>
      <c r="AT121" s="247">
        <v>0</v>
      </c>
      <c r="AU121" s="248">
        <v>0</v>
      </c>
      <c r="AV121" s="182">
        <v>100</v>
      </c>
      <c r="AW121" s="182">
        <v>100</v>
      </c>
      <c r="AX121" s="182">
        <v>100</v>
      </c>
      <c r="AY121" s="182">
        <v>100</v>
      </c>
      <c r="AZ121" s="194"/>
      <c r="BA121" s="194"/>
      <c r="BB121" s="194"/>
      <c r="BC121" s="252"/>
      <c r="BD121" s="274">
        <v>0</v>
      </c>
      <c r="BE121" s="275"/>
      <c r="BF121" s="278"/>
      <c r="BG121" s="68">
        <f t="shared" si="395"/>
        <v>0</v>
      </c>
      <c r="BH121" s="69">
        <f t="shared" si="396"/>
        <v>0</v>
      </c>
      <c r="BI121" s="70" t="s">
        <v>174</v>
      </c>
      <c r="BJ121" s="71" t="s">
        <v>175</v>
      </c>
      <c r="BK121" s="268">
        <v>0</v>
      </c>
      <c r="BL121" s="75">
        <f t="shared" si="386"/>
        <v>0</v>
      </c>
      <c r="BM121" s="278"/>
      <c r="BN121" s="68">
        <f t="shared" si="397"/>
        <v>0</v>
      </c>
      <c r="BO121" s="69">
        <f t="shared" si="398"/>
        <v>0</v>
      </c>
      <c r="BP121" s="70" t="s">
        <v>174</v>
      </c>
      <c r="BQ121" s="71" t="s">
        <v>175</v>
      </c>
      <c r="BR121" s="268">
        <v>100</v>
      </c>
      <c r="BS121" s="279">
        <v>100</v>
      </c>
      <c r="BT121" s="280" t="s">
        <v>929</v>
      </c>
      <c r="BU121" s="68">
        <f t="shared" si="296"/>
        <v>1</v>
      </c>
      <c r="BV121" s="69">
        <f>+IF(BW121="SI",IFERROR((IF(BW121="SI",BS121,0)/AV121),"REVISAR"),0)</f>
        <v>1</v>
      </c>
      <c r="BW121" s="70" t="s">
        <v>186</v>
      </c>
      <c r="BX121" s="174" t="s">
        <v>930</v>
      </c>
      <c r="BY121" s="86">
        <f t="shared" si="399"/>
        <v>100</v>
      </c>
      <c r="BZ121" s="75">
        <f t="shared" si="400"/>
        <v>100</v>
      </c>
      <c r="CA121" s="194"/>
      <c r="CB121" s="68">
        <f t="shared" si="401"/>
        <v>1</v>
      </c>
      <c r="CC121" s="69">
        <f t="shared" si="402"/>
        <v>0</v>
      </c>
      <c r="CD121" s="70" t="s">
        <v>174</v>
      </c>
      <c r="CE121" s="71" t="s">
        <v>175</v>
      </c>
      <c r="CF121" s="86">
        <f t="shared" si="403"/>
        <v>100</v>
      </c>
      <c r="CG121" s="75">
        <f t="shared" si="390"/>
        <v>0</v>
      </c>
      <c r="CH121" s="194"/>
      <c r="CI121" s="68">
        <f t="shared" si="404"/>
        <v>1</v>
      </c>
      <c r="CJ121" s="69">
        <f t="shared" si="405"/>
        <v>0</v>
      </c>
      <c r="CK121" s="70" t="s">
        <v>174</v>
      </c>
      <c r="CL121" s="71" t="s">
        <v>175</v>
      </c>
      <c r="CM121" s="268">
        <v>100</v>
      </c>
      <c r="CN121" s="194"/>
      <c r="CO121" s="194"/>
      <c r="CP121" s="68">
        <f t="shared" si="406"/>
        <v>1</v>
      </c>
      <c r="CQ121" s="69">
        <f t="shared" si="407"/>
        <v>0</v>
      </c>
      <c r="CR121" s="70" t="s">
        <v>174</v>
      </c>
      <c r="CS121" s="71" t="s">
        <v>175</v>
      </c>
      <c r="CT121" s="86">
        <f t="shared" si="408"/>
        <v>100</v>
      </c>
      <c r="CU121" s="75">
        <f t="shared" si="392"/>
        <v>0</v>
      </c>
      <c r="CV121" s="194"/>
      <c r="CW121" s="68">
        <f t="shared" si="409"/>
        <v>1</v>
      </c>
      <c r="CX121" s="69">
        <f t="shared" si="410"/>
        <v>0</v>
      </c>
      <c r="CY121" s="70" t="s">
        <v>174</v>
      </c>
      <c r="CZ121" s="71" t="s">
        <v>175</v>
      </c>
      <c r="DA121" s="77">
        <f t="shared" si="411"/>
        <v>100</v>
      </c>
      <c r="DB121" s="75">
        <f t="shared" si="393"/>
        <v>0</v>
      </c>
      <c r="DC121" s="194"/>
      <c r="DD121" s="68">
        <f t="shared" si="412"/>
        <v>1</v>
      </c>
      <c r="DE121" s="69">
        <f t="shared" si="413"/>
        <v>0</v>
      </c>
      <c r="DF121" s="70" t="s">
        <v>174</v>
      </c>
      <c r="DG121" s="71" t="s">
        <v>175</v>
      </c>
      <c r="DH121" s="271">
        <v>100</v>
      </c>
      <c r="DI121" s="194"/>
      <c r="DJ121" s="194"/>
      <c r="DK121" s="68">
        <f t="shared" si="414"/>
        <v>1</v>
      </c>
      <c r="DL121" s="69">
        <f t="shared" si="415"/>
        <v>0</v>
      </c>
      <c r="DM121" s="70" t="s">
        <v>174</v>
      </c>
      <c r="DN121" s="71" t="s">
        <v>175</v>
      </c>
      <c r="DO121" s="77">
        <f t="shared" si="416"/>
        <v>100</v>
      </c>
      <c r="DP121" s="75">
        <f t="shared" si="394"/>
        <v>0</v>
      </c>
      <c r="DQ121" s="194"/>
      <c r="DR121" s="68">
        <f t="shared" si="417"/>
        <v>1</v>
      </c>
      <c r="DS121" s="69">
        <f t="shared" si="418"/>
        <v>0</v>
      </c>
      <c r="DT121" s="70" t="s">
        <v>174</v>
      </c>
      <c r="DU121" s="71" t="s">
        <v>175</v>
      </c>
      <c r="DV121" s="77">
        <f t="shared" si="419"/>
        <v>100</v>
      </c>
      <c r="DW121" s="75">
        <f t="shared" si="420"/>
        <v>0</v>
      </c>
      <c r="DX121" s="194"/>
      <c r="DY121" s="68">
        <f t="shared" si="421"/>
        <v>1</v>
      </c>
      <c r="DZ121" s="69">
        <f t="shared" si="422"/>
        <v>0</v>
      </c>
      <c r="EA121" s="70" t="s">
        <v>174</v>
      </c>
      <c r="EB121" s="71" t="s">
        <v>175</v>
      </c>
      <c r="EC121" s="77">
        <f t="shared" si="423"/>
        <v>100</v>
      </c>
      <c r="ED121" s="194"/>
      <c r="EE121" s="194"/>
      <c r="EF121" s="68">
        <f t="shared" si="424"/>
        <v>1</v>
      </c>
      <c r="EG121" s="69">
        <f t="shared" si="425"/>
        <v>0</v>
      </c>
      <c r="EH121" s="70" t="s">
        <v>174</v>
      </c>
      <c r="EI121" s="71" t="s">
        <v>175</v>
      </c>
      <c r="EJ121" s="78"/>
      <c r="EK121" s="78">
        <v>2024</v>
      </c>
      <c r="EL121" s="79" t="str">
        <f>+VLOOKUP(C121,[1]Listas_desplega!$AI$22:$AJ$44,2,0)</f>
        <v>SG</v>
      </c>
      <c r="EM121" s="79" t="str">
        <f>+VLOOKUP(I121,[1]Listas_desplega!$BY$2:$BZ$7,2,0)</f>
        <v>T_5</v>
      </c>
      <c r="EN121" s="79" t="str">
        <f>+VLOOKUP(J121,[1]Listas_desplega!$BY$10:$BZ$23,2,0)</f>
        <v>T_5_C_1</v>
      </c>
      <c r="EO121" s="79" t="str">
        <f>+VLOOKUP(K121,[1]Listas_desplega!$BY$27:$BZ$54,2,0)</f>
        <v>T_5_C_1_ET_1</v>
      </c>
      <c r="EP121" s="79" t="str">
        <f>+VLOOKUP(L121,[1]Listas_desplega!$BY$57:$BZ$105,2,0)</f>
        <v>T_5_C_1_ET_1_CPT_2</v>
      </c>
      <c r="EQ121" s="80" t="str">
        <f>+VLOOKUP(M121,[1]Listas_desplega!$J$2:$K$11,2,FALSE)</f>
        <v>Eje_E_9</v>
      </c>
      <c r="ER121" s="80"/>
    </row>
    <row r="122" spans="1:148" s="81" customFormat="1" x14ac:dyDescent="0.25">
      <c r="A122" s="51" t="str">
        <f t="shared" si="337"/>
        <v>78_TRANSVERSALES_2024</v>
      </c>
      <c r="B122" s="52" t="s">
        <v>756</v>
      </c>
      <c r="C122" s="53" t="s">
        <v>893</v>
      </c>
      <c r="D122" s="53" t="s">
        <v>923</v>
      </c>
      <c r="E122" s="54" t="s">
        <v>570</v>
      </c>
      <c r="F122" s="54" t="s">
        <v>812</v>
      </c>
      <c r="G122" s="54" t="s">
        <v>924</v>
      </c>
      <c r="H122" s="90" t="s">
        <v>175</v>
      </c>
      <c r="I122" s="54" t="s">
        <v>457</v>
      </c>
      <c r="J122" s="54" t="s">
        <v>458</v>
      </c>
      <c r="K122" s="54" t="s">
        <v>459</v>
      </c>
      <c r="L122" s="54" t="s">
        <v>460</v>
      </c>
      <c r="M122" s="52" t="s">
        <v>763</v>
      </c>
      <c r="N122" s="56" t="s">
        <v>925</v>
      </c>
      <c r="O122" s="60">
        <v>78</v>
      </c>
      <c r="P122" s="54" t="s">
        <v>931</v>
      </c>
      <c r="Q122" s="61" t="s">
        <v>386</v>
      </c>
      <c r="R122" s="58" t="s">
        <v>212</v>
      </c>
      <c r="S122" s="54" t="s">
        <v>932</v>
      </c>
      <c r="T122" s="60" t="s">
        <v>181</v>
      </c>
      <c r="U122" s="60" t="s">
        <v>182</v>
      </c>
      <c r="V122" s="60">
        <v>0</v>
      </c>
      <c r="W122" s="54" t="s">
        <v>933</v>
      </c>
      <c r="X122" s="273" t="s">
        <v>171</v>
      </c>
      <c r="Y122" s="52"/>
      <c r="Z122" s="61"/>
      <c r="AA122" s="61"/>
      <c r="AB122" s="61"/>
      <c r="AC122" s="61"/>
      <c r="AD122" s="61"/>
      <c r="AE122" s="61"/>
      <c r="AF122" s="61"/>
      <c r="AG122" s="61"/>
      <c r="AH122" s="60"/>
      <c r="AI122" s="60"/>
      <c r="AJ122" s="60"/>
      <c r="AK122" s="60"/>
      <c r="AL122" s="60"/>
      <c r="AM122" s="60"/>
      <c r="AN122" s="60"/>
      <c r="AO122" s="60"/>
      <c r="AP122" s="60"/>
      <c r="AQ122" s="60"/>
      <c r="AR122" s="62"/>
      <c r="AS122" s="60"/>
      <c r="AT122" s="247">
        <v>0</v>
      </c>
      <c r="AU122" s="248">
        <v>0</v>
      </c>
      <c r="AV122" s="249">
        <v>90</v>
      </c>
      <c r="AW122" s="249">
        <v>100</v>
      </c>
      <c r="AX122" s="249">
        <v>100</v>
      </c>
      <c r="AY122" s="249">
        <v>100</v>
      </c>
      <c r="AZ122" s="228"/>
      <c r="BA122" s="228"/>
      <c r="BB122" s="228"/>
      <c r="BC122" s="229"/>
      <c r="BD122" s="281">
        <v>0</v>
      </c>
      <c r="BE122" s="282"/>
      <c r="BF122" s="283"/>
      <c r="BG122" s="68">
        <f t="shared" si="395"/>
        <v>0</v>
      </c>
      <c r="BH122" s="69">
        <f t="shared" si="396"/>
        <v>0</v>
      </c>
      <c r="BI122" s="70" t="s">
        <v>174</v>
      </c>
      <c r="BJ122" s="71" t="s">
        <v>175</v>
      </c>
      <c r="BK122" s="231">
        <v>0</v>
      </c>
      <c r="BL122" s="75">
        <f t="shared" si="386"/>
        <v>0</v>
      </c>
      <c r="BM122" s="283"/>
      <c r="BN122" s="68">
        <f t="shared" si="397"/>
        <v>0</v>
      </c>
      <c r="BO122" s="69">
        <f t="shared" si="398"/>
        <v>0</v>
      </c>
      <c r="BP122" s="70" t="s">
        <v>174</v>
      </c>
      <c r="BQ122" s="71" t="s">
        <v>175</v>
      </c>
      <c r="BR122" s="231">
        <v>18.3</v>
      </c>
      <c r="BS122" s="284">
        <v>18.3</v>
      </c>
      <c r="BT122" s="285" t="s">
        <v>934</v>
      </c>
      <c r="BU122" s="68">
        <f t="shared" si="296"/>
        <v>0.20333333333333334</v>
      </c>
      <c r="BV122" s="69">
        <f>+IF(BW122="SI",IFERROR((IF(BW122="SI",BS122,0)/AV122),"REVISAR"),0)</f>
        <v>0.20333333333333334</v>
      </c>
      <c r="BW122" s="70" t="s">
        <v>186</v>
      </c>
      <c r="BX122" s="174" t="s">
        <v>917</v>
      </c>
      <c r="BY122" s="86">
        <f t="shared" si="399"/>
        <v>18.3</v>
      </c>
      <c r="BZ122" s="75">
        <f t="shared" si="400"/>
        <v>18.3</v>
      </c>
      <c r="CA122" s="228"/>
      <c r="CB122" s="68">
        <f t="shared" si="401"/>
        <v>0.20333333333333334</v>
      </c>
      <c r="CC122" s="69">
        <f>+IF(CD122="SI",IFERROR((IF(CD122="SI",BZ122,0)/AV122),"REVISAR"),0)</f>
        <v>0</v>
      </c>
      <c r="CD122" s="70" t="s">
        <v>174</v>
      </c>
      <c r="CE122" s="71" t="s">
        <v>175</v>
      </c>
      <c r="CF122" s="86">
        <f t="shared" si="403"/>
        <v>18.3</v>
      </c>
      <c r="CG122" s="75">
        <f t="shared" si="390"/>
        <v>0</v>
      </c>
      <c r="CH122" s="228"/>
      <c r="CI122" s="68">
        <f t="shared" si="404"/>
        <v>0.20333333333333334</v>
      </c>
      <c r="CJ122" s="69">
        <f t="shared" si="405"/>
        <v>0</v>
      </c>
      <c r="CK122" s="70" t="s">
        <v>174</v>
      </c>
      <c r="CL122" s="71" t="s">
        <v>175</v>
      </c>
      <c r="CM122" s="231">
        <v>59.2</v>
      </c>
      <c r="CN122" s="228"/>
      <c r="CO122" s="228"/>
      <c r="CP122" s="68">
        <f t="shared" si="406"/>
        <v>0.65777777777777779</v>
      </c>
      <c r="CQ122" s="69">
        <f t="shared" si="407"/>
        <v>0</v>
      </c>
      <c r="CR122" s="70" t="s">
        <v>174</v>
      </c>
      <c r="CS122" s="71" t="s">
        <v>175</v>
      </c>
      <c r="CT122" s="86">
        <f t="shared" si="408"/>
        <v>59.2</v>
      </c>
      <c r="CU122" s="75">
        <f t="shared" si="392"/>
        <v>0</v>
      </c>
      <c r="CV122" s="228"/>
      <c r="CW122" s="68">
        <f t="shared" si="409"/>
        <v>0.65777777777777779</v>
      </c>
      <c r="CX122" s="69">
        <f t="shared" si="410"/>
        <v>0</v>
      </c>
      <c r="CY122" s="70" t="s">
        <v>174</v>
      </c>
      <c r="CZ122" s="71" t="s">
        <v>175</v>
      </c>
      <c r="DA122" s="77">
        <f t="shared" si="411"/>
        <v>59.2</v>
      </c>
      <c r="DB122" s="75">
        <f t="shared" si="393"/>
        <v>0</v>
      </c>
      <c r="DC122" s="228"/>
      <c r="DD122" s="68">
        <f t="shared" si="412"/>
        <v>0.65777777777777779</v>
      </c>
      <c r="DE122" s="69">
        <f t="shared" si="413"/>
        <v>0</v>
      </c>
      <c r="DF122" s="70" t="s">
        <v>174</v>
      </c>
      <c r="DG122" s="71" t="s">
        <v>175</v>
      </c>
      <c r="DH122" s="240">
        <v>69.2</v>
      </c>
      <c r="DI122" s="228"/>
      <c r="DJ122" s="228"/>
      <c r="DK122" s="68">
        <f t="shared" si="414"/>
        <v>0.76888888888888896</v>
      </c>
      <c r="DL122" s="69">
        <f t="shared" si="415"/>
        <v>0</v>
      </c>
      <c r="DM122" s="70" t="s">
        <v>174</v>
      </c>
      <c r="DN122" s="71" t="s">
        <v>175</v>
      </c>
      <c r="DO122" s="77">
        <f t="shared" si="416"/>
        <v>69.2</v>
      </c>
      <c r="DP122" s="75">
        <f t="shared" si="394"/>
        <v>0</v>
      </c>
      <c r="DQ122" s="228"/>
      <c r="DR122" s="68">
        <f t="shared" si="417"/>
        <v>0.76888888888888896</v>
      </c>
      <c r="DS122" s="69">
        <f t="shared" si="418"/>
        <v>0</v>
      </c>
      <c r="DT122" s="70" t="s">
        <v>174</v>
      </c>
      <c r="DU122" s="71" t="s">
        <v>175</v>
      </c>
      <c r="DV122" s="77">
        <f t="shared" si="419"/>
        <v>69.2</v>
      </c>
      <c r="DW122" s="75">
        <f t="shared" si="420"/>
        <v>0</v>
      </c>
      <c r="DX122" s="228"/>
      <c r="DY122" s="68">
        <f t="shared" si="421"/>
        <v>0.76888888888888896</v>
      </c>
      <c r="DZ122" s="69">
        <f t="shared" si="422"/>
        <v>0</v>
      </c>
      <c r="EA122" s="70" t="s">
        <v>174</v>
      </c>
      <c r="EB122" s="71" t="s">
        <v>175</v>
      </c>
      <c r="EC122" s="77">
        <f t="shared" si="423"/>
        <v>90</v>
      </c>
      <c r="ED122" s="228"/>
      <c r="EE122" s="228"/>
      <c r="EF122" s="68">
        <f t="shared" si="424"/>
        <v>1</v>
      </c>
      <c r="EG122" s="69">
        <f t="shared" si="425"/>
        <v>0</v>
      </c>
      <c r="EH122" s="70" t="s">
        <v>174</v>
      </c>
      <c r="EI122" s="71" t="s">
        <v>175</v>
      </c>
      <c r="EJ122" s="78"/>
      <c r="EK122" s="78">
        <v>2024</v>
      </c>
      <c r="EL122" s="79" t="str">
        <f>+VLOOKUP(C122,[1]Listas_desplega!$AI$22:$AJ$44,2,0)</f>
        <v>SG</v>
      </c>
      <c r="EM122" s="79" t="str">
        <f>+VLOOKUP(I122,[1]Listas_desplega!$BY$2:$BZ$7,2,0)</f>
        <v>T_5</v>
      </c>
      <c r="EN122" s="79" t="str">
        <f>+VLOOKUP(J122,[1]Listas_desplega!$BY$10:$BZ$23,2,0)</f>
        <v>T_5_C_1</v>
      </c>
      <c r="EO122" s="79" t="str">
        <f>+VLOOKUP(K122,[1]Listas_desplega!$BY$27:$BZ$54,2,0)</f>
        <v>T_5_C_1_ET_1</v>
      </c>
      <c r="EP122" s="79" t="str">
        <f>+VLOOKUP(L122,[1]Listas_desplega!$BY$57:$BZ$105,2,0)</f>
        <v>T_5_C_1_ET_1_CPT_2</v>
      </c>
      <c r="EQ122" s="80" t="str">
        <f>+VLOOKUP(M122,[1]Listas_desplega!$J$2:$K$11,2,FALSE)</f>
        <v>Eje_E_9</v>
      </c>
      <c r="ER122" s="80"/>
    </row>
    <row r="123" spans="1:148" s="81" customFormat="1" x14ac:dyDescent="0.25">
      <c r="A123" s="51" t="str">
        <f t="shared" si="337"/>
        <v>79_TRANSVERSALES_2024</v>
      </c>
      <c r="B123" s="52" t="s">
        <v>756</v>
      </c>
      <c r="C123" s="53" t="s">
        <v>893</v>
      </c>
      <c r="D123" s="53" t="s">
        <v>923</v>
      </c>
      <c r="E123" s="54" t="s">
        <v>570</v>
      </c>
      <c r="F123" s="54" t="s">
        <v>812</v>
      </c>
      <c r="G123" s="54" t="s">
        <v>924</v>
      </c>
      <c r="H123" s="90" t="s">
        <v>175</v>
      </c>
      <c r="I123" s="54" t="s">
        <v>457</v>
      </c>
      <c r="J123" s="54" t="s">
        <v>458</v>
      </c>
      <c r="K123" s="54" t="s">
        <v>459</v>
      </c>
      <c r="L123" s="54" t="s">
        <v>460</v>
      </c>
      <c r="M123" s="52" t="s">
        <v>763</v>
      </c>
      <c r="N123" s="56" t="s">
        <v>925</v>
      </c>
      <c r="O123" s="60">
        <v>79</v>
      </c>
      <c r="P123" s="54" t="s">
        <v>935</v>
      </c>
      <c r="Q123" s="61" t="s">
        <v>386</v>
      </c>
      <c r="R123" s="61" t="s">
        <v>212</v>
      </c>
      <c r="S123" s="54" t="s">
        <v>936</v>
      </c>
      <c r="T123" s="60" t="s">
        <v>181</v>
      </c>
      <c r="U123" s="60" t="s">
        <v>182</v>
      </c>
      <c r="V123" s="60">
        <v>15</v>
      </c>
      <c r="W123" s="54" t="s">
        <v>937</v>
      </c>
      <c r="X123" s="273" t="s">
        <v>171</v>
      </c>
      <c r="Y123" s="52"/>
      <c r="Z123" s="61"/>
      <c r="AA123" s="61"/>
      <c r="AB123" s="61"/>
      <c r="AC123" s="61"/>
      <c r="AD123" s="61"/>
      <c r="AE123" s="61"/>
      <c r="AF123" s="61"/>
      <c r="AG123" s="61"/>
      <c r="AH123" s="60"/>
      <c r="AI123" s="60"/>
      <c r="AJ123" s="60"/>
      <c r="AK123" s="60"/>
      <c r="AL123" s="60"/>
      <c r="AM123" s="60"/>
      <c r="AN123" s="60"/>
      <c r="AO123" s="60"/>
      <c r="AP123" s="60"/>
      <c r="AQ123" s="60"/>
      <c r="AR123" s="62"/>
      <c r="AS123" s="60"/>
      <c r="AT123" s="247">
        <v>0</v>
      </c>
      <c r="AU123" s="248">
        <v>0</v>
      </c>
      <c r="AV123" s="249">
        <v>75</v>
      </c>
      <c r="AW123" s="249">
        <v>100</v>
      </c>
      <c r="AX123" s="249">
        <v>100</v>
      </c>
      <c r="AY123" s="249">
        <v>100</v>
      </c>
      <c r="AZ123" s="228"/>
      <c r="BA123" s="228"/>
      <c r="BB123" s="228"/>
      <c r="BC123" s="229"/>
      <c r="BD123" s="281">
        <v>0</v>
      </c>
      <c r="BE123" s="282"/>
      <c r="BF123" s="283"/>
      <c r="BG123" s="68">
        <f t="shared" si="395"/>
        <v>0</v>
      </c>
      <c r="BH123" s="69">
        <f t="shared" si="396"/>
        <v>0</v>
      </c>
      <c r="BI123" s="70" t="s">
        <v>174</v>
      </c>
      <c r="BJ123" s="71" t="s">
        <v>175</v>
      </c>
      <c r="BK123" s="231">
        <v>0</v>
      </c>
      <c r="BL123" s="75">
        <f t="shared" si="386"/>
        <v>0</v>
      </c>
      <c r="BM123" s="283"/>
      <c r="BN123" s="68">
        <f t="shared" si="397"/>
        <v>0</v>
      </c>
      <c r="BO123" s="69">
        <f t="shared" si="398"/>
        <v>0</v>
      </c>
      <c r="BP123" s="70" t="s">
        <v>174</v>
      </c>
      <c r="BQ123" s="71" t="s">
        <v>175</v>
      </c>
      <c r="BR123" s="231">
        <v>75</v>
      </c>
      <c r="BS123" s="286">
        <v>66.599999999999994</v>
      </c>
      <c r="BT123" s="285" t="s">
        <v>938</v>
      </c>
      <c r="BU123" s="68">
        <f t="shared" ref="BU123:BU137" si="427">IFERROR(BR123/AV123,0)</f>
        <v>1</v>
      </c>
      <c r="BV123" s="69">
        <f>+IF(BW123="SI",IFERROR((IF(BW123="SI",BS123,0)/AV123),"REVISAR"),0)</f>
        <v>0.8879999999999999</v>
      </c>
      <c r="BW123" s="70" t="s">
        <v>186</v>
      </c>
      <c r="BX123" s="174" t="s">
        <v>939</v>
      </c>
      <c r="BY123" s="86">
        <f t="shared" si="399"/>
        <v>75</v>
      </c>
      <c r="BZ123" s="75">
        <f t="shared" si="400"/>
        <v>75</v>
      </c>
      <c r="CA123" s="228"/>
      <c r="CB123" s="68">
        <f t="shared" si="401"/>
        <v>1</v>
      </c>
      <c r="CC123" s="69">
        <f t="shared" ref="CC123:CC127" si="428">+IF(CD123="SI",IFERROR((IF(CD123="SI",BZ123,0)/AV123),"REVISAR"),0)</f>
        <v>0</v>
      </c>
      <c r="CD123" s="70" t="s">
        <v>174</v>
      </c>
      <c r="CE123" s="71" t="s">
        <v>175</v>
      </c>
      <c r="CF123" s="86">
        <f t="shared" si="403"/>
        <v>75</v>
      </c>
      <c r="CG123" s="75">
        <f t="shared" si="390"/>
        <v>0</v>
      </c>
      <c r="CH123" s="228"/>
      <c r="CI123" s="68">
        <f t="shared" si="404"/>
        <v>1</v>
      </c>
      <c r="CJ123" s="69">
        <f t="shared" si="405"/>
        <v>0</v>
      </c>
      <c r="CK123" s="70" t="s">
        <v>174</v>
      </c>
      <c r="CL123" s="71" t="s">
        <v>175</v>
      </c>
      <c r="CM123" s="231">
        <v>75</v>
      </c>
      <c r="CN123" s="228"/>
      <c r="CO123" s="228"/>
      <c r="CP123" s="68">
        <f t="shared" si="406"/>
        <v>1</v>
      </c>
      <c r="CQ123" s="69">
        <f t="shared" si="407"/>
        <v>0</v>
      </c>
      <c r="CR123" s="70" t="s">
        <v>174</v>
      </c>
      <c r="CS123" s="71" t="s">
        <v>175</v>
      </c>
      <c r="CT123" s="86">
        <f t="shared" si="408"/>
        <v>75</v>
      </c>
      <c r="CU123" s="75">
        <f t="shared" si="392"/>
        <v>0</v>
      </c>
      <c r="CV123" s="228"/>
      <c r="CW123" s="68">
        <f t="shared" si="409"/>
        <v>1</v>
      </c>
      <c r="CX123" s="69">
        <f t="shared" si="410"/>
        <v>0</v>
      </c>
      <c r="CY123" s="70" t="s">
        <v>174</v>
      </c>
      <c r="CZ123" s="71" t="s">
        <v>175</v>
      </c>
      <c r="DA123" s="77">
        <f t="shared" si="411"/>
        <v>75</v>
      </c>
      <c r="DB123" s="75">
        <f t="shared" si="393"/>
        <v>0</v>
      </c>
      <c r="DC123" s="228"/>
      <c r="DD123" s="68">
        <f t="shared" si="412"/>
        <v>1</v>
      </c>
      <c r="DE123" s="69">
        <f t="shared" si="413"/>
        <v>0</v>
      </c>
      <c r="DF123" s="70" t="s">
        <v>174</v>
      </c>
      <c r="DG123" s="71" t="s">
        <v>175</v>
      </c>
      <c r="DH123" s="240">
        <v>75</v>
      </c>
      <c r="DI123" s="228"/>
      <c r="DJ123" s="228"/>
      <c r="DK123" s="68">
        <f t="shared" si="414"/>
        <v>1</v>
      </c>
      <c r="DL123" s="69">
        <f t="shared" si="415"/>
        <v>0</v>
      </c>
      <c r="DM123" s="70" t="s">
        <v>174</v>
      </c>
      <c r="DN123" s="71" t="s">
        <v>175</v>
      </c>
      <c r="DO123" s="77">
        <f t="shared" si="416"/>
        <v>75</v>
      </c>
      <c r="DP123" s="75">
        <f t="shared" si="394"/>
        <v>0</v>
      </c>
      <c r="DQ123" s="228"/>
      <c r="DR123" s="68">
        <f t="shared" si="417"/>
        <v>1</v>
      </c>
      <c r="DS123" s="69">
        <f t="shared" si="418"/>
        <v>0</v>
      </c>
      <c r="DT123" s="70" t="s">
        <v>174</v>
      </c>
      <c r="DU123" s="71" t="s">
        <v>175</v>
      </c>
      <c r="DV123" s="77">
        <f t="shared" si="419"/>
        <v>75</v>
      </c>
      <c r="DW123" s="75">
        <f t="shared" si="420"/>
        <v>0</v>
      </c>
      <c r="DX123" s="228"/>
      <c r="DY123" s="68">
        <f t="shared" si="421"/>
        <v>1</v>
      </c>
      <c r="DZ123" s="69">
        <f t="shared" si="422"/>
        <v>0</v>
      </c>
      <c r="EA123" s="70" t="s">
        <v>174</v>
      </c>
      <c r="EB123" s="71" t="s">
        <v>175</v>
      </c>
      <c r="EC123" s="77">
        <f t="shared" si="423"/>
        <v>75</v>
      </c>
      <c r="ED123" s="228"/>
      <c r="EE123" s="228"/>
      <c r="EF123" s="68">
        <f t="shared" si="424"/>
        <v>1</v>
      </c>
      <c r="EG123" s="69">
        <f t="shared" si="425"/>
        <v>0</v>
      </c>
      <c r="EH123" s="70" t="s">
        <v>174</v>
      </c>
      <c r="EI123" s="71" t="s">
        <v>175</v>
      </c>
      <c r="EJ123" s="78"/>
      <c r="EK123" s="78">
        <v>2024</v>
      </c>
      <c r="EL123" s="79" t="str">
        <f>+VLOOKUP(C123,[1]Listas_desplega!$AI$22:$AJ$44,2,0)</f>
        <v>SG</v>
      </c>
      <c r="EM123" s="79" t="str">
        <f>+VLOOKUP(I123,[1]Listas_desplega!$BY$2:$BZ$7,2,0)</f>
        <v>T_5</v>
      </c>
      <c r="EN123" s="79" t="str">
        <f>+VLOOKUP(J123,[1]Listas_desplega!$BY$10:$BZ$23,2,0)</f>
        <v>T_5_C_1</v>
      </c>
      <c r="EO123" s="79" t="str">
        <f>+VLOOKUP(K123,[1]Listas_desplega!$BY$27:$BZ$54,2,0)</f>
        <v>T_5_C_1_ET_1</v>
      </c>
      <c r="EP123" s="79" t="str">
        <f>+VLOOKUP(L123,[1]Listas_desplega!$BY$57:$BZ$105,2,0)</f>
        <v>T_5_C_1_ET_1_CPT_2</v>
      </c>
      <c r="EQ123" s="80" t="str">
        <f>+VLOOKUP(M123,[1]Listas_desplega!$J$2:$K$11,2,FALSE)</f>
        <v>Eje_E_9</v>
      </c>
      <c r="ER123" s="80"/>
    </row>
    <row r="124" spans="1:148" s="81" customFormat="1" x14ac:dyDescent="0.25">
      <c r="A124" s="51" t="str">
        <f t="shared" si="337"/>
        <v>80_TRANSVERSALES_2024</v>
      </c>
      <c r="B124" s="52" t="s">
        <v>756</v>
      </c>
      <c r="C124" s="53" t="s">
        <v>893</v>
      </c>
      <c r="D124" s="53" t="s">
        <v>940</v>
      </c>
      <c r="E124" s="54" t="s">
        <v>154</v>
      </c>
      <c r="F124" s="54" t="s">
        <v>760</v>
      </c>
      <c r="G124" s="54" t="s">
        <v>941</v>
      </c>
      <c r="H124" s="90" t="s">
        <v>417</v>
      </c>
      <c r="I124" s="54" t="s">
        <v>158</v>
      </c>
      <c r="J124" s="54" t="s">
        <v>418</v>
      </c>
      <c r="K124" s="54" t="s">
        <v>419</v>
      </c>
      <c r="L124" s="54" t="s">
        <v>420</v>
      </c>
      <c r="M124" s="52" t="s">
        <v>421</v>
      </c>
      <c r="N124" s="56" t="s">
        <v>422</v>
      </c>
      <c r="O124" s="60">
        <v>80</v>
      </c>
      <c r="P124" s="54" t="s">
        <v>942</v>
      </c>
      <c r="Q124" s="61" t="s">
        <v>386</v>
      </c>
      <c r="R124" s="61" t="s">
        <v>387</v>
      </c>
      <c r="S124" s="54" t="s">
        <v>943</v>
      </c>
      <c r="T124" s="60" t="s">
        <v>181</v>
      </c>
      <c r="U124" s="60" t="s">
        <v>182</v>
      </c>
      <c r="V124" s="60">
        <v>0</v>
      </c>
      <c r="W124" s="54" t="s">
        <v>944</v>
      </c>
      <c r="X124" s="60" t="s">
        <v>171</v>
      </c>
      <c r="Y124" s="52" t="s">
        <v>945</v>
      </c>
      <c r="Z124" s="61" t="s">
        <v>175</v>
      </c>
      <c r="AA124" s="61"/>
      <c r="AB124" s="61"/>
      <c r="AC124" s="61"/>
      <c r="AD124" s="61"/>
      <c r="AE124" s="61"/>
      <c r="AF124" s="61"/>
      <c r="AG124" s="61"/>
      <c r="AH124" s="60"/>
      <c r="AI124" s="60"/>
      <c r="AJ124" s="60"/>
      <c r="AK124" s="60"/>
      <c r="AL124" s="60"/>
      <c r="AM124" s="60"/>
      <c r="AN124" s="60"/>
      <c r="AO124" s="60"/>
      <c r="AP124" s="60"/>
      <c r="AQ124" s="60"/>
      <c r="AR124" s="62"/>
      <c r="AS124" s="60"/>
      <c r="AT124" s="176">
        <v>100</v>
      </c>
      <c r="AU124" s="241">
        <v>100</v>
      </c>
      <c r="AV124" s="176">
        <v>100</v>
      </c>
      <c r="AW124" s="176">
        <v>100</v>
      </c>
      <c r="AX124" s="176">
        <v>100</v>
      </c>
      <c r="AY124" s="176">
        <v>100</v>
      </c>
      <c r="AZ124" s="176"/>
      <c r="BA124" s="176"/>
      <c r="BB124" s="176"/>
      <c r="BC124" s="178"/>
      <c r="BD124" s="177">
        <v>0</v>
      </c>
      <c r="BE124" s="170">
        <v>0</v>
      </c>
      <c r="BF124" s="171"/>
      <c r="BG124" s="68">
        <f t="shared" si="395"/>
        <v>0</v>
      </c>
      <c r="BH124" s="69">
        <f t="shared" si="396"/>
        <v>0</v>
      </c>
      <c r="BI124" s="70" t="s">
        <v>174</v>
      </c>
      <c r="BJ124" s="71" t="s">
        <v>175</v>
      </c>
      <c r="BK124" s="86">
        <v>0</v>
      </c>
      <c r="BL124" s="170">
        <v>0</v>
      </c>
      <c r="BM124" s="171"/>
      <c r="BN124" s="68">
        <f t="shared" si="397"/>
        <v>0</v>
      </c>
      <c r="BO124" s="69">
        <f t="shared" si="398"/>
        <v>0</v>
      </c>
      <c r="BP124" s="70" t="s">
        <v>174</v>
      </c>
      <c r="BQ124" s="71" t="s">
        <v>175</v>
      </c>
      <c r="BR124" s="86">
        <v>18.96</v>
      </c>
      <c r="BS124" s="85">
        <v>21.31</v>
      </c>
      <c r="BT124" s="174" t="s">
        <v>946</v>
      </c>
      <c r="BU124" s="68">
        <f t="shared" si="427"/>
        <v>0.18960000000000002</v>
      </c>
      <c r="BV124" s="69">
        <f>+IF(BW124="SI",IFERROR((IF(BW124="SI",BS124,0)/AV124),"REVISAR"),0)</f>
        <v>0.21309999999999998</v>
      </c>
      <c r="BW124" s="287" t="s">
        <v>186</v>
      </c>
      <c r="BX124" s="71" t="s">
        <v>175</v>
      </c>
      <c r="BY124" s="86">
        <f t="shared" si="399"/>
        <v>18.96</v>
      </c>
      <c r="BZ124" s="75">
        <f t="shared" si="400"/>
        <v>18.96</v>
      </c>
      <c r="CA124" s="71"/>
      <c r="CB124" s="68">
        <f t="shared" si="401"/>
        <v>0.18960000000000002</v>
      </c>
      <c r="CC124" s="69">
        <f t="shared" si="428"/>
        <v>0</v>
      </c>
      <c r="CD124" s="70" t="s">
        <v>174</v>
      </c>
      <c r="CE124" s="71" t="s">
        <v>175</v>
      </c>
      <c r="CF124" s="86">
        <f t="shared" si="403"/>
        <v>18.96</v>
      </c>
      <c r="CG124" s="75">
        <f t="shared" si="390"/>
        <v>0</v>
      </c>
      <c r="CH124" s="71"/>
      <c r="CI124" s="68">
        <f t="shared" si="404"/>
        <v>0.18960000000000002</v>
      </c>
      <c r="CJ124" s="69">
        <f t="shared" si="405"/>
        <v>0</v>
      </c>
      <c r="CK124" s="70" t="s">
        <v>174</v>
      </c>
      <c r="CL124" s="71" t="s">
        <v>175</v>
      </c>
      <c r="CM124" s="86">
        <v>41.82</v>
      </c>
      <c r="CN124" s="71"/>
      <c r="CO124" s="71"/>
      <c r="CP124" s="68">
        <f t="shared" si="406"/>
        <v>0.41820000000000002</v>
      </c>
      <c r="CQ124" s="69">
        <f t="shared" si="407"/>
        <v>0</v>
      </c>
      <c r="CR124" s="70" t="s">
        <v>174</v>
      </c>
      <c r="CS124" s="71" t="s">
        <v>175</v>
      </c>
      <c r="CT124" s="86">
        <f t="shared" si="408"/>
        <v>41.82</v>
      </c>
      <c r="CU124" s="75">
        <f t="shared" si="392"/>
        <v>0</v>
      </c>
      <c r="CV124" s="71"/>
      <c r="CW124" s="68">
        <f t="shared" si="409"/>
        <v>0.41820000000000002</v>
      </c>
      <c r="CX124" s="69">
        <f t="shared" si="410"/>
        <v>0</v>
      </c>
      <c r="CY124" s="70" t="s">
        <v>174</v>
      </c>
      <c r="CZ124" s="71" t="s">
        <v>175</v>
      </c>
      <c r="DA124" s="77">
        <f t="shared" si="411"/>
        <v>41.82</v>
      </c>
      <c r="DB124" s="75">
        <f t="shared" si="393"/>
        <v>0</v>
      </c>
      <c r="DC124" s="71"/>
      <c r="DD124" s="68">
        <f t="shared" si="412"/>
        <v>0.41820000000000002</v>
      </c>
      <c r="DE124" s="69">
        <f t="shared" si="413"/>
        <v>0</v>
      </c>
      <c r="DF124" s="70" t="s">
        <v>174</v>
      </c>
      <c r="DG124" s="71" t="s">
        <v>175</v>
      </c>
      <c r="DH124" s="77">
        <v>72.02</v>
      </c>
      <c r="DI124" s="71"/>
      <c r="DJ124" s="71"/>
      <c r="DK124" s="68">
        <f t="shared" si="414"/>
        <v>0.72019999999999995</v>
      </c>
      <c r="DL124" s="69">
        <f t="shared" si="415"/>
        <v>0</v>
      </c>
      <c r="DM124" s="70" t="s">
        <v>174</v>
      </c>
      <c r="DN124" s="71" t="s">
        <v>175</v>
      </c>
      <c r="DO124" s="77">
        <f t="shared" si="416"/>
        <v>72.02</v>
      </c>
      <c r="DP124" s="75">
        <f t="shared" si="394"/>
        <v>0</v>
      </c>
      <c r="DQ124" s="71"/>
      <c r="DR124" s="68">
        <f t="shared" si="417"/>
        <v>0.72019999999999995</v>
      </c>
      <c r="DS124" s="69">
        <f t="shared" si="418"/>
        <v>0</v>
      </c>
      <c r="DT124" s="70" t="s">
        <v>174</v>
      </c>
      <c r="DU124" s="71" t="s">
        <v>175</v>
      </c>
      <c r="DV124" s="77">
        <f t="shared" si="419"/>
        <v>72.02</v>
      </c>
      <c r="DW124" s="75">
        <f t="shared" si="420"/>
        <v>0</v>
      </c>
      <c r="DX124" s="71"/>
      <c r="DY124" s="68">
        <f t="shared" si="421"/>
        <v>0.72019999999999995</v>
      </c>
      <c r="DZ124" s="69">
        <f t="shared" si="422"/>
        <v>0</v>
      </c>
      <c r="EA124" s="70" t="s">
        <v>174</v>
      </c>
      <c r="EB124" s="71" t="s">
        <v>175</v>
      </c>
      <c r="EC124" s="77">
        <f t="shared" si="423"/>
        <v>100</v>
      </c>
      <c r="ED124" s="71"/>
      <c r="EE124" s="71"/>
      <c r="EF124" s="68">
        <f t="shared" si="424"/>
        <v>1</v>
      </c>
      <c r="EG124" s="69">
        <f t="shared" si="425"/>
        <v>0</v>
      </c>
      <c r="EH124" s="70" t="s">
        <v>174</v>
      </c>
      <c r="EI124" s="71" t="s">
        <v>175</v>
      </c>
      <c r="EJ124" s="78"/>
      <c r="EK124" s="78">
        <v>2024</v>
      </c>
      <c r="EL124" s="79" t="str">
        <f>+VLOOKUP(C124,[1]Listas_desplega!$AI$22:$AJ$44,2,0)</f>
        <v>SG</v>
      </c>
      <c r="EM124" s="79" t="str">
        <f>+VLOOKUP(I124,[1]Listas_desplega!$BY$2:$BZ$7,2,0)</f>
        <v>T_2</v>
      </c>
      <c r="EN124" s="79" t="str">
        <f>+VLOOKUP(J124,[1]Listas_desplega!$BY$10:$BZ$23,2,0)</f>
        <v>T_2_C_1</v>
      </c>
      <c r="EO124" s="79" t="str">
        <f>+VLOOKUP(K124,[1]Listas_desplega!$BY$27:$BZ$54,2,0)</f>
        <v>T_2_C_1_ET_1</v>
      </c>
      <c r="EP124" s="79" t="str">
        <f>+VLOOKUP(L124,[1]Listas_desplega!$BY$57:$BZ$105,2,0)</f>
        <v>T_2_C_1_ET_1_CPT_1</v>
      </c>
      <c r="EQ124" s="80" t="str">
        <f>+VLOOKUP(M124,[1]Listas_desplega!$J$2:$K$11,2,FALSE)</f>
        <v>Eje_E_7</v>
      </c>
      <c r="ER124" s="80"/>
    </row>
    <row r="125" spans="1:148" s="81" customFormat="1" x14ac:dyDescent="0.25">
      <c r="A125" s="51" t="str">
        <f t="shared" si="337"/>
        <v>81_TRANSVERSALES_2024</v>
      </c>
      <c r="B125" s="52" t="s">
        <v>756</v>
      </c>
      <c r="C125" s="53" t="s">
        <v>893</v>
      </c>
      <c r="D125" s="53" t="s">
        <v>940</v>
      </c>
      <c r="E125" s="54" t="s">
        <v>154</v>
      </c>
      <c r="F125" s="54" t="s">
        <v>760</v>
      </c>
      <c r="G125" s="54" t="s">
        <v>941</v>
      </c>
      <c r="H125" s="90" t="s">
        <v>175</v>
      </c>
      <c r="I125" s="54" t="s">
        <v>457</v>
      </c>
      <c r="J125" s="54" t="s">
        <v>458</v>
      </c>
      <c r="K125" s="54" t="s">
        <v>459</v>
      </c>
      <c r="L125" s="54" t="s">
        <v>947</v>
      </c>
      <c r="M125" s="52" t="s">
        <v>763</v>
      </c>
      <c r="N125" s="56" t="s">
        <v>896</v>
      </c>
      <c r="O125" s="60">
        <v>81</v>
      </c>
      <c r="P125" s="90" t="s">
        <v>948</v>
      </c>
      <c r="Q125" s="58" t="s">
        <v>386</v>
      </c>
      <c r="R125" s="61" t="s">
        <v>387</v>
      </c>
      <c r="S125" s="90" t="s">
        <v>949</v>
      </c>
      <c r="T125" s="60" t="s">
        <v>181</v>
      </c>
      <c r="U125" s="57" t="s">
        <v>182</v>
      </c>
      <c r="V125" s="57">
        <v>0</v>
      </c>
      <c r="W125" s="90" t="s">
        <v>950</v>
      </c>
      <c r="X125" s="57" t="s">
        <v>171</v>
      </c>
      <c r="Y125" s="52"/>
      <c r="Z125" s="61"/>
      <c r="AA125" s="61"/>
      <c r="AB125" s="61"/>
      <c r="AC125" s="61"/>
      <c r="AD125" s="61"/>
      <c r="AE125" s="61"/>
      <c r="AF125" s="61"/>
      <c r="AG125" s="61"/>
      <c r="AH125" s="60"/>
      <c r="AI125" s="60"/>
      <c r="AJ125" s="60"/>
      <c r="AK125" s="60"/>
      <c r="AL125" s="60"/>
      <c r="AM125" s="60"/>
      <c r="AN125" s="60"/>
      <c r="AO125" s="60"/>
      <c r="AP125" s="60"/>
      <c r="AQ125" s="60"/>
      <c r="AR125" s="62"/>
      <c r="AS125" s="60"/>
      <c r="AT125" s="247">
        <v>0</v>
      </c>
      <c r="AU125" s="248">
        <v>0</v>
      </c>
      <c r="AV125" s="247">
        <v>4</v>
      </c>
      <c r="AW125" s="247">
        <v>4</v>
      </c>
      <c r="AX125" s="247">
        <v>4</v>
      </c>
      <c r="AY125" s="247">
        <v>4</v>
      </c>
      <c r="AZ125" s="176"/>
      <c r="BA125" s="176"/>
      <c r="BB125" s="176"/>
      <c r="BC125" s="178"/>
      <c r="BD125" s="177">
        <v>0</v>
      </c>
      <c r="BE125" s="170">
        <v>0</v>
      </c>
      <c r="BF125" s="171"/>
      <c r="BG125" s="68">
        <f t="shared" si="395"/>
        <v>0</v>
      </c>
      <c r="BH125" s="69">
        <f t="shared" si="396"/>
        <v>0</v>
      </c>
      <c r="BI125" s="70" t="s">
        <v>174</v>
      </c>
      <c r="BJ125" s="71" t="s">
        <v>175</v>
      </c>
      <c r="BK125" s="86">
        <v>0</v>
      </c>
      <c r="BL125" s="170">
        <v>0</v>
      </c>
      <c r="BM125" s="171"/>
      <c r="BN125" s="68">
        <f t="shared" si="397"/>
        <v>0</v>
      </c>
      <c r="BO125" s="69">
        <f t="shared" si="398"/>
        <v>0</v>
      </c>
      <c r="BP125" s="70" t="s">
        <v>174</v>
      </c>
      <c r="BQ125" s="71" t="s">
        <v>175</v>
      </c>
      <c r="BR125" s="86">
        <v>1</v>
      </c>
      <c r="BS125" s="85">
        <v>1</v>
      </c>
      <c r="BT125" s="174" t="s">
        <v>951</v>
      </c>
      <c r="BU125" s="68">
        <f t="shared" si="427"/>
        <v>0.25</v>
      </c>
      <c r="BV125" s="69">
        <f>+IF(BW125="SI",IFERROR((IF(BW125="SI",BS125,0)/AV125),"REVISAR"),0)</f>
        <v>0.25</v>
      </c>
      <c r="BW125" s="287" t="s">
        <v>186</v>
      </c>
      <c r="BX125" s="71" t="s">
        <v>175</v>
      </c>
      <c r="BY125" s="86">
        <f t="shared" si="399"/>
        <v>1</v>
      </c>
      <c r="BZ125" s="75">
        <f t="shared" si="400"/>
        <v>1</v>
      </c>
      <c r="CA125" s="71"/>
      <c r="CB125" s="68">
        <f t="shared" si="401"/>
        <v>0.25</v>
      </c>
      <c r="CC125" s="69">
        <f t="shared" si="428"/>
        <v>0</v>
      </c>
      <c r="CD125" s="70" t="s">
        <v>174</v>
      </c>
      <c r="CE125" s="71" t="s">
        <v>175</v>
      </c>
      <c r="CF125" s="86">
        <f t="shared" si="403"/>
        <v>1</v>
      </c>
      <c r="CG125" s="75">
        <f t="shared" si="390"/>
        <v>0</v>
      </c>
      <c r="CH125" s="71"/>
      <c r="CI125" s="68">
        <f t="shared" si="404"/>
        <v>0.25</v>
      </c>
      <c r="CJ125" s="69">
        <f t="shared" si="405"/>
        <v>0</v>
      </c>
      <c r="CK125" s="70" t="s">
        <v>174</v>
      </c>
      <c r="CL125" s="71" t="s">
        <v>175</v>
      </c>
      <c r="CM125" s="86">
        <v>2</v>
      </c>
      <c r="CN125" s="71"/>
      <c r="CO125" s="71"/>
      <c r="CP125" s="68">
        <f t="shared" si="406"/>
        <v>0.5</v>
      </c>
      <c r="CQ125" s="69">
        <f t="shared" si="407"/>
        <v>0</v>
      </c>
      <c r="CR125" s="70" t="s">
        <v>174</v>
      </c>
      <c r="CS125" s="71" t="s">
        <v>175</v>
      </c>
      <c r="CT125" s="86">
        <f t="shared" si="408"/>
        <v>2</v>
      </c>
      <c r="CU125" s="75">
        <f t="shared" si="392"/>
        <v>0</v>
      </c>
      <c r="CV125" s="71"/>
      <c r="CW125" s="68">
        <f t="shared" si="409"/>
        <v>0.5</v>
      </c>
      <c r="CX125" s="69">
        <f t="shared" si="410"/>
        <v>0</v>
      </c>
      <c r="CY125" s="70" t="s">
        <v>174</v>
      </c>
      <c r="CZ125" s="71" t="s">
        <v>175</v>
      </c>
      <c r="DA125" s="77">
        <f t="shared" si="411"/>
        <v>2</v>
      </c>
      <c r="DB125" s="75">
        <f t="shared" si="393"/>
        <v>0</v>
      </c>
      <c r="DC125" s="71"/>
      <c r="DD125" s="68">
        <f t="shared" si="412"/>
        <v>0.5</v>
      </c>
      <c r="DE125" s="69">
        <f t="shared" si="413"/>
        <v>0</v>
      </c>
      <c r="DF125" s="70" t="s">
        <v>174</v>
      </c>
      <c r="DG125" s="71" t="s">
        <v>175</v>
      </c>
      <c r="DH125" s="77">
        <v>3</v>
      </c>
      <c r="DI125" s="71"/>
      <c r="DJ125" s="71"/>
      <c r="DK125" s="68">
        <f t="shared" si="414"/>
        <v>0.75</v>
      </c>
      <c r="DL125" s="69">
        <f t="shared" si="415"/>
        <v>0</v>
      </c>
      <c r="DM125" s="70" t="s">
        <v>174</v>
      </c>
      <c r="DN125" s="71" t="s">
        <v>175</v>
      </c>
      <c r="DO125" s="77">
        <f t="shared" si="416"/>
        <v>3</v>
      </c>
      <c r="DP125" s="75">
        <f t="shared" si="394"/>
        <v>0</v>
      </c>
      <c r="DQ125" s="71"/>
      <c r="DR125" s="68">
        <f t="shared" si="417"/>
        <v>0.75</v>
      </c>
      <c r="DS125" s="69">
        <f t="shared" si="418"/>
        <v>0</v>
      </c>
      <c r="DT125" s="70" t="s">
        <v>174</v>
      </c>
      <c r="DU125" s="71" t="s">
        <v>175</v>
      </c>
      <c r="DV125" s="77">
        <f t="shared" si="419"/>
        <v>3</v>
      </c>
      <c r="DW125" s="75">
        <f t="shared" si="420"/>
        <v>0</v>
      </c>
      <c r="DX125" s="71"/>
      <c r="DY125" s="68">
        <f t="shared" si="421"/>
        <v>0.75</v>
      </c>
      <c r="DZ125" s="69">
        <f t="shared" si="422"/>
        <v>0</v>
      </c>
      <c r="EA125" s="70" t="s">
        <v>174</v>
      </c>
      <c r="EB125" s="71" t="s">
        <v>175</v>
      </c>
      <c r="EC125" s="77">
        <f t="shared" si="423"/>
        <v>4</v>
      </c>
      <c r="ED125" s="71"/>
      <c r="EE125" s="71"/>
      <c r="EF125" s="68">
        <f t="shared" si="424"/>
        <v>1</v>
      </c>
      <c r="EG125" s="69">
        <f t="shared" si="425"/>
        <v>0</v>
      </c>
      <c r="EH125" s="70" t="s">
        <v>174</v>
      </c>
      <c r="EI125" s="71" t="s">
        <v>175</v>
      </c>
      <c r="EJ125" s="78"/>
      <c r="EK125" s="78">
        <v>2024</v>
      </c>
      <c r="EL125" s="79" t="str">
        <f>+VLOOKUP(C125,[1]Listas_desplega!$AI$22:$AJ$44,2,0)</f>
        <v>SG</v>
      </c>
      <c r="EM125" s="79" t="str">
        <f>+VLOOKUP(I125,[1]Listas_desplega!$BY$2:$BZ$7,2,0)</f>
        <v>T_5</v>
      </c>
      <c r="EN125" s="79" t="str">
        <f>+VLOOKUP(J125,[1]Listas_desplega!$BY$10:$BZ$23,2,0)</f>
        <v>T_5_C_1</v>
      </c>
      <c r="EO125" s="79" t="str">
        <f>+VLOOKUP(K125,[1]Listas_desplega!$BY$27:$BZ$54,2,0)</f>
        <v>T_5_C_1_ET_1</v>
      </c>
      <c r="EP125" s="79" t="str">
        <f>+VLOOKUP(L125,[1]Listas_desplega!$BY$57:$BZ$105,2,0)</f>
        <v>T_5_C_1_ET_1_CPT_1</v>
      </c>
      <c r="EQ125" s="80" t="str">
        <f>+VLOOKUP(M125,[1]Listas_desplega!$J$2:$K$11,2,FALSE)</f>
        <v>Eje_E_9</v>
      </c>
      <c r="ER125" s="80"/>
    </row>
    <row r="126" spans="1:148" s="81" customFormat="1" x14ac:dyDescent="0.25">
      <c r="A126" s="51" t="str">
        <f t="shared" si="337"/>
        <v>82_TRANSVERSALES_2024</v>
      </c>
      <c r="B126" s="52" t="s">
        <v>756</v>
      </c>
      <c r="C126" s="53" t="s">
        <v>893</v>
      </c>
      <c r="D126" s="53" t="s">
        <v>952</v>
      </c>
      <c r="E126" s="54" t="s">
        <v>953</v>
      </c>
      <c r="F126" s="54" t="s">
        <v>155</v>
      </c>
      <c r="G126" s="54" t="s">
        <v>954</v>
      </c>
      <c r="H126" s="90" t="s">
        <v>175</v>
      </c>
      <c r="I126" s="54" t="s">
        <v>457</v>
      </c>
      <c r="J126" s="54" t="s">
        <v>458</v>
      </c>
      <c r="K126" s="54" t="s">
        <v>459</v>
      </c>
      <c r="L126" s="54" t="s">
        <v>762</v>
      </c>
      <c r="M126" s="52" t="s">
        <v>763</v>
      </c>
      <c r="N126" s="288" t="s">
        <v>955</v>
      </c>
      <c r="O126" s="60">
        <v>82</v>
      </c>
      <c r="P126" s="54" t="s">
        <v>956</v>
      </c>
      <c r="Q126" s="61" t="s">
        <v>165</v>
      </c>
      <c r="R126" s="61" t="s">
        <v>166</v>
      </c>
      <c r="S126" s="54" t="s">
        <v>957</v>
      </c>
      <c r="T126" s="60" t="s">
        <v>181</v>
      </c>
      <c r="U126" s="60" t="s">
        <v>182</v>
      </c>
      <c r="V126" s="60">
        <v>0</v>
      </c>
      <c r="W126" s="54" t="s">
        <v>958</v>
      </c>
      <c r="X126" s="60" t="s">
        <v>171</v>
      </c>
      <c r="Y126" s="52"/>
      <c r="Z126" s="61" t="s">
        <v>344</v>
      </c>
      <c r="AA126" s="61" t="s">
        <v>344</v>
      </c>
      <c r="AB126" s="61" t="s">
        <v>344</v>
      </c>
      <c r="AC126" s="61" t="s">
        <v>344</v>
      </c>
      <c r="AD126" s="61" t="s">
        <v>344</v>
      </c>
      <c r="AE126" s="61" t="s">
        <v>344</v>
      </c>
      <c r="AF126" s="61"/>
      <c r="AG126" s="61" t="s">
        <v>344</v>
      </c>
      <c r="AH126" s="60"/>
      <c r="AI126" s="60" t="s">
        <v>344</v>
      </c>
      <c r="AJ126" s="60"/>
      <c r="AK126" s="60" t="s">
        <v>344</v>
      </c>
      <c r="AL126" s="60"/>
      <c r="AM126" s="60" t="s">
        <v>344</v>
      </c>
      <c r="AN126" s="60" t="s">
        <v>344</v>
      </c>
      <c r="AO126" s="60" t="s">
        <v>344</v>
      </c>
      <c r="AP126" s="60" t="s">
        <v>344</v>
      </c>
      <c r="AQ126" s="60" t="s">
        <v>344</v>
      </c>
      <c r="AR126" s="62" t="s">
        <v>344</v>
      </c>
      <c r="AS126" s="60" t="s">
        <v>344</v>
      </c>
      <c r="AT126" s="176" t="s">
        <v>344</v>
      </c>
      <c r="AU126" s="194">
        <v>0</v>
      </c>
      <c r="AV126" s="176">
        <v>15</v>
      </c>
      <c r="AW126" s="176">
        <v>15</v>
      </c>
      <c r="AX126" s="176">
        <v>20</v>
      </c>
      <c r="AY126" s="176">
        <v>50</v>
      </c>
      <c r="AZ126" s="176">
        <v>0</v>
      </c>
      <c r="BA126" s="176">
        <v>0</v>
      </c>
      <c r="BB126" s="176">
        <v>0.05</v>
      </c>
      <c r="BC126" s="178">
        <v>0.05</v>
      </c>
      <c r="BD126" s="177">
        <v>0</v>
      </c>
      <c r="BE126" s="98"/>
      <c r="BF126" s="171"/>
      <c r="BG126" s="68">
        <f t="shared" si="395"/>
        <v>0</v>
      </c>
      <c r="BH126" s="69">
        <f t="shared" si="396"/>
        <v>0</v>
      </c>
      <c r="BI126" s="70" t="s">
        <v>174</v>
      </c>
      <c r="BJ126" s="71" t="s">
        <v>175</v>
      </c>
      <c r="BK126" s="86">
        <v>0</v>
      </c>
      <c r="BL126" s="75">
        <f t="shared" si="386"/>
        <v>0</v>
      </c>
      <c r="BM126" s="71"/>
      <c r="BN126" s="68">
        <f t="shared" si="397"/>
        <v>0</v>
      </c>
      <c r="BO126" s="69">
        <f t="shared" si="398"/>
        <v>0</v>
      </c>
      <c r="BP126" s="70" t="s">
        <v>174</v>
      </c>
      <c r="BQ126" s="71" t="s">
        <v>175</v>
      </c>
      <c r="BR126" s="86">
        <v>5</v>
      </c>
      <c r="BS126" s="88">
        <v>0.7</v>
      </c>
      <c r="BT126" s="289" t="s">
        <v>959</v>
      </c>
      <c r="BU126" s="68">
        <f t="shared" si="427"/>
        <v>0.33333333333333331</v>
      </c>
      <c r="BV126" s="69">
        <f t="shared" ref="BV126:BV127" si="429">+IF(BW126="SI",IFERROR((IF(BW126="SI",BS126,0)/AV126),"REVISAR"),0)</f>
        <v>4.6666666666666662E-2</v>
      </c>
      <c r="BW126" s="70" t="s">
        <v>186</v>
      </c>
      <c r="BX126" s="67" t="s">
        <v>960</v>
      </c>
      <c r="BY126" s="86">
        <f t="shared" si="399"/>
        <v>5</v>
      </c>
      <c r="BZ126" s="75">
        <f t="shared" si="400"/>
        <v>5</v>
      </c>
      <c r="CA126" s="71"/>
      <c r="CB126" s="68">
        <f t="shared" si="401"/>
        <v>0.33333333333333331</v>
      </c>
      <c r="CC126" s="69">
        <f t="shared" si="428"/>
        <v>0</v>
      </c>
      <c r="CD126" s="70" t="s">
        <v>174</v>
      </c>
      <c r="CE126" s="71" t="s">
        <v>175</v>
      </c>
      <c r="CF126" s="86">
        <f t="shared" si="403"/>
        <v>5</v>
      </c>
      <c r="CG126" s="75">
        <f t="shared" si="390"/>
        <v>0</v>
      </c>
      <c r="CH126" s="71"/>
      <c r="CI126" s="68">
        <f t="shared" si="404"/>
        <v>0.33333333333333331</v>
      </c>
      <c r="CJ126" s="69">
        <f t="shared" si="405"/>
        <v>0</v>
      </c>
      <c r="CK126" s="70" t="s">
        <v>174</v>
      </c>
      <c r="CL126" s="71" t="s">
        <v>175</v>
      </c>
      <c r="CM126" s="86">
        <v>10</v>
      </c>
      <c r="CN126" s="71"/>
      <c r="CO126" s="71"/>
      <c r="CP126" s="68">
        <f t="shared" si="406"/>
        <v>0.66666666666666663</v>
      </c>
      <c r="CQ126" s="69">
        <f t="shared" si="407"/>
        <v>0</v>
      </c>
      <c r="CR126" s="70" t="s">
        <v>174</v>
      </c>
      <c r="CS126" s="71" t="s">
        <v>175</v>
      </c>
      <c r="CT126" s="86">
        <f t="shared" si="408"/>
        <v>10</v>
      </c>
      <c r="CU126" s="75">
        <f t="shared" si="392"/>
        <v>0</v>
      </c>
      <c r="CV126" s="71"/>
      <c r="CW126" s="68">
        <f t="shared" si="409"/>
        <v>0.66666666666666663</v>
      </c>
      <c r="CX126" s="69">
        <f t="shared" si="410"/>
        <v>0</v>
      </c>
      <c r="CY126" s="70" t="s">
        <v>174</v>
      </c>
      <c r="CZ126" s="71" t="s">
        <v>175</v>
      </c>
      <c r="DA126" s="77">
        <f t="shared" si="411"/>
        <v>10</v>
      </c>
      <c r="DB126" s="75">
        <f t="shared" si="393"/>
        <v>0</v>
      </c>
      <c r="DC126" s="71"/>
      <c r="DD126" s="68">
        <f t="shared" si="412"/>
        <v>0.66666666666666663</v>
      </c>
      <c r="DE126" s="69">
        <f t="shared" si="413"/>
        <v>0</v>
      </c>
      <c r="DF126" s="70" t="s">
        <v>174</v>
      </c>
      <c r="DG126" s="71" t="s">
        <v>175</v>
      </c>
      <c r="DH126" s="77">
        <v>12</v>
      </c>
      <c r="DI126" s="71"/>
      <c r="DJ126" s="71"/>
      <c r="DK126" s="68">
        <f t="shared" si="414"/>
        <v>0.8</v>
      </c>
      <c r="DL126" s="69">
        <f t="shared" si="415"/>
        <v>0</v>
      </c>
      <c r="DM126" s="70" t="s">
        <v>174</v>
      </c>
      <c r="DN126" s="71" t="s">
        <v>175</v>
      </c>
      <c r="DO126" s="77">
        <f t="shared" si="416"/>
        <v>12</v>
      </c>
      <c r="DP126" s="75">
        <f t="shared" si="394"/>
        <v>0</v>
      </c>
      <c r="DQ126" s="71"/>
      <c r="DR126" s="68">
        <f t="shared" si="417"/>
        <v>0.8</v>
      </c>
      <c r="DS126" s="69">
        <f t="shared" si="418"/>
        <v>0</v>
      </c>
      <c r="DT126" s="70" t="s">
        <v>174</v>
      </c>
      <c r="DU126" s="71" t="s">
        <v>175</v>
      </c>
      <c r="DV126" s="77">
        <f t="shared" si="419"/>
        <v>12</v>
      </c>
      <c r="DW126" s="75">
        <f t="shared" si="420"/>
        <v>0</v>
      </c>
      <c r="DX126" s="71"/>
      <c r="DY126" s="68">
        <f t="shared" si="421"/>
        <v>0.8</v>
      </c>
      <c r="DZ126" s="69">
        <f t="shared" si="422"/>
        <v>0</v>
      </c>
      <c r="EA126" s="70" t="s">
        <v>174</v>
      </c>
      <c r="EB126" s="71" t="s">
        <v>175</v>
      </c>
      <c r="EC126" s="77">
        <f t="shared" si="423"/>
        <v>15</v>
      </c>
      <c r="ED126" s="71"/>
      <c r="EE126" s="71"/>
      <c r="EF126" s="68">
        <f t="shared" si="424"/>
        <v>1</v>
      </c>
      <c r="EG126" s="69">
        <f t="shared" si="425"/>
        <v>0</v>
      </c>
      <c r="EH126" s="70" t="s">
        <v>174</v>
      </c>
      <c r="EI126" s="71" t="s">
        <v>175</v>
      </c>
      <c r="EJ126" s="78"/>
      <c r="EK126" s="78">
        <v>2024</v>
      </c>
      <c r="EL126" s="79" t="str">
        <f>+VLOOKUP(C126,[1]Listas_desplega!$AI$22:$AJ$44,2,0)</f>
        <v>SG</v>
      </c>
      <c r="EM126" s="79" t="str">
        <f>+VLOOKUP(I126,[1]Listas_desplega!$BY$2:$BZ$7,2,0)</f>
        <v>T_5</v>
      </c>
      <c r="EN126" s="79" t="str">
        <f>+VLOOKUP(J126,[1]Listas_desplega!$BY$10:$BZ$23,2,0)</f>
        <v>T_5_C_1</v>
      </c>
      <c r="EO126" s="79" t="str">
        <f>+VLOOKUP(K126,[1]Listas_desplega!$BY$27:$BZ$54,2,0)</f>
        <v>T_5_C_1_ET_1</v>
      </c>
      <c r="EP126" s="79" t="str">
        <f>+VLOOKUP(L126,[1]Listas_desplega!$BY$57:$BZ$105,2,0)</f>
        <v>T_5_C_1_ET_1_CPT_6</v>
      </c>
      <c r="EQ126" s="80" t="str">
        <f>+VLOOKUP(M126,[1]Listas_desplega!$J$2:$K$11,2,FALSE)</f>
        <v>Eje_E_9</v>
      </c>
      <c r="ER126" s="80"/>
    </row>
    <row r="127" spans="1:148" s="81" customFormat="1" x14ac:dyDescent="0.25">
      <c r="A127" s="51" t="str">
        <f t="shared" si="337"/>
        <v>83_TRANSVERSALES_2024</v>
      </c>
      <c r="B127" s="52" t="s">
        <v>756</v>
      </c>
      <c r="C127" s="53" t="s">
        <v>893</v>
      </c>
      <c r="D127" s="53" t="s">
        <v>952</v>
      </c>
      <c r="E127" s="54" t="s">
        <v>953</v>
      </c>
      <c r="F127" s="54" t="s">
        <v>155</v>
      </c>
      <c r="G127" s="54" t="s">
        <v>954</v>
      </c>
      <c r="H127" s="90" t="s">
        <v>175</v>
      </c>
      <c r="I127" s="54" t="s">
        <v>457</v>
      </c>
      <c r="J127" s="54" t="s">
        <v>458</v>
      </c>
      <c r="K127" s="54" t="s">
        <v>459</v>
      </c>
      <c r="L127" s="54" t="s">
        <v>762</v>
      </c>
      <c r="M127" s="52" t="s">
        <v>763</v>
      </c>
      <c r="N127" s="288" t="s">
        <v>955</v>
      </c>
      <c r="O127" s="60">
        <v>83</v>
      </c>
      <c r="P127" s="54" t="s">
        <v>961</v>
      </c>
      <c r="Q127" s="61" t="s">
        <v>165</v>
      </c>
      <c r="R127" s="60" t="s">
        <v>212</v>
      </c>
      <c r="S127" s="54" t="s">
        <v>962</v>
      </c>
      <c r="T127" s="60" t="s">
        <v>181</v>
      </c>
      <c r="U127" s="60" t="s">
        <v>182</v>
      </c>
      <c r="V127" s="60">
        <v>0</v>
      </c>
      <c r="W127" s="54" t="s">
        <v>963</v>
      </c>
      <c r="X127" s="60" t="s">
        <v>171</v>
      </c>
      <c r="Y127" s="52"/>
      <c r="Z127" s="61" t="s">
        <v>344</v>
      </c>
      <c r="AA127" s="61" t="s">
        <v>344</v>
      </c>
      <c r="AB127" s="61" t="s">
        <v>344</v>
      </c>
      <c r="AC127" s="61" t="s">
        <v>344</v>
      </c>
      <c r="AD127" s="61" t="s">
        <v>344</v>
      </c>
      <c r="AE127" s="61" t="s">
        <v>344</v>
      </c>
      <c r="AF127" s="61" t="s">
        <v>344</v>
      </c>
      <c r="AG127" s="61" t="s">
        <v>344</v>
      </c>
      <c r="AH127" s="60" t="s">
        <v>344</v>
      </c>
      <c r="AI127" s="60" t="s">
        <v>344</v>
      </c>
      <c r="AJ127" s="60" t="s">
        <v>344</v>
      </c>
      <c r="AK127" s="60" t="s">
        <v>344</v>
      </c>
      <c r="AL127" s="60" t="s">
        <v>344</v>
      </c>
      <c r="AM127" s="60" t="s">
        <v>344</v>
      </c>
      <c r="AN127" s="60" t="s">
        <v>344</v>
      </c>
      <c r="AO127" s="60" t="s">
        <v>344</v>
      </c>
      <c r="AP127" s="60" t="s">
        <v>344</v>
      </c>
      <c r="AQ127" s="60" t="s">
        <v>344</v>
      </c>
      <c r="AR127" s="62" t="s">
        <v>344</v>
      </c>
      <c r="AS127" s="60" t="s">
        <v>344</v>
      </c>
      <c r="AT127" s="176" t="s">
        <v>344</v>
      </c>
      <c r="AU127" s="194">
        <v>0</v>
      </c>
      <c r="AV127" s="228">
        <v>70</v>
      </c>
      <c r="AW127" s="228">
        <v>85</v>
      </c>
      <c r="AX127" s="228">
        <v>100</v>
      </c>
      <c r="AY127" s="228">
        <v>100</v>
      </c>
      <c r="AZ127" s="228">
        <v>0</v>
      </c>
      <c r="BA127" s="228">
        <v>0</v>
      </c>
      <c r="BB127" s="228">
        <v>15</v>
      </c>
      <c r="BC127" s="229">
        <v>15</v>
      </c>
      <c r="BD127" s="177">
        <v>0</v>
      </c>
      <c r="BE127" s="98"/>
      <c r="BF127" s="171"/>
      <c r="BG127" s="68">
        <f t="shared" si="395"/>
        <v>0</v>
      </c>
      <c r="BH127" s="69">
        <f t="shared" si="396"/>
        <v>0</v>
      </c>
      <c r="BI127" s="70" t="s">
        <v>174</v>
      </c>
      <c r="BJ127" s="71" t="s">
        <v>175</v>
      </c>
      <c r="BK127" s="86">
        <v>0</v>
      </c>
      <c r="BL127" s="75">
        <f t="shared" si="386"/>
        <v>0</v>
      </c>
      <c r="BM127" s="71"/>
      <c r="BN127" s="68">
        <f t="shared" si="397"/>
        <v>0</v>
      </c>
      <c r="BO127" s="69">
        <f t="shared" si="398"/>
        <v>0</v>
      </c>
      <c r="BP127" s="70" t="s">
        <v>174</v>
      </c>
      <c r="BQ127" s="71" t="s">
        <v>175</v>
      </c>
      <c r="BR127" s="86">
        <v>15</v>
      </c>
      <c r="BS127" s="88">
        <v>0</v>
      </c>
      <c r="BT127" s="289" t="s">
        <v>964</v>
      </c>
      <c r="BU127" s="68">
        <f t="shared" si="427"/>
        <v>0.21428571428571427</v>
      </c>
      <c r="BV127" s="69">
        <f t="shared" si="429"/>
        <v>0</v>
      </c>
      <c r="BW127" s="70" t="s">
        <v>186</v>
      </c>
      <c r="BX127" s="67" t="s">
        <v>960</v>
      </c>
      <c r="BY127" s="86">
        <f t="shared" si="399"/>
        <v>15</v>
      </c>
      <c r="BZ127" s="75">
        <f t="shared" si="400"/>
        <v>15</v>
      </c>
      <c r="CA127" s="71"/>
      <c r="CB127" s="68">
        <f t="shared" si="401"/>
        <v>0.21428571428571427</v>
      </c>
      <c r="CC127" s="69">
        <f t="shared" si="428"/>
        <v>0</v>
      </c>
      <c r="CD127" s="70" t="s">
        <v>174</v>
      </c>
      <c r="CE127" s="71" t="s">
        <v>175</v>
      </c>
      <c r="CF127" s="86">
        <f t="shared" si="403"/>
        <v>15</v>
      </c>
      <c r="CG127" s="75">
        <f t="shared" si="390"/>
        <v>0</v>
      </c>
      <c r="CH127" s="71"/>
      <c r="CI127" s="68">
        <f t="shared" si="404"/>
        <v>0.21428571428571427</v>
      </c>
      <c r="CJ127" s="69">
        <f t="shared" si="405"/>
        <v>0</v>
      </c>
      <c r="CK127" s="70" t="s">
        <v>174</v>
      </c>
      <c r="CL127" s="71" t="s">
        <v>175</v>
      </c>
      <c r="CM127" s="86">
        <v>35</v>
      </c>
      <c r="CN127" s="71"/>
      <c r="CO127" s="71"/>
      <c r="CP127" s="68">
        <f t="shared" si="406"/>
        <v>0.5</v>
      </c>
      <c r="CQ127" s="69">
        <f t="shared" si="407"/>
        <v>0</v>
      </c>
      <c r="CR127" s="70" t="s">
        <v>174</v>
      </c>
      <c r="CS127" s="71" t="s">
        <v>175</v>
      </c>
      <c r="CT127" s="86">
        <f t="shared" si="408"/>
        <v>35</v>
      </c>
      <c r="CU127" s="75">
        <f t="shared" si="392"/>
        <v>0</v>
      </c>
      <c r="CV127" s="71"/>
      <c r="CW127" s="68">
        <f t="shared" si="409"/>
        <v>0.5</v>
      </c>
      <c r="CX127" s="69">
        <f t="shared" si="410"/>
        <v>0</v>
      </c>
      <c r="CY127" s="70" t="s">
        <v>174</v>
      </c>
      <c r="CZ127" s="71" t="s">
        <v>175</v>
      </c>
      <c r="DA127" s="77">
        <f t="shared" si="411"/>
        <v>35</v>
      </c>
      <c r="DB127" s="75">
        <f t="shared" si="393"/>
        <v>0</v>
      </c>
      <c r="DC127" s="71"/>
      <c r="DD127" s="68">
        <f t="shared" si="412"/>
        <v>0.5</v>
      </c>
      <c r="DE127" s="69">
        <f t="shared" si="413"/>
        <v>0</v>
      </c>
      <c r="DF127" s="70" t="s">
        <v>174</v>
      </c>
      <c r="DG127" s="71" t="s">
        <v>175</v>
      </c>
      <c r="DH127" s="77">
        <v>55</v>
      </c>
      <c r="DI127" s="71"/>
      <c r="DJ127" s="71"/>
      <c r="DK127" s="68">
        <f t="shared" si="414"/>
        <v>0.7857142857142857</v>
      </c>
      <c r="DL127" s="69">
        <f t="shared" si="415"/>
        <v>0</v>
      </c>
      <c r="DM127" s="70" t="s">
        <v>174</v>
      </c>
      <c r="DN127" s="71" t="s">
        <v>175</v>
      </c>
      <c r="DO127" s="77">
        <f t="shared" si="416"/>
        <v>55</v>
      </c>
      <c r="DP127" s="75">
        <f t="shared" si="394"/>
        <v>0</v>
      </c>
      <c r="DQ127" s="71"/>
      <c r="DR127" s="68">
        <f t="shared" si="417"/>
        <v>0.7857142857142857</v>
      </c>
      <c r="DS127" s="69">
        <f t="shared" si="418"/>
        <v>0</v>
      </c>
      <c r="DT127" s="70" t="s">
        <v>174</v>
      </c>
      <c r="DU127" s="71" t="s">
        <v>175</v>
      </c>
      <c r="DV127" s="77">
        <f t="shared" si="419"/>
        <v>55</v>
      </c>
      <c r="DW127" s="75">
        <f t="shared" si="420"/>
        <v>0</v>
      </c>
      <c r="DX127" s="71"/>
      <c r="DY127" s="68">
        <f t="shared" si="421"/>
        <v>0.7857142857142857</v>
      </c>
      <c r="DZ127" s="69">
        <f t="shared" si="422"/>
        <v>0</v>
      </c>
      <c r="EA127" s="70" t="s">
        <v>174</v>
      </c>
      <c r="EB127" s="71" t="s">
        <v>175</v>
      </c>
      <c r="EC127" s="77">
        <f t="shared" si="423"/>
        <v>70</v>
      </c>
      <c r="ED127" s="71"/>
      <c r="EE127" s="71"/>
      <c r="EF127" s="68">
        <f t="shared" si="424"/>
        <v>1</v>
      </c>
      <c r="EG127" s="69">
        <f t="shared" si="425"/>
        <v>0</v>
      </c>
      <c r="EH127" s="70" t="s">
        <v>174</v>
      </c>
      <c r="EI127" s="71" t="s">
        <v>175</v>
      </c>
      <c r="EJ127" s="78"/>
      <c r="EK127" s="78">
        <v>2024</v>
      </c>
      <c r="EL127" s="79" t="str">
        <f>+VLOOKUP(C127,[1]Listas_desplega!$AI$22:$AJ$44,2,0)</f>
        <v>SG</v>
      </c>
      <c r="EM127" s="79" t="str">
        <f>+VLOOKUP(I127,[1]Listas_desplega!$BY$2:$BZ$7,2,0)</f>
        <v>T_5</v>
      </c>
      <c r="EN127" s="79" t="str">
        <f>+VLOOKUP(J127,[1]Listas_desplega!$BY$10:$BZ$23,2,0)</f>
        <v>T_5_C_1</v>
      </c>
      <c r="EO127" s="79" t="str">
        <f>+VLOOKUP(K127,[1]Listas_desplega!$BY$27:$BZ$54,2,0)</f>
        <v>T_5_C_1_ET_1</v>
      </c>
      <c r="EP127" s="79" t="str">
        <f>+VLOOKUP(L127,[1]Listas_desplega!$BY$57:$BZ$105,2,0)</f>
        <v>T_5_C_1_ET_1_CPT_6</v>
      </c>
      <c r="EQ127" s="80" t="str">
        <f>+VLOOKUP(M127,[1]Listas_desplega!$J$2:$K$11,2,FALSE)</f>
        <v>Eje_E_9</v>
      </c>
      <c r="ER127" s="80"/>
    </row>
    <row r="128" spans="1:148" s="81" customFormat="1" x14ac:dyDescent="0.25">
      <c r="A128" s="51" t="str">
        <f t="shared" si="337"/>
        <v>84_TRANSVERSALES_2024</v>
      </c>
      <c r="B128" s="52" t="s">
        <v>756</v>
      </c>
      <c r="C128" s="53" t="s">
        <v>893</v>
      </c>
      <c r="D128" s="53" t="s">
        <v>952</v>
      </c>
      <c r="E128" s="54" t="s">
        <v>953</v>
      </c>
      <c r="F128" s="54" t="s">
        <v>155</v>
      </c>
      <c r="G128" s="54" t="s">
        <v>954</v>
      </c>
      <c r="H128" s="90" t="s">
        <v>175</v>
      </c>
      <c r="I128" s="54" t="s">
        <v>457</v>
      </c>
      <c r="J128" s="54" t="s">
        <v>458</v>
      </c>
      <c r="K128" s="54" t="s">
        <v>459</v>
      </c>
      <c r="L128" s="54" t="s">
        <v>762</v>
      </c>
      <c r="M128" s="52" t="s">
        <v>763</v>
      </c>
      <c r="N128" s="288" t="s">
        <v>955</v>
      </c>
      <c r="O128" s="60">
        <v>84</v>
      </c>
      <c r="P128" s="54" t="s">
        <v>965</v>
      </c>
      <c r="Q128" s="61" t="s">
        <v>211</v>
      </c>
      <c r="R128" s="60" t="s">
        <v>369</v>
      </c>
      <c r="S128" s="54" t="s">
        <v>966</v>
      </c>
      <c r="T128" s="60" t="s">
        <v>181</v>
      </c>
      <c r="U128" s="60" t="s">
        <v>435</v>
      </c>
      <c r="V128" s="60">
        <v>0</v>
      </c>
      <c r="W128" s="54" t="s">
        <v>967</v>
      </c>
      <c r="X128" s="60" t="s">
        <v>171</v>
      </c>
      <c r="Y128" s="52"/>
      <c r="Z128" s="61" t="s">
        <v>344</v>
      </c>
      <c r="AA128" s="61" t="s">
        <v>344</v>
      </c>
      <c r="AB128" s="61" t="s">
        <v>344</v>
      </c>
      <c r="AC128" s="61" t="s">
        <v>344</v>
      </c>
      <c r="AD128" s="61" t="s">
        <v>344</v>
      </c>
      <c r="AE128" s="61" t="s">
        <v>344</v>
      </c>
      <c r="AF128" s="61" t="s">
        <v>344</v>
      </c>
      <c r="AG128" s="61" t="s">
        <v>344</v>
      </c>
      <c r="AH128" s="60" t="s">
        <v>344</v>
      </c>
      <c r="AI128" s="60" t="s">
        <v>344</v>
      </c>
      <c r="AJ128" s="60" t="s">
        <v>344</v>
      </c>
      <c r="AK128" s="60" t="s">
        <v>344</v>
      </c>
      <c r="AL128" s="60" t="s">
        <v>344</v>
      </c>
      <c r="AM128" s="60" t="s">
        <v>344</v>
      </c>
      <c r="AN128" s="60" t="s">
        <v>344</v>
      </c>
      <c r="AO128" s="60" t="s">
        <v>344</v>
      </c>
      <c r="AP128" s="60" t="s">
        <v>344</v>
      </c>
      <c r="AQ128" s="60" t="s">
        <v>344</v>
      </c>
      <c r="AR128" s="62" t="s">
        <v>344</v>
      </c>
      <c r="AS128" s="60" t="s">
        <v>344</v>
      </c>
      <c r="AT128" s="290">
        <v>0</v>
      </c>
      <c r="AU128" s="194">
        <v>0</v>
      </c>
      <c r="AV128" s="228">
        <v>9</v>
      </c>
      <c r="AW128" s="228">
        <v>8</v>
      </c>
      <c r="AX128" s="228">
        <v>7</v>
      </c>
      <c r="AY128" s="228">
        <v>7</v>
      </c>
      <c r="AZ128" s="228">
        <v>10</v>
      </c>
      <c r="BA128" s="228">
        <v>10</v>
      </c>
      <c r="BB128" s="228">
        <v>10</v>
      </c>
      <c r="BC128" s="229">
        <v>10</v>
      </c>
      <c r="BD128" s="77">
        <v>9</v>
      </c>
      <c r="BE128" s="99">
        <v>8</v>
      </c>
      <c r="BF128" s="289" t="s">
        <v>968</v>
      </c>
      <c r="BG128" s="68">
        <f>IFERROR((-BD128+$AT128)/(-$AV128+$AT128),0)</f>
        <v>1</v>
      </c>
      <c r="BH128" s="69">
        <f>+IF(BI128="SI",IFERROR((((IF(BI128="SI",(-BE128+AT128),0)))/(-AV128+ATS128)),0),0)</f>
        <v>0</v>
      </c>
      <c r="BI128" s="245" t="s">
        <v>205</v>
      </c>
      <c r="BJ128" s="291" t="s">
        <v>969</v>
      </c>
      <c r="BK128" s="86">
        <v>9</v>
      </c>
      <c r="BL128" s="71">
        <v>10</v>
      </c>
      <c r="BM128" s="71" t="s">
        <v>970</v>
      </c>
      <c r="BN128" s="68">
        <f>IFERROR((-BK128+$AT128)/(-$AV128+$AT128),0)</f>
        <v>1</v>
      </c>
      <c r="BO128" s="69">
        <f>+IF(BP128="SI",IFERROR((((IF(BP128="SI",(-BL128+AT128),0)))/(-AV128+ATS128)),"REVISAR"),0)</f>
        <v>0</v>
      </c>
      <c r="BP128" s="245" t="s">
        <v>205</v>
      </c>
      <c r="BQ128" s="291" t="s">
        <v>971</v>
      </c>
      <c r="BR128" s="148">
        <v>9</v>
      </c>
      <c r="BS128" s="71">
        <v>8</v>
      </c>
      <c r="BT128" s="174" t="s">
        <v>972</v>
      </c>
      <c r="BU128" s="68">
        <f>IFERROR((-BR128+$AT128)/(-$AV128+$AT128),0)</f>
        <v>1</v>
      </c>
      <c r="BV128" s="69">
        <f>+IF(BW128="SI",IFERROR((((IF(BW128="SI",(-BS128+AT128),0)))/(-AV128+ATS128)),"REVISAR"),0)</f>
        <v>0.88888888888888884</v>
      </c>
      <c r="BW128" s="70" t="s">
        <v>186</v>
      </c>
      <c r="BX128" s="67" t="s">
        <v>960</v>
      </c>
      <c r="BY128" s="86">
        <v>9</v>
      </c>
      <c r="BZ128" s="71"/>
      <c r="CA128" s="71"/>
      <c r="CB128" s="68">
        <f>IFERROR((-BY128+$AT128)/(-$AV128+$AT128),0)</f>
        <v>1</v>
      </c>
      <c r="CC128" s="69">
        <f>+IF(CD128="SI",IFERROR((((IF(CD128="SI",(-BZ128+AT128),0)))/(-AV128+ATS128)),"REVISAR"),0)</f>
        <v>0</v>
      </c>
      <c r="CD128" s="70" t="s">
        <v>174</v>
      </c>
      <c r="CE128" s="71" t="s">
        <v>175</v>
      </c>
      <c r="CF128" s="86">
        <v>9</v>
      </c>
      <c r="CG128" s="71"/>
      <c r="CH128" s="71"/>
      <c r="CI128" s="68">
        <f>IFERROR((-CF128+$AT128)/(-$AV128+$AT128),0)</f>
        <v>1</v>
      </c>
      <c r="CJ128" s="69">
        <f>+IF(CK128="SI",IFERROR((((IF(CK128="SI",(-CG128+AT128),0)))/(-AV128+ATS128)),"REVISAR"),0)</f>
        <v>0</v>
      </c>
      <c r="CK128" s="70" t="s">
        <v>174</v>
      </c>
      <c r="CL128" s="71" t="s">
        <v>175</v>
      </c>
      <c r="CM128" s="86">
        <v>9</v>
      </c>
      <c r="CN128" s="71"/>
      <c r="CO128" s="71"/>
      <c r="CP128" s="68">
        <f>IFERROR((-CM128+$AT128)/(-$AV128+$AT128),0)</f>
        <v>1</v>
      </c>
      <c r="CQ128" s="69">
        <f>+IF(CR128="SI",IFERROR((((IF(CR128="SI",(-CN128+AT128),0)))/(-AV128+ATS128)),"REVISAR"),0)</f>
        <v>0</v>
      </c>
      <c r="CR128" s="70" t="s">
        <v>174</v>
      </c>
      <c r="CS128" s="71" t="s">
        <v>175</v>
      </c>
      <c r="CT128" s="98">
        <v>9</v>
      </c>
      <c r="CU128" s="71"/>
      <c r="CV128" s="71"/>
      <c r="CW128" s="68">
        <f>IFERROR((-CT128+$AT128)/(-$AV128+$AT128),0)</f>
        <v>1</v>
      </c>
      <c r="CX128" s="69">
        <f>+IF(CY128="SI",IFERROR((((IF(CY128="SI",(-CU128+AT128),0)))/(-AV128+ATS128)),"REVISAR"),0)</f>
        <v>0</v>
      </c>
      <c r="CY128" s="70" t="s">
        <v>174</v>
      </c>
      <c r="CZ128" s="71" t="s">
        <v>175</v>
      </c>
      <c r="DA128" s="98">
        <v>9</v>
      </c>
      <c r="DB128" s="71"/>
      <c r="DC128" s="71"/>
      <c r="DD128" s="68">
        <f>IFERROR((-DA128+$AT128)/(-$AV128+$AT128),0)</f>
        <v>1</v>
      </c>
      <c r="DE128" s="69">
        <f>+IF(DF128="SI",IFERROR((((IF(DF128="SI",(-DB128+AT128),0)))/(-AV128+ATS128)),"REVISAR"),0)</f>
        <v>0</v>
      </c>
      <c r="DF128" s="70" t="s">
        <v>174</v>
      </c>
      <c r="DG128" s="71" t="s">
        <v>175</v>
      </c>
      <c r="DH128" s="77">
        <v>9</v>
      </c>
      <c r="DI128" s="71"/>
      <c r="DJ128" s="71"/>
      <c r="DK128" s="68">
        <f>IFERROR((-DH128+$AT128)/(-$AV128+$AT128),0)</f>
        <v>1</v>
      </c>
      <c r="DL128" s="69">
        <f>+IF(DM128="SI",IFERROR((((IF(DM128="SI",(-DI128+AT128),0)))/(-AV128+ATS128)),"REVISAR"),0)</f>
        <v>0</v>
      </c>
      <c r="DM128" s="70" t="s">
        <v>174</v>
      </c>
      <c r="DN128" s="71" t="s">
        <v>175</v>
      </c>
      <c r="DO128" s="77">
        <v>9</v>
      </c>
      <c r="DP128" s="71"/>
      <c r="DQ128" s="71"/>
      <c r="DR128" s="68">
        <f>IFERROR((-DO128+$AT128)/(-$AV128+$AT128),0)</f>
        <v>1</v>
      </c>
      <c r="DS128" s="69">
        <f>+IF(DT128="SI",IFERROR((((IF(DT128="SI",(-DP128+AT128),0)))/(-AV128+ATS128)),"REVISAR"),0)</f>
        <v>0</v>
      </c>
      <c r="DT128" s="70" t="s">
        <v>174</v>
      </c>
      <c r="DU128" s="71" t="s">
        <v>175</v>
      </c>
      <c r="DV128" s="77">
        <v>9</v>
      </c>
      <c r="DW128" s="71"/>
      <c r="DX128" s="71"/>
      <c r="DY128" s="68">
        <f>IFERROR((-DV128+$AT128)/(-$AV128+$AT128),0)</f>
        <v>1</v>
      </c>
      <c r="DZ128" s="69">
        <f>+IF(EA128="SI",IFERROR((((IF(EA128="SI",(-DW128+AT128),0)))/(-AV128+ATS128)),"REVISAR"),0)</f>
        <v>0</v>
      </c>
      <c r="EA128" s="70" t="s">
        <v>174</v>
      </c>
      <c r="EB128" s="71" t="s">
        <v>175</v>
      </c>
      <c r="EC128" s="77">
        <v>9</v>
      </c>
      <c r="ED128" s="71"/>
      <c r="EE128" s="71"/>
      <c r="EF128" s="68">
        <f>IFERROR((-EC128+$AT128)/(-$AV128+$AT128),0)</f>
        <v>1</v>
      </c>
      <c r="EG128" s="69">
        <f>+IF(EH128="SI",IFERROR((((IF(EH128="SI",(-ED128+AT128),0)))/(-AV128+ATS128)),"REVISAR"),0)</f>
        <v>0</v>
      </c>
      <c r="EH128" s="70" t="s">
        <v>174</v>
      </c>
      <c r="EI128" s="71" t="s">
        <v>175</v>
      </c>
      <c r="EJ128" s="80"/>
      <c r="EK128" s="78">
        <v>2024</v>
      </c>
      <c r="EL128" s="79" t="str">
        <f>+VLOOKUP(C128,[1]Listas_desplega!$AI$22:$AJ$44,2,0)</f>
        <v>SG</v>
      </c>
      <c r="EM128" s="79" t="str">
        <f>+VLOOKUP(I128,[1]Listas_desplega!$BY$2:$BZ$7,2,0)</f>
        <v>T_5</v>
      </c>
      <c r="EN128" s="79" t="str">
        <f>+VLOOKUP(J128,[1]Listas_desplega!$BY$10:$BZ$23,2,0)</f>
        <v>T_5_C_1</v>
      </c>
      <c r="EO128" s="79" t="str">
        <f>+VLOOKUP(K128,[1]Listas_desplega!$BY$27:$BZ$54,2,0)</f>
        <v>T_5_C_1_ET_1</v>
      </c>
      <c r="EP128" s="79" t="str">
        <f>+VLOOKUP(L128,[1]Listas_desplega!$BY$57:$BZ$105,2,0)</f>
        <v>T_5_C_1_ET_1_CPT_6</v>
      </c>
      <c r="EQ128" s="80" t="str">
        <f>+VLOOKUP(M128,[1]Listas_desplega!$J$2:$K$11,2,FALSE)</f>
        <v>Eje_E_9</v>
      </c>
      <c r="ER128" s="80"/>
    </row>
    <row r="129" spans="1:148" s="81" customFormat="1" x14ac:dyDescent="0.25">
      <c r="A129" s="51" t="str">
        <f t="shared" si="337"/>
        <v>85_TRANSVERSALES_2024</v>
      </c>
      <c r="B129" s="52" t="s">
        <v>756</v>
      </c>
      <c r="C129" s="53" t="s">
        <v>893</v>
      </c>
      <c r="D129" s="53" t="s">
        <v>973</v>
      </c>
      <c r="E129" s="54" t="s">
        <v>570</v>
      </c>
      <c r="F129" s="54" t="s">
        <v>812</v>
      </c>
      <c r="G129" s="54" t="s">
        <v>974</v>
      </c>
      <c r="H129" s="90" t="s">
        <v>175</v>
      </c>
      <c r="I129" s="54" t="s">
        <v>457</v>
      </c>
      <c r="J129" s="54" t="s">
        <v>458</v>
      </c>
      <c r="K129" s="54" t="s">
        <v>459</v>
      </c>
      <c r="L129" s="54" t="s">
        <v>800</v>
      </c>
      <c r="M129" s="52" t="s">
        <v>763</v>
      </c>
      <c r="N129" s="56" t="s">
        <v>974</v>
      </c>
      <c r="O129" s="60">
        <v>85</v>
      </c>
      <c r="P129" s="54" t="s">
        <v>975</v>
      </c>
      <c r="Q129" s="61" t="s">
        <v>165</v>
      </c>
      <c r="R129" s="57" t="s">
        <v>496</v>
      </c>
      <c r="S129" s="54" t="s">
        <v>976</v>
      </c>
      <c r="T129" s="60" t="s">
        <v>181</v>
      </c>
      <c r="U129" s="60" t="s">
        <v>169</v>
      </c>
      <c r="V129" s="60">
        <v>0</v>
      </c>
      <c r="W129" s="54" t="s">
        <v>977</v>
      </c>
      <c r="X129" s="60" t="s">
        <v>171</v>
      </c>
      <c r="Y129" s="52"/>
      <c r="Z129" s="61"/>
      <c r="AA129" s="61"/>
      <c r="AB129" s="61"/>
      <c r="AC129" s="61"/>
      <c r="AD129" s="61"/>
      <c r="AE129" s="61"/>
      <c r="AF129" s="61"/>
      <c r="AG129" s="61"/>
      <c r="AH129" s="60"/>
      <c r="AI129" s="60"/>
      <c r="AJ129" s="60"/>
      <c r="AK129" s="60"/>
      <c r="AL129" s="60"/>
      <c r="AM129" s="60"/>
      <c r="AN129" s="60"/>
      <c r="AO129" s="60"/>
      <c r="AP129" s="60"/>
      <c r="AQ129" s="60"/>
      <c r="AR129" s="62"/>
      <c r="AS129" s="60"/>
      <c r="AT129" s="194">
        <v>100</v>
      </c>
      <c r="AU129" s="182">
        <v>100</v>
      </c>
      <c r="AV129" s="194">
        <v>100</v>
      </c>
      <c r="AW129" s="194">
        <v>100</v>
      </c>
      <c r="AX129" s="194">
        <v>100</v>
      </c>
      <c r="AY129" s="182">
        <v>100</v>
      </c>
      <c r="AZ129" s="194"/>
      <c r="BA129" s="194"/>
      <c r="BB129" s="194"/>
      <c r="BC129" s="252"/>
      <c r="BD129" s="76">
        <v>0</v>
      </c>
      <c r="BE129" s="164"/>
      <c r="BF129" s="71"/>
      <c r="BG129" s="68">
        <f t="shared" ref="BG129:BG132" si="430">IFERROR(BD129/AV129,0)</f>
        <v>0</v>
      </c>
      <c r="BH129" s="69">
        <f t="shared" ref="BH129:BH132" si="431">+IF(BI129="SI",IFERROR((IF(BI129="SI",BE129,0)/AV129),"REVISAR"),0)</f>
        <v>0</v>
      </c>
      <c r="BI129" s="70" t="s">
        <v>186</v>
      </c>
      <c r="BJ129" s="174" t="s">
        <v>818</v>
      </c>
      <c r="BK129" s="86">
        <v>0</v>
      </c>
      <c r="BL129" s="75">
        <f t="shared" ref="BL129:BL131" si="432">IF(BI129="SI",BE129,0)</f>
        <v>0</v>
      </c>
      <c r="BM129" s="71"/>
      <c r="BN129" s="68">
        <f t="shared" ref="BN129:BN132" si="433">+IFERROR(BK129/AV129,0)</f>
        <v>0</v>
      </c>
      <c r="BO129" s="69">
        <f t="shared" ref="BO129:BO132" si="434">+IF(BP129="SI",IFERROR((IF(BP129="SI",BL129,0)/AV129),"REVISAR"),0)</f>
        <v>0</v>
      </c>
      <c r="BP129" s="70" t="s">
        <v>186</v>
      </c>
      <c r="BQ129" s="174" t="s">
        <v>769</v>
      </c>
      <c r="BR129" s="86">
        <v>0</v>
      </c>
      <c r="BS129" s="75">
        <f t="shared" ref="BS129:BS131" si="435">IF(BP129="SI",BL129,0)</f>
        <v>0</v>
      </c>
      <c r="BT129" s="71"/>
      <c r="BU129" s="68">
        <f t="shared" ref="BU129:BU132" si="436">IFERROR(BR129/AV129,0)</f>
        <v>0</v>
      </c>
      <c r="BV129" s="69">
        <f t="shared" ref="BV129:BV132" si="437">+IF(BW129="SI",IFERROR((IF(BW129="SI",BS129,0)/AV129),"REVISAR"),0)</f>
        <v>0</v>
      </c>
      <c r="BW129" s="287" t="s">
        <v>186</v>
      </c>
      <c r="BX129" s="174" t="s">
        <v>978</v>
      </c>
      <c r="BY129" s="86">
        <v>0</v>
      </c>
      <c r="BZ129" s="75">
        <f t="shared" ref="BZ129:BZ131" si="438">IF(BW129="SI",BS129,0)</f>
        <v>0</v>
      </c>
      <c r="CA129" s="71"/>
      <c r="CB129" s="68">
        <f t="shared" ref="CB129:CB132" si="439">IFERROR(BY129/$AV129,0)</f>
        <v>0</v>
      </c>
      <c r="CC129" s="69">
        <f t="shared" ref="CC129:CC132" si="440">+IF(CD129="SI",IFERROR((IF(CD129="SI",BZ129,0)/AV129),"REVISAR"),0)</f>
        <v>0</v>
      </c>
      <c r="CD129" s="70" t="s">
        <v>174</v>
      </c>
      <c r="CE129" s="71" t="s">
        <v>175</v>
      </c>
      <c r="CF129" s="76">
        <v>0</v>
      </c>
      <c r="CG129" s="75">
        <f t="shared" ref="CG129:CG131" si="441">IF(CD129="SI",BZ129,0)</f>
        <v>0</v>
      </c>
      <c r="CH129" s="71"/>
      <c r="CI129" s="68">
        <f t="shared" ref="CI129:CI132" si="442">IFERROR(CF129/$AV129,0)</f>
        <v>0</v>
      </c>
      <c r="CJ129" s="69">
        <f t="shared" ref="CJ129:CJ132" si="443">+IF(CK129="SI",IFERROR((IF(CK129="SI",CG129,0)/AV129),"REVISAR"),0)</f>
        <v>0</v>
      </c>
      <c r="CK129" s="70" t="s">
        <v>174</v>
      </c>
      <c r="CL129" s="71" t="s">
        <v>175</v>
      </c>
      <c r="CM129" s="77">
        <v>50</v>
      </c>
      <c r="CN129" s="71"/>
      <c r="CO129" s="71"/>
      <c r="CP129" s="68">
        <f t="shared" ref="CP129:CP132" si="444">IFERROR(CM129/$AV129,0)</f>
        <v>0.5</v>
      </c>
      <c r="CQ129" s="69">
        <f t="shared" ref="CQ129:CQ132" si="445">+IF(CR129="SI",IFERROR((IF(CR129="SI",CN129,0)/AV129),"REVISAR"),0)</f>
        <v>0</v>
      </c>
      <c r="CR129" s="70" t="s">
        <v>174</v>
      </c>
      <c r="CS129" s="71" t="s">
        <v>175</v>
      </c>
      <c r="CT129" s="292">
        <f>+CM129</f>
        <v>50</v>
      </c>
      <c r="CU129" s="75">
        <f t="shared" ref="CU129:CU131" si="446">IF(CR129="SI",CN129,0)</f>
        <v>0</v>
      </c>
      <c r="CV129" s="71"/>
      <c r="CW129" s="68">
        <f t="shared" ref="CW129:CW132" si="447">IFERROR(CT129/$AV129,0)</f>
        <v>0.5</v>
      </c>
      <c r="CX129" s="69">
        <f t="shared" ref="CX129:CX132" si="448">+IF(CY129="SI",IFERROR((IF(CY129="SI",CU129,0)/AV129),"REVISAR"),0)</f>
        <v>0</v>
      </c>
      <c r="CY129" s="70" t="s">
        <v>174</v>
      </c>
      <c r="CZ129" s="71" t="s">
        <v>175</v>
      </c>
      <c r="DA129" s="292">
        <f>+CT129</f>
        <v>50</v>
      </c>
      <c r="DB129" s="75">
        <f t="shared" ref="DB129:DB131" si="449">IF(CY129="SI",CU129,0)</f>
        <v>0</v>
      </c>
      <c r="DC129" s="71"/>
      <c r="DD129" s="68">
        <f t="shared" ref="DD129:DD132" si="450">IFERROR(DA129/$AV129,0)</f>
        <v>0.5</v>
      </c>
      <c r="DE129" s="69">
        <f t="shared" ref="DE129:DE132" si="451">+IF(DF129="SI",IFERROR((IF(DF129="SI",DB129,0)/AV129),"REVISAR"),0)</f>
        <v>0</v>
      </c>
      <c r="DF129" s="70" t="s">
        <v>174</v>
      </c>
      <c r="DG129" s="71" t="s">
        <v>175</v>
      </c>
      <c r="DH129" s="292">
        <f>+DA129</f>
        <v>50</v>
      </c>
      <c r="DI129" s="75">
        <f t="shared" ref="DI129:DI131" si="452">IF(DF129="SI",DB129,0)</f>
        <v>0</v>
      </c>
      <c r="DJ129" s="71"/>
      <c r="DK129" s="68">
        <f t="shared" ref="DK129:DK132" si="453">IFERROR(DH129/$AV129,0)</f>
        <v>0.5</v>
      </c>
      <c r="DL129" s="69">
        <f t="shared" ref="DL129:DL132" si="454">+IF(DM129="SI",IFERROR((IF(DM129="SI",DI129,0)/AV129),"REVISAR"),0)</f>
        <v>0</v>
      </c>
      <c r="DM129" s="70" t="s">
        <v>174</v>
      </c>
      <c r="DN129" s="71" t="s">
        <v>175</v>
      </c>
      <c r="DO129" s="292">
        <f>+DH129</f>
        <v>50</v>
      </c>
      <c r="DP129" s="75">
        <f t="shared" ref="DP129:DP131" si="455">IF(DM129="SI",DI129,0)</f>
        <v>0</v>
      </c>
      <c r="DQ129" s="71"/>
      <c r="DR129" s="68">
        <f t="shared" ref="DR129:DR132" si="456">IFERROR(DO129/$AV129,0)</f>
        <v>0.5</v>
      </c>
      <c r="DS129" s="69">
        <f t="shared" ref="DS129:DS132" si="457">+IF(DT129="SI",IFERROR((IF(DT129="SI",DP129,0)/AV129),"REVISAR"),0)</f>
        <v>0</v>
      </c>
      <c r="DT129" s="70" t="s">
        <v>174</v>
      </c>
      <c r="DU129" s="71" t="s">
        <v>175</v>
      </c>
      <c r="DV129" s="292">
        <f>+DO129</f>
        <v>50</v>
      </c>
      <c r="DW129" s="75">
        <f t="shared" ref="DW129:DW131" si="458">IF(DT129="SI",DP129,0)</f>
        <v>0</v>
      </c>
      <c r="DX129" s="71"/>
      <c r="DY129" s="68">
        <f t="shared" ref="DY129:DY132" si="459">IFERROR(DV129/$AV129,0)</f>
        <v>0.5</v>
      </c>
      <c r="DZ129" s="69">
        <f t="shared" ref="DZ129:DZ132" si="460">+IF(EA129="SI",IFERROR((IF(EA129="SI",DW129,0)/AV129),"REVISAR"),0)</f>
        <v>0</v>
      </c>
      <c r="EA129" s="70" t="s">
        <v>174</v>
      </c>
      <c r="EB129" s="71" t="s">
        <v>175</v>
      </c>
      <c r="EC129" s="292">
        <f>+AV129</f>
        <v>100</v>
      </c>
      <c r="ED129" s="71"/>
      <c r="EE129" s="71"/>
      <c r="EF129" s="68">
        <f t="shared" ref="EF129:EF132" si="461">IFERROR(EC129/$AV129,0)</f>
        <v>1</v>
      </c>
      <c r="EG129" s="69">
        <f t="shared" ref="EG129:EG132" si="462">+IF(EH129="SI",IFERROR((IF(EH129="SI",ED129,0)/AV129),"REVISAR"),0)</f>
        <v>0</v>
      </c>
      <c r="EH129" s="70" t="s">
        <v>174</v>
      </c>
      <c r="EI129" s="71" t="s">
        <v>175</v>
      </c>
      <c r="EJ129" s="80"/>
      <c r="EK129" s="78">
        <v>2024</v>
      </c>
      <c r="EL129" s="79" t="str">
        <f>+VLOOKUP(C129,[1]Listas_desplega!$AI$22:$AJ$44,2,0)</f>
        <v>SG</v>
      </c>
      <c r="EM129" s="79" t="str">
        <f>+VLOOKUP(I129,[1]Listas_desplega!$BY$2:$BZ$7,2,0)</f>
        <v>T_5</v>
      </c>
      <c r="EN129" s="79" t="str">
        <f>+VLOOKUP(J129,[1]Listas_desplega!$BY$10:$BZ$23,2,0)</f>
        <v>T_5_C_1</v>
      </c>
      <c r="EO129" s="79" t="str">
        <f>+VLOOKUP(K129,[1]Listas_desplega!$BY$27:$BZ$54,2,0)</f>
        <v>T_5_C_1_ET_1</v>
      </c>
      <c r="EP129" s="79" t="str">
        <f>+VLOOKUP(L129,[1]Listas_desplega!$BY$57:$BZ$105,2,0)</f>
        <v>T_5_C_1_ET_1_CPT_3</v>
      </c>
      <c r="EQ129" s="80" t="str">
        <f>+VLOOKUP(M129,[1]Listas_desplega!$J$2:$K$11,2,FALSE)</f>
        <v>Eje_E_9</v>
      </c>
      <c r="ER129" s="80"/>
    </row>
    <row r="130" spans="1:148" s="81" customFormat="1" x14ac:dyDescent="0.25">
      <c r="A130" s="51" t="str">
        <f t="shared" si="337"/>
        <v>86_TRANSVERSALES_2024</v>
      </c>
      <c r="B130" s="52" t="s">
        <v>756</v>
      </c>
      <c r="C130" s="53" t="s">
        <v>893</v>
      </c>
      <c r="D130" s="53" t="s">
        <v>973</v>
      </c>
      <c r="E130" s="54" t="s">
        <v>570</v>
      </c>
      <c r="F130" s="54" t="s">
        <v>812</v>
      </c>
      <c r="G130" s="54" t="s">
        <v>974</v>
      </c>
      <c r="H130" s="90" t="s">
        <v>175</v>
      </c>
      <c r="I130" s="54" t="s">
        <v>457</v>
      </c>
      <c r="J130" s="54" t="s">
        <v>458</v>
      </c>
      <c r="K130" s="54" t="s">
        <v>459</v>
      </c>
      <c r="L130" s="54" t="s">
        <v>800</v>
      </c>
      <c r="M130" s="52" t="s">
        <v>763</v>
      </c>
      <c r="N130" s="56" t="s">
        <v>974</v>
      </c>
      <c r="O130" s="60">
        <v>86</v>
      </c>
      <c r="P130" s="293" t="s">
        <v>979</v>
      </c>
      <c r="Q130" s="61" t="s">
        <v>165</v>
      </c>
      <c r="R130" s="57" t="s">
        <v>496</v>
      </c>
      <c r="S130" s="293" t="s">
        <v>980</v>
      </c>
      <c r="T130" s="60" t="s">
        <v>181</v>
      </c>
      <c r="U130" s="60" t="s">
        <v>169</v>
      </c>
      <c r="V130" s="294">
        <v>0</v>
      </c>
      <c r="W130" s="293" t="s">
        <v>981</v>
      </c>
      <c r="X130" s="60" t="s">
        <v>171</v>
      </c>
      <c r="Y130" s="52"/>
      <c r="Z130" s="61"/>
      <c r="AA130" s="61"/>
      <c r="AB130" s="61"/>
      <c r="AC130" s="61"/>
      <c r="AD130" s="61"/>
      <c r="AE130" s="61"/>
      <c r="AF130" s="61"/>
      <c r="AG130" s="61"/>
      <c r="AH130" s="60"/>
      <c r="AI130" s="60"/>
      <c r="AJ130" s="60"/>
      <c r="AK130" s="60"/>
      <c r="AL130" s="60"/>
      <c r="AM130" s="60"/>
      <c r="AN130" s="60"/>
      <c r="AO130" s="60"/>
      <c r="AP130" s="60"/>
      <c r="AQ130" s="60"/>
      <c r="AR130" s="62"/>
      <c r="AS130" s="60"/>
      <c r="AT130" s="176">
        <v>100</v>
      </c>
      <c r="AU130" s="295">
        <v>100</v>
      </c>
      <c r="AV130" s="296">
        <v>100</v>
      </c>
      <c r="AW130" s="296">
        <v>100</v>
      </c>
      <c r="AX130" s="296">
        <v>100</v>
      </c>
      <c r="AY130" s="295">
        <v>100</v>
      </c>
      <c r="AZ130" s="296"/>
      <c r="BA130" s="296"/>
      <c r="BB130" s="296"/>
      <c r="BC130" s="297"/>
      <c r="BD130" s="76">
        <v>0</v>
      </c>
      <c r="BE130" s="164"/>
      <c r="BF130" s="71"/>
      <c r="BG130" s="68">
        <f t="shared" si="430"/>
        <v>0</v>
      </c>
      <c r="BH130" s="69">
        <f t="shared" si="431"/>
        <v>0</v>
      </c>
      <c r="BI130" s="70" t="s">
        <v>186</v>
      </c>
      <c r="BJ130" s="174" t="s">
        <v>818</v>
      </c>
      <c r="BK130" s="86">
        <v>0</v>
      </c>
      <c r="BL130" s="75">
        <f t="shared" si="432"/>
        <v>0</v>
      </c>
      <c r="BM130" s="71"/>
      <c r="BN130" s="68">
        <f t="shared" si="433"/>
        <v>0</v>
      </c>
      <c r="BO130" s="69">
        <f t="shared" si="434"/>
        <v>0</v>
      </c>
      <c r="BP130" s="70" t="s">
        <v>186</v>
      </c>
      <c r="BQ130" s="174" t="s">
        <v>769</v>
      </c>
      <c r="BR130" s="86">
        <v>0</v>
      </c>
      <c r="BS130" s="75">
        <f t="shared" si="435"/>
        <v>0</v>
      </c>
      <c r="BT130" s="71"/>
      <c r="BU130" s="68">
        <f t="shared" si="436"/>
        <v>0</v>
      </c>
      <c r="BV130" s="69">
        <f t="shared" si="437"/>
        <v>0</v>
      </c>
      <c r="BW130" s="287" t="s">
        <v>186</v>
      </c>
      <c r="BX130" s="174" t="s">
        <v>978</v>
      </c>
      <c r="BY130" s="86">
        <v>0</v>
      </c>
      <c r="BZ130" s="75">
        <f t="shared" si="438"/>
        <v>0</v>
      </c>
      <c r="CA130" s="71"/>
      <c r="CB130" s="68">
        <f t="shared" si="439"/>
        <v>0</v>
      </c>
      <c r="CC130" s="69">
        <f t="shared" si="440"/>
        <v>0</v>
      </c>
      <c r="CD130" s="70" t="s">
        <v>174</v>
      </c>
      <c r="CE130" s="71" t="s">
        <v>175</v>
      </c>
      <c r="CF130" s="76">
        <v>0</v>
      </c>
      <c r="CG130" s="75">
        <f t="shared" si="441"/>
        <v>0</v>
      </c>
      <c r="CH130" s="71"/>
      <c r="CI130" s="68">
        <f t="shared" si="442"/>
        <v>0</v>
      </c>
      <c r="CJ130" s="69">
        <f t="shared" si="443"/>
        <v>0</v>
      </c>
      <c r="CK130" s="70" t="s">
        <v>174</v>
      </c>
      <c r="CL130" s="71" t="s">
        <v>175</v>
      </c>
      <c r="CM130" s="77">
        <v>50</v>
      </c>
      <c r="CN130" s="71"/>
      <c r="CO130" s="71"/>
      <c r="CP130" s="68">
        <f t="shared" si="444"/>
        <v>0.5</v>
      </c>
      <c r="CQ130" s="69">
        <f t="shared" si="445"/>
        <v>0</v>
      </c>
      <c r="CR130" s="70" t="s">
        <v>174</v>
      </c>
      <c r="CS130" s="71" t="s">
        <v>175</v>
      </c>
      <c r="CT130" s="292">
        <f>+CM130</f>
        <v>50</v>
      </c>
      <c r="CU130" s="75">
        <f t="shared" si="446"/>
        <v>0</v>
      </c>
      <c r="CV130" s="71"/>
      <c r="CW130" s="68">
        <f t="shared" si="447"/>
        <v>0.5</v>
      </c>
      <c r="CX130" s="69">
        <f t="shared" si="448"/>
        <v>0</v>
      </c>
      <c r="CY130" s="70" t="s">
        <v>174</v>
      </c>
      <c r="CZ130" s="71" t="s">
        <v>175</v>
      </c>
      <c r="DA130" s="292">
        <f>+CT130</f>
        <v>50</v>
      </c>
      <c r="DB130" s="75">
        <f t="shared" si="449"/>
        <v>0</v>
      </c>
      <c r="DC130" s="71"/>
      <c r="DD130" s="68">
        <f t="shared" si="450"/>
        <v>0.5</v>
      </c>
      <c r="DE130" s="69">
        <f t="shared" si="451"/>
        <v>0</v>
      </c>
      <c r="DF130" s="70" t="s">
        <v>174</v>
      </c>
      <c r="DG130" s="71" t="s">
        <v>175</v>
      </c>
      <c r="DH130" s="292">
        <f>+DA130</f>
        <v>50</v>
      </c>
      <c r="DI130" s="75">
        <f t="shared" si="452"/>
        <v>0</v>
      </c>
      <c r="DJ130" s="71"/>
      <c r="DK130" s="68">
        <f t="shared" si="453"/>
        <v>0.5</v>
      </c>
      <c r="DL130" s="69">
        <f t="shared" si="454"/>
        <v>0</v>
      </c>
      <c r="DM130" s="70" t="s">
        <v>174</v>
      </c>
      <c r="DN130" s="71" t="s">
        <v>175</v>
      </c>
      <c r="DO130" s="292">
        <f>+DH130</f>
        <v>50</v>
      </c>
      <c r="DP130" s="75">
        <f t="shared" si="455"/>
        <v>0</v>
      </c>
      <c r="DQ130" s="71"/>
      <c r="DR130" s="68">
        <f t="shared" si="456"/>
        <v>0.5</v>
      </c>
      <c r="DS130" s="69">
        <f t="shared" si="457"/>
        <v>0</v>
      </c>
      <c r="DT130" s="70" t="s">
        <v>174</v>
      </c>
      <c r="DU130" s="71" t="s">
        <v>175</v>
      </c>
      <c r="DV130" s="292">
        <f>+DO130</f>
        <v>50</v>
      </c>
      <c r="DW130" s="75">
        <f t="shared" si="458"/>
        <v>0</v>
      </c>
      <c r="DX130" s="71"/>
      <c r="DY130" s="68">
        <f t="shared" si="459"/>
        <v>0.5</v>
      </c>
      <c r="DZ130" s="69">
        <f t="shared" si="460"/>
        <v>0</v>
      </c>
      <c r="EA130" s="70" t="s">
        <v>174</v>
      </c>
      <c r="EB130" s="71" t="s">
        <v>175</v>
      </c>
      <c r="EC130" s="292">
        <f>+AV130</f>
        <v>100</v>
      </c>
      <c r="ED130" s="71"/>
      <c r="EE130" s="71"/>
      <c r="EF130" s="68">
        <f t="shared" si="461"/>
        <v>1</v>
      </c>
      <c r="EG130" s="69">
        <f t="shared" si="462"/>
        <v>0</v>
      </c>
      <c r="EH130" s="70" t="s">
        <v>174</v>
      </c>
      <c r="EI130" s="71" t="s">
        <v>175</v>
      </c>
      <c r="EJ130" s="80"/>
      <c r="EK130" s="78">
        <v>2024</v>
      </c>
      <c r="EL130" s="79" t="str">
        <f>+VLOOKUP(C130,[1]Listas_desplega!$AI$22:$AJ$44,2,0)</f>
        <v>SG</v>
      </c>
      <c r="EM130" s="79" t="str">
        <f>+VLOOKUP(I130,[1]Listas_desplega!$BY$2:$BZ$7,2,0)</f>
        <v>T_5</v>
      </c>
      <c r="EN130" s="79" t="str">
        <f>+VLOOKUP(J130,[1]Listas_desplega!$BY$10:$BZ$23,2,0)</f>
        <v>T_5_C_1</v>
      </c>
      <c r="EO130" s="79" t="str">
        <f>+VLOOKUP(K130,[1]Listas_desplega!$BY$27:$BZ$54,2,0)</f>
        <v>T_5_C_1_ET_1</v>
      </c>
      <c r="EP130" s="79" t="str">
        <f>+VLOOKUP(L130,[1]Listas_desplega!$BY$57:$BZ$105,2,0)</f>
        <v>T_5_C_1_ET_1_CPT_3</v>
      </c>
      <c r="EQ130" s="80" t="str">
        <f>+VLOOKUP(M130,[1]Listas_desplega!$J$2:$K$11,2,FALSE)</f>
        <v>Eje_E_9</v>
      </c>
      <c r="ER130" s="80"/>
    </row>
    <row r="131" spans="1:148" s="81" customFormat="1" x14ac:dyDescent="0.25">
      <c r="A131" s="51" t="str">
        <f t="shared" si="337"/>
        <v>87_TRANSVERSALES_2024</v>
      </c>
      <c r="B131" s="298" t="s">
        <v>756</v>
      </c>
      <c r="C131" s="299" t="s">
        <v>893</v>
      </c>
      <c r="D131" s="299" t="s">
        <v>973</v>
      </c>
      <c r="E131" s="300" t="s">
        <v>570</v>
      </c>
      <c r="F131" s="300" t="s">
        <v>812</v>
      </c>
      <c r="G131" s="300" t="s">
        <v>974</v>
      </c>
      <c r="H131" s="301" t="s">
        <v>175</v>
      </c>
      <c r="I131" s="300" t="s">
        <v>457</v>
      </c>
      <c r="J131" s="300" t="s">
        <v>458</v>
      </c>
      <c r="K131" s="300" t="s">
        <v>459</v>
      </c>
      <c r="L131" s="300" t="s">
        <v>800</v>
      </c>
      <c r="M131" s="298" t="s">
        <v>763</v>
      </c>
      <c r="N131" s="302" t="s">
        <v>974</v>
      </c>
      <c r="O131" s="303">
        <v>87</v>
      </c>
      <c r="P131" s="304" t="s">
        <v>982</v>
      </c>
      <c r="Q131" s="305" t="s">
        <v>165</v>
      </c>
      <c r="R131" s="306" t="s">
        <v>496</v>
      </c>
      <c r="S131" s="304" t="s">
        <v>983</v>
      </c>
      <c r="T131" s="303" t="s">
        <v>181</v>
      </c>
      <c r="U131" s="303" t="s">
        <v>169</v>
      </c>
      <c r="V131" s="307">
        <v>0</v>
      </c>
      <c r="W131" s="304" t="s">
        <v>984</v>
      </c>
      <c r="X131" s="303" t="s">
        <v>171</v>
      </c>
      <c r="Y131" s="298"/>
      <c r="Z131" s="305"/>
      <c r="AA131" s="305"/>
      <c r="AB131" s="305"/>
      <c r="AC131" s="305"/>
      <c r="AD131" s="305"/>
      <c r="AE131" s="305"/>
      <c r="AF131" s="305"/>
      <c r="AG131" s="305"/>
      <c r="AH131" s="303"/>
      <c r="AI131" s="303"/>
      <c r="AJ131" s="303"/>
      <c r="AK131" s="303"/>
      <c r="AL131" s="303"/>
      <c r="AM131" s="303"/>
      <c r="AN131" s="303"/>
      <c r="AO131" s="303"/>
      <c r="AP131" s="303"/>
      <c r="AQ131" s="303"/>
      <c r="AR131" s="308"/>
      <c r="AS131" s="303"/>
      <c r="AT131" s="309">
        <v>100</v>
      </c>
      <c r="AU131" s="310">
        <v>100</v>
      </c>
      <c r="AV131" s="311">
        <v>100</v>
      </c>
      <c r="AW131" s="311">
        <v>100</v>
      </c>
      <c r="AX131" s="311">
        <v>100</v>
      </c>
      <c r="AY131" s="310">
        <v>100</v>
      </c>
      <c r="AZ131" s="311"/>
      <c r="BA131" s="311"/>
      <c r="BB131" s="311"/>
      <c r="BC131" s="312"/>
      <c r="BD131" s="313">
        <v>0</v>
      </c>
      <c r="BE131" s="314"/>
      <c r="BF131" s="315"/>
      <c r="BG131" s="68">
        <f t="shared" si="430"/>
        <v>0</v>
      </c>
      <c r="BH131" s="316">
        <f t="shared" si="431"/>
        <v>0</v>
      </c>
      <c r="BI131" s="317" t="s">
        <v>186</v>
      </c>
      <c r="BJ131" s="318" t="s">
        <v>818</v>
      </c>
      <c r="BK131" s="319">
        <v>0</v>
      </c>
      <c r="BL131" s="320">
        <f t="shared" si="432"/>
        <v>0</v>
      </c>
      <c r="BM131" s="315"/>
      <c r="BN131" s="68">
        <f t="shared" si="433"/>
        <v>0</v>
      </c>
      <c r="BO131" s="316">
        <f t="shared" si="434"/>
        <v>0</v>
      </c>
      <c r="BP131" s="317" t="s">
        <v>186</v>
      </c>
      <c r="BQ131" s="318" t="s">
        <v>769</v>
      </c>
      <c r="BR131" s="319">
        <v>0</v>
      </c>
      <c r="BS131" s="320">
        <f t="shared" si="435"/>
        <v>0</v>
      </c>
      <c r="BT131" s="315"/>
      <c r="BU131" s="68">
        <f t="shared" si="436"/>
        <v>0</v>
      </c>
      <c r="BV131" s="316">
        <f t="shared" si="437"/>
        <v>0</v>
      </c>
      <c r="BW131" s="321" t="s">
        <v>186</v>
      </c>
      <c r="BX131" s="318" t="s">
        <v>978</v>
      </c>
      <c r="BY131" s="319">
        <v>0</v>
      </c>
      <c r="BZ131" s="320">
        <f t="shared" si="438"/>
        <v>0</v>
      </c>
      <c r="CA131" s="315"/>
      <c r="CB131" s="68">
        <f t="shared" si="439"/>
        <v>0</v>
      </c>
      <c r="CC131" s="316">
        <f t="shared" si="440"/>
        <v>0</v>
      </c>
      <c r="CD131" s="317" t="s">
        <v>174</v>
      </c>
      <c r="CE131" s="315" t="s">
        <v>175</v>
      </c>
      <c r="CF131" s="313">
        <v>0</v>
      </c>
      <c r="CG131" s="320">
        <f t="shared" si="441"/>
        <v>0</v>
      </c>
      <c r="CH131" s="315"/>
      <c r="CI131" s="68">
        <f t="shared" si="442"/>
        <v>0</v>
      </c>
      <c r="CJ131" s="316">
        <f t="shared" si="443"/>
        <v>0</v>
      </c>
      <c r="CK131" s="317" t="s">
        <v>174</v>
      </c>
      <c r="CL131" s="315" t="s">
        <v>175</v>
      </c>
      <c r="CM131" s="322">
        <v>50</v>
      </c>
      <c r="CN131" s="315"/>
      <c r="CO131" s="315"/>
      <c r="CP131" s="68">
        <f t="shared" si="444"/>
        <v>0.5</v>
      </c>
      <c r="CQ131" s="316">
        <f t="shared" si="445"/>
        <v>0</v>
      </c>
      <c r="CR131" s="317" t="s">
        <v>174</v>
      </c>
      <c r="CS131" s="315" t="s">
        <v>175</v>
      </c>
      <c r="CT131" s="292">
        <f>+CM131</f>
        <v>50</v>
      </c>
      <c r="CU131" s="320">
        <f t="shared" si="446"/>
        <v>0</v>
      </c>
      <c r="CV131" s="315"/>
      <c r="CW131" s="68">
        <f t="shared" si="447"/>
        <v>0.5</v>
      </c>
      <c r="CX131" s="316">
        <f t="shared" si="448"/>
        <v>0</v>
      </c>
      <c r="CY131" s="317" t="s">
        <v>174</v>
      </c>
      <c r="CZ131" s="315" t="s">
        <v>175</v>
      </c>
      <c r="DA131" s="292">
        <f>+CT131</f>
        <v>50</v>
      </c>
      <c r="DB131" s="320">
        <f t="shared" si="449"/>
        <v>0</v>
      </c>
      <c r="DC131" s="315"/>
      <c r="DD131" s="68">
        <f t="shared" si="450"/>
        <v>0.5</v>
      </c>
      <c r="DE131" s="316">
        <f t="shared" si="451"/>
        <v>0</v>
      </c>
      <c r="DF131" s="317" t="s">
        <v>174</v>
      </c>
      <c r="DG131" s="315" t="s">
        <v>175</v>
      </c>
      <c r="DH131" s="292">
        <f>+DA131</f>
        <v>50</v>
      </c>
      <c r="DI131" s="320">
        <f t="shared" si="452"/>
        <v>0</v>
      </c>
      <c r="DJ131" s="315"/>
      <c r="DK131" s="68">
        <f t="shared" si="453"/>
        <v>0.5</v>
      </c>
      <c r="DL131" s="316">
        <f t="shared" si="454"/>
        <v>0</v>
      </c>
      <c r="DM131" s="317" t="s">
        <v>174</v>
      </c>
      <c r="DN131" s="315" t="s">
        <v>175</v>
      </c>
      <c r="DO131" s="292">
        <f>+DH131</f>
        <v>50</v>
      </c>
      <c r="DP131" s="320">
        <f t="shared" si="455"/>
        <v>0</v>
      </c>
      <c r="DQ131" s="315"/>
      <c r="DR131" s="68">
        <f t="shared" si="456"/>
        <v>0.5</v>
      </c>
      <c r="DS131" s="316">
        <f t="shared" si="457"/>
        <v>0</v>
      </c>
      <c r="DT131" s="317" t="s">
        <v>174</v>
      </c>
      <c r="DU131" s="315" t="s">
        <v>175</v>
      </c>
      <c r="DV131" s="292">
        <f>+DO131</f>
        <v>50</v>
      </c>
      <c r="DW131" s="320">
        <f t="shared" si="458"/>
        <v>0</v>
      </c>
      <c r="DX131" s="315"/>
      <c r="DY131" s="68">
        <f t="shared" si="459"/>
        <v>0.5</v>
      </c>
      <c r="DZ131" s="316">
        <f t="shared" si="460"/>
        <v>0</v>
      </c>
      <c r="EA131" s="317" t="s">
        <v>174</v>
      </c>
      <c r="EB131" s="315" t="s">
        <v>175</v>
      </c>
      <c r="EC131" s="292">
        <f>+AV131</f>
        <v>100</v>
      </c>
      <c r="ED131" s="315"/>
      <c r="EE131" s="315"/>
      <c r="EF131" s="68">
        <f t="shared" si="461"/>
        <v>1</v>
      </c>
      <c r="EG131" s="316">
        <f t="shared" si="462"/>
        <v>0</v>
      </c>
      <c r="EH131" s="317" t="s">
        <v>174</v>
      </c>
      <c r="EI131" s="315" t="s">
        <v>175</v>
      </c>
      <c r="EJ131" s="80"/>
      <c r="EK131" s="78">
        <v>2024</v>
      </c>
      <c r="EL131" s="79" t="str">
        <f>+VLOOKUP(C131,[1]Listas_desplega!$AI$22:$AJ$44,2,0)</f>
        <v>SG</v>
      </c>
      <c r="EM131" s="79" t="str">
        <f>+VLOOKUP(I131,[1]Listas_desplega!$BY$2:$BZ$7,2,0)</f>
        <v>T_5</v>
      </c>
      <c r="EN131" s="79" t="str">
        <f>+VLOOKUP(J131,[1]Listas_desplega!$BY$10:$BZ$23,2,0)</f>
        <v>T_5_C_1</v>
      </c>
      <c r="EO131" s="79" t="str">
        <f>+VLOOKUP(K131,[1]Listas_desplega!$BY$27:$BZ$54,2,0)</f>
        <v>T_5_C_1_ET_1</v>
      </c>
      <c r="EP131" s="79" t="str">
        <f>+VLOOKUP(L131,[1]Listas_desplega!$BY$57:$BZ$105,2,0)</f>
        <v>T_5_C_1_ET_1_CPT_3</v>
      </c>
      <c r="EQ131" s="80" t="str">
        <f>+VLOOKUP(M131,[1]Listas_desplega!$J$2:$K$11,2,FALSE)</f>
        <v>Eje_E_9</v>
      </c>
      <c r="ER131" s="80"/>
    </row>
    <row r="132" spans="1:148" s="81" customFormat="1" x14ac:dyDescent="0.25">
      <c r="A132" s="106" t="str">
        <f t="shared" si="337"/>
        <v>107_TRANSVERSALES_2024</v>
      </c>
      <c r="B132" s="54" t="s">
        <v>756</v>
      </c>
      <c r="C132" s="90" t="s">
        <v>893</v>
      </c>
      <c r="D132" s="90" t="s">
        <v>973</v>
      </c>
      <c r="E132" s="54" t="s">
        <v>154</v>
      </c>
      <c r="F132" s="54" t="s">
        <v>155</v>
      </c>
      <c r="G132" s="54" t="s">
        <v>985</v>
      </c>
      <c r="H132" s="90" t="s">
        <v>175</v>
      </c>
      <c r="I132" s="54" t="s">
        <v>457</v>
      </c>
      <c r="J132" s="54" t="s">
        <v>458</v>
      </c>
      <c r="K132" s="54" t="s">
        <v>459</v>
      </c>
      <c r="L132" s="54" t="s">
        <v>800</v>
      </c>
      <c r="M132" s="54" t="s">
        <v>763</v>
      </c>
      <c r="N132" s="56" t="s">
        <v>986</v>
      </c>
      <c r="O132" s="60">
        <v>107</v>
      </c>
      <c r="P132" s="293" t="s">
        <v>987</v>
      </c>
      <c r="Q132" s="60" t="s">
        <v>386</v>
      </c>
      <c r="R132" s="57" t="s">
        <v>496</v>
      </c>
      <c r="S132" s="293" t="s">
        <v>988</v>
      </c>
      <c r="T132" s="60" t="s">
        <v>181</v>
      </c>
      <c r="U132" s="294" t="s">
        <v>435</v>
      </c>
      <c r="V132" s="294">
        <v>0</v>
      </c>
      <c r="W132" s="293" t="s">
        <v>989</v>
      </c>
      <c r="X132" s="60" t="s">
        <v>171</v>
      </c>
      <c r="Y132" s="54"/>
      <c r="Z132" s="60"/>
      <c r="AA132" s="60"/>
      <c r="AB132" s="60"/>
      <c r="AC132" s="60"/>
      <c r="AD132" s="60"/>
      <c r="AE132" s="60"/>
      <c r="AF132" s="60"/>
      <c r="AG132" s="60"/>
      <c r="AH132" s="60"/>
      <c r="AI132" s="60"/>
      <c r="AJ132" s="60"/>
      <c r="AK132" s="60"/>
      <c r="AL132" s="60"/>
      <c r="AM132" s="60"/>
      <c r="AN132" s="60"/>
      <c r="AO132" s="60"/>
      <c r="AP132" s="60"/>
      <c r="AQ132" s="60"/>
      <c r="AR132" s="62"/>
      <c r="AS132" s="60"/>
      <c r="AT132" s="176">
        <v>100</v>
      </c>
      <c r="AU132" s="295">
        <v>100</v>
      </c>
      <c r="AV132" s="296">
        <v>100</v>
      </c>
      <c r="AW132" s="296">
        <v>100</v>
      </c>
      <c r="AX132" s="296">
        <v>100</v>
      </c>
      <c r="AY132" s="295">
        <v>100</v>
      </c>
      <c r="AZ132" s="296"/>
      <c r="BA132" s="296"/>
      <c r="BB132" s="296"/>
      <c r="BC132" s="296"/>
      <c r="BD132" s="77">
        <v>0</v>
      </c>
      <c r="BE132" s="136">
        <v>0</v>
      </c>
      <c r="BF132" s="67" t="s">
        <v>990</v>
      </c>
      <c r="BG132" s="68">
        <f t="shared" si="430"/>
        <v>0</v>
      </c>
      <c r="BH132" s="111">
        <f t="shared" si="431"/>
        <v>0</v>
      </c>
      <c r="BI132" s="70" t="s">
        <v>186</v>
      </c>
      <c r="BJ132" s="174" t="s">
        <v>991</v>
      </c>
      <c r="BK132" s="86">
        <v>6</v>
      </c>
      <c r="BL132" s="71">
        <v>6</v>
      </c>
      <c r="BM132" s="174" t="s">
        <v>992</v>
      </c>
      <c r="BN132" s="68">
        <f t="shared" si="433"/>
        <v>0.06</v>
      </c>
      <c r="BO132" s="111">
        <f t="shared" si="434"/>
        <v>0.06</v>
      </c>
      <c r="BP132" s="70" t="s">
        <v>186</v>
      </c>
      <c r="BQ132" s="174" t="s">
        <v>993</v>
      </c>
      <c r="BR132" s="148">
        <v>14</v>
      </c>
      <c r="BS132" s="71">
        <v>14.94</v>
      </c>
      <c r="BT132" s="71" t="s">
        <v>994</v>
      </c>
      <c r="BU132" s="68">
        <f t="shared" si="436"/>
        <v>0.14000000000000001</v>
      </c>
      <c r="BV132" s="111">
        <f t="shared" si="437"/>
        <v>0.14940000000000001</v>
      </c>
      <c r="BW132" s="287" t="s">
        <v>186</v>
      </c>
      <c r="BX132" s="174" t="s">
        <v>995</v>
      </c>
      <c r="BY132" s="86">
        <v>26</v>
      </c>
      <c r="BZ132" s="71"/>
      <c r="CA132" s="71"/>
      <c r="CB132" s="68">
        <f t="shared" si="439"/>
        <v>0.26</v>
      </c>
      <c r="CC132" s="111">
        <f t="shared" si="440"/>
        <v>0</v>
      </c>
      <c r="CD132" s="70" t="s">
        <v>174</v>
      </c>
      <c r="CE132" s="71" t="s">
        <v>175</v>
      </c>
      <c r="CF132" s="86">
        <v>38</v>
      </c>
      <c r="CG132" s="71"/>
      <c r="CH132" s="71"/>
      <c r="CI132" s="68">
        <f t="shared" si="442"/>
        <v>0.38</v>
      </c>
      <c r="CJ132" s="111">
        <f t="shared" si="443"/>
        <v>0</v>
      </c>
      <c r="CK132" s="70" t="s">
        <v>174</v>
      </c>
      <c r="CL132" s="71" t="s">
        <v>175</v>
      </c>
      <c r="CM132" s="86">
        <v>49</v>
      </c>
      <c r="CN132" s="71"/>
      <c r="CO132" s="71"/>
      <c r="CP132" s="68">
        <f t="shared" si="444"/>
        <v>0.49</v>
      </c>
      <c r="CQ132" s="111">
        <f t="shared" si="445"/>
        <v>0</v>
      </c>
      <c r="CR132" s="70" t="s">
        <v>174</v>
      </c>
      <c r="CS132" s="71" t="s">
        <v>175</v>
      </c>
      <c r="CT132" s="98">
        <v>61</v>
      </c>
      <c r="CU132" s="71"/>
      <c r="CV132" s="71"/>
      <c r="CW132" s="68">
        <f t="shared" si="447"/>
        <v>0.61</v>
      </c>
      <c r="CX132" s="111">
        <f t="shared" si="448"/>
        <v>0</v>
      </c>
      <c r="CY132" s="70" t="s">
        <v>174</v>
      </c>
      <c r="CZ132" s="71" t="s">
        <v>175</v>
      </c>
      <c r="DA132" s="98">
        <v>72</v>
      </c>
      <c r="DB132" s="71"/>
      <c r="DC132" s="71"/>
      <c r="DD132" s="68">
        <f t="shared" si="450"/>
        <v>0.72</v>
      </c>
      <c r="DE132" s="111">
        <f t="shared" si="451"/>
        <v>0</v>
      </c>
      <c r="DF132" s="70" t="s">
        <v>174</v>
      </c>
      <c r="DG132" s="71" t="s">
        <v>175</v>
      </c>
      <c r="DH132" s="77">
        <v>83</v>
      </c>
      <c r="DI132" s="71"/>
      <c r="DJ132" s="71"/>
      <c r="DK132" s="68">
        <f t="shared" si="453"/>
        <v>0.83</v>
      </c>
      <c r="DL132" s="111">
        <f t="shared" si="454"/>
        <v>0</v>
      </c>
      <c r="DM132" s="70" t="s">
        <v>174</v>
      </c>
      <c r="DN132" s="71" t="s">
        <v>175</v>
      </c>
      <c r="DO132" s="77">
        <v>93</v>
      </c>
      <c r="DP132" s="71"/>
      <c r="DQ132" s="71"/>
      <c r="DR132" s="68">
        <f t="shared" si="456"/>
        <v>0.93</v>
      </c>
      <c r="DS132" s="111">
        <f t="shared" si="457"/>
        <v>0</v>
      </c>
      <c r="DT132" s="70" t="s">
        <v>174</v>
      </c>
      <c r="DU132" s="71" t="s">
        <v>175</v>
      </c>
      <c r="DV132" s="77">
        <v>100</v>
      </c>
      <c r="DW132" s="71"/>
      <c r="DX132" s="71"/>
      <c r="DY132" s="68">
        <f t="shared" si="459"/>
        <v>1</v>
      </c>
      <c r="DZ132" s="111">
        <f t="shared" si="460"/>
        <v>0</v>
      </c>
      <c r="EA132" s="70" t="s">
        <v>174</v>
      </c>
      <c r="EB132" s="71" t="s">
        <v>175</v>
      </c>
      <c r="EC132" s="292">
        <f>+AV132</f>
        <v>100</v>
      </c>
      <c r="ED132" s="71"/>
      <c r="EE132" s="71"/>
      <c r="EF132" s="68">
        <f t="shared" si="461"/>
        <v>1</v>
      </c>
      <c r="EG132" s="111">
        <f t="shared" si="462"/>
        <v>0</v>
      </c>
      <c r="EH132" s="70" t="s">
        <v>174</v>
      </c>
      <c r="EI132" s="71" t="s">
        <v>175</v>
      </c>
      <c r="EJ132" s="80"/>
      <c r="EK132" s="78">
        <v>2024</v>
      </c>
      <c r="EL132" s="79" t="str">
        <f>+VLOOKUP(C132,[1]Listas_desplega!$AI$22:$AJ$44,2,0)</f>
        <v>SG</v>
      </c>
      <c r="EM132" s="79" t="str">
        <f>+VLOOKUP(I132,[1]Listas_desplega!$BY$2:$BZ$7,2,0)</f>
        <v>T_5</v>
      </c>
      <c r="EN132" s="79" t="str">
        <f>+VLOOKUP(J132,[1]Listas_desplega!$BY$10:$BZ$23,2,0)</f>
        <v>T_5_C_1</v>
      </c>
      <c r="EO132" s="79" t="str">
        <f>+VLOOKUP(K132,[1]Listas_desplega!$BY$27:$BZ$54,2,0)</f>
        <v>T_5_C_1_ET_1</v>
      </c>
      <c r="EP132" s="79" t="str">
        <f>+VLOOKUP(L132,[1]Listas_desplega!$BY$57:$BZ$105,2,0)</f>
        <v>T_5_C_1_ET_1_CPT_3</v>
      </c>
      <c r="EQ132" s="80" t="str">
        <f>+VLOOKUP(M132,[1]Listas_desplega!$J$2:$K$11,2,FALSE)</f>
        <v>Eje_E_9</v>
      </c>
      <c r="ER132" s="80"/>
    </row>
    <row r="135" spans="1:148" x14ac:dyDescent="0.25">
      <c r="P135" s="324"/>
    </row>
    <row r="144" spans="1:148" x14ac:dyDescent="0.25">
      <c r="I144" t="s">
        <v>175</v>
      </c>
    </row>
  </sheetData>
  <sheetProtection formatCells="0" formatColumns="0" formatRows="0" insertRows="0" deleteRows="0" sort="0" autoFilter="0" pivotTables="0"/>
  <autoFilter ref="A5:ET132"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132 BP6:BP132 CD6:CD132 CK6:CK132 CR6:CR132 CY6:CY132 DF6:DF132 DM6:DM132 DT6:DT132 EA6:EA132 EH6:EH132">
    <cfRule type="cellIs" dxfId="26" priority="4" operator="equal">
      <formula>"Pendiente Validar"</formula>
    </cfRule>
    <cfRule type="cellIs" dxfId="25" priority="5" operator="equal">
      <formula>"NO"</formula>
    </cfRule>
    <cfRule type="cellIs" dxfId="24" priority="6" operator="equal">
      <formula>"SI"</formula>
    </cfRule>
  </conditionalFormatting>
  <conditionalFormatting sqref="BW6:BW132">
    <cfRule type="cellIs" dxfId="23" priority="1" operator="equal">
      <formula>"Pendiente Validar"</formula>
    </cfRule>
    <cfRule type="cellIs" dxfId="22" priority="2" operator="equal">
      <formula>"NO"</formula>
    </cfRule>
    <cfRule type="cellIs" dxfId="21" priority="3" operator="equal">
      <formula>"SI"</formula>
    </cfRule>
  </conditionalFormatting>
  <dataValidations count="145">
    <dataValidation type="list" allowBlank="1" showInputMessage="1" showErrorMessage="1" sqref="C6:C132" xr:uid="{B572DFF3-0DF0-43B2-9D68-41677A82D11A}">
      <formula1>INDIRECT(B6)</formula1>
    </dataValidation>
    <dataValidation type="list" allowBlank="1" showInputMessage="1" showErrorMessage="1" sqref="BI6:BI132 DT6:DT132 DM6:DM132 DF6:DF132 CY6:CY132 CR6:CR132 CD6:CD132 BP6:BP132 EH6:EH132 CK6:CK132 EA6:EA132 BW6:BW132" xr:uid="{A1131DDD-7DC8-4CDB-BB44-F3AE64476B2F}">
      <formula1>"SI,NO,Pendiente Validar"</formula1>
    </dataValidation>
    <dataValidation type="list" allowBlank="1" showInputMessage="1" showErrorMessage="1" sqref="J54:J57" xr:uid="{856F8CCB-8B5B-4810-B5F2-8A81DBF0962A}">
      <formula1>INDIRECT(EM53)</formula1>
    </dataValidation>
    <dataValidation type="list" allowBlank="1" showInputMessage="1" showErrorMessage="1" sqref="D6:D66 D69:D132" xr:uid="{2F6DBC8F-73AE-45E3-B926-93B874806747}">
      <formula1>INDIRECT(EL6)</formula1>
    </dataValidation>
    <dataValidation allowBlank="1" showInputMessage="1" showErrorMessage="1" promptTitle="Pilar PND" prompt="Seleccione de la lista desplegable el pilar al cuál se asocia el indicador." sqref="J2:J3" xr:uid="{81574CB0-80C6-4D51-9349-15BDBDC6F086}"/>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53DBA8A9-DC37-4BA9-A564-A23CD6A6C997}"/>
    <dataValidation allowBlank="1" showInputMessage="1" showErrorMessage="1" promptTitle="% Avance diciembre" prompt="Corresponde al porcentaje de avance alcanzado con el reporte cuantitativo registrado " sqref="EG2:EG3" xr:uid="{5D191C22-5372-4FC0-8FD4-2BEFFAE821DE}"/>
    <dataValidation allowBlank="1" showInputMessage="1" showErrorMessage="1" promptTitle="% Meta diciembre" prompt="Corresponde al porcentaje de avance programado de conformidad con la meta resgistrada para el periodo" sqref="EF2:EF3" xr:uid="{40EB58B9-A83E-4A12-8A4A-D75621DE1161}"/>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95F7D243-DEBC-4F0F-ACAB-AA6DA3146DBD}"/>
    <dataValidation allowBlank="1" showInputMessage="1" showErrorMessage="1" promptTitle="Avance cuantitativo diciembre" prompt="Registrar el valor de avance alcanzado al cierre del mes. _x000a_Debe ser registrado de manera acumulada de acuerdo con la periodicidad del indicador  " sqref="ED2:ED3" xr:uid="{920C5F37-3511-49FB-9FE0-118B021DFDE6}"/>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429D3E03-67AC-4C3C-9B39-773CC5DA5F3F}"/>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FE9AB308-E80D-4BA2-8685-CC9C5A6381C8}"/>
    <dataValidation allowBlank="1" showInputMessage="1" showErrorMessage="1" promptTitle="% Avance noviembre" prompt="Corresponde al porcentaje de avance alcanzado con el reporte cuantitativo registrado " sqref="DZ2:DZ3" xr:uid="{134C5F19-CE23-4FC4-826C-1164BB64876E}"/>
    <dataValidation allowBlank="1" showInputMessage="1" showErrorMessage="1" promptTitle="% Meta noviembre" prompt="Corresponde al porcentaje de avance programado de conformidad con la meta resgistrada para el periodo" sqref="DY2:DY3" xr:uid="{BC1DAB4C-7A94-42EE-B17B-9E3D532C46B4}"/>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B91078F0-4075-495C-ADDE-A0CD928B3EA8}"/>
    <dataValidation allowBlank="1" showInputMessage="1" showErrorMessage="1" promptTitle="Avance cuantitativo noviembre" prompt="Registrar el valor de avance alcanzado al cierre del mes. _x000a_Debe ser registrado de manera acumulada de acuerdo con la periodicidad del indicador  " sqref="DW2:DW3" xr:uid="{432EC855-BFB1-474E-85C9-128486FFEEA7}"/>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85B2AC2B-02BF-4BFD-9DB9-41F6B9C9B8E3}"/>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B1D50A56-5C24-449E-BAAB-140E1FEDAC71}"/>
    <dataValidation allowBlank="1" showInputMessage="1" showErrorMessage="1" promptTitle="% Avance octubre" prompt="Corresponde al porcentaje de avance alcanzado con el reporte cuantitativo registrado " sqref="DS2:DS3" xr:uid="{120308C7-6A45-47E1-AEFA-D98FF62B87E7}"/>
    <dataValidation allowBlank="1" showInputMessage="1" showErrorMessage="1" promptTitle="% Meta octubre" prompt="Corresponde al porcentaje de avance programado de conformidad con la meta resgistrada para el periodo" sqref="DR2:DR3" xr:uid="{932A3F60-83A0-4531-9691-74C921F6AD55}"/>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4BC764A8-A9A4-4AAE-B16F-1BB07894F2BA}"/>
    <dataValidation allowBlank="1" showInputMessage="1" showErrorMessage="1" promptTitle="Avance cuantitativo octubre" prompt="Registrar el valor de avance alcanzado al cierre del mes. _x000a_Debe ser registrado de manera acumulada de acuerdo con la periodicidad del indicador  " sqref="DP2:DP3" xr:uid="{8C5D0FAE-F3F2-46F2-968D-FD2007767AEF}"/>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425BC0BD-677B-4024-8E55-9BFA86D24003}"/>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724DF9BE-61EB-498C-AB0F-147227A0FBD2}"/>
    <dataValidation allowBlank="1" showInputMessage="1" showErrorMessage="1" promptTitle="% Avance septiembre" prompt="Corresponde al porcentaje de avance alcanzado con el reporte cuantitativo registrado " sqref="DL2:DL3" xr:uid="{FE800397-44FE-4CD8-B20F-2D7AFF1F450E}"/>
    <dataValidation allowBlank="1" showInputMessage="1" showErrorMessage="1" promptTitle="% Meta septiembre" prompt="Corresponde al porcentaje de avance programado de conformidad con la meta resgistrada para el periodo" sqref="DK2:DK3" xr:uid="{4AAE34D5-AE42-4018-8FE6-CD75525A94A2}"/>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EB12E998-B80C-4169-883B-196ED4F2CF04}"/>
    <dataValidation allowBlank="1" showInputMessage="1" showErrorMessage="1" promptTitle="Avance cuantitativo septiembre" prompt="Registrar el valor de avance alcanzado al cierre del mes. _x000a_Debe ser registrado de manera acumulada de acuerdo con la periodicidad del indicador  " sqref="DI2:DI3" xr:uid="{6B676282-98F2-47F6-80BB-8CEA815085D6}"/>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236E121F-6DC4-4343-8B23-2DE4E9D82000}"/>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BFB210F3-9282-44AE-A2B8-A7DE4F9D00B5}"/>
    <dataValidation allowBlank="1" showInputMessage="1" showErrorMessage="1" promptTitle="% Avance agosto" prompt="Corresponde al porcentaje de avance alcanzado con el reporte cuantitativo registrado " sqref="DE2:DE3" xr:uid="{26BE3C8B-5E5D-4898-A7DD-CCFE360471B0}"/>
    <dataValidation allowBlank="1" showInputMessage="1" showErrorMessage="1" promptTitle="% Meta agosto" prompt="Corresponde al porcentaje de avance programado de conformidad con la meta resgistrada para el periodo" sqref="DD2:DD3" xr:uid="{49552701-F7CB-4C11-B4AD-60B5F2ED8D63}"/>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7FDD46AF-0AF5-4668-85C8-1F40D3247651}"/>
    <dataValidation allowBlank="1" showInputMessage="1" showErrorMessage="1" promptTitle="Avance cuantitativo agosto" prompt="Registrar el valor de avance alcanzado al cierre del mes. _x000a_Debe ser registrado de manera acumulada de acuerdo con la periodicidad del indicador  " sqref="DB2:DB3" xr:uid="{666CEB5D-9577-4605-A21F-0AFB155F078F}"/>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6CAC9C1C-650F-4CB4-9090-0B55234F2C03}"/>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0CA950C6-38BF-4B0F-A54E-5DB1BE2FE51B}"/>
    <dataValidation allowBlank="1" showInputMessage="1" showErrorMessage="1" promptTitle="% Avance julio" prompt="Corresponde al porcentaje de avance alcanzado con el reporte cuantitativo registrado " sqref="CX2:CX3" xr:uid="{2F923149-C10E-4B6B-9005-8B18223125A3}"/>
    <dataValidation allowBlank="1" showInputMessage="1" showErrorMessage="1" promptTitle="% Meta julio" prompt="Corresponde al porcentaje de avance programado de conformidad con la meta resgistrada para el periodo" sqref="CW2:CW3" xr:uid="{BE8C40C5-D8C8-491C-87E8-93BEEF04562E}"/>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20FB16BA-D920-4769-9E8A-E29B039BFB52}"/>
    <dataValidation allowBlank="1" showInputMessage="1" showErrorMessage="1" promptTitle="Avance cuantitativo julio" prompt="Registrar el valor de avance alcanzado al cierre del mes. _x000a_Debe ser registrado de manera acumulada de acuerdo con la periodicidad del indicador  " sqref="CU2:CU3" xr:uid="{D250463C-5BB1-432F-B16A-C2C877F0A1B8}"/>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2B62A354-8122-473F-9C47-89D76CAB313F}"/>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1591E99D-473A-4515-A0AE-FD449931FD9D}"/>
    <dataValidation allowBlank="1" showInputMessage="1" showErrorMessage="1" promptTitle="% Avance junio" prompt="Corresponde al porcentaje de avance alcanzado con el reporte cuantitativo registrado " sqref="CQ2:CQ3" xr:uid="{22AC8953-F62C-4105-9DC2-68FFA347E607}"/>
    <dataValidation allowBlank="1" showInputMessage="1" showErrorMessage="1" promptTitle="% Meta junio" prompt="Corresponde al porcentaje de avance programado de conformidad con la meta resgistrada para el periodo" sqref="CP2:CP3" xr:uid="{EC7FBA7F-AC92-422F-AA6F-4A2891B9CFB0}"/>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A2B0F27-F64B-4862-A1AF-1DA317ED74AB}"/>
    <dataValidation allowBlank="1" showInputMessage="1" showErrorMessage="1" promptTitle="Avance cuantitativo junio" prompt="Registrar el valor de avance alcanzado al cierre del mes. _x000a_Debe ser registrado de manera acumulada de acuerdo con la periodicidad del indicador  " sqref="CN2:CN3" xr:uid="{3C76937B-CDCC-420C-BAAF-E3CF1627664B}"/>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B4D7D4A5-0129-4870-AB91-AB4FCE39998B}"/>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A7AFCF93-A20C-4827-B92C-E6C05F192D66}"/>
    <dataValidation allowBlank="1" showInputMessage="1" showErrorMessage="1" promptTitle="% Avance mayo" prompt="Corresponde al porcentaje de avance alcanzado con el reporte cuantitativo registrado " sqref="CJ2:CJ3" xr:uid="{D0FF1093-FB4B-4821-B2D6-0A16B23925DD}"/>
    <dataValidation allowBlank="1" showInputMessage="1" showErrorMessage="1" promptTitle="% Meta mayo" prompt="Corresponde al porcentaje de avance programado de conformidad con la meta resgistrada para el periodo" sqref="CI2:CI3" xr:uid="{5171EBBE-3E58-4BAB-90DF-DA3A168DDD52}"/>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47B499F0-458B-4D4D-858B-7FD147920A28}"/>
    <dataValidation allowBlank="1" showInputMessage="1" showErrorMessage="1" promptTitle="Avance cuantitativo mayo" prompt="Registrar el valor de avance alcanzado al cierre del mes. _x000a_Debe ser registrado de manera acumulada de acuerdo con la periodicidad del indicador  " sqref="CG2:CG3" xr:uid="{548BF4F1-1B71-4BEF-AD0F-3E367BD99465}"/>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DB795C70-EE40-45AB-B6CD-945F448EDE40}"/>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1F4A2A1C-61C2-4BCA-AF77-E351C536E0C7}"/>
    <dataValidation allowBlank="1" showInputMessage="1" showErrorMessage="1" promptTitle="% Avance abril" prompt="Corresponde al porcentaje de avance alcanzado con el reporte cuantitativo registrado " sqref="CC2:CC3" xr:uid="{C5D95A23-A92E-4458-8D3E-C76BBAE74E43}"/>
    <dataValidation allowBlank="1" showInputMessage="1" showErrorMessage="1" promptTitle="% Meta abril" prompt="Corresponde al porcentaje de avance programado de conformidad con la meta resgistrada para el periodo" sqref="CB2:CB3" xr:uid="{091FA054-0325-46D0-BE69-0DB7AA062093}"/>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D55889F2-97B7-48D4-80B8-9FAACCB28D62}"/>
    <dataValidation allowBlank="1" showInputMessage="1" showErrorMessage="1" promptTitle="Avance cuantitativo abril" prompt="Registrar el valor de avance alcanzado al cierre del mes. _x000a_Debe ser registrado de manera acumulada de acuerdo con la periodicidad del indicador  " sqref="BZ2:BZ3" xr:uid="{36367702-9FAA-4634-9F25-0D07ABA08393}"/>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402D76E7-02ED-4CE8-956B-AB2A35B09EE4}"/>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95EDF33D-4026-484E-81D0-5452E92A22AA}"/>
    <dataValidation allowBlank="1" showInputMessage="1" showErrorMessage="1" promptTitle="% Avance marzo" prompt="Corresponde al porcentaje de avance alcanzado con el reporte cuantitativo registrado " sqref="BV2:BV3" xr:uid="{C3E3EE0E-4D60-474E-962E-FA3B00597EF3}"/>
    <dataValidation allowBlank="1" showInputMessage="1" showErrorMessage="1" promptTitle="% Meta marzo" prompt="Corresponde al porcentaje de avance programado de conformidad con la meta resgistrada para el periodo" sqref="BU2:BU3" xr:uid="{E4F9C83C-6742-4C30-8A48-03609D249969}"/>
    <dataValidation allowBlank="1" showInputMessage="1" showErrorMessage="1" promptTitle="Avance cuantitativo marzo" prompt="Registrar el valor de avance alcanzado al cierre del mes. _x000a_Debe ser registrado de manera acumulada de acuerdo con la periodicidad del indicador  " sqref="BS2:BS3" xr:uid="{30B4771F-E4C3-4585-B759-E99277B29D64}"/>
    <dataValidation allowBlank="1" showInputMessage="1" showErrorMessage="1" promptTitle="Avance cuantitativo febrero" prompt="Registrar el valor de avance alcanzado al cierre del mes. _x000a_Debe ser registrado de manera acumulada de acuerdo con la periodicidad del indicador  " sqref="BL2:BL3" xr:uid="{BE4E9D06-0DBD-4CB9-9E63-167CB2B5D9E3}"/>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9EB63EB5-F772-4F11-96E0-DBDF2A1F1378}"/>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D8FE6D84-DBDF-467C-A79A-5D78AD5069B6}"/>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2C1A33DA-90F1-4A7D-ADEE-1765237A6E4C}"/>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289E2AFB-929E-4889-86DD-E08692D640C6}"/>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1DEE1D3B-822E-48B1-94D0-6DF105241952}"/>
    <dataValidation allowBlank="1" showInputMessage="1" showErrorMessage="1" promptTitle="% Avance febrero" prompt="Corresponde al porcentaje de avance alcanzado con el reporte cuantitativo registrado " sqref="BO2:BO3" xr:uid="{0F511212-C2DE-4D14-AED8-8354D1AFBF82}"/>
    <dataValidation allowBlank="1" showInputMessage="1" showErrorMessage="1" promptTitle="% Meta febrero" prompt="Corresponde al porcentaje de avance programado de conformidad con la meta resgistrada para el periodo" sqref="BN2:BN3" xr:uid="{C34E1115-E847-4081-B469-5F0EED3DEE71}"/>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1BACEFAC-8CF3-450D-AAF6-BEF49CDEA8A5}"/>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BB433BC9-0521-4281-B02B-21F86BF26FE5}"/>
    <dataValidation allowBlank="1" showInputMessage="1" showErrorMessage="1" promptTitle="% Avance enero" prompt="Corresponde al porcentaje de avance alcanzado con el reporte cuantitativo registrado " sqref="BH2:BH3" xr:uid="{0D486200-D976-4994-899D-4DC4A8CE22D3}"/>
    <dataValidation allowBlank="1" showInputMessage="1" showErrorMessage="1" promptTitle="% Meta enero" prompt="Corresponde al porcentaje de avance programado de conformidad con la meta resgistrada para el periodo" sqref="BG2:BG3" xr:uid="{042F35CF-7B46-43E8-953B-A099DAFD45AC}"/>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0FF02840-75E0-4F39-B0DF-558F9932C6E3}"/>
    <dataValidation allowBlank="1" showInputMessage="1" showErrorMessage="1" promptTitle="Avance cuantitativo enero" prompt="Registrar el valor de avance alcanzado al cierre del mes. _x000a_Debe ser registrado de manera acumulada de acuerdo con la periodicidad del indicador  " sqref="BE2:BE3" xr:uid="{6805F446-F6D2-4C00-AE4E-E2AC4DC69475}"/>
    <dataValidation allowBlank="1" showInputMessage="1" showErrorMessage="1" promptTitle="Meta octubre" prompt="Diligenciar el valor de la meta programada para el mes. _x000a_Debe ser registrado de manera acumulada de acuerdo con la periodicidad del indicador  " sqref="DO2" xr:uid="{3C46AA0D-347A-4BD9-ACCC-742015C1544F}"/>
    <dataValidation allowBlank="1" showInputMessage="1" showErrorMessage="1" promptTitle="Meta julio" prompt="Diligenciar el valor de la meta programada para el mes. _x000a_Debe ser registrado de manera acumulada de acuerdo con la periodicidad del indicador  " sqref="CT2" xr:uid="{F66BE1D3-7DD8-4598-95EC-6639E831E366}"/>
    <dataValidation type="list" allowBlank="1" showInputMessage="1" showErrorMessage="1" sqref="N22:N118 N6:N20 J6:L53 K54:L132 J58:J132 N121:N125 N129:N132" xr:uid="{BE856C11-15C2-4301-86B0-EF01093C4360}">
      <formula1>INDIRECT(EM6)</formula1>
    </dataValidation>
    <dataValidation allowBlank="1" showErrorMessage="1" promptTitle="Mín 300 máx 4000" prompt="Recuerda que debes escribir mínimo 300 caractateres y máximo 4000" sqref="DX124:DX132 CT10 DP102 DC22:DC52 CT54:CT57 DC124:DC132 DX61 DV7 DO54:DO57 DW109 DV54:DV57 BY40:BY65 DB132 CN105:CN106 DQ22:DQ52 CF62:CF65 CF38:CF60 CM43:CM52 CT38:CT52 CI112 DW128 DH61:DJ61 DA38:DA57 CT59:CT60 CH124:CH132 DO48:DO52 DA59:DA60 CA22:CA27 DQ61 DQ124:DQ132 DR112 CA124:CA132 DV44:DV46 CH6:CH15 DP132 DI132 CU128 CG128 BZ132 DV43:DW43 DP109 DI113:DI119 DX90:DX119 BY73:BY74 BZ109 CF16 BZ40:BZ41 CS6:CS60 BZ47 BZ45 BZ92 BZ43 BY7 CZ6:CZ60 DP98:DP100 CH29:CH52 CG109 CE61:CF61 CM124:CO132 CA6:CA15 CG47 CG45 CG92 CA61 CG43 CA29:CA52 DP128 CG132 CM26:CN26 CO6:CO15 CU109 DH10:DI10 CM38:CN42 CV6:CV15 CF26 CU47 CU45 CU92 CG40:CG41 CU43 DC61 DA10 EB6:EC132 CU132 CM14:CN14 CT26 CV124:CV132 EE19:EE27 CT33:CT34 DC6:DC15 DB47 DB45 DB92 DB43 DJ124:DJ132 DO10 CV61 DH26 DA7 DO7 CL61:CO61 CN113:CN119 CN108:CN109 DH33:DI34 DH124:DH132 DQ6:DQ15 DO47:DP47 DP45 DP92 CN50:CN52 DP43 CF33:CF34 DV10 DD112 DH7:DI7 DO38:DO46 CP112 DI109 DO26 DX6:DX15 CN63:CN75 DV47:DW47 DW45 DW92 CW112 DV38:DV42 BY22:BY34 CV22:CV52 BZ98:BZ100 BZ102 BZ128 ED124:EE132 CB112 CL6:CL60 DW132 CO29:CO52 DO33:DO34 CO22:CO27 DX22:DX52 DB109 CH22:CH27 DK112 DB98:DB100 DB102 DB128 CT7 DI40:DI43 DY112 DA33:DA34 DI45 DI47 DJ6:DJ15 DI63:DI65 DI68:DI70 DI73:DI74 DI50:DI52 DJ22:DJ52 DI97 DI105 CF14 DI124:DI128 CE6:CE60 CH61 BY68:BY70 CN43:CN48 CM33:CN34 CU40:CU41 DB40:DB41 DA26 DH38:DH52 DP40:DP41 DW40:DW41 DV26 DV33:DV34 CZ61:DA132 DI90:DI95 EK3:EL132 CF67:CF132 CO90:CO119 ED19:ED119 CL62:CL132 CV90:CV119 DH63:DH119 DQ90:DQ119 CM63:CM119 CN90:CN102 CE62:CE132 DC90:DC119 DN6:DN132 EE29:EE119 EM6:EM132 CA90:CA119 DJ90:DJ119 DV59:DV132 BY76:BY132 CS61:CT132 DO59:DO132 EF112 DG6:DG132 CH90:CH119 DU6:DU132 EI6:EI132 CA63:CA88 CH67:CH88 CO63:CO88 CV63:CV88 DC63:DC88 DJ63:DJ88 DQ63:DQ88 DX63:DX88 CF19:CF21 BY10 CF6:CF7 CF10 CM6:CN7 CM10:CN10 EG110:EG112 ED12:EE16 ED6:EE10 DZ110:DZ112 DS110:DS112 DL110:DL112 DE110:DE112 CX110:CX112 CQ110:CQ112 CJ110:CJ112 CC110:CC112 DV48:DV52" xr:uid="{481664FB-4379-4FB9-A65E-6F095160C89C}"/>
    <dataValidation allowBlank="1" showInputMessage="1" showErrorMessage="1" promptTitle="Meta 2021 Total" prompt="Corresponde a la Meta 2021 + Rezago en Meta 2020_x000a__x000a_" sqref="ED29:EE30" xr:uid="{DD26D741-5F6E-4CED-9C3B-524F8FE529EE}"/>
    <dataValidation allowBlank="1" showInputMessage="1" showErrorMessage="1" promptTitle="Línea base" prompt="Corresponde al punto de partida o punto de referencia desde el cual se inicia la medición." sqref="AT2:AT3" xr:uid="{DFC79734-DC4A-4621-81F6-6379F74DFDBF}"/>
    <dataValidation allowBlank="1" showInputMessage="1" showErrorMessage="1" promptTitle="Meta 2023" prompt="Corresponde a la cantidad o resultado esperado del indicador para el año 2023" sqref="AU2" xr:uid="{23C7B9BB-A653-4081-BA35-5F07A22FE4D1}"/>
    <dataValidation allowBlank="1" showInputMessage="1" showErrorMessage="1" promptTitle="Meta 2024" prompt="Corresponde a la cantidad o resultado esperado del indicador para el año 2024" sqref="AV2" xr:uid="{EA467F46-E929-4266-B473-9A917DEC00B2}"/>
    <dataValidation allowBlank="1" showInputMessage="1" showErrorMessage="1" promptTitle="Meta 2025" prompt="Corresponde a la cantidad o resultado esperado del indicador para el año 2025" sqref="AW2" xr:uid="{B7730A0C-3393-417A-AAC1-37E9900559F2}"/>
    <dataValidation allowBlank="1" showInputMessage="1" showErrorMessage="1" promptTitle="Meta 2026" prompt="Corresponde a la cantidad o resultado esperado del indicador para el año 2026" sqref="AX2" xr:uid="{D8A5988A-FB25-4D06-A507-9D1E98FC56E5}"/>
    <dataValidation allowBlank="1" showInputMessage="1" showErrorMessage="1" promptTitle="Meta cuatrienio" prompt="Corresponde a la cantidad o resultado esperado del indicador para el cuatrienio" sqref="AY2" xr:uid="{C29A4733-4CEA-4C77-BCF0-19CB1280CD2C}"/>
    <dataValidation allowBlank="1" showInputMessage="1" showErrorMessage="1" promptTitle="Avance 2023" prompt="Corresponde a la cantidad o resultado alcanzado del indicador para el año 2023" sqref="AZ2" xr:uid="{5B7ED503-75E1-4B7C-9E2A-A55033CE2CB9}"/>
    <dataValidation allowBlank="1" showInputMessage="1" showErrorMessage="1" promptTitle="Avance 2024" prompt="Corresponde a la cantidad o resultado alcanzado del indicador para el año 2024" sqref="BA2" xr:uid="{0EEB118F-A069-40C5-9C79-C7BDF1B17773}"/>
    <dataValidation allowBlank="1" showInputMessage="1" showErrorMessage="1" promptTitle="Avance 2025" prompt="Corresponde a la cantidad o resultado alcanzado del indicador para el año 2025" sqref="BB2:BC2" xr:uid="{778ECC8D-029C-4D01-BC41-FB2A1DD5280D}"/>
    <dataValidation allowBlank="1" showInputMessage="1" showErrorMessage="1" promptTitle="Meta enero" prompt="Diligenciar el valor de la meta programada para el mes. _x000a_Debe ser registrado de manera acumulada de acuerdo con la periodicidad del indicador  " sqref="BD2" xr:uid="{7FD04B5B-BEC3-40CB-8F79-750CB785105C}"/>
    <dataValidation allowBlank="1" showInputMessage="1" showErrorMessage="1" promptTitle="Meta febrero" prompt="Diligenciar el valor de la meta programada para el mes. _x000a_Debe ser registrado de manera acumulada de acuerdo con la periodicidad del indicador  " sqref="BK2:BK3" xr:uid="{8F4D88C7-075C-4B31-8799-26DB74B51028}"/>
    <dataValidation allowBlank="1" showInputMessage="1" showErrorMessage="1" promptTitle="Meta marzo" prompt="Diligenciar el valor de la meta programada para el mes. _x000a_Debe ser registrado de manera acumulada de acuerdo con la periodicidad del indicador  " sqref="BR2" xr:uid="{A02C396A-F340-4B8C-8848-E5F7887C0340}"/>
    <dataValidation allowBlank="1" showInputMessage="1" showErrorMessage="1" promptTitle="Meta abril" prompt="Diligenciar el valor de la meta programada para el mes. _x000a_Debe ser registrado de manera acumulada de acuerdo con la periodicidad del indicador  " sqref="BY2" xr:uid="{C00035FF-7F01-4751-B526-F67EE7A5965C}"/>
    <dataValidation allowBlank="1" showInputMessage="1" showErrorMessage="1" promptTitle="Meta mayo" prompt="Diligenciar el valor de la meta programada para el mes. _x000a_Debe ser registrado de manera acumulada de acuerdo con la periodicidad del indicador  " sqref="CF2" xr:uid="{27C43F1C-5F1C-42ED-94C3-4A4B27DA462A}"/>
    <dataValidation allowBlank="1" showInputMessage="1" showErrorMessage="1" promptTitle="Meta junio" prompt="Diligenciar el valor de la meta programada para el mes. _x000a_Debe ser registrado de manera acumulada de acuerdo con la periodicidad del indicador  " sqref="CM2" xr:uid="{1B958270-DB93-4CE4-A4B3-E1B228DB612C}"/>
    <dataValidation allowBlank="1" showInputMessage="1" showErrorMessage="1" promptTitle="Meta agosto" prompt="Diligenciar el valor de la meta programada para el mes. _x000a_Debe ser registrado de manera acumulada de acuerdo con la periodicidad del indicador  " sqref="DA2" xr:uid="{22848CF2-FF75-4333-A8A5-77FF7AAAA783}"/>
    <dataValidation allowBlank="1" showInputMessage="1" showErrorMessage="1" promptTitle="Meta septiembre" prompt="Diligenciar el valor de la meta programada para el mes. _x000a_Debe ser registrado de manera acumulada de acuerdo con la periodicidad del indicador  " sqref="DH2" xr:uid="{00DD86E9-81DC-4BC5-A433-10BC7F5A4934}"/>
    <dataValidation allowBlank="1" showInputMessage="1" showErrorMessage="1" promptTitle="Meta noviembre" prompt="Diligenciar el valor de la meta programada para el mes. _x000a_Debe ser registrado de manera acumulada de acuerdo con la periodicidad del indicador  " sqref="DV2" xr:uid="{1EB53F1A-74BA-4AB5-92B7-E3D2F6402B3B}"/>
    <dataValidation allowBlank="1" showInputMessage="1" showErrorMessage="1" promptTitle="Meta diciembre" prompt="Diligenciar el valor de la meta programada para la vigencia _x000a_" sqref="EC2" xr:uid="{CDE42671-82C4-4A95-B1A8-3719AF74C2D1}"/>
    <dataValidation allowBlank="1" showInputMessage="1" showErrorMessage="1" promptTitle="MPC" prompt="Registre el número del compromiso adquirido por el MEN en la Mesa Permanente de Concertación indígena que esté asociado al indicador." sqref="Z3" xr:uid="{A57B8E7B-3A57-4899-AEAC-8516C31CEEA0}"/>
    <dataValidation allowBlank="1" showInputMessage="1" showErrorMessage="1" promptTitle="MRA" prompt="Registre el número del compromiso adquirido por el MEN en la Mesa Regional Amazónica que esté asociado al indicador." sqref="AA3" xr:uid="{80AFAE50-B416-4A38-BDCF-5EDC6F5881FE}"/>
    <dataValidation allowBlank="1" showInputMessage="1" showErrorMessage="1" promptTitle="CRIDEC" prompt="Registre el número del compromiso adquirido por el MEN con el Consejo Regional Indígena de Caldas que esté asociado al indicador._x000a_" sqref="AC3" xr:uid="{A370E62E-7D62-4BA8-A438-0672A6AEFBAD}"/>
    <dataValidation allowBlank="1" showInputMessage="1" showErrorMessage="1" promptTitle="CRIHU" prompt="Registre el número del compromiso adquirido por el MEN con el Consejo Regional Indígena del Huila que esté asociado al indicador." sqref="AD3" xr:uid="{8053C017-A98E-422D-B531-361BEA9CA5F3}"/>
    <dataValidation allowBlank="1" showInputMessage="1" showErrorMessage="1" promptTitle="CRIC" prompt="Registre el número del compromiso adquirido por el MEN con el Consejo Regional Indígena del Cauca que esté asociado al indicador." sqref="AB3" xr:uid="{2F59627B-07E6-47E6-82F4-B8A05FF0D545}"/>
    <dataValidation allowBlank="1" showInputMessage="1" showErrorMessage="1" promptTitle="Proceso SIG" prompt="Seleccione de la lista desplegable el proceso del SIG al cual se asocia el indicador" sqref="G2" xr:uid="{18DED90F-0C2D-4B89-90A1-7936C7CA38BD}"/>
    <dataValidation allowBlank="1" showInputMessage="1" showErrorMessage="1" promptTitle="Étnicos - NARP" prompt="Marque con &quot;X&quot; si el indicador responde a un compromiso adquirido por el MEN con una comunidad Negra, Afrocolombiana, Raizal y Palenquera" sqref="AF2:AF3" xr:uid="{429A5B37-3525-45D0-BDA4-8991B1543E19}"/>
    <dataValidation allowBlank="1" showInputMessage="1" showErrorMessage="1" promptTitle="Étnicos - Rrom" prompt="Marque con &quot;X&quot; si el indicador responde a un compromiso adquirido por el MEN con una comunidad Rrom" sqref="AG2:AG3" xr:uid="{AB325F33-6347-4EC1-A80F-C8BFF66A6C1B}"/>
    <dataValidation allowBlank="1" showInputMessage="1" showErrorMessage="1" promptTitle="CTeI" prompt="Marque con &quot;X&quot; si el indicador se relaciona con algún componente de la política de Ciencia, Tecnología e Innovación " sqref="AN2:AN3" xr:uid="{957A1E22-470A-4B59-8D8A-D586B43475A7}"/>
    <dataValidation allowBlank="1" showInputMessage="1" showErrorMessage="1" promptTitle="TIC" prompt="Marque con &quot;X&quot; si el indicador se asocia con la política de Tecnologías de la Información y las Comunicaciones" sqref="AM2" xr:uid="{8B3F452A-BE4F-4FBB-BC01-49E06C2D7031}"/>
    <dataValidation allowBlank="1" showInputMessage="1" showErrorMessage="1" promptTitle="Participación Ciudadana" prompt="Marque con &quot;X&quot; si el indicador responde a alguna estrategia o actividad, en el marco de la política de Participación Ciudadana " sqref="AK2" xr:uid="{F1D415B3-3C49-4EAB-BC88-13CA6F1CE5EF}"/>
    <dataValidation allowBlank="1" showInputMessage="1" showErrorMessage="1" promptTitle="Primer infancia" prompt="Marque con &quot;X&quot; si el indicador se enmarca en alguna de  las categorias de la política de Primera Infancia, Infancia y Adolescencia " sqref="AI2" xr:uid="{E1BB4B07-EBC4-4C6B-8617-0ED3B5FADD42}"/>
    <dataValidation allowBlank="1" showInputMessage="1" showErrorMessage="1" promptTitle="Otros" prompt="Seleccione de la lista a que otro compromiso responde el indicador formulado._x000a_" sqref="AS2" xr:uid="{245A9DFC-30AE-4B16-B5E7-9665452526BF}"/>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AC2F734A-9993-4EB0-A779-8F537A82E000}"/>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EDFFDB6-C5E3-4A83-9176-F97BDCF0D3BB}"/>
    <dataValidation allowBlank="1" showInputMessage="1" showErrorMessage="1" promptTitle="Dependencia" prompt="Seleccione de la lista desplegable la dependencia responsable del indicador." sqref="D2:D3" xr:uid="{5AC1764A-44C2-4740-A137-11234CB0C712}"/>
    <dataValidation allowBlank="1" showInputMessage="1" showErrorMessage="1" promptTitle="Objetivo SIG" prompt="Seleccione de la lista desplegable el objetivo del Sistema Integrado de Gestión (SIG) al cual se asocia el indicador." sqref="F2:F3" xr:uid="{B397E50D-C8F2-4DDB-808D-2AA20FC63142}"/>
    <dataValidation allowBlank="1" showInputMessage="1" showErrorMessage="1" promptTitle="Meta ODS" prompt="Seleccione de la lista desplegable la meta del Objetivo de Desarrollo Sostenible (ODS) al cual se asocia el indicador." sqref="H2:H3" xr:uid="{0B8411EF-F8E5-4EBE-817B-56CAB73205B0}"/>
    <dataValidation allowBlank="1" showInputMessage="1" showErrorMessage="1" promptTitle="Transformación PND" prompt="Seleccione de la lista desplegable la transformación del Plan Nacional de Desarrollo (PND) a la cual se asocia el indicador." sqref="I2:I3" xr:uid="{87110FB3-3403-46A8-97C0-D27BBA6354E6}"/>
    <dataValidation allowBlank="1" showInputMessage="1" showErrorMessage="1" promptTitle="Catalizador PND" prompt="Seleccione de la lista desplegable el catalizador de la transformación PND al cual se asocia el indicador. " sqref="K2:K3" xr:uid="{A68D4DE4-0396-4697-90A0-6C9A3BD9EA52}"/>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D661EC00-B9A6-429D-8E87-295492AFFA2F}"/>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C80D1012-7760-43AA-89FE-CD519FCED693}"/>
    <dataValidation allowBlank="1" showInputMessage="1" showErrorMessage="1" promptTitle="Estrategia" prompt="Registre la estrategia que permitirá alcanzar el eje estratégico. Debe coincidir con la hoja de acciones._x000a_" sqref="N2:N3" xr:uid="{6DC777AA-A21E-4259-AF33-39423B13D412}"/>
    <dataValidation allowBlank="1" showInputMessage="1" showErrorMessage="1" promptTitle="Fórmula de cálculo" prompt="Es la representación matemática del cálculo a realizar para obtener el dato de avance cuantitativo del indicador." sqref="S2:S3" xr:uid="{78EE7F7C-B338-4D86-9E91-0E86D4900E07}"/>
    <dataValidation allowBlank="1" showInputMessage="1" showErrorMessage="1" promptTitle="Tipo de acumulación" prompt="Seleccione de la lista desplegable el tipo de acumulación:_x000a__x000a_• Mantenimiento (stock)_x000a_• Flujo _x000a_• Acumulado_x000a_• Capacidad_x000a_• Reducción" sqref="R2:R3" xr:uid="{ED3AE63B-A1B6-4A9E-B4A9-EBCAEE4002E4}"/>
    <dataValidation allowBlank="1" showInputMessage="1" showErrorMessage="1" promptTitle="Unidad de medida" prompt="Parámetro de referencia para determina la magnitud del indicador (Ej: número, porcentaje,...)" sqref="T2:T3" xr:uid="{1FFAC4EC-F025-42B7-B90D-62C810CBAF18}"/>
    <dataValidation allowBlank="1" showInputMessage="1" showErrorMessage="1" promptTitle="Dias de rezago" prompt="Cantidad de días que se requiere para procesar la información y emitir el dato de avance cuantitativo después del cierre del periodo. " sqref="V2:V3" xr:uid="{1542633D-7B62-42E0-8CC0-0FA534C92FC9}"/>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F218E51F-E157-49C0-813F-F33D9573C33D}"/>
    <dataValidation allowBlank="1" showInputMessage="1" showErrorMessage="1" promptTitle="Periodicidad" prompt="Corresponde a la temporalidad con la cual se reporta el avance cuantitativo del indicador." sqref="U2:U3" xr:uid="{770AC735-DEE9-4D52-A85E-06458FA2415A}"/>
    <dataValidation allowBlank="1" showInputMessage="1" showErrorMessage="1" promptTitle="Otras mesas" prompt="Diligencie el nombre de otra instancia con Grupos Étnicos - Indígenas con compromisos asociados al indicador." sqref="AE3" xr:uid="{DBE3706D-8770-4D3B-BE4B-61205B17EA1D}"/>
    <dataValidation allowBlank="1" showInputMessage="1" showErrorMessage="1" promptTitle="Equidad de la Mujer" prompt="Marque con &quot;X&quot; si el indicador responde la política de Equidad de la Mujer." sqref="AH2:AH3" xr:uid="{BB693EFA-3895-4963-AAC7-57C85C84DB71}"/>
    <dataValidation allowBlank="1" showInputMessage="1" showErrorMessage="1" promptTitle="Víctimas" prompt="Marque con &quot;X&quot; si el indicador responde a un compromiso adquirido por el MEN en desarrollo de la Política de Víctimas." sqref="AJ2:AJ3" xr:uid="{8D6C8C3A-A1E4-412D-96EE-6689B5A8AA8B}"/>
    <dataValidation allowBlank="1" showInputMessage="1" showErrorMessage="1" promptTitle="Discapacidad" prompt="Marque con &quot;X&quot; si el indicador responde a un compromiso del MEN en desarrollo de la Política de Discapacidad." sqref="AL2:AL3" xr:uid="{5CD92A5A-10AE-4687-953D-5462FA420F14}"/>
    <dataValidation allowBlank="1" showInputMessage="1" showErrorMessage="1" promptTitle="Iniciativas PPI" prompt="Marque con &quot;X&quot; si el indicador está asociado al cumplimiento de iniciativas planteadas en el Plan Plurianual de Inversión para 2024." sqref="AO2:AO3" xr:uid="{974EF5DA-96F2-4FC5-8D5D-4CE23ABF5514}"/>
    <dataValidation allowBlank="1" showInputMessage="1" showErrorMessage="1" promptTitle="Derechos Humanos" prompt="Marque con &quot;X&quot; si el indicador se relaciona con algún componente del Plan Nacional de Educación en Derechos Humanos (PLANEDH)" sqref="AP2:AP3" xr:uid="{18F7DE3B-56DC-424B-8017-20749D9412A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DD731305-6859-4E83-A673-7E62798DD58A}"/>
    <dataValidation allowBlank="1" showInputMessage="1" showErrorMessage="1" promptTitle="CONPES (Número documento)" prompt="Diligencie el número del documento (s) CONPES asociados con el indicador." sqref="AR2:AR3" xr:uid="{2E252432-0E65-45F0-B0FC-F6A664C35F64}"/>
    <dataValidation allowBlank="1" showInputMessage="1" showErrorMessage="1" promptTitle="Dimensiónn MIPG" prompt="Seleccione de la lista desplegable la dimensión del Modelo Integrado de Planeación y Gestión (MIPG) a la cual se asocia el indicador." sqref="E2:E3" xr:uid="{80BF6118-02C1-45AF-BFBF-64A65602611C}"/>
    <dataValidation allowBlank="1" showInputMessage="1" showErrorMessage="1" promptTitle="ID Indicador" prompt="Campo registrado por la OAPF." sqref="O2:O3" xr:uid="{C534C2F5-6494-4EC6-BFF3-5ECCE56AA251}"/>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7CA3EC4A-419B-4501-894B-9F579FF77F54}"/>
    <dataValidation allowBlank="1" showInputMessage="1" showErrorMessage="1" promptTitle="Medio de verificación" prompt="Documento que soporta el avance cuantitativo del indicador." sqref="W2:W3" xr:uid="{95B29D64-F7E8-40E8-9985-6E15FEC547FB}"/>
    <dataValidation allowBlank="1" showInputMessage="1" showErrorMessage="1" promptTitle="Macrometa" prompt="Si el indicador hace parte del reporte de alguna &quot;Macrometa&quot; de Presidencia, seleccione la que corresponda de la lista desplegable." sqref="Y2" xr:uid="{21CC9444-DA71-4DE7-85FB-28F723EBDFA8}"/>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811E3DFC-D319-459A-B317-44EACB245CBF}"/>
    <dataValidation type="list" allowBlank="1" showInputMessage="1" showErrorMessage="1" sqref="C46" xr:uid="{64BA58D5-0727-4F6F-8029-7BFCBE304506}">
      <formula1>INDIRECT(EL45)</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1A2B-D868-4DDD-A1F5-444FA2E73976}">
  <dimension ref="B1:D12"/>
  <sheetViews>
    <sheetView tabSelected="1" workbookViewId="0">
      <selection activeCell="E20" sqref="E20"/>
    </sheetView>
  </sheetViews>
  <sheetFormatPr baseColWidth="10" defaultRowHeight="15" x14ac:dyDescent="0.25"/>
  <cols>
    <col min="2" max="2" width="39.7109375" customWidth="1"/>
    <col min="3" max="3" width="14.5703125" customWidth="1"/>
    <col min="4" max="4" width="14.7109375" customWidth="1"/>
  </cols>
  <sheetData>
    <row r="1" spans="2:4" ht="18" x14ac:dyDescent="0.25">
      <c r="B1" s="330" t="s">
        <v>1000</v>
      </c>
      <c r="C1" s="330"/>
      <c r="D1" s="330"/>
    </row>
    <row r="2" spans="2:4" s="332" customFormat="1" x14ac:dyDescent="0.25">
      <c r="B2" s="331" t="s">
        <v>999</v>
      </c>
      <c r="C2" s="331"/>
      <c r="D2" s="331"/>
    </row>
    <row r="3" spans="2:4" ht="15.75" customHeight="1" x14ac:dyDescent="0.25"/>
    <row r="4" spans="2:4" ht="30" x14ac:dyDescent="0.25">
      <c r="B4" s="335" t="s">
        <v>1001</v>
      </c>
      <c r="C4" s="329" t="s">
        <v>997</v>
      </c>
      <c r="D4" s="329" t="s">
        <v>998</v>
      </c>
    </row>
    <row r="5" spans="2:4" x14ac:dyDescent="0.25">
      <c r="B5" s="327" t="s">
        <v>154</v>
      </c>
      <c r="C5" s="334">
        <v>0.33694117799245987</v>
      </c>
      <c r="D5" s="334">
        <v>0.19585062094168751</v>
      </c>
    </row>
    <row r="6" spans="2:4" x14ac:dyDescent="0.25">
      <c r="B6" s="327" t="s">
        <v>570</v>
      </c>
      <c r="C6" s="334">
        <v>0.38527282964718546</v>
      </c>
      <c r="D6" s="334">
        <v>0.36443421840303475</v>
      </c>
    </row>
    <row r="7" spans="2:4" x14ac:dyDescent="0.25">
      <c r="B7" s="327" t="s">
        <v>759</v>
      </c>
      <c r="C7" s="334">
        <v>0.22580645161290322</v>
      </c>
      <c r="D7" s="334">
        <v>0.22944258064516129</v>
      </c>
    </row>
    <row r="8" spans="2:4" x14ac:dyDescent="0.25">
      <c r="B8" s="327" t="s">
        <v>953</v>
      </c>
      <c r="C8" s="334">
        <v>0.51587301587301582</v>
      </c>
      <c r="D8" s="334">
        <v>0.31185185185185182</v>
      </c>
    </row>
    <row r="9" spans="2:4" x14ac:dyDescent="0.25">
      <c r="B9" s="327" t="s">
        <v>908</v>
      </c>
      <c r="C9" s="334">
        <v>0.625</v>
      </c>
      <c r="D9" s="334">
        <v>0.65</v>
      </c>
    </row>
    <row r="10" spans="2:4" x14ac:dyDescent="0.25">
      <c r="B10" s="328" t="s">
        <v>996</v>
      </c>
      <c r="C10" s="336">
        <v>0.37209136135099097</v>
      </c>
      <c r="D10" s="336">
        <v>0.26947056716583773</v>
      </c>
    </row>
    <row r="12" spans="2:4" ht="80.25" customHeight="1" x14ac:dyDescent="0.25">
      <c r="B12" s="333" t="s">
        <v>1002</v>
      </c>
      <c r="C12" s="333"/>
      <c r="D12" s="333"/>
    </row>
  </sheetData>
  <mergeCells count="3">
    <mergeCell ref="B1:D1"/>
    <mergeCell ref="B2:D2"/>
    <mergeCell ref="B12: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22C29-508B-45E5-AD39-349FCBE0277A}">
  <dimension ref="A1:ER20"/>
  <sheetViews>
    <sheetView showGridLines="0" zoomScale="85" zoomScaleNormal="85" workbookViewId="0">
      <selection activeCell="D31" sqref="D31"/>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8" si="5">+CONCATENATE(O6,"_",B6,"_",EK6)</f>
        <v>62_TRANSVERSALES_2024</v>
      </c>
      <c r="B6" s="52" t="s">
        <v>756</v>
      </c>
      <c r="C6" s="53" t="s">
        <v>757</v>
      </c>
      <c r="D6" s="53" t="s">
        <v>832</v>
      </c>
      <c r="E6" s="54" t="s">
        <v>833</v>
      </c>
      <c r="F6" s="54" t="s">
        <v>834</v>
      </c>
      <c r="G6" s="54" t="s">
        <v>835</v>
      </c>
      <c r="H6" s="90" t="s">
        <v>175</v>
      </c>
      <c r="I6" s="54" t="s">
        <v>457</v>
      </c>
      <c r="J6" s="54" t="s">
        <v>458</v>
      </c>
      <c r="K6" s="54" t="s">
        <v>459</v>
      </c>
      <c r="L6" s="54" t="s">
        <v>800</v>
      </c>
      <c r="M6" s="52" t="s">
        <v>763</v>
      </c>
      <c r="N6" s="56" t="s">
        <v>836</v>
      </c>
      <c r="O6" s="60">
        <v>62</v>
      </c>
      <c r="P6" s="54" t="s">
        <v>837</v>
      </c>
      <c r="Q6" s="61" t="s">
        <v>165</v>
      </c>
      <c r="R6" s="61" t="s">
        <v>166</v>
      </c>
      <c r="S6" s="54" t="s">
        <v>838</v>
      </c>
      <c r="T6" s="223" t="s">
        <v>168</v>
      </c>
      <c r="U6" s="60" t="s">
        <v>169</v>
      </c>
      <c r="V6" s="57">
        <v>0</v>
      </c>
      <c r="W6" s="90" t="s">
        <v>839</v>
      </c>
      <c r="X6" s="57" t="s">
        <v>171</v>
      </c>
      <c r="Y6" s="52"/>
      <c r="Z6" s="61"/>
      <c r="AA6" s="61"/>
      <c r="AB6" s="61"/>
      <c r="AC6" s="61"/>
      <c r="AD6" s="61"/>
      <c r="AE6" s="61"/>
      <c r="AF6" s="61"/>
      <c r="AG6" s="61"/>
      <c r="AH6" s="60"/>
      <c r="AI6" s="60"/>
      <c r="AJ6" s="60"/>
      <c r="AK6" s="60" t="s">
        <v>173</v>
      </c>
      <c r="AL6" s="60"/>
      <c r="AM6" s="60"/>
      <c r="AN6" s="60"/>
      <c r="AO6" s="60"/>
      <c r="AP6" s="60"/>
      <c r="AQ6" s="60"/>
      <c r="AR6" s="62"/>
      <c r="AS6" s="60"/>
      <c r="AT6" s="176">
        <v>2</v>
      </c>
      <c r="AU6" s="241">
        <v>2</v>
      </c>
      <c r="AV6" s="228">
        <v>2</v>
      </c>
      <c r="AW6" s="228">
        <v>2</v>
      </c>
      <c r="AX6" s="228">
        <v>2</v>
      </c>
      <c r="AY6" s="228">
        <v>10</v>
      </c>
      <c r="AZ6" s="228"/>
      <c r="BA6" s="228"/>
      <c r="BB6" s="228"/>
      <c r="BC6" s="229"/>
      <c r="BD6" s="76">
        <v>0</v>
      </c>
      <c r="BE6" s="211"/>
      <c r="BF6" s="171"/>
      <c r="BG6" s="68">
        <f t="shared" ref="BG6:BG8" si="6">IFERROR(BD6/AV6,0)</f>
        <v>0</v>
      </c>
      <c r="BH6" s="69">
        <f t="shared" ref="BH6:BH8" si="7">+IF(BI6="SI",IFERROR((IF(BI6="SI",BE6,0)/AV6),"REVISAR"),0)</f>
        <v>0</v>
      </c>
      <c r="BI6" s="70" t="s">
        <v>174</v>
      </c>
      <c r="BJ6" s="174" t="s">
        <v>840</v>
      </c>
      <c r="BK6" s="86">
        <v>0</v>
      </c>
      <c r="BL6" s="207">
        <f>IF(BI6="SI",BE6,0)</f>
        <v>0</v>
      </c>
      <c r="BM6" s="171"/>
      <c r="BN6" s="68">
        <f t="shared" ref="BN6:BN8" si="8">+IFERROR(BK6/AV6,0)</f>
        <v>0</v>
      </c>
      <c r="BO6" s="69">
        <f t="shared" ref="BO6:BO8" si="9">+IF(BP6="SI",IFERROR((IF(BP6="SI",BL6,0)/AV6),"REVISAR"),0)</f>
        <v>0</v>
      </c>
      <c r="BP6" s="70" t="s">
        <v>174</v>
      </c>
      <c r="BQ6" s="67" t="s">
        <v>841</v>
      </c>
      <c r="BR6" s="86">
        <v>0</v>
      </c>
      <c r="BS6" s="207">
        <f>IF(BP6="SI",BL6,0)</f>
        <v>0</v>
      </c>
      <c r="BT6" s="171"/>
      <c r="BU6" s="68">
        <f t="shared" ref="BU6:BU8" si="10">IFERROR(BR6/AV6,0)</f>
        <v>0</v>
      </c>
      <c r="BV6" s="69">
        <f t="shared" ref="BV6:BV7" si="11">+IF(BW6="SI",IFERROR((IF(BW6="SI",BS6,0)/AV6),"REVISAR"),0)</f>
        <v>0</v>
      </c>
      <c r="BW6" s="70" t="s">
        <v>174</v>
      </c>
      <c r="BX6" s="67" t="s">
        <v>841</v>
      </c>
      <c r="BY6" s="86">
        <v>0</v>
      </c>
      <c r="BZ6" s="75">
        <f>IF(BW6="SI",BS6,0)</f>
        <v>0</v>
      </c>
      <c r="CA6" s="71"/>
      <c r="CB6" s="68">
        <f t="shared" ref="CB6:CB8" si="12">IFERROR(BY6/$AV6,0)</f>
        <v>0</v>
      </c>
      <c r="CC6" s="69">
        <f t="shared" ref="CC6:CC8" si="13">+IF(CD6="SI",IFERROR((IF(CD6="SI",BZ6,0)/AV6),"REVISAR"),0)</f>
        <v>0</v>
      </c>
      <c r="CD6" s="70" t="s">
        <v>174</v>
      </c>
      <c r="CE6" s="71" t="s">
        <v>175</v>
      </c>
      <c r="CF6" s="76">
        <v>0</v>
      </c>
      <c r="CG6" s="75">
        <f>IF(CD6="SI",BZ6,0)</f>
        <v>0</v>
      </c>
      <c r="CH6" s="71"/>
      <c r="CI6" s="68">
        <f t="shared" ref="CI6:CI8" si="14">IFERROR(CF6/$AV6,0)</f>
        <v>0</v>
      </c>
      <c r="CJ6" s="69">
        <f t="shared" ref="CJ6:CJ8" si="15">+IF(CK6="SI",IFERROR((IF(CK6="SI",CG6,0)/AV6),"REVISAR"),0)</f>
        <v>0</v>
      </c>
      <c r="CK6" s="70" t="s">
        <v>174</v>
      </c>
      <c r="CL6" s="71" t="s">
        <v>175</v>
      </c>
      <c r="CM6" s="77">
        <v>1</v>
      </c>
      <c r="CN6" s="71"/>
      <c r="CO6" s="71"/>
      <c r="CP6" s="68">
        <f t="shared" ref="CP6:CP8" si="16">IFERROR(CM6/$AV6,0)</f>
        <v>0.5</v>
      </c>
      <c r="CQ6" s="69">
        <f t="shared" ref="CQ6:CQ8" si="17">+IF(CR6="SI",IFERROR((IF(CR6="SI",CN6,0)/AV6),"REVISAR"),0)</f>
        <v>0</v>
      </c>
      <c r="CR6" s="70" t="s">
        <v>174</v>
      </c>
      <c r="CS6" s="71" t="s">
        <v>175</v>
      </c>
      <c r="CT6" s="148">
        <v>1</v>
      </c>
      <c r="CU6" s="75">
        <f t="shared" ref="CU6:CU8" si="18">IF(CR6="SI",CN6,0)</f>
        <v>0</v>
      </c>
      <c r="CV6" s="71"/>
      <c r="CW6" s="68">
        <f t="shared" ref="CW6:CW8" si="19">IFERROR(CT6/$AV6,0)</f>
        <v>0.5</v>
      </c>
      <c r="CX6" s="69">
        <f t="shared" ref="CX6:CX8" si="20">+IF(CY6="SI",IFERROR((IF(CY6="SI",CU6,0)/AV6),"REVISAR"),0)</f>
        <v>0</v>
      </c>
      <c r="CY6" s="70" t="s">
        <v>174</v>
      </c>
      <c r="CZ6" s="71" t="s">
        <v>175</v>
      </c>
      <c r="DA6" s="98">
        <v>1</v>
      </c>
      <c r="DB6" s="75">
        <f>IF(CY6="SI",CU6,0)</f>
        <v>0</v>
      </c>
      <c r="DC6" s="71"/>
      <c r="DD6" s="68">
        <f t="shared" ref="DD6:DD8" si="21">IFERROR(DA6/$AV6,0)</f>
        <v>0.5</v>
      </c>
      <c r="DE6" s="69">
        <f t="shared" ref="DE6:DE8" si="22">+IF(DF6="SI",IFERROR((IF(DF6="SI",DB6,0)/AV6),"REVISAR"),0)</f>
        <v>0</v>
      </c>
      <c r="DF6" s="70" t="s">
        <v>174</v>
      </c>
      <c r="DG6" s="71" t="s">
        <v>175</v>
      </c>
      <c r="DH6" s="77">
        <v>1</v>
      </c>
      <c r="DI6" s="75">
        <f>IF(DF6="SI",DB6,0)</f>
        <v>0</v>
      </c>
      <c r="DJ6" s="71"/>
      <c r="DK6" s="68">
        <f t="shared" ref="DK6:DK8" si="23">IFERROR(DH6/$AV6,0)</f>
        <v>0.5</v>
      </c>
      <c r="DL6" s="69">
        <f t="shared" ref="DL6:DL8" si="24">+IF(DM6="SI",IFERROR((IF(DM6="SI",DI6,0)/AV6),"REVISAR"),0)</f>
        <v>0</v>
      </c>
      <c r="DM6" s="70" t="s">
        <v>174</v>
      </c>
      <c r="DN6" s="71" t="s">
        <v>175</v>
      </c>
      <c r="DO6" s="77">
        <v>1</v>
      </c>
      <c r="DP6" s="75">
        <f>IF(DM6="SI",DI6,0)</f>
        <v>0</v>
      </c>
      <c r="DQ6" s="71"/>
      <c r="DR6" s="68">
        <f t="shared" ref="DR6:DR8" si="25">IFERROR(DO6/$AV6,0)</f>
        <v>0.5</v>
      </c>
      <c r="DS6" s="69">
        <f t="shared" ref="DS6:DS8" si="26">+IF(DT6="SI",IFERROR((IF(DT6="SI",DP6,0)/AV6),"REVISAR"),0)</f>
        <v>0</v>
      </c>
      <c r="DT6" s="70" t="s">
        <v>174</v>
      </c>
      <c r="DU6" s="71" t="s">
        <v>175</v>
      </c>
      <c r="DV6" s="77">
        <v>1</v>
      </c>
      <c r="DW6" s="75">
        <f>IF(DT6="SI",DP6,0)</f>
        <v>0</v>
      </c>
      <c r="DX6" s="71"/>
      <c r="DY6" s="68">
        <f t="shared" ref="DY6:DY8" si="27">IFERROR(DV6/$AV6,0)</f>
        <v>0.5</v>
      </c>
      <c r="DZ6" s="69">
        <f t="shared" ref="DZ6:DZ8" si="28">+IF(EA6="SI",IFERROR((IF(EA6="SI",DW6,0)/AV6),"REVISAR"),0)</f>
        <v>0</v>
      </c>
      <c r="EA6" s="70" t="s">
        <v>174</v>
      </c>
      <c r="EB6" s="71" t="s">
        <v>175</v>
      </c>
      <c r="EC6" s="77">
        <f t="shared" ref="EC6:EC7" si="29">+AV6</f>
        <v>2</v>
      </c>
      <c r="ED6" s="71"/>
      <c r="EE6" s="71"/>
      <c r="EF6" s="68">
        <f t="shared" ref="EF6:EF8" si="30">IFERROR(EC6/$AV6,0)</f>
        <v>1</v>
      </c>
      <c r="EG6" s="69">
        <f t="shared" ref="EG6:EG8" si="31">+IF(EH6="SI",IFERROR((IF(EH6="SI",ED6,0)/AV6),"REVISAR"),0)</f>
        <v>0</v>
      </c>
      <c r="EH6" s="70" t="s">
        <v>174</v>
      </c>
      <c r="EI6" s="71" t="s">
        <v>175</v>
      </c>
      <c r="EJ6" s="80"/>
      <c r="EK6" s="78">
        <v>2024</v>
      </c>
      <c r="EL6" s="79" t="str">
        <f>+VLOOKUP(C6,[1]Listas_desplega!$AI$22:$AJ$44,2,0)</f>
        <v>D_MEN</v>
      </c>
      <c r="EM6" s="79" t="str">
        <f>+VLOOKUP(I6,[1]Listas_desplega!$BY$2:$BZ$7,2,0)</f>
        <v>T_5</v>
      </c>
      <c r="EN6" s="79" t="str">
        <f>+VLOOKUP(J6,[1]Listas_desplega!$BY$10:$BZ$23,2,0)</f>
        <v>T_5_C_1</v>
      </c>
      <c r="EO6" s="79" t="str">
        <f>+VLOOKUP(K6,[1]Listas_desplega!$BY$27:$BZ$54,2,0)</f>
        <v>T_5_C_1_ET_1</v>
      </c>
      <c r="EP6" s="79" t="str">
        <f>+VLOOKUP(L6,[1]Listas_desplega!$BY$57:$BZ$105,2,0)</f>
        <v>T_5_C_1_ET_1_CPT_3</v>
      </c>
      <c r="EQ6" s="80" t="str">
        <f>+VLOOKUP(M6,[1]Listas_desplega!$J$2:$K$11,2,FALSE)</f>
        <v>Eje_E_9</v>
      </c>
      <c r="ER6" s="80"/>
    </row>
    <row r="7" spans="1:148" s="81" customFormat="1" x14ac:dyDescent="0.25">
      <c r="A7" s="51" t="str">
        <f t="shared" si="5"/>
        <v>63_TRANSVERSALES_2024</v>
      </c>
      <c r="B7" s="52" t="s">
        <v>756</v>
      </c>
      <c r="C7" s="53" t="s">
        <v>757</v>
      </c>
      <c r="D7" s="53" t="s">
        <v>832</v>
      </c>
      <c r="E7" s="54" t="s">
        <v>833</v>
      </c>
      <c r="F7" s="54" t="s">
        <v>834</v>
      </c>
      <c r="G7" s="54" t="s">
        <v>835</v>
      </c>
      <c r="H7" s="90" t="s">
        <v>175</v>
      </c>
      <c r="I7" s="54" t="s">
        <v>457</v>
      </c>
      <c r="J7" s="54" t="s">
        <v>458</v>
      </c>
      <c r="K7" s="54" t="s">
        <v>459</v>
      </c>
      <c r="L7" s="54" t="s">
        <v>800</v>
      </c>
      <c r="M7" s="52" t="s">
        <v>763</v>
      </c>
      <c r="N7" s="56" t="s">
        <v>836</v>
      </c>
      <c r="O7" s="60">
        <v>63</v>
      </c>
      <c r="P7" s="54" t="s">
        <v>842</v>
      </c>
      <c r="Q7" s="61" t="s">
        <v>165</v>
      </c>
      <c r="R7" s="59" t="s">
        <v>212</v>
      </c>
      <c r="S7" s="54" t="s">
        <v>843</v>
      </c>
      <c r="T7" s="223" t="s">
        <v>168</v>
      </c>
      <c r="U7" s="60" t="s">
        <v>193</v>
      </c>
      <c r="V7" s="60">
        <v>0</v>
      </c>
      <c r="W7" s="54" t="s">
        <v>844</v>
      </c>
      <c r="X7" s="60" t="s">
        <v>171</v>
      </c>
      <c r="Y7" s="52"/>
      <c r="Z7" s="61"/>
      <c r="AA7" s="61"/>
      <c r="AB7" s="61"/>
      <c r="AC7" s="61"/>
      <c r="AD7" s="61"/>
      <c r="AE7" s="61"/>
      <c r="AF7" s="61"/>
      <c r="AG7" s="61"/>
      <c r="AH7" s="60"/>
      <c r="AI7" s="60"/>
      <c r="AJ7" s="60"/>
      <c r="AK7" s="60" t="s">
        <v>173</v>
      </c>
      <c r="AL7" s="60"/>
      <c r="AM7" s="60"/>
      <c r="AN7" s="60"/>
      <c r="AO7" s="60"/>
      <c r="AP7" s="60"/>
      <c r="AQ7" s="60"/>
      <c r="AR7" s="62"/>
      <c r="AS7" s="60"/>
      <c r="AT7" s="176">
        <v>1</v>
      </c>
      <c r="AU7" s="241">
        <v>1</v>
      </c>
      <c r="AV7" s="228">
        <v>1</v>
      </c>
      <c r="AW7" s="228">
        <v>1</v>
      </c>
      <c r="AX7" s="228">
        <v>1</v>
      </c>
      <c r="AY7" s="228">
        <v>5</v>
      </c>
      <c r="AZ7" s="228"/>
      <c r="BA7" s="228"/>
      <c r="BB7" s="228"/>
      <c r="BC7" s="229"/>
      <c r="BD7" s="76">
        <v>0</v>
      </c>
      <c r="BE7" s="230"/>
      <c r="BF7" s="171"/>
      <c r="BG7" s="68">
        <f t="shared" si="6"/>
        <v>0</v>
      </c>
      <c r="BH7" s="69">
        <f t="shared" si="7"/>
        <v>0</v>
      </c>
      <c r="BI7" s="70" t="s">
        <v>174</v>
      </c>
      <c r="BJ7" s="174" t="s">
        <v>840</v>
      </c>
      <c r="BK7" s="118">
        <v>0</v>
      </c>
      <c r="BL7" s="207">
        <f t="shared" ref="BL7" si="32">IF(BI7="SI",BE7,0)</f>
        <v>0</v>
      </c>
      <c r="BM7" s="171"/>
      <c r="BN7" s="68">
        <f t="shared" si="8"/>
        <v>0</v>
      </c>
      <c r="BO7" s="69">
        <f t="shared" si="9"/>
        <v>0</v>
      </c>
      <c r="BP7" s="70" t="s">
        <v>174</v>
      </c>
      <c r="BQ7" s="67" t="s">
        <v>841</v>
      </c>
      <c r="BR7" s="118">
        <v>0</v>
      </c>
      <c r="BS7" s="207">
        <f t="shared" ref="BS7" si="33">IF(BP7="SI",BL7,0)</f>
        <v>0</v>
      </c>
      <c r="BT7" s="171"/>
      <c r="BU7" s="68">
        <f t="shared" si="10"/>
        <v>0</v>
      </c>
      <c r="BV7" s="69">
        <f t="shared" si="11"/>
        <v>0</v>
      </c>
      <c r="BW7" s="70" t="s">
        <v>174</v>
      </c>
      <c r="BX7" s="67" t="s">
        <v>841</v>
      </c>
      <c r="BY7" s="86">
        <v>0</v>
      </c>
      <c r="BZ7" s="75">
        <f>IF(BW7="SI",BS7,0)</f>
        <v>0</v>
      </c>
      <c r="CA7" s="71"/>
      <c r="CB7" s="68">
        <f t="shared" si="12"/>
        <v>0</v>
      </c>
      <c r="CC7" s="69">
        <f t="shared" si="13"/>
        <v>0</v>
      </c>
      <c r="CD7" s="70" t="s">
        <v>174</v>
      </c>
      <c r="CE7" s="71" t="s">
        <v>175</v>
      </c>
      <c r="CF7" s="118">
        <v>0</v>
      </c>
      <c r="CG7" s="75">
        <f t="shared" ref="CG7" si="34">IF(CD7="SI",BZ7,0)</f>
        <v>0</v>
      </c>
      <c r="CH7" s="71"/>
      <c r="CI7" s="68">
        <f t="shared" si="14"/>
        <v>0</v>
      </c>
      <c r="CJ7" s="69">
        <f t="shared" si="15"/>
        <v>0</v>
      </c>
      <c r="CK7" s="70" t="s">
        <v>174</v>
      </c>
      <c r="CL7" s="71" t="s">
        <v>175</v>
      </c>
      <c r="CM7" s="121">
        <v>0</v>
      </c>
      <c r="CN7" s="75">
        <f>IF(CK7="SI",CG7,0)</f>
        <v>0</v>
      </c>
      <c r="CO7" s="71"/>
      <c r="CP7" s="68">
        <f t="shared" si="16"/>
        <v>0</v>
      </c>
      <c r="CQ7" s="69">
        <f t="shared" si="17"/>
        <v>0</v>
      </c>
      <c r="CR7" s="70" t="s">
        <v>174</v>
      </c>
      <c r="CS7" s="71" t="s">
        <v>175</v>
      </c>
      <c r="CT7" s="148">
        <v>0</v>
      </c>
      <c r="CU7" s="75">
        <f t="shared" si="18"/>
        <v>0</v>
      </c>
      <c r="CV7" s="71"/>
      <c r="CW7" s="68">
        <f t="shared" si="19"/>
        <v>0</v>
      </c>
      <c r="CX7" s="69">
        <f t="shared" si="20"/>
        <v>0</v>
      </c>
      <c r="CY7" s="70" t="s">
        <v>174</v>
      </c>
      <c r="CZ7" s="71" t="s">
        <v>175</v>
      </c>
      <c r="DA7" s="117">
        <v>0</v>
      </c>
      <c r="DB7" s="75">
        <f t="shared" ref="DB7" si="35">IF(CY7="SI",CU7,0)</f>
        <v>0</v>
      </c>
      <c r="DC7" s="71"/>
      <c r="DD7" s="68">
        <f t="shared" si="21"/>
        <v>0</v>
      </c>
      <c r="DE7" s="69">
        <f t="shared" si="22"/>
        <v>0</v>
      </c>
      <c r="DF7" s="70" t="s">
        <v>174</v>
      </c>
      <c r="DG7" s="71" t="s">
        <v>175</v>
      </c>
      <c r="DH7" s="98">
        <v>0</v>
      </c>
      <c r="DI7" s="75">
        <f>IF(DF7="SI",DB7,0)</f>
        <v>0</v>
      </c>
      <c r="DJ7" s="71"/>
      <c r="DK7" s="68">
        <f t="shared" si="23"/>
        <v>0</v>
      </c>
      <c r="DL7" s="69">
        <f t="shared" si="24"/>
        <v>0</v>
      </c>
      <c r="DM7" s="70" t="s">
        <v>174</v>
      </c>
      <c r="DN7" s="71" t="s">
        <v>175</v>
      </c>
      <c r="DO7" s="169"/>
      <c r="DP7" s="75">
        <f t="shared" ref="DP7" si="36">IF(DM7="SI",DI7,0)</f>
        <v>0</v>
      </c>
      <c r="DQ7" s="71"/>
      <c r="DR7" s="68">
        <f t="shared" si="25"/>
        <v>0</v>
      </c>
      <c r="DS7" s="69">
        <f t="shared" si="26"/>
        <v>0</v>
      </c>
      <c r="DT7" s="70" t="s">
        <v>174</v>
      </c>
      <c r="DU7" s="71" t="s">
        <v>175</v>
      </c>
      <c r="DV7" s="77">
        <v>0</v>
      </c>
      <c r="DW7" s="75">
        <f>IF(DT7="SI",DO7,0)</f>
        <v>0</v>
      </c>
      <c r="DX7" s="71"/>
      <c r="DY7" s="68">
        <f t="shared" si="27"/>
        <v>0</v>
      </c>
      <c r="DZ7" s="69">
        <f t="shared" si="28"/>
        <v>0</v>
      </c>
      <c r="EA7" s="70" t="s">
        <v>174</v>
      </c>
      <c r="EB7" s="71" t="s">
        <v>175</v>
      </c>
      <c r="EC7" s="77">
        <f t="shared" si="29"/>
        <v>1</v>
      </c>
      <c r="ED7" s="88"/>
      <c r="EE7" s="71"/>
      <c r="EF7" s="68">
        <f t="shared" si="30"/>
        <v>1</v>
      </c>
      <c r="EG7" s="69">
        <f t="shared" si="31"/>
        <v>0</v>
      </c>
      <c r="EH7" s="70" t="s">
        <v>174</v>
      </c>
      <c r="EI7" s="71" t="s">
        <v>175</v>
      </c>
      <c r="EJ7" s="80"/>
      <c r="EK7" s="78">
        <v>2024</v>
      </c>
      <c r="EL7" s="79" t="str">
        <f>+VLOOKUP(C7,[1]Listas_desplega!$AI$22:$AJ$44,2,0)</f>
        <v>D_MEN</v>
      </c>
      <c r="EM7" s="79" t="str">
        <f>+VLOOKUP(I7,[1]Listas_desplega!$BY$2:$BZ$7,2,0)</f>
        <v>T_5</v>
      </c>
      <c r="EN7" s="79" t="str">
        <f>+VLOOKUP(J7,[1]Listas_desplega!$BY$10:$BZ$23,2,0)</f>
        <v>T_5_C_1</v>
      </c>
      <c r="EO7" s="79" t="str">
        <f>+VLOOKUP(K7,[1]Listas_desplega!$BY$27:$BZ$54,2,0)</f>
        <v>T_5_C_1_ET_1</v>
      </c>
      <c r="EP7" s="79" t="str">
        <f>+VLOOKUP(L7,[1]Listas_desplega!$BY$57:$BZ$105,2,0)</f>
        <v>T_5_C_1_ET_1_CPT_3</v>
      </c>
      <c r="EQ7" s="80" t="str">
        <f>+VLOOKUP(M7,[1]Listas_desplega!$J$2:$K$11,2,FALSE)</f>
        <v>Eje_E_9</v>
      </c>
      <c r="ER7" s="80"/>
    </row>
    <row r="8" spans="1:148" s="81" customFormat="1" x14ac:dyDescent="0.25">
      <c r="A8" s="51" t="str">
        <f t="shared" si="5"/>
        <v>64_TRANSVERSALES_2024</v>
      </c>
      <c r="B8" s="52" t="s">
        <v>756</v>
      </c>
      <c r="C8" s="53" t="s">
        <v>757</v>
      </c>
      <c r="D8" s="53" t="s">
        <v>832</v>
      </c>
      <c r="E8" s="54" t="s">
        <v>833</v>
      </c>
      <c r="F8" s="54" t="s">
        <v>834</v>
      </c>
      <c r="G8" s="54" t="s">
        <v>835</v>
      </c>
      <c r="H8" s="90" t="s">
        <v>175</v>
      </c>
      <c r="I8" s="54" t="s">
        <v>457</v>
      </c>
      <c r="J8" s="54" t="s">
        <v>458</v>
      </c>
      <c r="K8" s="54" t="s">
        <v>459</v>
      </c>
      <c r="L8" s="54" t="s">
        <v>800</v>
      </c>
      <c r="M8" s="52" t="s">
        <v>763</v>
      </c>
      <c r="N8" s="56" t="s">
        <v>836</v>
      </c>
      <c r="O8" s="60">
        <v>64</v>
      </c>
      <c r="P8" s="54" t="s">
        <v>845</v>
      </c>
      <c r="Q8" s="61" t="s">
        <v>165</v>
      </c>
      <c r="R8" s="61" t="s">
        <v>387</v>
      </c>
      <c r="S8" s="54" t="s">
        <v>846</v>
      </c>
      <c r="T8" s="60" t="s">
        <v>181</v>
      </c>
      <c r="U8" s="60" t="s">
        <v>169</v>
      </c>
      <c r="V8" s="60">
        <v>0</v>
      </c>
      <c r="W8" s="54" t="s">
        <v>847</v>
      </c>
      <c r="X8" s="60" t="s">
        <v>171</v>
      </c>
      <c r="Y8" s="52"/>
      <c r="Z8" s="61"/>
      <c r="AA8" s="61"/>
      <c r="AB8" s="61"/>
      <c r="AC8" s="61"/>
      <c r="AD8" s="61"/>
      <c r="AE8" s="61"/>
      <c r="AF8" s="61"/>
      <c r="AG8" s="61"/>
      <c r="AH8" s="60"/>
      <c r="AI8" s="60"/>
      <c r="AJ8" s="60"/>
      <c r="AK8" s="60" t="s">
        <v>173</v>
      </c>
      <c r="AL8" s="60"/>
      <c r="AM8" s="60"/>
      <c r="AN8" s="60"/>
      <c r="AO8" s="60"/>
      <c r="AP8" s="60"/>
      <c r="AQ8" s="60"/>
      <c r="AR8" s="62"/>
      <c r="AS8" s="60"/>
      <c r="AT8" s="176">
        <v>100</v>
      </c>
      <c r="AU8" s="241">
        <v>100</v>
      </c>
      <c r="AV8" s="241">
        <v>100</v>
      </c>
      <c r="AW8" s="241">
        <v>100</v>
      </c>
      <c r="AX8" s="241">
        <v>100</v>
      </c>
      <c r="AY8" s="241">
        <v>100</v>
      </c>
      <c r="AZ8" s="241"/>
      <c r="BA8" s="241"/>
      <c r="BB8" s="241"/>
      <c r="BC8" s="242"/>
      <c r="BD8" s="76">
        <v>0</v>
      </c>
      <c r="BE8" s="211"/>
      <c r="BF8" s="171"/>
      <c r="BG8" s="68">
        <f t="shared" si="6"/>
        <v>0</v>
      </c>
      <c r="BH8" s="69">
        <f t="shared" si="7"/>
        <v>0</v>
      </c>
      <c r="BI8" s="70" t="s">
        <v>174</v>
      </c>
      <c r="BJ8" s="174" t="s">
        <v>840</v>
      </c>
      <c r="BK8" s="86">
        <v>0</v>
      </c>
      <c r="BL8" s="207">
        <f>IF(BI8="SI",BE8,0)</f>
        <v>0</v>
      </c>
      <c r="BM8" s="171"/>
      <c r="BN8" s="68">
        <f t="shared" si="8"/>
        <v>0</v>
      </c>
      <c r="BO8" s="69">
        <f t="shared" si="9"/>
        <v>0</v>
      </c>
      <c r="BP8" s="70" t="s">
        <v>174</v>
      </c>
      <c r="BQ8" s="67" t="s">
        <v>841</v>
      </c>
      <c r="BR8" s="86">
        <v>0</v>
      </c>
      <c r="BS8" s="207">
        <f>IF(BP8="SI",BL8,0)</f>
        <v>0</v>
      </c>
      <c r="BT8" s="171"/>
      <c r="BU8" s="68">
        <f t="shared" si="10"/>
        <v>0</v>
      </c>
      <c r="BV8" s="69">
        <f>+IF(BW8="SI",IFERROR((IF(BW8="SI",BS8,0)/AV8),"REVISAR"),0)</f>
        <v>0</v>
      </c>
      <c r="BW8" s="70" t="s">
        <v>174</v>
      </c>
      <c r="BX8" s="67" t="s">
        <v>841</v>
      </c>
      <c r="BY8" s="86">
        <v>0</v>
      </c>
      <c r="BZ8" s="75">
        <f>IF(BW8="SI",BS8,0)</f>
        <v>0</v>
      </c>
      <c r="CA8" s="71"/>
      <c r="CB8" s="68">
        <f t="shared" si="12"/>
        <v>0</v>
      </c>
      <c r="CC8" s="69">
        <f t="shared" si="13"/>
        <v>0</v>
      </c>
      <c r="CD8" s="70" t="s">
        <v>174</v>
      </c>
      <c r="CE8" s="71" t="s">
        <v>175</v>
      </c>
      <c r="CF8" s="76">
        <v>0</v>
      </c>
      <c r="CG8" s="75">
        <f>IF(CD8="SI",BZ8,0)</f>
        <v>0</v>
      </c>
      <c r="CH8" s="71"/>
      <c r="CI8" s="68">
        <f t="shared" si="14"/>
        <v>0</v>
      </c>
      <c r="CJ8" s="69">
        <f t="shared" si="15"/>
        <v>0</v>
      </c>
      <c r="CK8" s="70" t="s">
        <v>174</v>
      </c>
      <c r="CL8" s="71" t="s">
        <v>175</v>
      </c>
      <c r="CM8" s="77">
        <v>50</v>
      </c>
      <c r="CN8" s="71"/>
      <c r="CO8" s="71"/>
      <c r="CP8" s="68">
        <f t="shared" si="16"/>
        <v>0.5</v>
      </c>
      <c r="CQ8" s="69">
        <f t="shared" si="17"/>
        <v>0</v>
      </c>
      <c r="CR8" s="70" t="s">
        <v>174</v>
      </c>
      <c r="CS8" s="71" t="s">
        <v>175</v>
      </c>
      <c r="CT8" s="148">
        <v>50</v>
      </c>
      <c r="CU8" s="75">
        <f t="shared" si="18"/>
        <v>0</v>
      </c>
      <c r="CV8" s="71"/>
      <c r="CW8" s="68">
        <f t="shared" si="19"/>
        <v>0.5</v>
      </c>
      <c r="CX8" s="69">
        <f t="shared" si="20"/>
        <v>0</v>
      </c>
      <c r="CY8" s="70" t="s">
        <v>174</v>
      </c>
      <c r="CZ8" s="71" t="s">
        <v>175</v>
      </c>
      <c r="DA8" s="98">
        <v>50</v>
      </c>
      <c r="DB8" s="75">
        <f>IF(CY8="SI",CU8,0)</f>
        <v>0</v>
      </c>
      <c r="DC8" s="71"/>
      <c r="DD8" s="68">
        <f t="shared" si="21"/>
        <v>0.5</v>
      </c>
      <c r="DE8" s="69">
        <f t="shared" si="22"/>
        <v>0</v>
      </c>
      <c r="DF8" s="70" t="s">
        <v>174</v>
      </c>
      <c r="DG8" s="71" t="s">
        <v>175</v>
      </c>
      <c r="DH8" s="77">
        <v>50</v>
      </c>
      <c r="DI8" s="75">
        <f>IF(DF8="SI",DB8,0)</f>
        <v>0</v>
      </c>
      <c r="DJ8" s="71"/>
      <c r="DK8" s="68">
        <f t="shared" si="23"/>
        <v>0.5</v>
      </c>
      <c r="DL8" s="69">
        <f t="shared" si="24"/>
        <v>0</v>
      </c>
      <c r="DM8" s="70" t="s">
        <v>174</v>
      </c>
      <c r="DN8" s="71" t="s">
        <v>175</v>
      </c>
      <c r="DO8" s="77">
        <v>50</v>
      </c>
      <c r="DP8" s="75">
        <f>IF(DM8="SI",DI8,0)</f>
        <v>0</v>
      </c>
      <c r="DQ8" s="71"/>
      <c r="DR8" s="68">
        <f t="shared" si="25"/>
        <v>0.5</v>
      </c>
      <c r="DS8" s="69">
        <f t="shared" si="26"/>
        <v>0</v>
      </c>
      <c r="DT8" s="70" t="s">
        <v>174</v>
      </c>
      <c r="DU8" s="71" t="s">
        <v>175</v>
      </c>
      <c r="DV8" s="77">
        <v>50</v>
      </c>
      <c r="DW8" s="75">
        <f>IF(DT8="SI",DP8,0)</f>
        <v>0</v>
      </c>
      <c r="DX8" s="71"/>
      <c r="DY8" s="68">
        <f t="shared" si="27"/>
        <v>0.5</v>
      </c>
      <c r="DZ8" s="69">
        <f t="shared" si="28"/>
        <v>0</v>
      </c>
      <c r="EA8" s="70" t="s">
        <v>174</v>
      </c>
      <c r="EB8" s="71" t="s">
        <v>175</v>
      </c>
      <c r="EC8" s="77">
        <v>100</v>
      </c>
      <c r="ED8" s="71"/>
      <c r="EE8" s="71"/>
      <c r="EF8" s="68">
        <f t="shared" si="30"/>
        <v>1</v>
      </c>
      <c r="EG8" s="69">
        <f t="shared" si="31"/>
        <v>0</v>
      </c>
      <c r="EH8" s="70" t="s">
        <v>174</v>
      </c>
      <c r="EI8" s="71" t="s">
        <v>175</v>
      </c>
      <c r="EJ8" s="80"/>
      <c r="EK8" s="78">
        <v>2024</v>
      </c>
      <c r="EL8" s="79" t="str">
        <f>+VLOOKUP(C8,[1]Listas_desplega!$AI$22:$AJ$44,2,0)</f>
        <v>D_MEN</v>
      </c>
      <c r="EM8" s="79" t="str">
        <f>+VLOOKUP(I8,[1]Listas_desplega!$BY$2:$BZ$7,2,0)</f>
        <v>T_5</v>
      </c>
      <c r="EN8" s="79" t="str">
        <f>+VLOOKUP(J8,[1]Listas_desplega!$BY$10:$BZ$23,2,0)</f>
        <v>T_5_C_1</v>
      </c>
      <c r="EO8" s="79" t="str">
        <f>+VLOOKUP(K8,[1]Listas_desplega!$BY$27:$BZ$54,2,0)</f>
        <v>T_5_C_1_ET_1</v>
      </c>
      <c r="EP8" s="79" t="str">
        <f>+VLOOKUP(L8,[1]Listas_desplega!$BY$57:$BZ$105,2,0)</f>
        <v>T_5_C_1_ET_1_CPT_3</v>
      </c>
      <c r="EQ8" s="80" t="str">
        <f>+VLOOKUP(M8,[1]Listas_desplega!$J$2:$K$11,2,FALSE)</f>
        <v>Eje_E_9</v>
      </c>
      <c r="ER8" s="80"/>
    </row>
    <row r="11" spans="1:148" x14ac:dyDescent="0.25">
      <c r="P11" s="324"/>
    </row>
    <row r="20" spans="9:9" x14ac:dyDescent="0.25">
      <c r="I20" t="s">
        <v>175</v>
      </c>
    </row>
  </sheetData>
  <sheetProtection formatCells="0" formatColumns="0" formatRows="0" insertRows="0" deleteRows="0" sort="0" autoFilter="0" pivotTables="0"/>
  <autoFilter ref="A5:ET8"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8 BP6:BP8 CD6:CD8 CK6:CK8 CR6:CR8 CY6:CY8 DF6:DF8 DM6:DM8 DT6:DT8 EA6:EA8 EH6:EH8 BW6:BW8">
    <cfRule type="cellIs" dxfId="20" priority="4" operator="equal">
      <formula>"Pendiente Validar"</formula>
    </cfRule>
    <cfRule type="cellIs" dxfId="19" priority="5" operator="equal">
      <formula>"NO"</formula>
    </cfRule>
    <cfRule type="cellIs" dxfId="18"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E9313FAD-8B56-40F2-87A1-6E23F0E9AEDC}"/>
    <dataValidation allowBlank="1" showInputMessage="1" showErrorMessage="1" promptTitle="Macrometa" prompt="Si el indicador hace parte del reporte de alguna &quot;Macrometa&quot; de Presidencia, seleccione la que corresponda de la lista desplegable." sqref="Y2" xr:uid="{D53B805B-210F-4A33-B6CA-E4CB4446DA53}"/>
    <dataValidation allowBlank="1" showInputMessage="1" showErrorMessage="1" promptTitle="Medio de verificación" prompt="Documento que soporta el avance cuantitativo del indicador." sqref="W2:W3" xr:uid="{5A64E5C1-5C66-4A8A-8199-A41B14CB6A9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0380C54E-C39F-48AB-BAC2-F39E9E7F5DCC}"/>
    <dataValidation allowBlank="1" showInputMessage="1" showErrorMessage="1" promptTitle="ID Indicador" prompt="Campo registrado por la OAPF." sqref="O2:O3" xr:uid="{A8DB65BD-0D60-4B37-86EB-A3B687CACB32}"/>
    <dataValidation allowBlank="1" showInputMessage="1" showErrorMessage="1" promptTitle="Dimensiónn MIPG" prompt="Seleccione de la lista desplegable la dimensión del Modelo Integrado de Planeación y Gestión (MIPG) a la cual se asocia el indicador." sqref="E2:E3" xr:uid="{BCF03267-4B58-4DFA-820B-67260FD7CDCB}"/>
    <dataValidation allowBlank="1" showInputMessage="1" showErrorMessage="1" promptTitle="CONPES (Número documento)" prompt="Diligencie el número del documento (s) CONPES asociados con el indicador." sqref="AR2:AR3" xr:uid="{273E01BF-D1A7-4B57-8C90-0FFDA1A184CB}"/>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6954B742-9CE6-4E68-91EA-53EE0C55A786}"/>
    <dataValidation allowBlank="1" showInputMessage="1" showErrorMessage="1" promptTitle="Derechos Humanos" prompt="Marque con &quot;X&quot; si el indicador se relaciona con algún componente del Plan Nacional de Educación en Derechos Humanos (PLANEDH)" sqref="AP2:AP3" xr:uid="{C44DE4D4-C3FD-4FCA-91BB-890747C3FC48}"/>
    <dataValidation allowBlank="1" showInputMessage="1" showErrorMessage="1" promptTitle="Iniciativas PPI" prompt="Marque con &quot;X&quot; si el indicador está asociado al cumplimiento de iniciativas planteadas en el Plan Plurianual de Inversión para 2024." sqref="AO2:AO3" xr:uid="{7F8EBFBD-6F7E-4666-8562-9A47BAE89339}"/>
    <dataValidation allowBlank="1" showInputMessage="1" showErrorMessage="1" promptTitle="Discapacidad" prompt="Marque con &quot;X&quot; si el indicador responde a un compromiso del MEN en desarrollo de la Política de Discapacidad." sqref="AL2:AL3" xr:uid="{5AB6E7B8-6FC0-4344-878C-D924BFA76304}"/>
    <dataValidation allowBlank="1" showInputMessage="1" showErrorMessage="1" promptTitle="Víctimas" prompt="Marque con &quot;X&quot; si el indicador responde a un compromiso adquirido por el MEN en desarrollo de la Política de Víctimas." sqref="AJ2:AJ3" xr:uid="{4835A49A-5009-4944-8CE9-50DD9C78A07A}"/>
    <dataValidation allowBlank="1" showInputMessage="1" showErrorMessage="1" promptTitle="Equidad de la Mujer" prompt="Marque con &quot;X&quot; si el indicador responde la política de Equidad de la Mujer." sqref="AH2:AH3" xr:uid="{91A5D7F6-756D-4186-90EC-35AFE2C77C14}"/>
    <dataValidation allowBlank="1" showInputMessage="1" showErrorMessage="1" promptTitle="Otras mesas" prompt="Diligencie el nombre de otra instancia con Grupos Étnicos - Indígenas con compromisos asociados al indicador." sqref="AE3" xr:uid="{753A96F6-3B39-4EFA-B8FC-55AB358A5AD9}"/>
    <dataValidation allowBlank="1" showInputMessage="1" showErrorMessage="1" promptTitle="Periodicidad" prompt="Corresponde a la temporalidad con la cual se reporta el avance cuantitativo del indicador." sqref="U2:U3" xr:uid="{E28E7F84-05ED-4D74-9B2B-B0FD4DCDD7B4}"/>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0A9A61D4-C6F6-4315-9391-F5AFD2682135}"/>
    <dataValidation allowBlank="1" showInputMessage="1" showErrorMessage="1" promptTitle="Dias de rezago" prompt="Cantidad de días que se requiere para procesar la información y emitir el dato de avance cuantitativo después del cierre del periodo. " sqref="V2:V3" xr:uid="{DEFE89E4-EBF9-470E-A95C-9CD76BD39635}"/>
    <dataValidation allowBlank="1" showInputMessage="1" showErrorMessage="1" promptTitle="Unidad de medida" prompt="Parámetro de referencia para determina la magnitud del indicador (Ej: número, porcentaje,...)" sqref="T2:T3" xr:uid="{B1877D92-DFB5-4872-8E7C-4664C09EA901}"/>
    <dataValidation allowBlank="1" showInputMessage="1" showErrorMessage="1" promptTitle="Tipo de acumulación" prompt="Seleccione de la lista desplegable el tipo de acumulación:_x000a__x000a_• Mantenimiento (stock)_x000a_• Flujo _x000a_• Acumulado_x000a_• Capacidad_x000a_• Reducción" sqref="R2:R3" xr:uid="{18CB968C-AF5B-4FB5-B1B1-B072C5DE6AD0}"/>
    <dataValidation allowBlank="1" showInputMessage="1" showErrorMessage="1" promptTitle="Fórmula de cálculo" prompt="Es la representación matemática del cálculo a realizar para obtener el dato de avance cuantitativo del indicador." sqref="S2:S3" xr:uid="{4AD26863-6722-4C88-A9B3-44B3363612DC}"/>
    <dataValidation allowBlank="1" showInputMessage="1" showErrorMessage="1" promptTitle="Estrategia" prompt="Registre la estrategia que permitirá alcanzar el eje estratégico. Debe coincidir con la hoja de acciones._x000a_" sqref="N2:N3" xr:uid="{93E12032-F60F-4193-B780-E3E9CFF6A112}"/>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9750B426-FA30-4F80-91F1-2176765CBDED}"/>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C200C668-2D54-4399-876D-52FC90B86CA1}"/>
    <dataValidation allowBlank="1" showInputMessage="1" showErrorMessage="1" promptTitle="Catalizador PND" prompt="Seleccione de la lista desplegable el catalizador de la transformación PND al cual se asocia el indicador. " sqref="K2:K3" xr:uid="{D6A2F789-12AF-41A9-881A-B470E661624A}"/>
    <dataValidation allowBlank="1" showInputMessage="1" showErrorMessage="1" promptTitle="Transformación PND" prompt="Seleccione de la lista desplegable la transformación del Plan Nacional de Desarrollo (PND) a la cual se asocia el indicador." sqref="I2:I3" xr:uid="{F1BB1A67-FD3D-4B8A-854F-497A695073B4}"/>
    <dataValidation allowBlank="1" showInputMessage="1" showErrorMessage="1" promptTitle="Meta ODS" prompt="Seleccione de la lista desplegable la meta del Objetivo de Desarrollo Sostenible (ODS) al cual se asocia el indicador." sqref="H2:H3" xr:uid="{EE177D10-D7CB-426B-A677-0EF0CAF9B7CC}"/>
    <dataValidation allowBlank="1" showInputMessage="1" showErrorMessage="1" promptTitle="Objetivo SIG" prompt="Seleccione de la lista desplegable el objetivo del Sistema Integrado de Gestión (SIG) al cual se asocia el indicador." sqref="F2:F3" xr:uid="{13A1A007-4706-4EE2-819B-4F2625FC2BB5}"/>
    <dataValidation allowBlank="1" showInputMessage="1" showErrorMessage="1" promptTitle="Dependencia" prompt="Seleccione de la lista desplegable la dependencia responsable del indicador." sqref="D2:D3" xr:uid="{7765ABD3-C357-4135-8F63-BAA948724A77}"/>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0F3AD9B4-B7A9-4905-9055-8ED460221118}"/>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B83488E9-04CC-440C-B4C7-E35FABB786A4}"/>
    <dataValidation allowBlank="1" showInputMessage="1" showErrorMessage="1" promptTitle="Otros" prompt="Seleccione de la lista a que otro compromiso responde el indicador formulado._x000a_" sqref="AS2" xr:uid="{4149DFF5-D770-460B-B8F7-E55DDDB919EB}"/>
    <dataValidation allowBlank="1" showInputMessage="1" showErrorMessage="1" promptTitle="Primer infancia" prompt="Marque con &quot;X&quot; si el indicador se enmarca en alguna de  las categorias de la política de Primera Infancia, Infancia y Adolescencia " sqref="AI2" xr:uid="{E7413B88-A30B-4F59-B56F-7293A0E8A98E}"/>
    <dataValidation allowBlank="1" showInputMessage="1" showErrorMessage="1" promptTitle="Participación Ciudadana" prompt="Marque con &quot;X&quot; si el indicador responde a alguna estrategia o actividad, en el marco de la política de Participación Ciudadana " sqref="AK2" xr:uid="{0A1C210B-C4F6-4631-9421-984E66CBE751}"/>
    <dataValidation allowBlank="1" showInputMessage="1" showErrorMessage="1" promptTitle="TIC" prompt="Marque con &quot;X&quot; si el indicador se asocia con la política de Tecnologías de la Información y las Comunicaciones" sqref="AM2" xr:uid="{3C60C1E0-ACB1-4768-97CC-F194C2143CA0}"/>
    <dataValidation allowBlank="1" showInputMessage="1" showErrorMessage="1" promptTitle="CTeI" prompt="Marque con &quot;X&quot; si el indicador se relaciona con algún componente de la política de Ciencia, Tecnología e Innovación " sqref="AN2:AN3" xr:uid="{306564FC-E58E-41AF-808D-791543B7D77F}"/>
    <dataValidation allowBlank="1" showInputMessage="1" showErrorMessage="1" promptTitle="Étnicos - Rrom" prompt="Marque con &quot;X&quot; si el indicador responde a un compromiso adquirido por el MEN con una comunidad Rrom" sqref="AG2:AG3" xr:uid="{D4E9CF81-6027-47A8-A3C8-5EFB7C097E54}"/>
    <dataValidation allowBlank="1" showInputMessage="1" showErrorMessage="1" promptTitle="Étnicos - NARP" prompt="Marque con &quot;X&quot; si el indicador responde a un compromiso adquirido por el MEN con una comunidad Negra, Afrocolombiana, Raizal y Palenquera" sqref="AF2:AF3" xr:uid="{F1168251-2982-4737-85B1-C316976E2121}"/>
    <dataValidation allowBlank="1" showInputMessage="1" showErrorMessage="1" promptTitle="Proceso SIG" prompt="Seleccione de la lista desplegable el proceso del SIG al cual se asocia el indicador" sqref="G2" xr:uid="{98227C56-C105-44FE-978B-A3CBCCBAF325}"/>
    <dataValidation allowBlank="1" showInputMessage="1" showErrorMessage="1" promptTitle="CRIC" prompt="Registre el número del compromiso adquirido por el MEN con el Consejo Regional Indígena del Cauca que esté asociado al indicador." sqref="AB3" xr:uid="{5B6D9A33-575A-483A-9A47-4289A3F07911}"/>
    <dataValidation allowBlank="1" showInputMessage="1" showErrorMessage="1" promptTitle="CRIHU" prompt="Registre el número del compromiso adquirido por el MEN con el Consejo Regional Indígena del Huila que esté asociado al indicador." sqref="AD3" xr:uid="{CD85AB77-98A1-4965-8912-FAB60AB115D9}"/>
    <dataValidation allowBlank="1" showInputMessage="1" showErrorMessage="1" promptTitle="CRIDEC" prompt="Registre el número del compromiso adquirido por el MEN con el Consejo Regional Indígena de Caldas que esté asociado al indicador._x000a_" sqref="AC3" xr:uid="{D8342FE1-DF16-4536-A4AF-359D916C5854}"/>
    <dataValidation allowBlank="1" showInputMessage="1" showErrorMessage="1" promptTitle="MRA" prompt="Registre el número del compromiso adquirido por el MEN en la Mesa Regional Amazónica que esté asociado al indicador." sqref="AA3" xr:uid="{E7A534C1-E158-47E4-9372-1E98A85B8738}"/>
    <dataValidation allowBlank="1" showInputMessage="1" showErrorMessage="1" promptTitle="MPC" prompt="Registre el número del compromiso adquirido por el MEN en la Mesa Permanente de Concertación indígena que esté asociado al indicador." sqref="Z3" xr:uid="{0B883189-8582-433B-9126-CF61C8BF5DE6}"/>
    <dataValidation allowBlank="1" showInputMessage="1" showErrorMessage="1" promptTitle="Meta diciembre" prompt="Diligenciar el valor de la meta programada para la vigencia _x000a_" sqref="EC2" xr:uid="{8731C217-93AF-45B6-A4E4-E9641CA6C521}"/>
    <dataValidation allowBlank="1" showInputMessage="1" showErrorMessage="1" promptTitle="Meta noviembre" prompt="Diligenciar el valor de la meta programada para el mes. _x000a_Debe ser registrado de manera acumulada de acuerdo con la periodicidad del indicador  " sqref="DV2" xr:uid="{4FFC2A77-09AD-4F36-860D-1588B3BF39EA}"/>
    <dataValidation allowBlank="1" showInputMessage="1" showErrorMessage="1" promptTitle="Meta septiembre" prompt="Diligenciar el valor de la meta programada para el mes. _x000a_Debe ser registrado de manera acumulada de acuerdo con la periodicidad del indicador  " sqref="DH2" xr:uid="{87766D7A-715F-44A9-B472-E0F9521820DE}"/>
    <dataValidation allowBlank="1" showInputMessage="1" showErrorMessage="1" promptTitle="Meta agosto" prompt="Diligenciar el valor de la meta programada para el mes. _x000a_Debe ser registrado de manera acumulada de acuerdo con la periodicidad del indicador  " sqref="DA2" xr:uid="{1196EA48-089C-401F-9CBE-63CB2CCE7496}"/>
    <dataValidation allowBlank="1" showInputMessage="1" showErrorMessage="1" promptTitle="Meta junio" prompt="Diligenciar el valor de la meta programada para el mes. _x000a_Debe ser registrado de manera acumulada de acuerdo con la periodicidad del indicador  " sqref="CM2" xr:uid="{0C8925FE-E562-4A15-B8FA-B58370BA95EE}"/>
    <dataValidation allowBlank="1" showInputMessage="1" showErrorMessage="1" promptTitle="Meta mayo" prompt="Diligenciar el valor de la meta programada para el mes. _x000a_Debe ser registrado de manera acumulada de acuerdo con la periodicidad del indicador  " sqref="CF2" xr:uid="{7C28109A-FED4-4DC8-8CA8-7A89983DC593}"/>
    <dataValidation allowBlank="1" showInputMessage="1" showErrorMessage="1" promptTitle="Meta abril" prompt="Diligenciar el valor de la meta programada para el mes. _x000a_Debe ser registrado de manera acumulada de acuerdo con la periodicidad del indicador  " sqref="BY2" xr:uid="{043EB08A-F7E9-4713-A075-C6AB4B85EEE9}"/>
    <dataValidation allowBlank="1" showInputMessage="1" showErrorMessage="1" promptTitle="Meta marzo" prompt="Diligenciar el valor de la meta programada para el mes. _x000a_Debe ser registrado de manera acumulada de acuerdo con la periodicidad del indicador  " sqref="BR2" xr:uid="{5E95BB97-139A-40E0-8BF7-990B17718AB1}"/>
    <dataValidation allowBlank="1" showInputMessage="1" showErrorMessage="1" promptTitle="Meta febrero" prompt="Diligenciar el valor de la meta programada para el mes. _x000a_Debe ser registrado de manera acumulada de acuerdo con la periodicidad del indicador  " sqref="BK2:BK3" xr:uid="{C9AC63F7-3EE2-4028-B7D7-FB3A8AA5DB34}"/>
    <dataValidation allowBlank="1" showInputMessage="1" showErrorMessage="1" promptTitle="Meta enero" prompt="Diligenciar el valor de la meta programada para el mes. _x000a_Debe ser registrado de manera acumulada de acuerdo con la periodicidad del indicador  " sqref="BD2" xr:uid="{FB581790-23D5-4F7B-93A6-BFDB91839C68}"/>
    <dataValidation allowBlank="1" showInputMessage="1" showErrorMessage="1" promptTitle="Avance 2025" prompt="Corresponde a la cantidad o resultado alcanzado del indicador para el año 2025" sqref="BB2:BC2" xr:uid="{5C66848A-F670-4D8B-A79C-EA3A764AF373}"/>
    <dataValidation allowBlank="1" showInputMessage="1" showErrorMessage="1" promptTitle="Avance 2024" prompt="Corresponde a la cantidad o resultado alcanzado del indicador para el año 2024" sqref="BA2" xr:uid="{1811F3D3-85D1-4CFC-ABE3-3B5B8A78A212}"/>
    <dataValidation allowBlank="1" showInputMessage="1" showErrorMessage="1" promptTitle="Avance 2023" prompt="Corresponde a la cantidad o resultado alcanzado del indicador para el año 2023" sqref="AZ2" xr:uid="{DA02FD1E-90EF-4AFE-9F90-E6659D48F5C2}"/>
    <dataValidation allowBlank="1" showInputMessage="1" showErrorMessage="1" promptTitle="Meta cuatrienio" prompt="Corresponde a la cantidad o resultado esperado del indicador para el cuatrienio" sqref="AY2" xr:uid="{B10695DE-9F75-460B-B7E6-56F36C129704}"/>
    <dataValidation allowBlank="1" showInputMessage="1" showErrorMessage="1" promptTitle="Meta 2026" prompt="Corresponde a la cantidad o resultado esperado del indicador para el año 2026" sqref="AX2" xr:uid="{A59A3E02-200B-4166-8BE3-61C3800FC8F8}"/>
    <dataValidation allowBlank="1" showInputMessage="1" showErrorMessage="1" promptTitle="Meta 2025" prompt="Corresponde a la cantidad o resultado esperado del indicador para el año 2025" sqref="AW2" xr:uid="{25B62F00-2DA2-4540-9155-6B275D4FD659}"/>
    <dataValidation allowBlank="1" showInputMessage="1" showErrorMessage="1" promptTitle="Meta 2024" prompt="Corresponde a la cantidad o resultado esperado del indicador para el año 2024" sqref="AV2" xr:uid="{0D259340-C8AF-41DE-ABFB-651C892FCFC1}"/>
    <dataValidation allowBlank="1" showInputMessage="1" showErrorMessage="1" promptTitle="Meta 2023" prompt="Corresponde a la cantidad o resultado esperado del indicador para el año 2023" sqref="AU2" xr:uid="{0BF85693-F1A3-49AA-8C75-60A96BD97CAF}"/>
    <dataValidation allowBlank="1" showInputMessage="1" showErrorMessage="1" promptTitle="Línea base" prompt="Corresponde al punto de partida o punto de referencia desde el cual se inicia la medición." sqref="AT2:AT3" xr:uid="{32BB73DE-804F-42D4-903B-5210B10E8A51}"/>
    <dataValidation allowBlank="1" showErrorMessage="1" promptTitle="Mín 300 máx 4000" prompt="Recuerda que debes escribir mínimo 300 caractateres y máximo 4000" sqref="CN8 EI6:EI8 CH6:CH8 CS6:CT8 BY6:BY8 DU6:DV8 DJ6:DJ8 CA6:CA8 EM6:EM8 DN6:DO8 DC6:DC8 DQ6:DQ8 DG6:DH8 CV6:CV8 CL6:CM8 CO6:CO8 CE6:CF8 EK3:EL8 CZ6:DA8 EB6:EE8 DX6:DX8 CN6" xr:uid="{CCE30CD7-8283-4F54-9B30-4D7A44908683}"/>
    <dataValidation allowBlank="1" showInputMessage="1" showErrorMessage="1" promptTitle="Meta julio" prompt="Diligenciar el valor de la meta programada para el mes. _x000a_Debe ser registrado de manera acumulada de acuerdo con la periodicidad del indicador  " sqref="CT2" xr:uid="{470300E6-A302-471C-85D8-01627EF13851}"/>
    <dataValidation allowBlank="1" showInputMessage="1" showErrorMessage="1" promptTitle="Meta octubre" prompt="Diligenciar el valor de la meta programada para el mes. _x000a_Debe ser registrado de manera acumulada de acuerdo con la periodicidad del indicador  " sqref="DO2" xr:uid="{6DBC72BE-A3B4-49EE-8F19-4EE7673EA4E9}"/>
    <dataValidation allowBlank="1" showInputMessage="1" showErrorMessage="1" promptTitle="Avance cuantitativo enero" prompt="Registrar el valor de avance alcanzado al cierre del mes. _x000a_Debe ser registrado de manera acumulada de acuerdo con la periodicidad del indicador  " sqref="BE2:BE3" xr:uid="{0F16F13A-D77D-411E-8E3D-D23D6792D195}"/>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BCC6B9F9-B2D9-4964-A631-B54B44B56C13}"/>
    <dataValidation allowBlank="1" showInputMessage="1" showErrorMessage="1" promptTitle="% Meta enero" prompt="Corresponde al porcentaje de avance programado de conformidad con la meta resgistrada para el periodo" sqref="BG2:BG3" xr:uid="{CE7CDEBE-D5D5-4EDF-9B5C-54855963559C}"/>
    <dataValidation allowBlank="1" showInputMessage="1" showErrorMessage="1" promptTitle="% Avance enero" prompt="Corresponde al porcentaje de avance alcanzado con el reporte cuantitativo registrado " sqref="BH2:BH3" xr:uid="{8740E9E9-332E-4E57-BDB0-2E2D6BDE25F1}"/>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8F29DDCC-21A0-4DE3-AC6E-5A950F9856D4}"/>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ABA02FDD-1031-4486-AD64-A3AA61279410}"/>
    <dataValidation allowBlank="1" showInputMessage="1" showErrorMessage="1" promptTitle="% Meta febrero" prompt="Corresponde al porcentaje de avance programado de conformidad con la meta resgistrada para el periodo" sqref="BN2:BN3" xr:uid="{E64CBBE8-A1B2-4119-9A13-7677658EE932}"/>
    <dataValidation allowBlank="1" showInputMessage="1" showErrorMessage="1" promptTitle="% Avance febrero" prompt="Corresponde al porcentaje de avance alcanzado con el reporte cuantitativo registrado " sqref="BO2:BO3" xr:uid="{7B5A266B-95FF-4BBF-90FC-D8C3F0B511CE}"/>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C0050018-7260-4759-8F06-3F36E341917F}"/>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1F9C45B3-B3BC-487C-AA8C-6483B3228622}"/>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FD0AE31D-62C0-4933-B04A-738B42121E05}"/>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1F4A225A-779B-4349-8EFA-AB4184E1CCA5}"/>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D1E89837-C655-46C6-ABB0-0234C7157C31}"/>
    <dataValidation allowBlank="1" showInputMessage="1" showErrorMessage="1" promptTitle="Avance cuantitativo febrero" prompt="Registrar el valor de avance alcanzado al cierre del mes. _x000a_Debe ser registrado de manera acumulada de acuerdo con la periodicidad del indicador  " sqref="BL2:BL3" xr:uid="{FC7400BB-1AE5-4863-A983-8FC0CD0DCDC1}"/>
    <dataValidation allowBlank="1" showInputMessage="1" showErrorMessage="1" promptTitle="Avance cuantitativo marzo" prompt="Registrar el valor de avance alcanzado al cierre del mes. _x000a_Debe ser registrado de manera acumulada de acuerdo con la periodicidad del indicador  " sqref="BS2:BS3" xr:uid="{42752CB6-493B-45DF-8393-669CAAAF6258}"/>
    <dataValidation allowBlank="1" showInputMessage="1" showErrorMessage="1" promptTitle="% Meta marzo" prompt="Corresponde al porcentaje de avance programado de conformidad con la meta resgistrada para el periodo" sqref="BU2:BU3" xr:uid="{2BC89414-FF42-4B55-911C-48161ECAC353}"/>
    <dataValidation allowBlank="1" showInputMessage="1" showErrorMessage="1" promptTitle="% Avance marzo" prompt="Corresponde al porcentaje de avance alcanzado con el reporte cuantitativo registrado " sqref="BV2:BV3" xr:uid="{1D89DB11-39E0-44C2-BAD6-9B0EF0A7469A}"/>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33248708-30EB-4171-BA67-005ED541B86F}"/>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78058968-6E00-4B75-B2C7-194C5D51F8E8}"/>
    <dataValidation allowBlank="1" showInputMessage="1" showErrorMessage="1" promptTitle="Avance cuantitativo abril" prompt="Registrar el valor de avance alcanzado al cierre del mes. _x000a_Debe ser registrado de manera acumulada de acuerdo con la periodicidad del indicador  " sqref="BZ2:BZ3" xr:uid="{44437AB1-37E8-4A79-AB43-67326D491AFD}"/>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3A209FF2-60CF-4DDB-AC46-CBEE4E5D11C9}"/>
    <dataValidation allowBlank="1" showInputMessage="1" showErrorMessage="1" promptTitle="% Meta abril" prompt="Corresponde al porcentaje de avance programado de conformidad con la meta resgistrada para el periodo" sqref="CB2:CB3" xr:uid="{58888C4A-9972-4610-83D3-C6D8662D781B}"/>
    <dataValidation allowBlank="1" showInputMessage="1" showErrorMessage="1" promptTitle="% Avance abril" prompt="Corresponde al porcentaje de avance alcanzado con el reporte cuantitativo registrado " sqref="CC2:CC3" xr:uid="{8CE2CE79-F6B6-42F1-822F-3D46CD8D2DA5}"/>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68AE3D80-51FE-4433-8EDC-37616DFBA527}"/>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F56C9CC4-59A9-463A-BC38-901005102485}"/>
    <dataValidation allowBlank="1" showInputMessage="1" showErrorMessage="1" promptTitle="Avance cuantitativo mayo" prompt="Registrar el valor de avance alcanzado al cierre del mes. _x000a_Debe ser registrado de manera acumulada de acuerdo con la periodicidad del indicador  " sqref="CG2:CG3" xr:uid="{07A07697-8137-4F3F-B879-A3A92FBD8E0D}"/>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4BEA53E0-3BAA-490F-B5AF-2FE836E63BA3}"/>
    <dataValidation allowBlank="1" showInputMessage="1" showErrorMessage="1" promptTitle="% Meta mayo" prompt="Corresponde al porcentaje de avance programado de conformidad con la meta resgistrada para el periodo" sqref="CI2:CI3" xr:uid="{B10D7C4E-7376-4927-8D6C-1CA9D89676E2}"/>
    <dataValidation allowBlank="1" showInputMessage="1" showErrorMessage="1" promptTitle="% Avance mayo" prompt="Corresponde al porcentaje de avance alcanzado con el reporte cuantitativo registrado " sqref="CJ2:CJ3" xr:uid="{2FC731C5-0114-4883-ADC4-F3BE34B0C876}"/>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488010FC-56E0-460B-8173-C0CF4B7B9212}"/>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E08CD3EB-1142-4E65-ACA3-DA0CE9989033}"/>
    <dataValidation allowBlank="1" showInputMessage="1" showErrorMessage="1" promptTitle="Avance cuantitativo junio" prompt="Registrar el valor de avance alcanzado al cierre del mes. _x000a_Debe ser registrado de manera acumulada de acuerdo con la periodicidad del indicador  " sqref="CN2:CN3" xr:uid="{7C5D9975-9A06-4D2A-973D-7F7059CCCEE3}"/>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B3DFC975-DA9F-4A12-B5D8-939CF08D3EA9}"/>
    <dataValidation allowBlank="1" showInputMessage="1" showErrorMessage="1" promptTitle="% Meta junio" prompt="Corresponde al porcentaje de avance programado de conformidad con la meta resgistrada para el periodo" sqref="CP2:CP3" xr:uid="{B953E166-6530-4FF8-AA5D-B2209DA711C4}"/>
    <dataValidation allowBlank="1" showInputMessage="1" showErrorMessage="1" promptTitle="% Avance junio" prompt="Corresponde al porcentaje de avance alcanzado con el reporte cuantitativo registrado " sqref="CQ2:CQ3" xr:uid="{AC10A87F-ADE2-4442-9882-6C0FBB5E509D}"/>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86618550-AA66-4368-BE54-2FE90A750EC3}"/>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AEABFBA9-902F-4D86-A3B3-94761BAF39EA}"/>
    <dataValidation allowBlank="1" showInputMessage="1" showErrorMessage="1" promptTitle="Avance cuantitativo julio" prompt="Registrar el valor de avance alcanzado al cierre del mes. _x000a_Debe ser registrado de manera acumulada de acuerdo con la periodicidad del indicador  " sqref="CU2:CU3" xr:uid="{935E85DB-FEF7-4C3B-A2A7-EC387DE6BE90}"/>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DDF3D79D-8FF5-4336-BC75-A4030FDAAF4E}"/>
    <dataValidation allowBlank="1" showInputMessage="1" showErrorMessage="1" promptTitle="% Meta julio" prompt="Corresponde al porcentaje de avance programado de conformidad con la meta resgistrada para el periodo" sqref="CW2:CW3" xr:uid="{91F41380-CB47-49D6-AA74-DC5039E66930}"/>
    <dataValidation allowBlank="1" showInputMessage="1" showErrorMessage="1" promptTitle="% Avance julio" prompt="Corresponde al porcentaje de avance alcanzado con el reporte cuantitativo registrado " sqref="CX2:CX3" xr:uid="{4F753238-514F-4047-8CC5-4BC006477553}"/>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A34EB7A9-F5CE-4023-9BFD-CB000993BE27}"/>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A347E9BB-C755-4C37-BFDE-C21851A1777D}"/>
    <dataValidation allowBlank="1" showInputMessage="1" showErrorMessage="1" promptTitle="Avance cuantitativo agosto" prompt="Registrar el valor de avance alcanzado al cierre del mes. _x000a_Debe ser registrado de manera acumulada de acuerdo con la periodicidad del indicador  " sqref="DB2:DB3" xr:uid="{41F96B06-3E30-432D-A28A-AE3C55666B76}"/>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5E5DD66B-0543-49B6-8FD8-D95F6D0D1282}"/>
    <dataValidation allowBlank="1" showInputMessage="1" showErrorMessage="1" promptTitle="% Meta agosto" prompt="Corresponde al porcentaje de avance programado de conformidad con la meta resgistrada para el periodo" sqref="DD2:DD3" xr:uid="{8242FBCA-3D41-473D-9F07-26FF4094016A}"/>
    <dataValidation allowBlank="1" showInputMessage="1" showErrorMessage="1" promptTitle="% Avance agosto" prompt="Corresponde al porcentaje de avance alcanzado con el reporte cuantitativo registrado " sqref="DE2:DE3" xr:uid="{0DF76E7E-70F8-4C89-ABD1-5297634B20D9}"/>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E1D79B1A-E855-46C1-B38C-42BF6A77DBAC}"/>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77B0DCDA-6CF6-45C5-8318-C6EC20BA3E55}"/>
    <dataValidation allowBlank="1" showInputMessage="1" showErrorMessage="1" promptTitle="Avance cuantitativo septiembre" prompt="Registrar el valor de avance alcanzado al cierre del mes. _x000a_Debe ser registrado de manera acumulada de acuerdo con la periodicidad del indicador  " sqref="DI2:DI3" xr:uid="{FCC5BC25-7669-4423-A97B-8493F4150962}"/>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93B4142D-F087-4BFE-850A-C218B4DF3600}"/>
    <dataValidation allowBlank="1" showInputMessage="1" showErrorMessage="1" promptTitle="% Meta septiembre" prompt="Corresponde al porcentaje de avance programado de conformidad con la meta resgistrada para el periodo" sqref="DK2:DK3" xr:uid="{E281A6AD-4FB0-4A55-806A-FF972526E3B2}"/>
    <dataValidation allowBlank="1" showInputMessage="1" showErrorMessage="1" promptTitle="% Avance septiembre" prompt="Corresponde al porcentaje de avance alcanzado con el reporte cuantitativo registrado " sqref="DL2:DL3" xr:uid="{2B63E884-010C-46B2-9116-ABA5340D403F}"/>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58DE4FC0-C82E-4230-B440-27E630B94F54}"/>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A5B9FD97-C033-4C7B-AB28-E320CF4F1C0A}"/>
    <dataValidation allowBlank="1" showInputMessage="1" showErrorMessage="1" promptTitle="Avance cuantitativo octubre" prompt="Registrar el valor de avance alcanzado al cierre del mes. _x000a_Debe ser registrado de manera acumulada de acuerdo con la periodicidad del indicador  " sqref="DP2:DP3" xr:uid="{BC5F32E1-AD0A-4C19-965B-B05C3A65C723}"/>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516EBC8B-BEE2-49F9-AD17-8AFD2D71BBAE}"/>
    <dataValidation allowBlank="1" showInputMessage="1" showErrorMessage="1" promptTitle="% Meta octubre" prompt="Corresponde al porcentaje de avance programado de conformidad con la meta resgistrada para el periodo" sqref="DR2:DR3" xr:uid="{047ABEA1-4AEC-412C-A0C9-F74D65D1034F}"/>
    <dataValidation allowBlank="1" showInputMessage="1" showErrorMessage="1" promptTitle="% Avance octubre" prompt="Corresponde al porcentaje de avance alcanzado con el reporte cuantitativo registrado " sqref="DS2:DS3" xr:uid="{E9D1310A-FB24-4212-950E-F617DD9D7B71}"/>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437598D3-C94C-44F7-BD55-33AE5CBFFF34}"/>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CB8D3B65-F1F2-4260-A48A-ECB3478FE91F}"/>
    <dataValidation allowBlank="1" showInputMessage="1" showErrorMessage="1" promptTitle="Avance cuantitativo noviembre" prompt="Registrar el valor de avance alcanzado al cierre del mes. _x000a_Debe ser registrado de manera acumulada de acuerdo con la periodicidad del indicador  " sqref="DW2:DW3" xr:uid="{D1DD7EAF-C2AF-43F0-814B-028C2BB406E6}"/>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E3BFED53-791D-4E13-885C-EA6A7238B1DC}"/>
    <dataValidation allowBlank="1" showInputMessage="1" showErrorMessage="1" promptTitle="% Meta noviembre" prompt="Corresponde al porcentaje de avance programado de conformidad con la meta resgistrada para el periodo" sqref="DY2:DY3" xr:uid="{824FE38A-8C6D-48E5-B6A7-841812A90A1A}"/>
    <dataValidation allowBlank="1" showInputMessage="1" showErrorMessage="1" promptTitle="% Avance noviembre" prompt="Corresponde al porcentaje de avance alcanzado con el reporte cuantitativo registrado " sqref="DZ2:DZ3" xr:uid="{50C639D6-228C-4404-8B6E-840D3C9A36AB}"/>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2A33D378-C717-4DAB-860D-FC261308AB55}"/>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6B53DE56-1617-4ECC-AA8D-815F705BE857}"/>
    <dataValidation allowBlank="1" showInputMessage="1" showErrorMessage="1" promptTitle="Avance cuantitativo diciembre" prompt="Registrar el valor de avance alcanzado al cierre del mes. _x000a_Debe ser registrado de manera acumulada de acuerdo con la periodicidad del indicador  " sqref="ED2:ED3" xr:uid="{F907A2C3-6833-45EE-97CF-C63C3627765F}"/>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23031689-6318-4F22-B3BB-AE83B39657D9}"/>
    <dataValidation allowBlank="1" showInputMessage="1" showErrorMessage="1" promptTitle="% Meta diciembre" prompt="Corresponde al porcentaje de avance programado de conformidad con la meta resgistrada para el periodo" sqref="EF2:EF3" xr:uid="{E48FC010-55BE-4974-A4B9-5AB32EEAE8A1}"/>
    <dataValidation allowBlank="1" showInputMessage="1" showErrorMessage="1" promptTitle="% Avance diciembre" prompt="Corresponde al porcentaje de avance alcanzado con el reporte cuantitativo registrado " sqref="EG2:EG3" xr:uid="{2E1531D1-D76D-497E-B6CC-2138E118762E}"/>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EC40C185-21BD-490D-8FC7-360C9A4CD76E}"/>
    <dataValidation allowBlank="1" showInputMessage="1" showErrorMessage="1" promptTitle="Pilar PND" prompt="Seleccione de la lista desplegable el pilar al cuál se asocia el indicador." sqref="J2:J3" xr:uid="{45E58539-BE1F-4204-80B4-F2567608E002}"/>
    <dataValidation type="list" allowBlank="1" showInputMessage="1" showErrorMessage="1" sqref="N6:N8 J6:L8" xr:uid="{C09F8142-467E-416B-904F-BEEC4EF8C176}">
      <formula1>INDIRECT(EM6)</formula1>
    </dataValidation>
    <dataValidation type="list" allowBlank="1" showInputMessage="1" showErrorMessage="1" sqref="D6:D8" xr:uid="{382518D6-2EBC-4C16-97BB-2DF5CA02CEFA}">
      <formula1>INDIRECT(EL6)</formula1>
    </dataValidation>
    <dataValidation type="list" allowBlank="1" showInputMessage="1" showErrorMessage="1" sqref="BI6:BI8 BW6:BW8 EA6:EA8 CK6:CK8 EH6:EH8 BP6:BP8 CD6:CD8 CR6:CR8 CY6:CY8 DF6:DF8 DM6:DM8 DT6:DT8" xr:uid="{7EEE75B9-DD1F-4694-918E-5EF9A5F532A9}">
      <formula1>"SI,NO,Pendiente Validar"</formula1>
    </dataValidation>
    <dataValidation type="list" allowBlank="1" showInputMessage="1" showErrorMessage="1" sqref="C6:C8" xr:uid="{5C03FE7F-BBC9-4CA8-B50D-B39E0E6A3BBC}">
      <formula1>INDIRECT(B6)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79442-083A-40A2-9DFD-3D11CB438D18}">
  <dimension ref="A1:ET99"/>
  <sheetViews>
    <sheetView showGridLines="0" zoomScale="85" zoomScaleNormal="85" workbookViewId="0">
      <selection activeCell="E36" sqref="E36"/>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+CONCATENATE(O6,"_",B6,"_",EK6)</f>
        <v>1_VPBM_2024</v>
      </c>
      <c r="B6" s="52" t="s">
        <v>152</v>
      </c>
      <c r="C6" s="53" t="s">
        <v>153</v>
      </c>
      <c r="D6" s="53" t="s">
        <v>153</v>
      </c>
      <c r="E6" s="54" t="s">
        <v>154</v>
      </c>
      <c r="F6" s="54" t="s">
        <v>155</v>
      </c>
      <c r="G6" s="55" t="s">
        <v>156</v>
      </c>
      <c r="H6" s="54" t="s">
        <v>157</v>
      </c>
      <c r="I6" s="54" t="s">
        <v>158</v>
      </c>
      <c r="J6" s="54" t="s">
        <v>159</v>
      </c>
      <c r="K6" s="54" t="s">
        <v>160</v>
      </c>
      <c r="L6" s="54" t="s">
        <v>161</v>
      </c>
      <c r="M6" s="52" t="s">
        <v>162</v>
      </c>
      <c r="N6" s="56" t="s">
        <v>163</v>
      </c>
      <c r="O6" s="57">
        <v>1</v>
      </c>
      <c r="P6" s="54" t="s">
        <v>164</v>
      </c>
      <c r="Q6" s="58" t="s">
        <v>165</v>
      </c>
      <c r="R6" s="59" t="s">
        <v>166</v>
      </c>
      <c r="S6" s="54" t="s">
        <v>167</v>
      </c>
      <c r="T6" s="60" t="s">
        <v>168</v>
      </c>
      <c r="U6" s="60" t="s">
        <v>169</v>
      </c>
      <c r="V6" s="60">
        <v>30</v>
      </c>
      <c r="W6" s="54" t="s">
        <v>170</v>
      </c>
      <c r="X6" s="60" t="s">
        <v>171</v>
      </c>
      <c r="Y6" s="52" t="s">
        <v>172</v>
      </c>
      <c r="Z6" s="61"/>
      <c r="AA6" s="61"/>
      <c r="AB6" s="61"/>
      <c r="AC6" s="61"/>
      <c r="AD6" s="61"/>
      <c r="AE6" s="61"/>
      <c r="AF6" s="61"/>
      <c r="AG6" s="61"/>
      <c r="AH6" s="60"/>
      <c r="AI6" s="60" t="s">
        <v>173</v>
      </c>
      <c r="AJ6" s="60"/>
      <c r="AK6" s="60"/>
      <c r="AL6" s="60"/>
      <c r="AM6" s="60"/>
      <c r="AN6" s="60"/>
      <c r="AO6" s="60"/>
      <c r="AP6" s="60"/>
      <c r="AQ6" s="60"/>
      <c r="AR6" s="62"/>
      <c r="AS6" s="60"/>
      <c r="AT6" s="63">
        <v>0</v>
      </c>
      <c r="AU6" s="63">
        <v>60000</v>
      </c>
      <c r="AV6" s="63">
        <v>70000</v>
      </c>
      <c r="AW6" s="63">
        <v>80000</v>
      </c>
      <c r="AX6" s="63">
        <v>90000</v>
      </c>
      <c r="AY6" s="63">
        <v>90000</v>
      </c>
      <c r="AZ6" s="60"/>
      <c r="BA6" s="60"/>
      <c r="BB6" s="60"/>
      <c r="BC6" s="64"/>
      <c r="BD6" s="65">
        <v>0</v>
      </c>
      <c r="BE6" s="66">
        <v>0</v>
      </c>
      <c r="BF6" s="67"/>
      <c r="BG6" s="68">
        <f>IFERROR(BD6/AV6,0)</f>
        <v>0</v>
      </c>
      <c r="BH6" s="69">
        <f t="shared" ref="BH6:BH14" si="5">+IF(BI6="SI",IFERROR((IF(BI6="SI",BE6,0)/AV6),"REVISAR"),0)</f>
        <v>0</v>
      </c>
      <c r="BI6" s="70" t="s">
        <v>174</v>
      </c>
      <c r="BJ6" s="71" t="s">
        <v>175</v>
      </c>
      <c r="BK6" s="72">
        <v>0</v>
      </c>
      <c r="BL6" s="73">
        <f t="shared" ref="BL6:BL20" si="6">IF(BI6="SI",BE6,0)</f>
        <v>0</v>
      </c>
      <c r="BM6" s="67"/>
      <c r="BN6" s="68">
        <f>+IFERROR(BK6/AV6,0)</f>
        <v>0</v>
      </c>
      <c r="BO6" s="69">
        <f t="shared" ref="BO6:BO14" si="7">+IF(BP6="SI",IFERROR((IF(BP6="SI",BL6,0)/AV6),"REVISAR"),0)</f>
        <v>0</v>
      </c>
      <c r="BP6" s="70" t="s">
        <v>174</v>
      </c>
      <c r="BQ6" s="71" t="s">
        <v>175</v>
      </c>
      <c r="BR6" s="74">
        <v>0</v>
      </c>
      <c r="BS6" s="75">
        <v>0</v>
      </c>
      <c r="BT6" s="67"/>
      <c r="BU6" s="68">
        <f>IFERROR(BR6/AV6,0)</f>
        <v>0</v>
      </c>
      <c r="BV6" s="69">
        <f>+IF(BW6="SI",IFERROR((IF(BW6="SI",BS6,0)/AV6),"REVISAR"),0)</f>
        <v>0</v>
      </c>
      <c r="BW6" s="70" t="s">
        <v>174</v>
      </c>
      <c r="BX6" s="67" t="s">
        <v>175</v>
      </c>
      <c r="BY6" s="75">
        <f>IF(BV6="SI",BR6,0)</f>
        <v>0</v>
      </c>
      <c r="BZ6" s="75">
        <f>IF(BW6="SI",BS6,0)</f>
        <v>0</v>
      </c>
      <c r="CA6" s="71"/>
      <c r="CB6" s="68">
        <f>IFERROR(BY6/$AV6,0)</f>
        <v>0</v>
      </c>
      <c r="CC6" s="69">
        <f t="shared" ref="CC6:CC14" si="8">+IF(CD6="SI",IFERROR((IF(CD6="SI",BZ6,0)/AV6),"REVISAR"),0)</f>
        <v>0</v>
      </c>
      <c r="CD6" s="70" t="s">
        <v>174</v>
      </c>
      <c r="CE6" s="71" t="s">
        <v>175</v>
      </c>
      <c r="CF6" s="76">
        <v>0</v>
      </c>
      <c r="CG6" s="75">
        <f>IF(CD6="SI",BZ6,0)</f>
        <v>0</v>
      </c>
      <c r="CH6" s="71"/>
      <c r="CI6" s="68">
        <f>IFERROR(CF6/$AV6,0)</f>
        <v>0</v>
      </c>
      <c r="CJ6" s="69">
        <f>+IF(CK6="SI",IFERROR((IF(CK6="SI",CG6,0)/AV6),"REVISAR"),0)</f>
        <v>0</v>
      </c>
      <c r="CK6" s="70" t="s">
        <v>174</v>
      </c>
      <c r="CL6" s="71" t="s">
        <v>175</v>
      </c>
      <c r="CM6" s="77">
        <v>65000</v>
      </c>
      <c r="CN6" s="71"/>
      <c r="CO6" s="71"/>
      <c r="CP6" s="68">
        <f>IFERROR(CM6/$AV6,0)</f>
        <v>0.9285714285714286</v>
      </c>
      <c r="CQ6" s="69">
        <f t="shared" ref="CQ6:CQ14" si="9">+IF(CR6="SI",IFERROR((IF(CR6="SI",CN6,0)/AV6),"REVISAR"),0)</f>
        <v>0</v>
      </c>
      <c r="CR6" s="70" t="s">
        <v>174</v>
      </c>
      <c r="CS6" s="71" t="s">
        <v>175</v>
      </c>
      <c r="CT6" s="75">
        <f>+CM6</f>
        <v>65000</v>
      </c>
      <c r="CU6" s="75">
        <f t="shared" ref="CT6:CU18" si="10">IF(CR6="SI",CN6,0)</f>
        <v>0</v>
      </c>
      <c r="CV6" s="71"/>
      <c r="CW6" s="68">
        <f>IFERROR(CT6/$AV6,0)</f>
        <v>0.9285714285714286</v>
      </c>
      <c r="CX6" s="69">
        <f t="shared" ref="CX6:CX14" si="11">+IF(CY6="SI",IFERROR((IF(CY6="SI",CU6,0)/AV6),"REVISAR"),0)</f>
        <v>0</v>
      </c>
      <c r="CY6" s="70" t="s">
        <v>174</v>
      </c>
      <c r="CZ6" s="71" t="s">
        <v>175</v>
      </c>
      <c r="DA6" s="75">
        <f>+CT6</f>
        <v>65000</v>
      </c>
      <c r="DB6" s="75">
        <f t="shared" ref="DA6:DB18" si="12">IF(CY6="SI",CU6,0)</f>
        <v>0</v>
      </c>
      <c r="DC6" s="71"/>
      <c r="DD6" s="68">
        <f>IFERROR(DA6/$AV6,0)</f>
        <v>0.9285714285714286</v>
      </c>
      <c r="DE6" s="69">
        <f t="shared" ref="DE6:DE14" si="13">+IF(DF6="SI",IFERROR((IF(DF6="SI",DB6,0)/AV6),"REVISAR"),0)</f>
        <v>0</v>
      </c>
      <c r="DF6" s="70" t="s">
        <v>174</v>
      </c>
      <c r="DG6" s="71" t="s">
        <v>175</v>
      </c>
      <c r="DH6" s="75">
        <f>+DA6</f>
        <v>65000</v>
      </c>
      <c r="DI6" s="75">
        <f>IF(DF6="SI",DB6,0)</f>
        <v>0</v>
      </c>
      <c r="DJ6" s="71"/>
      <c r="DK6" s="68">
        <f>IFERROR(DH6/$AV6,0)</f>
        <v>0.9285714285714286</v>
      </c>
      <c r="DL6" s="69">
        <f t="shared" ref="DL6:DL14" si="14">+IF(DM6="SI",IFERROR((IF(DM6="SI",DI6,0)/AV6),"REVISAR"),0)</f>
        <v>0</v>
      </c>
      <c r="DM6" s="70" t="s">
        <v>174</v>
      </c>
      <c r="DN6" s="71" t="s">
        <v>175</v>
      </c>
      <c r="DO6" s="75">
        <f>+DH6</f>
        <v>65000</v>
      </c>
      <c r="DP6" s="75">
        <f>IF(DM6="SI",DI6,0)</f>
        <v>0</v>
      </c>
      <c r="DQ6" s="71"/>
      <c r="DR6" s="68">
        <f>IFERROR(DO6/$AV6,0)</f>
        <v>0.9285714285714286</v>
      </c>
      <c r="DS6" s="69">
        <f t="shared" ref="DS6:DS14" si="15">+IF(DT6="SI",IFERROR((IF(DT6="SI",DP6,0)/AV6),"REVISAR"),0)</f>
        <v>0</v>
      </c>
      <c r="DT6" s="70" t="s">
        <v>174</v>
      </c>
      <c r="DU6" s="71" t="s">
        <v>175</v>
      </c>
      <c r="DV6" s="75">
        <f>+DO6</f>
        <v>65000</v>
      </c>
      <c r="DW6" s="75">
        <f>IF(DT6="SI",DP6,0)</f>
        <v>0</v>
      </c>
      <c r="DX6" s="71"/>
      <c r="DY6" s="68">
        <f>IFERROR(DV6/$AV6,0)</f>
        <v>0.9285714285714286</v>
      </c>
      <c r="DZ6" s="69">
        <f t="shared" ref="DZ6:DZ14" si="16">+IF(EA6="SI",IFERROR((IF(EA6="SI",DW6,0)/AV6),"REVISAR"),0)</f>
        <v>0</v>
      </c>
      <c r="EA6" s="70" t="s">
        <v>174</v>
      </c>
      <c r="EB6" s="71" t="s">
        <v>175</v>
      </c>
      <c r="EC6" s="77">
        <f>+AV6</f>
        <v>70000</v>
      </c>
      <c r="ED6" s="71"/>
      <c r="EE6" s="71"/>
      <c r="EF6" s="68">
        <f>IFERROR(EC6/$AV6,0)</f>
        <v>1</v>
      </c>
      <c r="EG6" s="69">
        <f t="shared" ref="EG6:EG14" si="17">+IF(EH6="SI",IFERROR((IF(EH6="SI",ED6,0)/AV6),"REVISAR"),0)</f>
        <v>0</v>
      </c>
      <c r="EH6" s="70" t="s">
        <v>174</v>
      </c>
      <c r="EI6" s="71" t="s">
        <v>175</v>
      </c>
      <c r="EJ6" s="78"/>
      <c r="EK6" s="78">
        <v>2024</v>
      </c>
      <c r="EL6" s="79" t="str">
        <f>+VLOOKUP(C6,[1]Listas_desplega!$AI$22:$AJ$44,2,0)</f>
        <v>DC_PBM</v>
      </c>
      <c r="EM6" s="79" t="str">
        <f>+VLOOKUP(I6,[1]Listas_desplega!$BY$2:$BZ$7,2,0)</f>
        <v>T_2</v>
      </c>
      <c r="EN6" s="79" t="str">
        <f>+VLOOKUP(J6,[1]Listas_desplega!$BY$10:$BZ$23,2,0)</f>
        <v>T_2_C_2</v>
      </c>
      <c r="EO6" s="79" t="str">
        <f>+VLOOKUP(K6,[1]Listas_desplega!$BY$27:$BZ$54,2,0)</f>
        <v>T_2_C_2_ET_1</v>
      </c>
      <c r="EP6" s="79" t="str">
        <f>+VLOOKUP(L6,[1]Listas_desplega!$BY$57:$BZ$105,2,0)</f>
        <v>T_2_C_2_ET_1_CPT_3</v>
      </c>
      <c r="EQ6" s="80" t="str">
        <f>+VLOOKUP(M6,[1]Listas_desplega!$J$2:$K$11,2,FALSE)</f>
        <v>Eje_E_2</v>
      </c>
      <c r="ER6" s="80"/>
    </row>
    <row r="7" spans="1:148" s="81" customFormat="1" ht="15" customHeight="1" x14ac:dyDescent="0.25">
      <c r="A7" s="51" t="str">
        <f t="shared" ref="A7:A63" si="18">+CONCATENATE(O7,"_",B7,"_",EK7)</f>
        <v>2_VPBM_2024</v>
      </c>
      <c r="B7" s="52" t="s">
        <v>152</v>
      </c>
      <c r="C7" s="53" t="s">
        <v>153</v>
      </c>
      <c r="D7" s="53" t="s">
        <v>153</v>
      </c>
      <c r="E7" s="54" t="s">
        <v>154</v>
      </c>
      <c r="F7" s="54" t="s">
        <v>155</v>
      </c>
      <c r="G7" s="55" t="s">
        <v>156</v>
      </c>
      <c r="H7" s="54" t="s">
        <v>157</v>
      </c>
      <c r="I7" s="54" t="s">
        <v>158</v>
      </c>
      <c r="J7" s="54" t="s">
        <v>159</v>
      </c>
      <c r="K7" s="54" t="s">
        <v>160</v>
      </c>
      <c r="L7" s="54" t="s">
        <v>176</v>
      </c>
      <c r="M7" s="52" t="s">
        <v>177</v>
      </c>
      <c r="N7" s="56" t="s">
        <v>178</v>
      </c>
      <c r="O7" s="60">
        <v>2</v>
      </c>
      <c r="P7" s="82" t="s">
        <v>179</v>
      </c>
      <c r="Q7" s="58" t="s">
        <v>165</v>
      </c>
      <c r="R7" s="61" t="s">
        <v>166</v>
      </c>
      <c r="S7" s="54" t="s">
        <v>180</v>
      </c>
      <c r="T7" s="60" t="s">
        <v>181</v>
      </c>
      <c r="U7" s="60" t="s">
        <v>182</v>
      </c>
      <c r="V7" s="60">
        <v>15</v>
      </c>
      <c r="W7" s="54" t="s">
        <v>183</v>
      </c>
      <c r="X7" s="60" t="s">
        <v>171</v>
      </c>
      <c r="Y7" s="52" t="s">
        <v>172</v>
      </c>
      <c r="Z7" s="61"/>
      <c r="AA7" s="61"/>
      <c r="AB7" s="61"/>
      <c r="AC7" s="61"/>
      <c r="AD7" s="61"/>
      <c r="AE7" s="61"/>
      <c r="AF7" s="61"/>
      <c r="AG7" s="61"/>
      <c r="AH7" s="60"/>
      <c r="AI7" s="60"/>
      <c r="AJ7" s="60"/>
      <c r="AK7" s="60"/>
      <c r="AL7" s="60"/>
      <c r="AM7" s="60"/>
      <c r="AN7" s="60"/>
      <c r="AO7" s="60"/>
      <c r="AP7" s="60"/>
      <c r="AQ7" s="60"/>
      <c r="AR7" s="62">
        <v>4100</v>
      </c>
      <c r="AS7" s="60"/>
      <c r="AT7" s="63">
        <v>0</v>
      </c>
      <c r="AU7" s="63">
        <v>0</v>
      </c>
      <c r="AV7" s="63">
        <v>100</v>
      </c>
      <c r="AW7" s="63">
        <v>0</v>
      </c>
      <c r="AX7" s="63">
        <v>0</v>
      </c>
      <c r="AY7" s="63">
        <v>100</v>
      </c>
      <c r="AZ7" s="60"/>
      <c r="BA7" s="60"/>
      <c r="BB7" s="60"/>
      <c r="BC7" s="64"/>
      <c r="BD7" s="83">
        <v>0</v>
      </c>
      <c r="BE7" s="84">
        <v>0</v>
      </c>
      <c r="BF7" s="67"/>
      <c r="BG7" s="68">
        <f t="shared" ref="BG7:BG14" si="19">IFERROR(BD7/AV7,0)</f>
        <v>0</v>
      </c>
      <c r="BH7" s="69">
        <f t="shared" si="5"/>
        <v>0</v>
      </c>
      <c r="BI7" s="70" t="s">
        <v>174</v>
      </c>
      <c r="BJ7" s="71" t="s">
        <v>184</v>
      </c>
      <c r="BK7" s="72">
        <v>0</v>
      </c>
      <c r="BL7" s="73">
        <f t="shared" si="6"/>
        <v>0</v>
      </c>
      <c r="BM7" s="67"/>
      <c r="BN7" s="68">
        <f t="shared" ref="BN7:BN14" si="20">+IFERROR(BK7/AV7,0)</f>
        <v>0</v>
      </c>
      <c r="BO7" s="69">
        <f t="shared" si="7"/>
        <v>0</v>
      </c>
      <c r="BP7" s="70" t="s">
        <v>174</v>
      </c>
      <c r="BQ7" s="71" t="s">
        <v>184</v>
      </c>
      <c r="BR7" s="74">
        <v>20</v>
      </c>
      <c r="BS7" s="85">
        <v>72</v>
      </c>
      <c r="BT7" s="67" t="s">
        <v>185</v>
      </c>
      <c r="BU7" s="68">
        <f t="shared" ref="BU7:BU14" si="21">IFERROR(BR7/AV7,0)</f>
        <v>0.2</v>
      </c>
      <c r="BV7" s="69">
        <f t="shared" ref="BV7:BV13" si="22">+IF(BW7="SI",IFERROR((IF(BW7="SI",BS7,0)/AV7),"REVISAR"),0)</f>
        <v>0.72</v>
      </c>
      <c r="BW7" s="70" t="s">
        <v>186</v>
      </c>
      <c r="BX7" s="67" t="s">
        <v>187</v>
      </c>
      <c r="BY7" s="86">
        <f>+BR7</f>
        <v>20</v>
      </c>
      <c r="BZ7" s="75">
        <f>IF(BW7="SI",BS7,0)</f>
        <v>72</v>
      </c>
      <c r="CA7" s="71"/>
      <c r="CB7" s="68">
        <f t="shared" ref="CB7:CB14" si="23">IFERROR(BY7/$AV7,0)</f>
        <v>0.2</v>
      </c>
      <c r="CC7" s="69">
        <f t="shared" si="8"/>
        <v>0</v>
      </c>
      <c r="CD7" s="70" t="s">
        <v>174</v>
      </c>
      <c r="CE7" s="71" t="s">
        <v>175</v>
      </c>
      <c r="CF7" s="86">
        <f>+BY7</f>
        <v>20</v>
      </c>
      <c r="CG7" s="75">
        <f>IF(CD7="SI",BZ7,0)</f>
        <v>0</v>
      </c>
      <c r="CH7" s="71"/>
      <c r="CI7" s="68">
        <f t="shared" ref="CI7:CI14" si="24">IFERROR(CF7/$AV7,0)</f>
        <v>0.2</v>
      </c>
      <c r="CJ7" s="69">
        <f t="shared" ref="CJ7:CJ14" si="25">+IF(CK7="SI",IFERROR((IF(CK7="SI",CG7,0)/AV7),"REVISAR"),0)</f>
        <v>0</v>
      </c>
      <c r="CK7" s="70" t="s">
        <v>174</v>
      </c>
      <c r="CL7" s="71" t="s">
        <v>175</v>
      </c>
      <c r="CM7" s="86">
        <v>50</v>
      </c>
      <c r="CN7" s="71"/>
      <c r="CO7" s="71"/>
      <c r="CP7" s="68">
        <f t="shared" ref="CP7:CP14" si="26">IFERROR(CM7/$AV7,0)</f>
        <v>0.5</v>
      </c>
      <c r="CQ7" s="69">
        <f t="shared" si="9"/>
        <v>0</v>
      </c>
      <c r="CR7" s="70" t="s">
        <v>174</v>
      </c>
      <c r="CS7" s="71" t="s">
        <v>175</v>
      </c>
      <c r="CT7" s="86">
        <f>+CM7</f>
        <v>50</v>
      </c>
      <c r="CU7" s="75">
        <f t="shared" si="10"/>
        <v>0</v>
      </c>
      <c r="CV7" s="71"/>
      <c r="CW7" s="68">
        <f t="shared" ref="CW7:CW14" si="27">IFERROR(CT7/$AV7,0)</f>
        <v>0.5</v>
      </c>
      <c r="CX7" s="69">
        <f t="shared" si="11"/>
        <v>0</v>
      </c>
      <c r="CY7" s="70" t="s">
        <v>174</v>
      </c>
      <c r="CZ7" s="71" t="s">
        <v>175</v>
      </c>
      <c r="DA7" s="77">
        <f>+CT7</f>
        <v>50</v>
      </c>
      <c r="DB7" s="75">
        <f t="shared" si="12"/>
        <v>0</v>
      </c>
      <c r="DC7" s="71"/>
      <c r="DD7" s="68">
        <f t="shared" ref="DD7:DD14" si="28">IFERROR(DA7/$AV7,0)</f>
        <v>0.5</v>
      </c>
      <c r="DE7" s="69">
        <f t="shared" si="13"/>
        <v>0</v>
      </c>
      <c r="DF7" s="70" t="s">
        <v>174</v>
      </c>
      <c r="DG7" s="71" t="s">
        <v>175</v>
      </c>
      <c r="DH7" s="77">
        <v>75</v>
      </c>
      <c r="DI7" s="71"/>
      <c r="DJ7" s="71"/>
      <c r="DK7" s="68">
        <f t="shared" ref="DK7:DK14" si="29">IFERROR(DH7/$AV7,0)</f>
        <v>0.75</v>
      </c>
      <c r="DL7" s="69">
        <f t="shared" si="14"/>
        <v>0</v>
      </c>
      <c r="DM7" s="70" t="s">
        <v>174</v>
      </c>
      <c r="DN7" s="71" t="s">
        <v>175</v>
      </c>
      <c r="DO7" s="77">
        <f>+DH7</f>
        <v>75</v>
      </c>
      <c r="DP7" s="75">
        <f>IF(DM7="SI",DI7,0)</f>
        <v>0</v>
      </c>
      <c r="DQ7" s="71"/>
      <c r="DR7" s="68">
        <f t="shared" ref="DR7:DR14" si="30">IFERROR(DO7/$AV7,0)</f>
        <v>0.75</v>
      </c>
      <c r="DS7" s="69">
        <f t="shared" si="15"/>
        <v>0</v>
      </c>
      <c r="DT7" s="70" t="s">
        <v>174</v>
      </c>
      <c r="DU7" s="71" t="s">
        <v>175</v>
      </c>
      <c r="DV7" s="77">
        <f>+DO7</f>
        <v>75</v>
      </c>
      <c r="DW7" s="75">
        <f>IF(DT7="SI",DP7,0)</f>
        <v>0</v>
      </c>
      <c r="DX7" s="71"/>
      <c r="DY7" s="68">
        <f t="shared" ref="DY7:DY14" si="31">IFERROR(DV7/$AV7,0)</f>
        <v>0.75</v>
      </c>
      <c r="DZ7" s="69">
        <f t="shared" si="16"/>
        <v>0</v>
      </c>
      <c r="EA7" s="70" t="s">
        <v>174</v>
      </c>
      <c r="EB7" s="71" t="s">
        <v>175</v>
      </c>
      <c r="EC7" s="77">
        <f t="shared" ref="EC7:EC14" si="32">+AV7</f>
        <v>100</v>
      </c>
      <c r="ED7" s="71"/>
      <c r="EE7" s="71"/>
      <c r="EF7" s="68">
        <f t="shared" ref="EF7:EF14" si="33">IFERROR(EC7/$AV7,0)</f>
        <v>1</v>
      </c>
      <c r="EG7" s="69">
        <f t="shared" si="17"/>
        <v>0</v>
      </c>
      <c r="EH7" s="70" t="s">
        <v>174</v>
      </c>
      <c r="EI7" s="71" t="s">
        <v>175</v>
      </c>
      <c r="EJ7" s="78"/>
      <c r="EK7" s="78">
        <v>2024</v>
      </c>
      <c r="EL7" s="79" t="str">
        <f>+VLOOKUP(C7,[1]Listas_desplega!$AI$22:$AJ$44,2,0)</f>
        <v>DC_PBM</v>
      </c>
      <c r="EM7" s="79" t="str">
        <f>+VLOOKUP(I7,[1]Listas_desplega!$BY$2:$BZ$7,2,0)</f>
        <v>T_2</v>
      </c>
      <c r="EN7" s="79" t="str">
        <f>+VLOOKUP(J7,[1]Listas_desplega!$BY$10:$BZ$23,2,0)</f>
        <v>T_2_C_2</v>
      </c>
      <c r="EO7" s="79" t="str">
        <f>+VLOOKUP(K7,[1]Listas_desplega!$BY$27:$BZ$54,2,0)</f>
        <v>T_2_C_2_ET_1</v>
      </c>
      <c r="EP7" s="79" t="str">
        <f>+VLOOKUP(L7,[1]Listas_desplega!$BY$57:$BZ$105,2,0)</f>
        <v>T_2_C_2_ET_1_CPT_8</v>
      </c>
      <c r="EQ7" s="80" t="str">
        <f>+VLOOKUP(M7,[1]Listas_desplega!$J$2:$K$11,2,FALSE)</f>
        <v>Eje_E_6</v>
      </c>
      <c r="ER7" s="80"/>
    </row>
    <row r="8" spans="1:148" s="81" customFormat="1" ht="15" customHeight="1" x14ac:dyDescent="0.25">
      <c r="A8" s="51" t="str">
        <f t="shared" si="18"/>
        <v>3_VPBM_2024</v>
      </c>
      <c r="B8" s="52" t="s">
        <v>152</v>
      </c>
      <c r="C8" s="53" t="s">
        <v>153</v>
      </c>
      <c r="D8" s="53" t="s">
        <v>188</v>
      </c>
      <c r="E8" s="54" t="s">
        <v>154</v>
      </c>
      <c r="F8" s="54" t="s">
        <v>155</v>
      </c>
      <c r="G8" s="55" t="s">
        <v>156</v>
      </c>
      <c r="H8" s="54" t="s">
        <v>157</v>
      </c>
      <c r="I8" s="54" t="s">
        <v>158</v>
      </c>
      <c r="J8" s="54" t="s">
        <v>159</v>
      </c>
      <c r="K8" s="54" t="s">
        <v>160</v>
      </c>
      <c r="L8" s="54" t="s">
        <v>161</v>
      </c>
      <c r="M8" s="52" t="s">
        <v>189</v>
      </c>
      <c r="N8" s="56" t="s">
        <v>190</v>
      </c>
      <c r="O8" s="60">
        <v>3</v>
      </c>
      <c r="P8" s="54" t="s">
        <v>191</v>
      </c>
      <c r="Q8" s="61" t="s">
        <v>165</v>
      </c>
      <c r="R8" s="61" t="s">
        <v>166</v>
      </c>
      <c r="S8" s="54" t="s">
        <v>192</v>
      </c>
      <c r="T8" s="60" t="s">
        <v>168</v>
      </c>
      <c r="U8" s="60" t="s">
        <v>193</v>
      </c>
      <c r="V8" s="60">
        <v>30</v>
      </c>
      <c r="W8" s="54" t="s">
        <v>194</v>
      </c>
      <c r="X8" s="60" t="s">
        <v>171</v>
      </c>
      <c r="Y8" s="52" t="s">
        <v>172</v>
      </c>
      <c r="Z8" s="61"/>
      <c r="AA8" s="61"/>
      <c r="AB8" s="61"/>
      <c r="AC8" s="61"/>
      <c r="AD8" s="61"/>
      <c r="AE8" s="61"/>
      <c r="AF8" s="61"/>
      <c r="AG8" s="61"/>
      <c r="AH8" s="60"/>
      <c r="AI8" s="60"/>
      <c r="AJ8" s="60"/>
      <c r="AK8" s="60"/>
      <c r="AL8" s="60"/>
      <c r="AM8" s="60"/>
      <c r="AN8" s="60"/>
      <c r="AO8" s="60"/>
      <c r="AP8" s="60"/>
      <c r="AQ8" s="60"/>
      <c r="AR8" s="62"/>
      <c r="AS8" s="54" t="s">
        <v>195</v>
      </c>
      <c r="AT8" s="63">
        <v>0</v>
      </c>
      <c r="AU8" s="63">
        <v>0</v>
      </c>
      <c r="AV8" s="63">
        <v>6832</v>
      </c>
      <c r="AW8" s="63">
        <v>9668</v>
      </c>
      <c r="AX8" s="63">
        <v>3500</v>
      </c>
      <c r="AY8" s="63">
        <v>20000</v>
      </c>
      <c r="AZ8" s="60"/>
      <c r="BA8" s="60"/>
      <c r="BB8" s="60"/>
      <c r="BC8" s="64"/>
      <c r="BD8" s="65">
        <v>0</v>
      </c>
      <c r="BE8" s="84">
        <v>0</v>
      </c>
      <c r="BF8" s="67"/>
      <c r="BG8" s="68">
        <f t="shared" si="19"/>
        <v>0</v>
      </c>
      <c r="BH8" s="69">
        <f t="shared" si="5"/>
        <v>0</v>
      </c>
      <c r="BI8" s="70" t="s">
        <v>174</v>
      </c>
      <c r="BJ8" s="71" t="s">
        <v>175</v>
      </c>
      <c r="BK8" s="87">
        <v>0</v>
      </c>
      <c r="BL8" s="73">
        <f t="shared" si="6"/>
        <v>0</v>
      </c>
      <c r="BM8" s="67"/>
      <c r="BN8" s="68">
        <f t="shared" si="20"/>
        <v>0</v>
      </c>
      <c r="BO8" s="69">
        <f t="shared" si="7"/>
        <v>0</v>
      </c>
      <c r="BP8" s="70" t="s">
        <v>174</v>
      </c>
      <c r="BQ8" s="71" t="s">
        <v>175</v>
      </c>
      <c r="BR8" s="74">
        <v>0</v>
      </c>
      <c r="BS8" s="75">
        <f>IF(BP8="SI",BL8,0)</f>
        <v>0</v>
      </c>
      <c r="BT8" s="67"/>
      <c r="BU8" s="68">
        <f t="shared" si="21"/>
        <v>0</v>
      </c>
      <c r="BV8" s="69">
        <f t="shared" si="22"/>
        <v>0</v>
      </c>
      <c r="BW8" s="70" t="s">
        <v>174</v>
      </c>
      <c r="BX8" s="67" t="s">
        <v>175</v>
      </c>
      <c r="BY8" s="75">
        <v>0</v>
      </c>
      <c r="BZ8" s="75">
        <f t="shared" ref="BY8:BZ21" si="34">IF(BW8="SI",BS8,0)</f>
        <v>0</v>
      </c>
      <c r="CA8" s="71"/>
      <c r="CB8" s="68">
        <f t="shared" si="23"/>
        <v>0</v>
      </c>
      <c r="CC8" s="69">
        <f t="shared" si="8"/>
        <v>0</v>
      </c>
      <c r="CD8" s="70" t="s">
        <v>174</v>
      </c>
      <c r="CE8" s="71" t="s">
        <v>175</v>
      </c>
      <c r="CF8" s="75">
        <v>0</v>
      </c>
      <c r="CG8" s="75">
        <f>IF(CD8="SI",BZ8,0)</f>
        <v>0</v>
      </c>
      <c r="CH8" s="71"/>
      <c r="CI8" s="68">
        <f t="shared" si="24"/>
        <v>0</v>
      </c>
      <c r="CJ8" s="69">
        <f t="shared" si="25"/>
        <v>0</v>
      </c>
      <c r="CK8" s="70" t="s">
        <v>174</v>
      </c>
      <c r="CL8" s="71" t="s">
        <v>175</v>
      </c>
      <c r="CM8" s="75">
        <v>0</v>
      </c>
      <c r="CN8" s="75">
        <f>IF(CK8="SI",CG8,0)</f>
        <v>0</v>
      </c>
      <c r="CO8" s="71"/>
      <c r="CP8" s="68">
        <f t="shared" si="26"/>
        <v>0</v>
      </c>
      <c r="CQ8" s="69">
        <f t="shared" si="9"/>
        <v>0</v>
      </c>
      <c r="CR8" s="70" t="s">
        <v>174</v>
      </c>
      <c r="CS8" s="71" t="s">
        <v>175</v>
      </c>
      <c r="CT8" s="75">
        <v>0</v>
      </c>
      <c r="CU8" s="75">
        <f t="shared" si="10"/>
        <v>0</v>
      </c>
      <c r="CV8" s="71"/>
      <c r="CW8" s="68">
        <f t="shared" si="27"/>
        <v>0</v>
      </c>
      <c r="CX8" s="69">
        <f t="shared" si="11"/>
        <v>0</v>
      </c>
      <c r="CY8" s="70" t="s">
        <v>174</v>
      </c>
      <c r="CZ8" s="71" t="s">
        <v>175</v>
      </c>
      <c r="DA8" s="75">
        <v>0</v>
      </c>
      <c r="DB8" s="75">
        <f t="shared" si="12"/>
        <v>0</v>
      </c>
      <c r="DC8" s="71"/>
      <c r="DD8" s="68">
        <f t="shared" si="28"/>
        <v>0</v>
      </c>
      <c r="DE8" s="69">
        <f t="shared" si="13"/>
        <v>0</v>
      </c>
      <c r="DF8" s="70" t="s">
        <v>174</v>
      </c>
      <c r="DG8" s="71" t="s">
        <v>175</v>
      </c>
      <c r="DH8" s="75">
        <v>0</v>
      </c>
      <c r="DI8" s="75">
        <f>IF(DF8="SI",DB8,0)</f>
        <v>0</v>
      </c>
      <c r="DJ8" s="71"/>
      <c r="DK8" s="68">
        <f t="shared" si="29"/>
        <v>0</v>
      </c>
      <c r="DL8" s="69">
        <f t="shared" si="14"/>
        <v>0</v>
      </c>
      <c r="DM8" s="70" t="s">
        <v>174</v>
      </c>
      <c r="DN8" s="71" t="s">
        <v>175</v>
      </c>
      <c r="DO8" s="75">
        <v>0</v>
      </c>
      <c r="DP8" s="75">
        <f>IF(DM8="SI",DI8,0)</f>
        <v>0</v>
      </c>
      <c r="DQ8" s="71"/>
      <c r="DR8" s="68">
        <f t="shared" si="30"/>
        <v>0</v>
      </c>
      <c r="DS8" s="69">
        <f t="shared" si="15"/>
        <v>0</v>
      </c>
      <c r="DT8" s="70" t="s">
        <v>174</v>
      </c>
      <c r="DU8" s="71" t="s">
        <v>175</v>
      </c>
      <c r="DV8" s="75">
        <v>0</v>
      </c>
      <c r="DW8" s="75">
        <f t="shared" ref="DW8:DW15" si="35">IF(DT8="SI",DP8,0)</f>
        <v>0</v>
      </c>
      <c r="DX8" s="71"/>
      <c r="DY8" s="68">
        <f t="shared" si="31"/>
        <v>0</v>
      </c>
      <c r="DZ8" s="69">
        <f t="shared" si="16"/>
        <v>0</v>
      </c>
      <c r="EA8" s="70" t="s">
        <v>174</v>
      </c>
      <c r="EB8" s="71" t="s">
        <v>175</v>
      </c>
      <c r="EC8" s="77">
        <f t="shared" si="32"/>
        <v>6832</v>
      </c>
      <c r="ED8" s="88"/>
      <c r="EE8" s="71"/>
      <c r="EF8" s="68">
        <f t="shared" si="33"/>
        <v>1</v>
      </c>
      <c r="EG8" s="69">
        <f t="shared" si="17"/>
        <v>0</v>
      </c>
      <c r="EH8" s="70" t="s">
        <v>174</v>
      </c>
      <c r="EI8" s="71" t="s">
        <v>175</v>
      </c>
      <c r="EJ8" s="78"/>
      <c r="EK8" s="78">
        <v>2024</v>
      </c>
      <c r="EL8" s="79" t="str">
        <f>+VLOOKUP(C8,[1]Listas_desplega!$AI$22:$AJ$44,2,0)</f>
        <v>DC_PBM</v>
      </c>
      <c r="EM8" s="79" t="str">
        <f>+VLOOKUP(I8,[1]Listas_desplega!$BY$2:$BZ$7,2,0)</f>
        <v>T_2</v>
      </c>
      <c r="EN8" s="79" t="str">
        <f>+VLOOKUP(J8,[1]Listas_desplega!$BY$10:$BZ$23,2,0)</f>
        <v>T_2_C_2</v>
      </c>
      <c r="EO8" s="79" t="str">
        <f>+VLOOKUP(K8,[1]Listas_desplega!$BY$27:$BZ$54,2,0)</f>
        <v>T_2_C_2_ET_1</v>
      </c>
      <c r="EP8" s="79" t="str">
        <f>+VLOOKUP(L8,[1]Listas_desplega!$BY$57:$BZ$105,2,0)</f>
        <v>T_2_C_2_ET_1_CPT_3</v>
      </c>
      <c r="EQ8" s="80" t="str">
        <f>+VLOOKUP(M8,[1]Listas_desplega!$J$2:$K$11,2,FALSE)</f>
        <v>Eje_E_4</v>
      </c>
      <c r="ER8" s="80"/>
    </row>
    <row r="9" spans="1:148" s="81" customFormat="1" x14ac:dyDescent="0.25">
      <c r="A9" s="51" t="str">
        <f t="shared" si="18"/>
        <v>4_VPBM_2024</v>
      </c>
      <c r="B9" s="52" t="s">
        <v>152</v>
      </c>
      <c r="C9" s="53" t="s">
        <v>153</v>
      </c>
      <c r="D9" s="53" t="s">
        <v>188</v>
      </c>
      <c r="E9" s="54" t="s">
        <v>154</v>
      </c>
      <c r="F9" s="54" t="s">
        <v>155</v>
      </c>
      <c r="G9" s="55" t="s">
        <v>156</v>
      </c>
      <c r="H9" s="54" t="s">
        <v>157</v>
      </c>
      <c r="I9" s="54" t="s">
        <v>158</v>
      </c>
      <c r="J9" s="54" t="s">
        <v>159</v>
      </c>
      <c r="K9" s="54" t="s">
        <v>160</v>
      </c>
      <c r="L9" s="54" t="s">
        <v>161</v>
      </c>
      <c r="M9" s="52" t="s">
        <v>189</v>
      </c>
      <c r="N9" s="56" t="s">
        <v>190</v>
      </c>
      <c r="O9" s="60">
        <v>4</v>
      </c>
      <c r="P9" s="54" t="s">
        <v>196</v>
      </c>
      <c r="Q9" s="61" t="s">
        <v>165</v>
      </c>
      <c r="R9" s="61" t="s">
        <v>166</v>
      </c>
      <c r="S9" s="54" t="s">
        <v>197</v>
      </c>
      <c r="T9" s="60" t="s">
        <v>168</v>
      </c>
      <c r="U9" s="60" t="s">
        <v>193</v>
      </c>
      <c r="V9" s="60">
        <v>30</v>
      </c>
      <c r="W9" s="54" t="s">
        <v>194</v>
      </c>
      <c r="X9" s="60" t="s">
        <v>171</v>
      </c>
      <c r="Y9" s="52" t="s">
        <v>172</v>
      </c>
      <c r="Z9" s="61"/>
      <c r="AA9" s="61"/>
      <c r="AB9" s="61"/>
      <c r="AC9" s="61"/>
      <c r="AD9" s="61"/>
      <c r="AE9" s="61"/>
      <c r="AF9" s="61"/>
      <c r="AG9" s="61"/>
      <c r="AH9" s="60"/>
      <c r="AI9" s="60"/>
      <c r="AJ9" s="60"/>
      <c r="AK9" s="60"/>
      <c r="AL9" s="60"/>
      <c r="AM9" s="60"/>
      <c r="AN9" s="60"/>
      <c r="AO9" s="60"/>
      <c r="AP9" s="60"/>
      <c r="AQ9" s="60"/>
      <c r="AR9" s="62"/>
      <c r="AS9" s="54" t="s">
        <v>195</v>
      </c>
      <c r="AT9" s="63">
        <v>0</v>
      </c>
      <c r="AU9" s="63">
        <v>145</v>
      </c>
      <c r="AV9" s="63">
        <v>11500</v>
      </c>
      <c r="AW9" s="63">
        <v>7000</v>
      </c>
      <c r="AX9" s="63">
        <v>6355</v>
      </c>
      <c r="AY9" s="63">
        <v>25000</v>
      </c>
      <c r="AZ9" s="60"/>
      <c r="BA9" s="60"/>
      <c r="BB9" s="60"/>
      <c r="BC9" s="64"/>
      <c r="BD9" s="65">
        <v>0</v>
      </c>
      <c r="BE9" s="65">
        <v>0</v>
      </c>
      <c r="BF9" s="89"/>
      <c r="BG9" s="68">
        <f t="shared" si="19"/>
        <v>0</v>
      </c>
      <c r="BH9" s="69">
        <f t="shared" si="5"/>
        <v>0</v>
      </c>
      <c r="BI9" s="70" t="s">
        <v>174</v>
      </c>
      <c r="BJ9" s="71" t="s">
        <v>175</v>
      </c>
      <c r="BK9" s="87">
        <v>0</v>
      </c>
      <c r="BL9" s="73">
        <f t="shared" si="6"/>
        <v>0</v>
      </c>
      <c r="BM9" s="67"/>
      <c r="BN9" s="68">
        <f t="shared" si="20"/>
        <v>0</v>
      </c>
      <c r="BO9" s="69">
        <f t="shared" si="7"/>
        <v>0</v>
      </c>
      <c r="BP9" s="70" t="s">
        <v>174</v>
      </c>
      <c r="BQ9" s="71" t="s">
        <v>175</v>
      </c>
      <c r="BR9" s="74">
        <v>0</v>
      </c>
      <c r="BS9" s="75">
        <f>IF(BP9="SI",BL9,0)</f>
        <v>0</v>
      </c>
      <c r="BT9" s="67"/>
      <c r="BU9" s="68">
        <f t="shared" si="21"/>
        <v>0</v>
      </c>
      <c r="BV9" s="69">
        <f t="shared" si="22"/>
        <v>0</v>
      </c>
      <c r="BW9" s="70" t="s">
        <v>174</v>
      </c>
      <c r="BX9" s="67" t="s">
        <v>175</v>
      </c>
      <c r="BY9" s="75">
        <v>0</v>
      </c>
      <c r="BZ9" s="75">
        <f t="shared" si="34"/>
        <v>0</v>
      </c>
      <c r="CA9" s="71"/>
      <c r="CB9" s="68">
        <f t="shared" si="23"/>
        <v>0</v>
      </c>
      <c r="CC9" s="69">
        <f t="shared" si="8"/>
        <v>0</v>
      </c>
      <c r="CD9" s="70" t="s">
        <v>174</v>
      </c>
      <c r="CE9" s="71" t="s">
        <v>175</v>
      </c>
      <c r="CF9" s="75">
        <v>0</v>
      </c>
      <c r="CG9" s="75">
        <f>IF(CD9="SI",BZ9,0)</f>
        <v>0</v>
      </c>
      <c r="CH9" s="71"/>
      <c r="CI9" s="68">
        <f t="shared" si="24"/>
        <v>0</v>
      </c>
      <c r="CJ9" s="69">
        <f t="shared" si="25"/>
        <v>0</v>
      </c>
      <c r="CK9" s="70" t="s">
        <v>174</v>
      </c>
      <c r="CL9" s="71" t="s">
        <v>175</v>
      </c>
      <c r="CM9" s="75">
        <v>0</v>
      </c>
      <c r="CN9" s="75">
        <f>IF(CK9="SI",CG9,0)</f>
        <v>0</v>
      </c>
      <c r="CO9" s="71"/>
      <c r="CP9" s="68">
        <f t="shared" si="26"/>
        <v>0</v>
      </c>
      <c r="CQ9" s="69">
        <f t="shared" si="9"/>
        <v>0</v>
      </c>
      <c r="CR9" s="70" t="s">
        <v>174</v>
      </c>
      <c r="CS9" s="71" t="s">
        <v>175</v>
      </c>
      <c r="CT9" s="75">
        <v>0</v>
      </c>
      <c r="CU9" s="75">
        <f t="shared" si="10"/>
        <v>0</v>
      </c>
      <c r="CV9" s="71"/>
      <c r="CW9" s="68">
        <f t="shared" si="27"/>
        <v>0</v>
      </c>
      <c r="CX9" s="69">
        <f t="shared" si="11"/>
        <v>0</v>
      </c>
      <c r="CY9" s="70" t="s">
        <v>174</v>
      </c>
      <c r="CZ9" s="71" t="s">
        <v>175</v>
      </c>
      <c r="DA9" s="75">
        <v>0</v>
      </c>
      <c r="DB9" s="75">
        <f t="shared" si="12"/>
        <v>0</v>
      </c>
      <c r="DC9" s="71"/>
      <c r="DD9" s="68">
        <f t="shared" si="28"/>
        <v>0</v>
      </c>
      <c r="DE9" s="69">
        <f t="shared" si="13"/>
        <v>0</v>
      </c>
      <c r="DF9" s="70" t="s">
        <v>174</v>
      </c>
      <c r="DG9" s="71" t="s">
        <v>175</v>
      </c>
      <c r="DH9" s="75">
        <v>0</v>
      </c>
      <c r="DI9" s="75">
        <f>IF(DF9="SI",DB9,0)</f>
        <v>0</v>
      </c>
      <c r="DJ9" s="71"/>
      <c r="DK9" s="68">
        <f t="shared" si="29"/>
        <v>0</v>
      </c>
      <c r="DL9" s="69">
        <f t="shared" si="14"/>
        <v>0</v>
      </c>
      <c r="DM9" s="70" t="s">
        <v>174</v>
      </c>
      <c r="DN9" s="71" t="s">
        <v>175</v>
      </c>
      <c r="DO9" s="75">
        <v>0</v>
      </c>
      <c r="DP9" s="75">
        <f>IF(DM9="SI",DI9,0)</f>
        <v>0</v>
      </c>
      <c r="DQ9" s="71"/>
      <c r="DR9" s="68">
        <f t="shared" si="30"/>
        <v>0</v>
      </c>
      <c r="DS9" s="69">
        <f t="shared" si="15"/>
        <v>0</v>
      </c>
      <c r="DT9" s="70" t="s">
        <v>174</v>
      </c>
      <c r="DU9" s="71" t="s">
        <v>175</v>
      </c>
      <c r="DV9" s="75">
        <v>0</v>
      </c>
      <c r="DW9" s="75">
        <f t="shared" si="35"/>
        <v>0</v>
      </c>
      <c r="DX9" s="71"/>
      <c r="DY9" s="68">
        <f t="shared" si="31"/>
        <v>0</v>
      </c>
      <c r="DZ9" s="69">
        <f t="shared" si="16"/>
        <v>0</v>
      </c>
      <c r="EA9" s="70" t="s">
        <v>174</v>
      </c>
      <c r="EB9" s="71" t="s">
        <v>175</v>
      </c>
      <c r="EC9" s="77">
        <f t="shared" si="32"/>
        <v>11500</v>
      </c>
      <c r="ED9" s="88"/>
      <c r="EE9" s="71"/>
      <c r="EF9" s="68">
        <f t="shared" si="33"/>
        <v>1</v>
      </c>
      <c r="EG9" s="69">
        <f t="shared" si="17"/>
        <v>0</v>
      </c>
      <c r="EH9" s="70" t="s">
        <v>174</v>
      </c>
      <c r="EI9" s="71" t="s">
        <v>175</v>
      </c>
      <c r="EJ9" s="78"/>
      <c r="EK9" s="78">
        <v>2024</v>
      </c>
      <c r="EL9" s="79" t="str">
        <f>+VLOOKUP(C9,[1]Listas_desplega!$AI$22:$AJ$44,2,0)</f>
        <v>DC_PBM</v>
      </c>
      <c r="EM9" s="79" t="str">
        <f>+VLOOKUP(I9,[1]Listas_desplega!$BY$2:$BZ$7,2,0)</f>
        <v>T_2</v>
      </c>
      <c r="EN9" s="79" t="str">
        <f>+VLOOKUP(J9,[1]Listas_desplega!$BY$10:$BZ$23,2,0)</f>
        <v>T_2_C_2</v>
      </c>
      <c r="EO9" s="79" t="str">
        <f>+VLOOKUP(K9,[1]Listas_desplega!$BY$27:$BZ$54,2,0)</f>
        <v>T_2_C_2_ET_1</v>
      </c>
      <c r="EP9" s="79" t="str">
        <f>+VLOOKUP(L9,[1]Listas_desplega!$BY$57:$BZ$105,2,0)</f>
        <v>T_2_C_2_ET_1_CPT_3</v>
      </c>
      <c r="EQ9" s="80" t="str">
        <f>+VLOOKUP(M9,[1]Listas_desplega!$J$2:$K$11,2,FALSE)</f>
        <v>Eje_E_4</v>
      </c>
      <c r="ER9" s="80"/>
    </row>
    <row r="10" spans="1:148" s="81" customFormat="1" ht="15" customHeight="1" x14ac:dyDescent="0.25">
      <c r="A10" s="51" t="str">
        <f t="shared" si="18"/>
        <v>5_VPBM_2024</v>
      </c>
      <c r="B10" s="52" t="s">
        <v>152</v>
      </c>
      <c r="C10" s="53" t="s">
        <v>153</v>
      </c>
      <c r="D10" s="53" t="s">
        <v>188</v>
      </c>
      <c r="E10" s="54" t="s">
        <v>154</v>
      </c>
      <c r="F10" s="54" t="s">
        <v>155</v>
      </c>
      <c r="G10" s="55" t="s">
        <v>156</v>
      </c>
      <c r="H10" s="54" t="s">
        <v>157</v>
      </c>
      <c r="I10" s="54" t="s">
        <v>158</v>
      </c>
      <c r="J10" s="54" t="s">
        <v>198</v>
      </c>
      <c r="K10" s="54" t="s">
        <v>199</v>
      </c>
      <c r="L10" s="54" t="s">
        <v>200</v>
      </c>
      <c r="M10" s="52" t="s">
        <v>162</v>
      </c>
      <c r="N10" s="56" t="s">
        <v>201</v>
      </c>
      <c r="O10" s="60">
        <v>5</v>
      </c>
      <c r="P10" s="54" t="s">
        <v>202</v>
      </c>
      <c r="Q10" s="61" t="s">
        <v>165</v>
      </c>
      <c r="R10" s="61" t="s">
        <v>166</v>
      </c>
      <c r="S10" s="54" t="s">
        <v>203</v>
      </c>
      <c r="T10" s="60" t="s">
        <v>168</v>
      </c>
      <c r="U10" s="60" t="s">
        <v>182</v>
      </c>
      <c r="V10" s="60">
        <v>15</v>
      </c>
      <c r="W10" s="54" t="s">
        <v>204</v>
      </c>
      <c r="X10" s="60" t="s">
        <v>171</v>
      </c>
      <c r="Y10" s="52" t="s">
        <v>172</v>
      </c>
      <c r="Z10" s="61"/>
      <c r="AA10" s="61"/>
      <c r="AB10" s="61"/>
      <c r="AC10" s="61"/>
      <c r="AD10" s="61"/>
      <c r="AE10" s="61"/>
      <c r="AF10" s="61" t="s">
        <v>173</v>
      </c>
      <c r="AG10" s="61"/>
      <c r="AH10" s="60"/>
      <c r="AI10" s="60"/>
      <c r="AJ10" s="60"/>
      <c r="AK10" s="60"/>
      <c r="AL10" s="60"/>
      <c r="AM10" s="60"/>
      <c r="AN10" s="60"/>
      <c r="AO10" s="60"/>
      <c r="AP10" s="60"/>
      <c r="AQ10" s="60"/>
      <c r="AR10" s="62"/>
      <c r="AS10" s="60"/>
      <c r="AT10" s="63">
        <v>0</v>
      </c>
      <c r="AU10" s="63">
        <v>0</v>
      </c>
      <c r="AV10" s="63">
        <v>97</v>
      </c>
      <c r="AW10" s="63">
        <v>0</v>
      </c>
      <c r="AX10" s="63">
        <v>0</v>
      </c>
      <c r="AY10" s="63">
        <v>97</v>
      </c>
      <c r="AZ10" s="60"/>
      <c r="BA10" s="60"/>
      <c r="BB10" s="60"/>
      <c r="BC10" s="64"/>
      <c r="BD10" s="83">
        <v>0</v>
      </c>
      <c r="BE10" s="65">
        <v>0</v>
      </c>
      <c r="BF10" s="67"/>
      <c r="BG10" s="68">
        <f t="shared" si="19"/>
        <v>0</v>
      </c>
      <c r="BH10" s="69">
        <f t="shared" si="5"/>
        <v>0</v>
      </c>
      <c r="BI10" s="70" t="s">
        <v>174</v>
      </c>
      <c r="BJ10" s="71" t="s">
        <v>184</v>
      </c>
      <c r="BK10" s="72">
        <v>0</v>
      </c>
      <c r="BL10" s="73">
        <f t="shared" si="6"/>
        <v>0</v>
      </c>
      <c r="BM10" s="67"/>
      <c r="BN10" s="68">
        <f t="shared" si="20"/>
        <v>0</v>
      </c>
      <c r="BO10" s="69">
        <f t="shared" si="7"/>
        <v>0</v>
      </c>
      <c r="BP10" s="70" t="s">
        <v>174</v>
      </c>
      <c r="BQ10" s="71" t="s">
        <v>184</v>
      </c>
      <c r="BR10" s="74">
        <v>20</v>
      </c>
      <c r="BS10" s="85"/>
      <c r="BT10" s="67"/>
      <c r="BU10" s="68">
        <f t="shared" si="21"/>
        <v>0.20618556701030927</v>
      </c>
      <c r="BV10" s="69">
        <f t="shared" si="22"/>
        <v>0</v>
      </c>
      <c r="BW10" s="70" t="s">
        <v>205</v>
      </c>
      <c r="BX10" s="67" t="s">
        <v>206</v>
      </c>
      <c r="BY10" s="86">
        <f>+BR10</f>
        <v>20</v>
      </c>
      <c r="BZ10" s="75">
        <f>IF(BW10="SI",BR10,0)</f>
        <v>0</v>
      </c>
      <c r="CA10" s="71"/>
      <c r="CB10" s="68">
        <f t="shared" si="23"/>
        <v>0.20618556701030927</v>
      </c>
      <c r="CC10" s="69">
        <f t="shared" si="8"/>
        <v>0</v>
      </c>
      <c r="CD10" s="70" t="s">
        <v>174</v>
      </c>
      <c r="CE10" s="71" t="s">
        <v>175</v>
      </c>
      <c r="CF10" s="86">
        <f>+BY10</f>
        <v>20</v>
      </c>
      <c r="CG10" s="75">
        <f>IF(CD10="SI",BZ10,0)</f>
        <v>0</v>
      </c>
      <c r="CH10" s="71"/>
      <c r="CI10" s="68">
        <f t="shared" si="24"/>
        <v>0.20618556701030927</v>
      </c>
      <c r="CJ10" s="69">
        <f t="shared" si="25"/>
        <v>0</v>
      </c>
      <c r="CK10" s="70" t="s">
        <v>174</v>
      </c>
      <c r="CL10" s="71" t="s">
        <v>175</v>
      </c>
      <c r="CM10" s="86">
        <v>40</v>
      </c>
      <c r="CN10" s="71"/>
      <c r="CO10" s="71"/>
      <c r="CP10" s="68">
        <f t="shared" si="26"/>
        <v>0.41237113402061853</v>
      </c>
      <c r="CQ10" s="69">
        <f t="shared" si="9"/>
        <v>0</v>
      </c>
      <c r="CR10" s="70" t="s">
        <v>174</v>
      </c>
      <c r="CS10" s="71" t="s">
        <v>175</v>
      </c>
      <c r="CT10" s="86">
        <f>+CM10</f>
        <v>40</v>
      </c>
      <c r="CU10" s="75">
        <f t="shared" si="10"/>
        <v>0</v>
      </c>
      <c r="CV10" s="71"/>
      <c r="CW10" s="68">
        <f t="shared" si="27"/>
        <v>0.41237113402061853</v>
      </c>
      <c r="CX10" s="69">
        <f t="shared" si="11"/>
        <v>0</v>
      </c>
      <c r="CY10" s="70" t="s">
        <v>174</v>
      </c>
      <c r="CZ10" s="71" t="s">
        <v>175</v>
      </c>
      <c r="DA10" s="77">
        <f>+CT10</f>
        <v>40</v>
      </c>
      <c r="DB10" s="75">
        <f t="shared" si="12"/>
        <v>0</v>
      </c>
      <c r="DC10" s="71"/>
      <c r="DD10" s="68">
        <f t="shared" si="28"/>
        <v>0.41237113402061853</v>
      </c>
      <c r="DE10" s="69">
        <f t="shared" si="13"/>
        <v>0</v>
      </c>
      <c r="DF10" s="70" t="s">
        <v>174</v>
      </c>
      <c r="DG10" s="71" t="s">
        <v>175</v>
      </c>
      <c r="DH10" s="77">
        <v>60</v>
      </c>
      <c r="DI10" s="71"/>
      <c r="DJ10" s="71"/>
      <c r="DK10" s="68">
        <f t="shared" si="29"/>
        <v>0.61855670103092786</v>
      </c>
      <c r="DL10" s="69">
        <f t="shared" si="14"/>
        <v>0</v>
      </c>
      <c r="DM10" s="70" t="s">
        <v>174</v>
      </c>
      <c r="DN10" s="71" t="s">
        <v>175</v>
      </c>
      <c r="DO10" s="77">
        <f>+DH10</f>
        <v>60</v>
      </c>
      <c r="DP10" s="75">
        <f>IF(DM10="SI",DI10,0)</f>
        <v>0</v>
      </c>
      <c r="DQ10" s="71"/>
      <c r="DR10" s="68">
        <f t="shared" si="30"/>
        <v>0.61855670103092786</v>
      </c>
      <c r="DS10" s="69">
        <f t="shared" si="15"/>
        <v>0</v>
      </c>
      <c r="DT10" s="70" t="s">
        <v>174</v>
      </c>
      <c r="DU10" s="71" t="s">
        <v>175</v>
      </c>
      <c r="DV10" s="77">
        <f>+DO10</f>
        <v>60</v>
      </c>
      <c r="DW10" s="75">
        <f t="shared" si="35"/>
        <v>0</v>
      </c>
      <c r="DX10" s="71"/>
      <c r="DY10" s="68">
        <f t="shared" si="31"/>
        <v>0.61855670103092786</v>
      </c>
      <c r="DZ10" s="69">
        <f t="shared" si="16"/>
        <v>0</v>
      </c>
      <c r="EA10" s="70" t="s">
        <v>174</v>
      </c>
      <c r="EB10" s="71" t="s">
        <v>175</v>
      </c>
      <c r="EC10" s="77">
        <f t="shared" si="32"/>
        <v>97</v>
      </c>
      <c r="ED10" s="71"/>
      <c r="EE10" s="71"/>
      <c r="EF10" s="68">
        <f t="shared" si="33"/>
        <v>1</v>
      </c>
      <c r="EG10" s="69">
        <f t="shared" si="17"/>
        <v>0</v>
      </c>
      <c r="EH10" s="70" t="s">
        <v>174</v>
      </c>
      <c r="EI10" s="71" t="s">
        <v>175</v>
      </c>
      <c r="EJ10" s="78" t="s">
        <v>173</v>
      </c>
      <c r="EK10" s="78">
        <v>2024</v>
      </c>
      <c r="EL10" s="79" t="str">
        <f>+VLOOKUP(C10,[1]Listas_desplega!$AI$22:$AJ$44,2,0)</f>
        <v>DC_PBM</v>
      </c>
      <c r="EM10" s="79" t="str">
        <f>+VLOOKUP(I10,[1]Listas_desplega!$BY$2:$BZ$7,2,0)</f>
        <v>T_2</v>
      </c>
      <c r="EN10" s="79" t="str">
        <f>+VLOOKUP(J10,[1]Listas_desplega!$BY$10:$BZ$23,2,0)</f>
        <v>T_2_C_3</v>
      </c>
      <c r="EO10" s="79" t="str">
        <f>+VLOOKUP(K10,[1]Listas_desplega!$BY$27:$BZ$54,2,0)</f>
        <v>T_2_C_3_ET_2</v>
      </c>
      <c r="EP10" s="79" t="str">
        <f>+VLOOKUP(L10,[1]Listas_desplega!$BY$57:$BZ$105,2,0)</f>
        <v>T_2_C_3_ET_2_CPT_1</v>
      </c>
      <c r="EQ10" s="80" t="str">
        <f>+VLOOKUP(M10,[1]Listas_desplega!$J$2:$K$11,2,FALSE)</f>
        <v>Eje_E_2</v>
      </c>
      <c r="ER10" s="80"/>
    </row>
    <row r="11" spans="1:148" s="81" customFormat="1" ht="15" customHeight="1" x14ac:dyDescent="0.25">
      <c r="A11" s="51" t="str">
        <f t="shared" si="18"/>
        <v>100_VPBM_2024</v>
      </c>
      <c r="B11" s="52" t="s">
        <v>152</v>
      </c>
      <c r="C11" s="53" t="s">
        <v>153</v>
      </c>
      <c r="D11" s="53" t="s">
        <v>153</v>
      </c>
      <c r="E11" s="54" t="s">
        <v>154</v>
      </c>
      <c r="F11" s="54" t="s">
        <v>155</v>
      </c>
      <c r="G11" s="55" t="s">
        <v>156</v>
      </c>
      <c r="H11" s="54" t="s">
        <v>157</v>
      </c>
      <c r="I11" s="54" t="s">
        <v>158</v>
      </c>
      <c r="J11" s="54" t="s">
        <v>159</v>
      </c>
      <c r="K11" s="54" t="s">
        <v>160</v>
      </c>
      <c r="L11" s="54" t="s">
        <v>207</v>
      </c>
      <c r="M11" s="52" t="s">
        <v>208</v>
      </c>
      <c r="N11" s="56" t="s">
        <v>209</v>
      </c>
      <c r="O11" s="57">
        <v>100</v>
      </c>
      <c r="P11" s="54" t="s">
        <v>210</v>
      </c>
      <c r="Q11" s="61" t="s">
        <v>211</v>
      </c>
      <c r="R11" s="61" t="s">
        <v>212</v>
      </c>
      <c r="S11" s="54" t="s">
        <v>213</v>
      </c>
      <c r="T11" s="60" t="s">
        <v>181</v>
      </c>
      <c r="U11" s="60" t="s">
        <v>193</v>
      </c>
      <c r="V11" s="60">
        <v>180</v>
      </c>
      <c r="W11" s="90" t="s">
        <v>214</v>
      </c>
      <c r="X11" s="60" t="s">
        <v>215</v>
      </c>
      <c r="Y11" s="52" t="s">
        <v>172</v>
      </c>
      <c r="Z11" s="61"/>
      <c r="AA11" s="61"/>
      <c r="AB11" s="61"/>
      <c r="AC11" s="61"/>
      <c r="AD11" s="61"/>
      <c r="AE11" s="61"/>
      <c r="AF11" s="61"/>
      <c r="AG11" s="61"/>
      <c r="AH11" s="60"/>
      <c r="AI11" s="60" t="s">
        <v>173</v>
      </c>
      <c r="AJ11" s="60"/>
      <c r="AK11" s="60"/>
      <c r="AL11" s="60"/>
      <c r="AM11" s="60"/>
      <c r="AN11" s="60"/>
      <c r="AO11" s="60"/>
      <c r="AP11" s="60"/>
      <c r="AQ11" s="60"/>
      <c r="AR11" s="62"/>
      <c r="AS11" s="60"/>
      <c r="AT11" s="63">
        <v>82</v>
      </c>
      <c r="AU11" s="63">
        <v>82.5</v>
      </c>
      <c r="AV11" s="63">
        <v>83.5</v>
      </c>
      <c r="AW11" s="63">
        <v>84.5</v>
      </c>
      <c r="AX11" s="63">
        <v>85</v>
      </c>
      <c r="AY11" s="63">
        <v>85</v>
      </c>
      <c r="AZ11" s="60"/>
      <c r="BA11" s="60"/>
      <c r="BB11" s="60"/>
      <c r="BC11" s="64"/>
      <c r="BD11" s="65">
        <v>0</v>
      </c>
      <c r="BE11" s="65">
        <v>0</v>
      </c>
      <c r="BF11" s="67" t="s">
        <v>216</v>
      </c>
      <c r="BG11" s="68">
        <f t="shared" si="19"/>
        <v>0</v>
      </c>
      <c r="BH11" s="69">
        <f t="shared" si="5"/>
        <v>0</v>
      </c>
      <c r="BI11" s="70" t="s">
        <v>186</v>
      </c>
      <c r="BJ11" s="67" t="s">
        <v>217</v>
      </c>
      <c r="BK11" s="87">
        <v>0</v>
      </c>
      <c r="BL11" s="73">
        <f t="shared" si="6"/>
        <v>0</v>
      </c>
      <c r="BM11" s="67" t="s">
        <v>218</v>
      </c>
      <c r="BN11" s="68">
        <f t="shared" si="20"/>
        <v>0</v>
      </c>
      <c r="BO11" s="69">
        <f t="shared" si="7"/>
        <v>0</v>
      </c>
      <c r="BP11" s="70" t="s">
        <v>186</v>
      </c>
      <c r="BQ11" s="67" t="s">
        <v>219</v>
      </c>
      <c r="BR11" s="74">
        <v>0</v>
      </c>
      <c r="BS11" s="75">
        <f t="shared" ref="BS11:BS20" si="36">IF(BP11="SI",BL11,0)</f>
        <v>0</v>
      </c>
      <c r="BT11" s="67" t="s">
        <v>220</v>
      </c>
      <c r="BU11" s="68">
        <f t="shared" si="21"/>
        <v>0</v>
      </c>
      <c r="BV11" s="69">
        <f t="shared" si="22"/>
        <v>0</v>
      </c>
      <c r="BW11" s="70" t="s">
        <v>186</v>
      </c>
      <c r="BX11" s="67" t="s">
        <v>221</v>
      </c>
      <c r="BY11" s="75">
        <v>0</v>
      </c>
      <c r="BZ11" s="75">
        <f t="shared" si="34"/>
        <v>0</v>
      </c>
      <c r="CA11" s="71"/>
      <c r="CB11" s="68">
        <f t="shared" si="23"/>
        <v>0</v>
      </c>
      <c r="CC11" s="69">
        <f t="shared" si="8"/>
        <v>0</v>
      </c>
      <c r="CD11" s="70" t="s">
        <v>174</v>
      </c>
      <c r="CE11" s="71" t="s">
        <v>175</v>
      </c>
      <c r="CF11" s="75">
        <v>0</v>
      </c>
      <c r="CG11" s="75">
        <f t="shared" ref="CG11:CG13" si="37">IF(CD11="SI",BZ11,0)</f>
        <v>0</v>
      </c>
      <c r="CH11" s="71"/>
      <c r="CI11" s="68">
        <f t="shared" si="24"/>
        <v>0</v>
      </c>
      <c r="CJ11" s="69">
        <f t="shared" si="25"/>
        <v>0</v>
      </c>
      <c r="CK11" s="70" t="s">
        <v>174</v>
      </c>
      <c r="CL11" s="71" t="s">
        <v>175</v>
      </c>
      <c r="CM11" s="75">
        <v>0</v>
      </c>
      <c r="CN11" s="75">
        <f t="shared" ref="CN11:CN13" si="38">IF(CK11="SI",CG11,0)</f>
        <v>0</v>
      </c>
      <c r="CO11" s="71"/>
      <c r="CP11" s="68">
        <f t="shared" si="26"/>
        <v>0</v>
      </c>
      <c r="CQ11" s="69">
        <f t="shared" si="9"/>
        <v>0</v>
      </c>
      <c r="CR11" s="70" t="s">
        <v>174</v>
      </c>
      <c r="CS11" s="71" t="s">
        <v>175</v>
      </c>
      <c r="CT11" s="75">
        <v>0</v>
      </c>
      <c r="CU11" s="75">
        <f t="shared" si="10"/>
        <v>0</v>
      </c>
      <c r="CV11" s="71"/>
      <c r="CW11" s="68">
        <f t="shared" si="27"/>
        <v>0</v>
      </c>
      <c r="CX11" s="69">
        <f t="shared" si="11"/>
        <v>0</v>
      </c>
      <c r="CY11" s="70" t="s">
        <v>174</v>
      </c>
      <c r="CZ11" s="71" t="s">
        <v>175</v>
      </c>
      <c r="DA11" s="75">
        <v>0</v>
      </c>
      <c r="DB11" s="75">
        <f t="shared" si="12"/>
        <v>0</v>
      </c>
      <c r="DC11" s="71"/>
      <c r="DD11" s="68">
        <f t="shared" si="28"/>
        <v>0</v>
      </c>
      <c r="DE11" s="69">
        <f t="shared" si="13"/>
        <v>0</v>
      </c>
      <c r="DF11" s="70" t="s">
        <v>174</v>
      </c>
      <c r="DG11" s="71" t="s">
        <v>175</v>
      </c>
      <c r="DH11" s="75">
        <v>0</v>
      </c>
      <c r="DI11" s="75">
        <f>IF(DF11="SI",DB11,0)</f>
        <v>0</v>
      </c>
      <c r="DJ11" s="71"/>
      <c r="DK11" s="68">
        <f t="shared" si="29"/>
        <v>0</v>
      </c>
      <c r="DL11" s="69">
        <f t="shared" si="14"/>
        <v>0</v>
      </c>
      <c r="DM11" s="70" t="s">
        <v>174</v>
      </c>
      <c r="DN11" s="71" t="s">
        <v>175</v>
      </c>
      <c r="DO11" s="75">
        <v>0</v>
      </c>
      <c r="DP11" s="75">
        <f t="shared" ref="DP11:DP15" si="39">IF(DM11="SI",DI11,0)</f>
        <v>0</v>
      </c>
      <c r="DQ11" s="71"/>
      <c r="DR11" s="68">
        <f t="shared" si="30"/>
        <v>0</v>
      </c>
      <c r="DS11" s="69">
        <f t="shared" si="15"/>
        <v>0</v>
      </c>
      <c r="DT11" s="70" t="s">
        <v>174</v>
      </c>
      <c r="DU11" s="71" t="s">
        <v>175</v>
      </c>
      <c r="DV11" s="75">
        <v>0</v>
      </c>
      <c r="DW11" s="75">
        <f t="shared" si="35"/>
        <v>0</v>
      </c>
      <c r="DX11" s="71"/>
      <c r="DY11" s="68">
        <f t="shared" si="31"/>
        <v>0</v>
      </c>
      <c r="DZ11" s="69">
        <f t="shared" si="16"/>
        <v>0</v>
      </c>
      <c r="EA11" s="70" t="s">
        <v>174</v>
      </c>
      <c r="EB11" s="71" t="s">
        <v>175</v>
      </c>
      <c r="EC11" s="77">
        <f t="shared" si="32"/>
        <v>83.5</v>
      </c>
      <c r="ED11" s="91"/>
      <c r="EE11" s="60"/>
      <c r="EF11" s="68">
        <f t="shared" si="33"/>
        <v>1</v>
      </c>
      <c r="EG11" s="69">
        <f t="shared" si="17"/>
        <v>0</v>
      </c>
      <c r="EH11" s="70" t="s">
        <v>174</v>
      </c>
      <c r="EI11" s="71" t="s">
        <v>175</v>
      </c>
      <c r="EJ11" s="78"/>
      <c r="EK11" s="78">
        <v>2024</v>
      </c>
      <c r="EL11" s="79" t="str">
        <f>+VLOOKUP(C11,[1]Listas_desplega!$AI$22:$AJ$44,2,0)</f>
        <v>DC_PBM</v>
      </c>
      <c r="EM11" s="79" t="str">
        <f>+VLOOKUP(I11,[1]Listas_desplega!$BY$2:$BZ$7,2,0)</f>
        <v>T_2</v>
      </c>
      <c r="EN11" s="79" t="str">
        <f>+VLOOKUP(J11,[1]Listas_desplega!$BY$10:$BZ$23,2,0)</f>
        <v>T_2_C_2</v>
      </c>
      <c r="EO11" s="79" t="str">
        <f>+VLOOKUP(K11,[1]Listas_desplega!$BY$27:$BZ$54,2,0)</f>
        <v>T_2_C_2_ET_1</v>
      </c>
      <c r="EP11" s="79" t="str">
        <f>+VLOOKUP(L11,[1]Listas_desplega!$BY$57:$BZ$105,2,0)</f>
        <v>T_2_C_2_ET_1_CPT_7</v>
      </c>
      <c r="EQ11" s="80" t="str">
        <f>+VLOOKUP(M11,[1]Listas_desplega!$J$2:$K$11,2,FALSE)</f>
        <v>Eje_E_3</v>
      </c>
      <c r="ER11" s="80"/>
    </row>
    <row r="12" spans="1:148" s="81" customFormat="1" ht="15" customHeight="1" x14ac:dyDescent="0.25">
      <c r="A12" s="51" t="str">
        <f t="shared" si="18"/>
        <v>101_VPBM_2024</v>
      </c>
      <c r="B12" s="52" t="s">
        <v>152</v>
      </c>
      <c r="C12" s="53" t="s">
        <v>153</v>
      </c>
      <c r="D12" s="53" t="s">
        <v>188</v>
      </c>
      <c r="E12" s="54" t="s">
        <v>154</v>
      </c>
      <c r="F12" s="54" t="s">
        <v>155</v>
      </c>
      <c r="G12" s="55" t="s">
        <v>156</v>
      </c>
      <c r="H12" s="54" t="s">
        <v>157</v>
      </c>
      <c r="I12" s="54" t="s">
        <v>158</v>
      </c>
      <c r="J12" s="54" t="s">
        <v>159</v>
      </c>
      <c r="K12" s="54" t="s">
        <v>160</v>
      </c>
      <c r="L12" s="54" t="s">
        <v>222</v>
      </c>
      <c r="M12" s="52" t="s">
        <v>162</v>
      </c>
      <c r="N12" s="56" t="s">
        <v>201</v>
      </c>
      <c r="O12" s="57">
        <v>101</v>
      </c>
      <c r="P12" s="54" t="s">
        <v>223</v>
      </c>
      <c r="Q12" s="61" t="s">
        <v>211</v>
      </c>
      <c r="R12" s="61" t="s">
        <v>166</v>
      </c>
      <c r="S12" s="54" t="s">
        <v>224</v>
      </c>
      <c r="T12" s="60" t="s">
        <v>168</v>
      </c>
      <c r="U12" s="60" t="s">
        <v>193</v>
      </c>
      <c r="V12" s="60">
        <v>30</v>
      </c>
      <c r="W12" s="90" t="s">
        <v>225</v>
      </c>
      <c r="X12" s="60" t="s">
        <v>215</v>
      </c>
      <c r="Y12" s="52" t="s">
        <v>172</v>
      </c>
      <c r="Z12" s="61"/>
      <c r="AA12" s="61"/>
      <c r="AB12" s="61"/>
      <c r="AC12" s="61"/>
      <c r="AD12" s="61"/>
      <c r="AE12" s="61"/>
      <c r="AF12" s="61"/>
      <c r="AG12" s="61"/>
      <c r="AH12" s="60"/>
      <c r="AI12" s="60" t="s">
        <v>173</v>
      </c>
      <c r="AJ12" s="60" t="s">
        <v>173</v>
      </c>
      <c r="AK12" s="60"/>
      <c r="AL12" s="60" t="s">
        <v>173</v>
      </c>
      <c r="AM12" s="60"/>
      <c r="AN12" s="60"/>
      <c r="AO12" s="60"/>
      <c r="AP12" s="60"/>
      <c r="AQ12" s="60"/>
      <c r="AR12" s="62"/>
      <c r="AS12" s="60"/>
      <c r="AT12" s="63">
        <v>0</v>
      </c>
      <c r="AU12" s="63">
        <v>708</v>
      </c>
      <c r="AV12" s="63">
        <v>2191</v>
      </c>
      <c r="AW12" s="63">
        <v>2101</v>
      </c>
      <c r="AX12" s="63">
        <v>0</v>
      </c>
      <c r="AY12" s="63">
        <v>5000</v>
      </c>
      <c r="AZ12" s="60"/>
      <c r="BA12" s="60"/>
      <c r="BB12" s="60"/>
      <c r="BC12" s="64"/>
      <c r="BD12" s="65">
        <v>0</v>
      </c>
      <c r="BE12" s="92">
        <v>0</v>
      </c>
      <c r="BF12" s="67" t="s">
        <v>226</v>
      </c>
      <c r="BG12" s="68">
        <f t="shared" si="19"/>
        <v>0</v>
      </c>
      <c r="BH12" s="69">
        <f t="shared" si="5"/>
        <v>0</v>
      </c>
      <c r="BI12" s="70" t="s">
        <v>186</v>
      </c>
      <c r="BJ12" s="67" t="s">
        <v>227</v>
      </c>
      <c r="BK12" s="93">
        <v>0</v>
      </c>
      <c r="BL12" s="73">
        <f t="shared" si="6"/>
        <v>0</v>
      </c>
      <c r="BM12" s="67" t="s">
        <v>228</v>
      </c>
      <c r="BN12" s="68">
        <f t="shared" si="20"/>
        <v>0</v>
      </c>
      <c r="BO12" s="69">
        <f t="shared" si="7"/>
        <v>0</v>
      </c>
      <c r="BP12" s="70" t="s">
        <v>186</v>
      </c>
      <c r="BQ12" s="67" t="s">
        <v>229</v>
      </c>
      <c r="BR12" s="74">
        <v>0</v>
      </c>
      <c r="BS12" s="75">
        <f t="shared" si="36"/>
        <v>0</v>
      </c>
      <c r="BT12" s="67" t="s">
        <v>230</v>
      </c>
      <c r="BU12" s="68">
        <f t="shared" si="21"/>
        <v>0</v>
      </c>
      <c r="BV12" s="69">
        <f t="shared" si="22"/>
        <v>0</v>
      </c>
      <c r="BW12" s="94" t="s">
        <v>186</v>
      </c>
      <c r="BX12" s="67" t="s">
        <v>231</v>
      </c>
      <c r="BY12" s="75">
        <v>0</v>
      </c>
      <c r="BZ12" s="75">
        <f t="shared" si="34"/>
        <v>0</v>
      </c>
      <c r="CA12" s="71"/>
      <c r="CB12" s="68">
        <f t="shared" si="23"/>
        <v>0</v>
      </c>
      <c r="CC12" s="69">
        <f t="shared" si="8"/>
        <v>0</v>
      </c>
      <c r="CD12" s="70" t="s">
        <v>174</v>
      </c>
      <c r="CE12" s="71" t="s">
        <v>175</v>
      </c>
      <c r="CF12" s="75">
        <v>0</v>
      </c>
      <c r="CG12" s="75">
        <f t="shared" si="37"/>
        <v>0</v>
      </c>
      <c r="CH12" s="71"/>
      <c r="CI12" s="68">
        <f t="shared" si="24"/>
        <v>0</v>
      </c>
      <c r="CJ12" s="69">
        <f t="shared" si="25"/>
        <v>0</v>
      </c>
      <c r="CK12" s="70" t="s">
        <v>174</v>
      </c>
      <c r="CL12" s="71" t="s">
        <v>175</v>
      </c>
      <c r="CM12" s="75">
        <v>0</v>
      </c>
      <c r="CN12" s="75">
        <f t="shared" si="38"/>
        <v>0</v>
      </c>
      <c r="CO12" s="71"/>
      <c r="CP12" s="68">
        <f t="shared" si="26"/>
        <v>0</v>
      </c>
      <c r="CQ12" s="69">
        <f t="shared" si="9"/>
        <v>0</v>
      </c>
      <c r="CR12" s="70" t="s">
        <v>174</v>
      </c>
      <c r="CS12" s="71" t="s">
        <v>175</v>
      </c>
      <c r="CT12" s="75">
        <v>0</v>
      </c>
      <c r="CU12" s="75">
        <f t="shared" si="10"/>
        <v>0</v>
      </c>
      <c r="CV12" s="71"/>
      <c r="CW12" s="68">
        <f t="shared" si="27"/>
        <v>0</v>
      </c>
      <c r="CX12" s="69">
        <f t="shared" si="11"/>
        <v>0</v>
      </c>
      <c r="CY12" s="70" t="s">
        <v>174</v>
      </c>
      <c r="CZ12" s="71" t="s">
        <v>175</v>
      </c>
      <c r="DA12" s="75">
        <v>0</v>
      </c>
      <c r="DB12" s="75">
        <f t="shared" si="12"/>
        <v>0</v>
      </c>
      <c r="DC12" s="71"/>
      <c r="DD12" s="68">
        <f t="shared" si="28"/>
        <v>0</v>
      </c>
      <c r="DE12" s="69">
        <f t="shared" si="13"/>
        <v>0</v>
      </c>
      <c r="DF12" s="70" t="s">
        <v>174</v>
      </c>
      <c r="DG12" s="71" t="s">
        <v>175</v>
      </c>
      <c r="DH12" s="75">
        <v>0</v>
      </c>
      <c r="DI12" s="75">
        <f t="shared" ref="DI12:DI13" si="40">IF(DF12="SI",DB12,0)</f>
        <v>0</v>
      </c>
      <c r="DJ12" s="71"/>
      <c r="DK12" s="68">
        <f t="shared" si="29"/>
        <v>0</v>
      </c>
      <c r="DL12" s="69">
        <f t="shared" si="14"/>
        <v>0</v>
      </c>
      <c r="DM12" s="70" t="s">
        <v>174</v>
      </c>
      <c r="DN12" s="71" t="s">
        <v>175</v>
      </c>
      <c r="DO12" s="75">
        <v>0</v>
      </c>
      <c r="DP12" s="75">
        <f t="shared" si="39"/>
        <v>0</v>
      </c>
      <c r="DQ12" s="71"/>
      <c r="DR12" s="68">
        <f t="shared" si="30"/>
        <v>0</v>
      </c>
      <c r="DS12" s="69">
        <f t="shared" si="15"/>
        <v>0</v>
      </c>
      <c r="DT12" s="70" t="s">
        <v>174</v>
      </c>
      <c r="DU12" s="71" t="s">
        <v>175</v>
      </c>
      <c r="DV12" s="75">
        <v>0</v>
      </c>
      <c r="DW12" s="75">
        <f t="shared" si="35"/>
        <v>0</v>
      </c>
      <c r="DX12" s="71"/>
      <c r="DY12" s="68">
        <f t="shared" si="31"/>
        <v>0</v>
      </c>
      <c r="DZ12" s="69">
        <f t="shared" si="16"/>
        <v>0</v>
      </c>
      <c r="EA12" s="70" t="s">
        <v>174</v>
      </c>
      <c r="EB12" s="71" t="s">
        <v>175</v>
      </c>
      <c r="EC12" s="77">
        <f t="shared" si="32"/>
        <v>2191</v>
      </c>
      <c r="ED12" s="71"/>
      <c r="EE12" s="71"/>
      <c r="EF12" s="68">
        <f t="shared" si="33"/>
        <v>1</v>
      </c>
      <c r="EG12" s="69">
        <f t="shared" si="17"/>
        <v>0</v>
      </c>
      <c r="EH12" s="70" t="s">
        <v>174</v>
      </c>
      <c r="EI12" s="71" t="s">
        <v>175</v>
      </c>
      <c r="EJ12" s="78"/>
      <c r="EK12" s="78">
        <v>2024</v>
      </c>
      <c r="EL12" s="79" t="str">
        <f>+VLOOKUP(C12,[1]Listas_desplega!$AI$22:$AJ$44,2,0)</f>
        <v>DC_PBM</v>
      </c>
      <c r="EM12" s="79" t="str">
        <f>+VLOOKUP(I12,[1]Listas_desplega!$BY$2:$BZ$7,2,0)</f>
        <v>T_2</v>
      </c>
      <c r="EN12" s="79" t="str">
        <f>+VLOOKUP(J12,[1]Listas_desplega!$BY$10:$BZ$23,2,0)</f>
        <v>T_2_C_2</v>
      </c>
      <c r="EO12" s="79" t="str">
        <f>+VLOOKUP(K12,[1]Listas_desplega!$BY$27:$BZ$54,2,0)</f>
        <v>T_2_C_2_ET_1</v>
      </c>
      <c r="EP12" s="79" t="str">
        <f>+VLOOKUP(L12,[1]Listas_desplega!$BY$57:$BZ$105,2,0)</f>
        <v>T_2_C_2_ET_1_CPT_2</v>
      </c>
      <c r="EQ12" s="80" t="str">
        <f>+VLOOKUP(M12,[1]Listas_desplega!$J$2:$K$11,2,FALSE)</f>
        <v>Eje_E_2</v>
      </c>
      <c r="ER12" s="80"/>
    </row>
    <row r="13" spans="1:148" s="81" customFormat="1" ht="15" customHeight="1" x14ac:dyDescent="0.25">
      <c r="A13" s="51" t="str">
        <f t="shared" si="18"/>
        <v>102_VPBM_2024</v>
      </c>
      <c r="B13" s="52" t="s">
        <v>152</v>
      </c>
      <c r="C13" s="53" t="s">
        <v>153</v>
      </c>
      <c r="D13" s="53" t="s">
        <v>232</v>
      </c>
      <c r="E13" s="54" t="s">
        <v>154</v>
      </c>
      <c r="F13" s="54" t="s">
        <v>155</v>
      </c>
      <c r="G13" s="55" t="s">
        <v>156</v>
      </c>
      <c r="H13" s="54" t="s">
        <v>157</v>
      </c>
      <c r="I13" s="54" t="s">
        <v>158</v>
      </c>
      <c r="J13" s="54" t="s">
        <v>159</v>
      </c>
      <c r="K13" s="54" t="s">
        <v>160</v>
      </c>
      <c r="L13" s="54" t="s">
        <v>222</v>
      </c>
      <c r="M13" s="52" t="s">
        <v>162</v>
      </c>
      <c r="N13" s="56" t="s">
        <v>233</v>
      </c>
      <c r="O13" s="57">
        <v>102</v>
      </c>
      <c r="P13" s="54" t="s">
        <v>234</v>
      </c>
      <c r="Q13" s="61" t="s">
        <v>211</v>
      </c>
      <c r="R13" s="61" t="s">
        <v>166</v>
      </c>
      <c r="S13" s="54" t="s">
        <v>235</v>
      </c>
      <c r="T13" s="60" t="s">
        <v>168</v>
      </c>
      <c r="U13" s="60" t="s">
        <v>193</v>
      </c>
      <c r="V13" s="60">
        <v>30</v>
      </c>
      <c r="W13" s="90" t="s">
        <v>236</v>
      </c>
      <c r="X13" s="60" t="s">
        <v>215</v>
      </c>
      <c r="Y13" s="52" t="s">
        <v>172</v>
      </c>
      <c r="Z13" s="61"/>
      <c r="AA13" s="61"/>
      <c r="AB13" s="61"/>
      <c r="AC13" s="61"/>
      <c r="AD13" s="61"/>
      <c r="AE13" s="61"/>
      <c r="AF13" s="61"/>
      <c r="AG13" s="61"/>
      <c r="AH13" s="60"/>
      <c r="AI13" s="60" t="s">
        <v>173</v>
      </c>
      <c r="AJ13" s="60" t="s">
        <v>173</v>
      </c>
      <c r="AK13" s="60"/>
      <c r="AL13" s="60" t="s">
        <v>173</v>
      </c>
      <c r="AM13" s="60"/>
      <c r="AN13" s="60"/>
      <c r="AO13" s="60"/>
      <c r="AP13" s="60"/>
      <c r="AQ13" s="60"/>
      <c r="AR13" s="62"/>
      <c r="AS13" s="60"/>
      <c r="AT13" s="63">
        <v>0</v>
      </c>
      <c r="AU13" s="63">
        <v>0</v>
      </c>
      <c r="AV13" s="63">
        <v>3425</v>
      </c>
      <c r="AW13" s="63">
        <v>4575</v>
      </c>
      <c r="AX13" s="63">
        <v>0</v>
      </c>
      <c r="AY13" s="63">
        <v>8000</v>
      </c>
      <c r="AZ13" s="95"/>
      <c r="BA13" s="95"/>
      <c r="BB13" s="95"/>
      <c r="BC13" s="96"/>
      <c r="BD13" s="65">
        <v>0</v>
      </c>
      <c r="BE13" s="92">
        <v>0</v>
      </c>
      <c r="BF13" s="67" t="s">
        <v>237</v>
      </c>
      <c r="BG13" s="68">
        <f t="shared" si="19"/>
        <v>0</v>
      </c>
      <c r="BH13" s="69">
        <f t="shared" si="5"/>
        <v>0</v>
      </c>
      <c r="BI13" s="70" t="s">
        <v>186</v>
      </c>
      <c r="BJ13" s="67" t="s">
        <v>238</v>
      </c>
      <c r="BK13" s="93">
        <v>0</v>
      </c>
      <c r="BL13" s="73">
        <f t="shared" si="6"/>
        <v>0</v>
      </c>
      <c r="BM13" s="67" t="s">
        <v>239</v>
      </c>
      <c r="BN13" s="68">
        <f t="shared" si="20"/>
        <v>0</v>
      </c>
      <c r="BO13" s="69">
        <f t="shared" si="7"/>
        <v>0</v>
      </c>
      <c r="BP13" s="70" t="s">
        <v>186</v>
      </c>
      <c r="BQ13" s="67" t="s">
        <v>240</v>
      </c>
      <c r="BR13" s="74">
        <v>0</v>
      </c>
      <c r="BS13" s="75">
        <f t="shared" si="36"/>
        <v>0</v>
      </c>
      <c r="BT13" s="67" t="s">
        <v>241</v>
      </c>
      <c r="BU13" s="68">
        <f t="shared" si="21"/>
        <v>0</v>
      </c>
      <c r="BV13" s="69">
        <f t="shared" si="22"/>
        <v>0</v>
      </c>
      <c r="BW13" s="94" t="s">
        <v>186</v>
      </c>
      <c r="BX13" s="67" t="s">
        <v>242</v>
      </c>
      <c r="BY13" s="75">
        <v>0</v>
      </c>
      <c r="BZ13" s="75">
        <f t="shared" si="34"/>
        <v>0</v>
      </c>
      <c r="CA13" s="71"/>
      <c r="CB13" s="68">
        <f t="shared" si="23"/>
        <v>0</v>
      </c>
      <c r="CC13" s="69">
        <f t="shared" si="8"/>
        <v>0</v>
      </c>
      <c r="CD13" s="70" t="s">
        <v>174</v>
      </c>
      <c r="CE13" s="71" t="s">
        <v>175</v>
      </c>
      <c r="CF13" s="75">
        <v>0</v>
      </c>
      <c r="CG13" s="75">
        <f t="shared" si="37"/>
        <v>0</v>
      </c>
      <c r="CH13" s="71"/>
      <c r="CI13" s="68">
        <f t="shared" si="24"/>
        <v>0</v>
      </c>
      <c r="CJ13" s="69">
        <f t="shared" si="25"/>
        <v>0</v>
      </c>
      <c r="CK13" s="70" t="s">
        <v>174</v>
      </c>
      <c r="CL13" s="71" t="s">
        <v>175</v>
      </c>
      <c r="CM13" s="75">
        <v>0</v>
      </c>
      <c r="CN13" s="75">
        <f t="shared" si="38"/>
        <v>0</v>
      </c>
      <c r="CO13" s="71"/>
      <c r="CP13" s="68">
        <f t="shared" si="26"/>
        <v>0</v>
      </c>
      <c r="CQ13" s="69">
        <f t="shared" si="9"/>
        <v>0</v>
      </c>
      <c r="CR13" s="70" t="s">
        <v>174</v>
      </c>
      <c r="CS13" s="71" t="s">
        <v>175</v>
      </c>
      <c r="CT13" s="75">
        <v>0</v>
      </c>
      <c r="CU13" s="75">
        <f t="shared" si="10"/>
        <v>0</v>
      </c>
      <c r="CV13" s="71"/>
      <c r="CW13" s="68">
        <f t="shared" si="27"/>
        <v>0</v>
      </c>
      <c r="CX13" s="69">
        <f t="shared" si="11"/>
        <v>0</v>
      </c>
      <c r="CY13" s="70" t="s">
        <v>174</v>
      </c>
      <c r="CZ13" s="71" t="s">
        <v>175</v>
      </c>
      <c r="DA13" s="75">
        <v>0</v>
      </c>
      <c r="DB13" s="75">
        <f t="shared" si="12"/>
        <v>0</v>
      </c>
      <c r="DC13" s="71"/>
      <c r="DD13" s="68">
        <f t="shared" si="28"/>
        <v>0</v>
      </c>
      <c r="DE13" s="69">
        <f t="shared" si="13"/>
        <v>0</v>
      </c>
      <c r="DF13" s="70" t="s">
        <v>174</v>
      </c>
      <c r="DG13" s="71" t="s">
        <v>175</v>
      </c>
      <c r="DH13" s="75">
        <v>0</v>
      </c>
      <c r="DI13" s="75">
        <f t="shared" si="40"/>
        <v>0</v>
      </c>
      <c r="DJ13" s="71"/>
      <c r="DK13" s="68">
        <f t="shared" si="29"/>
        <v>0</v>
      </c>
      <c r="DL13" s="69">
        <f t="shared" si="14"/>
        <v>0</v>
      </c>
      <c r="DM13" s="70" t="s">
        <v>174</v>
      </c>
      <c r="DN13" s="71" t="s">
        <v>175</v>
      </c>
      <c r="DO13" s="75">
        <v>0</v>
      </c>
      <c r="DP13" s="75">
        <f t="shared" si="39"/>
        <v>0</v>
      </c>
      <c r="DQ13" s="71"/>
      <c r="DR13" s="68">
        <f t="shared" si="30"/>
        <v>0</v>
      </c>
      <c r="DS13" s="69">
        <f t="shared" si="15"/>
        <v>0</v>
      </c>
      <c r="DT13" s="70" t="s">
        <v>174</v>
      </c>
      <c r="DU13" s="71" t="s">
        <v>175</v>
      </c>
      <c r="DV13" s="75">
        <v>0</v>
      </c>
      <c r="DW13" s="75">
        <f t="shared" si="35"/>
        <v>0</v>
      </c>
      <c r="DX13" s="71"/>
      <c r="DY13" s="68">
        <f t="shared" si="31"/>
        <v>0</v>
      </c>
      <c r="DZ13" s="69">
        <f t="shared" si="16"/>
        <v>0</v>
      </c>
      <c r="EA13" s="70" t="s">
        <v>174</v>
      </c>
      <c r="EB13" s="71" t="s">
        <v>175</v>
      </c>
      <c r="EC13" s="77">
        <f t="shared" si="32"/>
        <v>3425</v>
      </c>
      <c r="ED13" s="71"/>
      <c r="EE13" s="71"/>
      <c r="EF13" s="68">
        <f t="shared" si="33"/>
        <v>1</v>
      </c>
      <c r="EG13" s="69">
        <f t="shared" si="17"/>
        <v>0</v>
      </c>
      <c r="EH13" s="70" t="s">
        <v>174</v>
      </c>
      <c r="EI13" s="71" t="s">
        <v>175</v>
      </c>
      <c r="EJ13" s="78"/>
      <c r="EK13" s="78">
        <v>2024</v>
      </c>
      <c r="EL13" s="79" t="str">
        <f>+VLOOKUP(C13,[1]Listas_desplega!$AI$22:$AJ$44,2,0)</f>
        <v>DC_PBM</v>
      </c>
      <c r="EM13" s="79" t="str">
        <f>+VLOOKUP(I13,[1]Listas_desplega!$BY$2:$BZ$7,2,0)</f>
        <v>T_2</v>
      </c>
      <c r="EN13" s="79" t="str">
        <f>+VLOOKUP(J13,[1]Listas_desplega!$BY$10:$BZ$23,2,0)</f>
        <v>T_2_C_2</v>
      </c>
      <c r="EO13" s="79" t="str">
        <f>+VLOOKUP(K13,[1]Listas_desplega!$BY$27:$BZ$54,2,0)</f>
        <v>T_2_C_2_ET_1</v>
      </c>
      <c r="EP13" s="79" t="str">
        <f>+VLOOKUP(L13,[1]Listas_desplega!$BY$57:$BZ$105,2,0)</f>
        <v>T_2_C_2_ET_1_CPT_2</v>
      </c>
      <c r="EQ13" s="80" t="str">
        <f>+VLOOKUP(M13,[1]Listas_desplega!$J$2:$K$11,2,FALSE)</f>
        <v>Eje_E_2</v>
      </c>
      <c r="ER13" s="80"/>
    </row>
    <row r="14" spans="1:148" s="81" customFormat="1" ht="15" customHeight="1" x14ac:dyDescent="0.25">
      <c r="A14" s="51" t="str">
        <f t="shared" si="18"/>
        <v>104_VPBM_2024</v>
      </c>
      <c r="B14" s="52" t="s">
        <v>152</v>
      </c>
      <c r="C14" s="53" t="s">
        <v>153</v>
      </c>
      <c r="D14" s="53" t="s">
        <v>153</v>
      </c>
      <c r="E14" s="54" t="s">
        <v>154</v>
      </c>
      <c r="F14" s="54" t="s">
        <v>155</v>
      </c>
      <c r="G14" s="55" t="s">
        <v>156</v>
      </c>
      <c r="H14" s="54" t="s">
        <v>157</v>
      </c>
      <c r="I14" s="54" t="s">
        <v>158</v>
      </c>
      <c r="J14" s="54" t="s">
        <v>159</v>
      </c>
      <c r="K14" s="54" t="s">
        <v>160</v>
      </c>
      <c r="L14" s="54" t="s">
        <v>222</v>
      </c>
      <c r="M14" s="52" t="s">
        <v>162</v>
      </c>
      <c r="N14" s="56" t="s">
        <v>163</v>
      </c>
      <c r="O14" s="57">
        <v>104</v>
      </c>
      <c r="P14" s="54" t="s">
        <v>243</v>
      </c>
      <c r="Q14" s="58" t="s">
        <v>165</v>
      </c>
      <c r="R14" s="61" t="s">
        <v>212</v>
      </c>
      <c r="S14" s="54" t="s">
        <v>244</v>
      </c>
      <c r="T14" s="60" t="s">
        <v>168</v>
      </c>
      <c r="U14" s="60" t="s">
        <v>169</v>
      </c>
      <c r="V14" s="60">
        <v>30</v>
      </c>
      <c r="W14" s="90" t="s">
        <v>245</v>
      </c>
      <c r="X14" s="60" t="s">
        <v>215</v>
      </c>
      <c r="Y14" s="52" t="s">
        <v>172</v>
      </c>
      <c r="Z14" s="61"/>
      <c r="AA14" s="61"/>
      <c r="AB14" s="61"/>
      <c r="AC14" s="61"/>
      <c r="AD14" s="61"/>
      <c r="AE14" s="61"/>
      <c r="AF14" s="61"/>
      <c r="AG14" s="61"/>
      <c r="AH14" s="60"/>
      <c r="AI14" s="60" t="s">
        <v>173</v>
      </c>
      <c r="AJ14" s="60" t="s">
        <v>173</v>
      </c>
      <c r="AK14" s="60"/>
      <c r="AL14" s="60" t="s">
        <v>173</v>
      </c>
      <c r="AM14" s="60"/>
      <c r="AN14" s="60"/>
      <c r="AO14" s="60"/>
      <c r="AP14" s="60"/>
      <c r="AQ14" s="60"/>
      <c r="AR14" s="62"/>
      <c r="AS14" s="60"/>
      <c r="AT14" s="63">
        <v>1891290</v>
      </c>
      <c r="AU14" s="63">
        <v>1900000</v>
      </c>
      <c r="AV14" s="63">
        <v>2100000</v>
      </c>
      <c r="AW14" s="63">
        <v>2300000</v>
      </c>
      <c r="AX14" s="63">
        <v>2567500</v>
      </c>
      <c r="AY14" s="63">
        <v>2567500</v>
      </c>
      <c r="AZ14" s="60"/>
      <c r="BA14" s="60"/>
      <c r="BB14" s="60"/>
      <c r="BC14" s="64"/>
      <c r="BD14" s="65">
        <v>0</v>
      </c>
      <c r="BE14" s="66">
        <v>0</v>
      </c>
      <c r="BF14" s="67" t="s">
        <v>246</v>
      </c>
      <c r="BG14" s="68">
        <f t="shared" si="19"/>
        <v>0</v>
      </c>
      <c r="BH14" s="69">
        <f t="shared" si="5"/>
        <v>0</v>
      </c>
      <c r="BI14" s="70" t="s">
        <v>186</v>
      </c>
      <c r="BJ14" s="67" t="s">
        <v>247</v>
      </c>
      <c r="BK14" s="72">
        <v>0</v>
      </c>
      <c r="BL14" s="73">
        <f t="shared" si="6"/>
        <v>0</v>
      </c>
      <c r="BM14" s="67" t="s">
        <v>248</v>
      </c>
      <c r="BN14" s="68">
        <f t="shared" si="20"/>
        <v>0</v>
      </c>
      <c r="BO14" s="69">
        <f t="shared" si="7"/>
        <v>0</v>
      </c>
      <c r="BP14" s="70" t="s">
        <v>186</v>
      </c>
      <c r="BQ14" s="67" t="s">
        <v>249</v>
      </c>
      <c r="BR14" s="74">
        <v>0</v>
      </c>
      <c r="BS14" s="75">
        <f t="shared" si="36"/>
        <v>0</v>
      </c>
      <c r="BT14" s="67" t="s">
        <v>250</v>
      </c>
      <c r="BU14" s="68">
        <f t="shared" si="21"/>
        <v>0</v>
      </c>
      <c r="BV14" s="69">
        <f>+IF(BW14="SI",IFERROR((IF(BW14="SI",BS14,0)/AV14),"REVISAR"),0)</f>
        <v>0</v>
      </c>
      <c r="BW14" s="70" t="s">
        <v>186</v>
      </c>
      <c r="BX14" s="67" t="s">
        <v>251</v>
      </c>
      <c r="BY14" s="75">
        <f>IF(BV14="SI",BR14,0)</f>
        <v>0</v>
      </c>
      <c r="BZ14" s="75">
        <f>IF(BW14="SI",BS14,0)</f>
        <v>0</v>
      </c>
      <c r="CA14" s="71"/>
      <c r="CB14" s="68">
        <f t="shared" si="23"/>
        <v>0</v>
      </c>
      <c r="CC14" s="69">
        <f t="shared" si="8"/>
        <v>0</v>
      </c>
      <c r="CD14" s="70" t="s">
        <v>174</v>
      </c>
      <c r="CE14" s="71" t="s">
        <v>175</v>
      </c>
      <c r="CF14" s="76">
        <v>0</v>
      </c>
      <c r="CG14" s="75">
        <f>IF(CD14="SI",BZ14,0)</f>
        <v>0</v>
      </c>
      <c r="CH14" s="71"/>
      <c r="CI14" s="68">
        <f t="shared" si="24"/>
        <v>0</v>
      </c>
      <c r="CJ14" s="69">
        <f t="shared" si="25"/>
        <v>0</v>
      </c>
      <c r="CK14" s="70" t="s">
        <v>174</v>
      </c>
      <c r="CL14" s="71" t="s">
        <v>175</v>
      </c>
      <c r="CM14" s="77">
        <v>1000000</v>
      </c>
      <c r="CN14" s="71"/>
      <c r="CO14" s="71"/>
      <c r="CP14" s="68">
        <f t="shared" si="26"/>
        <v>0.47619047619047616</v>
      </c>
      <c r="CQ14" s="69">
        <f t="shared" si="9"/>
        <v>0</v>
      </c>
      <c r="CR14" s="70" t="s">
        <v>174</v>
      </c>
      <c r="CS14" s="71" t="s">
        <v>175</v>
      </c>
      <c r="CT14" s="75">
        <f>+CM14</f>
        <v>1000000</v>
      </c>
      <c r="CU14" s="75">
        <f t="shared" si="10"/>
        <v>0</v>
      </c>
      <c r="CV14" s="71"/>
      <c r="CW14" s="68">
        <f t="shared" si="27"/>
        <v>0.47619047619047616</v>
      </c>
      <c r="CX14" s="69">
        <f t="shared" si="11"/>
        <v>0</v>
      </c>
      <c r="CY14" s="70" t="s">
        <v>174</v>
      </c>
      <c r="CZ14" s="71" t="s">
        <v>175</v>
      </c>
      <c r="DA14" s="75">
        <f>+CT14</f>
        <v>1000000</v>
      </c>
      <c r="DB14" s="75">
        <f t="shared" si="12"/>
        <v>0</v>
      </c>
      <c r="DC14" s="71"/>
      <c r="DD14" s="68">
        <f t="shared" si="28"/>
        <v>0.47619047619047616</v>
      </c>
      <c r="DE14" s="69">
        <f t="shared" si="13"/>
        <v>0</v>
      </c>
      <c r="DF14" s="70" t="s">
        <v>174</v>
      </c>
      <c r="DG14" s="71" t="s">
        <v>175</v>
      </c>
      <c r="DH14" s="75">
        <f>+DA14</f>
        <v>1000000</v>
      </c>
      <c r="DI14" s="75">
        <f>IF(DF14="SI",DB14,0)</f>
        <v>0</v>
      </c>
      <c r="DJ14" s="71"/>
      <c r="DK14" s="68">
        <f t="shared" si="29"/>
        <v>0.47619047619047616</v>
      </c>
      <c r="DL14" s="69">
        <f t="shared" si="14"/>
        <v>0</v>
      </c>
      <c r="DM14" s="70" t="s">
        <v>174</v>
      </c>
      <c r="DN14" s="71" t="s">
        <v>175</v>
      </c>
      <c r="DO14" s="75">
        <f>+DH14</f>
        <v>1000000</v>
      </c>
      <c r="DP14" s="75">
        <f>IF(DM14="SI",DI14,0)</f>
        <v>0</v>
      </c>
      <c r="DQ14" s="71"/>
      <c r="DR14" s="68">
        <f t="shared" si="30"/>
        <v>0.47619047619047616</v>
      </c>
      <c r="DS14" s="69">
        <f t="shared" si="15"/>
        <v>0</v>
      </c>
      <c r="DT14" s="70" t="s">
        <v>174</v>
      </c>
      <c r="DU14" s="71" t="s">
        <v>175</v>
      </c>
      <c r="DV14" s="75">
        <f>+DO14</f>
        <v>1000000</v>
      </c>
      <c r="DW14" s="75">
        <f t="shared" si="35"/>
        <v>0</v>
      </c>
      <c r="DX14" s="71"/>
      <c r="DY14" s="68">
        <f t="shared" si="31"/>
        <v>0.47619047619047616</v>
      </c>
      <c r="DZ14" s="69">
        <f t="shared" si="16"/>
        <v>0</v>
      </c>
      <c r="EA14" s="70" t="s">
        <v>174</v>
      </c>
      <c r="EB14" s="71" t="s">
        <v>175</v>
      </c>
      <c r="EC14" s="77">
        <f t="shared" si="32"/>
        <v>2100000</v>
      </c>
      <c r="ED14" s="71"/>
      <c r="EE14" s="71"/>
      <c r="EF14" s="68">
        <f t="shared" si="33"/>
        <v>1</v>
      </c>
      <c r="EG14" s="69">
        <f t="shared" si="17"/>
        <v>0</v>
      </c>
      <c r="EH14" s="70" t="s">
        <v>174</v>
      </c>
      <c r="EI14" s="71" t="s">
        <v>175</v>
      </c>
      <c r="EJ14" s="78"/>
      <c r="EK14" s="78">
        <v>2024</v>
      </c>
      <c r="EL14" s="79" t="str">
        <f>+VLOOKUP(C14,[1]Listas_desplega!$AI$22:$AJ$44,2,0)</f>
        <v>DC_PBM</v>
      </c>
      <c r="EM14" s="79" t="str">
        <f>+VLOOKUP(I14,[1]Listas_desplega!$BY$2:$BZ$7,2,0)</f>
        <v>T_2</v>
      </c>
      <c r="EN14" s="79" t="str">
        <f>+VLOOKUP(J14,[1]Listas_desplega!$BY$10:$BZ$23,2,0)</f>
        <v>T_2_C_2</v>
      </c>
      <c r="EO14" s="79" t="str">
        <f>+VLOOKUP(K14,[1]Listas_desplega!$BY$27:$BZ$54,2,0)</f>
        <v>T_2_C_2_ET_1</v>
      </c>
      <c r="EP14" s="79" t="str">
        <f>+VLOOKUP(L14,[1]Listas_desplega!$BY$57:$BZ$105,2,0)</f>
        <v>T_2_C_2_ET_1_CPT_2</v>
      </c>
      <c r="EQ14" s="80" t="str">
        <f>+VLOOKUP(M14,[1]Listas_desplega!$J$2:$K$11,2,FALSE)</f>
        <v>Eje_E_2</v>
      </c>
      <c r="ER14" s="80"/>
    </row>
    <row r="15" spans="1:148" s="80" customFormat="1" ht="15" customHeight="1" x14ac:dyDescent="0.25">
      <c r="A15" s="51" t="str">
        <f t="shared" si="18"/>
        <v>105_VPBM_2024</v>
      </c>
      <c r="B15" s="52" t="s">
        <v>152</v>
      </c>
      <c r="C15" s="52" t="s">
        <v>153</v>
      </c>
      <c r="D15" s="52" t="s">
        <v>232</v>
      </c>
      <c r="E15" s="54" t="s">
        <v>154</v>
      </c>
      <c r="F15" s="54" t="s">
        <v>155</v>
      </c>
      <c r="G15" s="97" t="s">
        <v>156</v>
      </c>
      <c r="H15" s="54" t="s">
        <v>157</v>
      </c>
      <c r="I15" s="54" t="s">
        <v>158</v>
      </c>
      <c r="J15" s="54" t="s">
        <v>159</v>
      </c>
      <c r="K15" s="54" t="s">
        <v>160</v>
      </c>
      <c r="L15" s="54" t="s">
        <v>222</v>
      </c>
      <c r="M15" s="52" t="s">
        <v>162</v>
      </c>
      <c r="N15" s="56" t="s">
        <v>233</v>
      </c>
      <c r="O15" s="57">
        <v>105</v>
      </c>
      <c r="P15" s="54" t="s">
        <v>252</v>
      </c>
      <c r="Q15" s="61" t="s">
        <v>211</v>
      </c>
      <c r="R15" s="61" t="s">
        <v>253</v>
      </c>
      <c r="S15" s="54" t="s">
        <v>254</v>
      </c>
      <c r="T15" s="60" t="s">
        <v>181</v>
      </c>
      <c r="U15" s="60" t="s">
        <v>193</v>
      </c>
      <c r="V15" s="60">
        <v>90</v>
      </c>
      <c r="W15" s="54" t="s">
        <v>255</v>
      </c>
      <c r="X15" s="60" t="s">
        <v>215</v>
      </c>
      <c r="Y15" s="52" t="s">
        <v>172</v>
      </c>
      <c r="Z15" s="61"/>
      <c r="AA15" s="61"/>
      <c r="AB15" s="61"/>
      <c r="AC15" s="61"/>
      <c r="AD15" s="61"/>
      <c r="AE15" s="61"/>
      <c r="AF15" s="61"/>
      <c r="AG15" s="61"/>
      <c r="AH15" s="60"/>
      <c r="AI15" s="60" t="s">
        <v>173</v>
      </c>
      <c r="AJ15" s="60" t="s">
        <v>173</v>
      </c>
      <c r="AK15" s="60"/>
      <c r="AL15" s="60"/>
      <c r="AM15" s="60"/>
      <c r="AN15" s="60"/>
      <c r="AO15" s="60"/>
      <c r="AP15" s="60"/>
      <c r="AQ15" s="60"/>
      <c r="AR15" s="62"/>
      <c r="AS15" s="60"/>
      <c r="AT15" s="63">
        <v>60</v>
      </c>
      <c r="AU15" s="63">
        <v>53</v>
      </c>
      <c r="AV15" s="63">
        <v>51</v>
      </c>
      <c r="AW15" s="63">
        <v>48</v>
      </c>
      <c r="AX15" s="63">
        <v>45</v>
      </c>
      <c r="AY15" s="63">
        <v>45</v>
      </c>
      <c r="AZ15" s="60"/>
      <c r="BA15" s="60"/>
      <c r="BB15" s="60"/>
      <c r="BC15" s="64"/>
      <c r="BD15" s="65">
        <v>0</v>
      </c>
      <c r="BE15" s="92">
        <v>0</v>
      </c>
      <c r="BF15" s="67" t="s">
        <v>256</v>
      </c>
      <c r="BG15" s="68">
        <f>IFERROR((-BD15+$AT15)/(-$AV15+$AT15),0)</f>
        <v>6.666666666666667</v>
      </c>
      <c r="BH15" s="69">
        <f>+IF(BI15="SI",IFERROR((((IF(BI15="SI",(-BE15+$AT$15),0)))/(-$AV$15+$ATS$15)),"REVISAR"),0)</f>
        <v>-1.1764705882352942</v>
      </c>
      <c r="BI15" s="70" t="s">
        <v>186</v>
      </c>
      <c r="BJ15" s="67" t="s">
        <v>257</v>
      </c>
      <c r="BK15" s="87">
        <v>0</v>
      </c>
      <c r="BL15" s="73">
        <f t="shared" si="6"/>
        <v>0</v>
      </c>
      <c r="BM15" s="67" t="s">
        <v>258</v>
      </c>
      <c r="BN15" s="68">
        <f>IFERROR((-BK15+$AT15)/(-$AV15+$AT15),0)</f>
        <v>6.666666666666667</v>
      </c>
      <c r="BO15" s="69">
        <f>+IF(BP15="SI",IFERROR((((IF(BP15="SI",(-BL15+AT15),0)))/(-AV15+ATS15)),"REVISAR"),0)</f>
        <v>-1.1764705882352942</v>
      </c>
      <c r="BP15" s="70" t="s">
        <v>186</v>
      </c>
      <c r="BQ15" s="67" t="s">
        <v>259</v>
      </c>
      <c r="BR15" s="74">
        <v>0</v>
      </c>
      <c r="BS15" s="75">
        <f t="shared" si="36"/>
        <v>0</v>
      </c>
      <c r="BT15" s="67" t="s">
        <v>260</v>
      </c>
      <c r="BU15" s="68">
        <f>IFERROR((-BR15+$AT15)/(-$AV15+$AT15),0)</f>
        <v>6.666666666666667</v>
      </c>
      <c r="BV15" s="69">
        <f>+IF(BW15="SI",IFERROR((((IF(BW15="SI",(-BS15+AT15),0)))/(-AV15+ATS15)),"REVISAR"),0)</f>
        <v>-1.1764705882352942</v>
      </c>
      <c r="BW15" s="94" t="s">
        <v>186</v>
      </c>
      <c r="BX15" s="67" t="s">
        <v>261</v>
      </c>
      <c r="BY15" s="75">
        <v>0</v>
      </c>
      <c r="BZ15" s="75">
        <f>IF(BW15="SI",BS15,0)</f>
        <v>0</v>
      </c>
      <c r="CA15" s="71"/>
      <c r="CB15" s="68">
        <f>IFERROR((-BY15+$AT15)/(-$AV15+$AT15),0)</f>
        <v>6.666666666666667</v>
      </c>
      <c r="CC15" s="69">
        <f>+IF(CD15="SI",IFERROR((((IF(CD15="SI",(-BZ15+AT15),0)))/(-AV15+ATS15)),"REVISAR"),0)</f>
        <v>0</v>
      </c>
      <c r="CD15" s="70" t="s">
        <v>174</v>
      </c>
      <c r="CE15" s="71" t="s">
        <v>175</v>
      </c>
      <c r="CF15" s="75">
        <v>0</v>
      </c>
      <c r="CG15" s="75">
        <f>IF(CD15="SI",BZ15,0)</f>
        <v>0</v>
      </c>
      <c r="CH15" s="71"/>
      <c r="CI15" s="68">
        <f>IFERROR((-CF15+$AT15)/(-$AV15+$AT15),0)</f>
        <v>6.666666666666667</v>
      </c>
      <c r="CJ15" s="69">
        <f>+IF(CK15="SI",IFERROR((((IF(CK15="SI",(-CG15+AT15),0)))/(-AV15+ATS15)),"REVISAR"),0)</f>
        <v>0</v>
      </c>
      <c r="CK15" s="70" t="s">
        <v>174</v>
      </c>
      <c r="CL15" s="71" t="s">
        <v>175</v>
      </c>
      <c r="CM15" s="75">
        <v>0</v>
      </c>
      <c r="CN15" s="75">
        <f>IF(CK15="SI",CG15,0)</f>
        <v>0</v>
      </c>
      <c r="CO15" s="71"/>
      <c r="CP15" s="68">
        <f>IFERROR((-CM15+$AT15)/(-$AV15+$AT15),0)</f>
        <v>6.666666666666667</v>
      </c>
      <c r="CQ15" s="69">
        <f>+IF(CR15="SI",IFERROR((((IF(CR15="SI",(-CN15+AT15),0)))/(-AV15+ATS15)),"REVISAR"),0)</f>
        <v>0</v>
      </c>
      <c r="CR15" s="70" t="s">
        <v>174</v>
      </c>
      <c r="CS15" s="71" t="s">
        <v>175</v>
      </c>
      <c r="CT15" s="75">
        <v>0</v>
      </c>
      <c r="CU15" s="75">
        <f t="shared" si="10"/>
        <v>0</v>
      </c>
      <c r="CV15" s="71"/>
      <c r="CW15" s="68">
        <f>IFERROR((-CT15+$AT15)/(-$AV15+$AT15),0)</f>
        <v>6.666666666666667</v>
      </c>
      <c r="CX15" s="69">
        <f>+IF(CY15="SI",IFERROR((((IF(CY15="SI",(-CU15+AT15),0)))/(-AV15+ATS15)),"REVISAR"),0)</f>
        <v>0</v>
      </c>
      <c r="CY15" s="70" t="s">
        <v>174</v>
      </c>
      <c r="CZ15" s="71" t="s">
        <v>175</v>
      </c>
      <c r="DA15" s="75">
        <v>0</v>
      </c>
      <c r="DB15" s="75">
        <f t="shared" si="12"/>
        <v>0</v>
      </c>
      <c r="DC15" s="71"/>
      <c r="DD15" s="68">
        <f>IFERROR((-DA15+$AT15)/(-$AV15+$AT15),0)</f>
        <v>6.666666666666667</v>
      </c>
      <c r="DE15" s="69">
        <f>+IF(DF15="SI",IFERROR((((IF(DF15="SI",(-DB15+AT15),0)))/(-AV15+ATS15)),"REVISAR"),0)</f>
        <v>0</v>
      </c>
      <c r="DF15" s="70" t="s">
        <v>174</v>
      </c>
      <c r="DG15" s="71" t="s">
        <v>175</v>
      </c>
      <c r="DH15" s="75">
        <v>0</v>
      </c>
      <c r="DI15" s="75">
        <f>IF(DF15="SI",DB15,0)</f>
        <v>0</v>
      </c>
      <c r="DJ15" s="71"/>
      <c r="DK15" s="68">
        <f>IFERROR((-DH15+$AT15)/(-$AV15+$AT15),0)</f>
        <v>6.666666666666667</v>
      </c>
      <c r="DL15" s="69">
        <f>+IF(DM15="SI",IFERROR((((IF(DM15="SI",(-DI15+AT15),0)))/(-AV15+ATS15)),"REVISAR"),0)</f>
        <v>0</v>
      </c>
      <c r="DM15" s="70" t="s">
        <v>174</v>
      </c>
      <c r="DN15" s="71" t="s">
        <v>175</v>
      </c>
      <c r="DO15" s="75">
        <v>0</v>
      </c>
      <c r="DP15" s="75">
        <f t="shared" si="39"/>
        <v>0</v>
      </c>
      <c r="DQ15" s="71"/>
      <c r="DR15" s="68">
        <f>IFERROR((-DO15+$AT15)/(-$AV15+$AT15),0)</f>
        <v>6.666666666666667</v>
      </c>
      <c r="DS15" s="69">
        <f>+IF(DT15="SI",IFERROR((((IF(DT15="SI",(-DP15+AT15),0)))/(-AV15+ATS15)),"REVISAR"),0)</f>
        <v>0</v>
      </c>
      <c r="DT15" s="70" t="s">
        <v>174</v>
      </c>
      <c r="DU15" s="71" t="s">
        <v>175</v>
      </c>
      <c r="DV15" s="75">
        <v>0</v>
      </c>
      <c r="DW15" s="75">
        <f t="shared" si="35"/>
        <v>0</v>
      </c>
      <c r="DX15" s="71"/>
      <c r="DY15" s="68">
        <f>IFERROR((-DV15+$AT15)/(-$AV15+$AT15),0)</f>
        <v>6.666666666666667</v>
      </c>
      <c r="DZ15" s="69">
        <f>+IF(EA15="SI",IFERROR((((IF(EA15="SI",(-DW15+AT15),0)))/(-AV15+ATS15)),"REVISAR"),0)</f>
        <v>0</v>
      </c>
      <c r="EA15" s="70" t="s">
        <v>174</v>
      </c>
      <c r="EB15" s="71" t="s">
        <v>175</v>
      </c>
      <c r="EC15" s="98">
        <v>51</v>
      </c>
      <c r="ED15" s="99"/>
      <c r="EE15" s="71"/>
      <c r="EF15" s="68">
        <f>IFERROR((-EC15+$AT15)/(-$AV15+$AT15),0)</f>
        <v>1</v>
      </c>
      <c r="EG15" s="69">
        <f>+IF(EH15="SI",IFERROR((((IF(EH15="SI",(-ED15+AT15),0)))/(-AV15+ATS15)),"REVISAR"),0)</f>
        <v>0</v>
      </c>
      <c r="EH15" s="70" t="s">
        <v>174</v>
      </c>
      <c r="EI15" s="71" t="s">
        <v>175</v>
      </c>
      <c r="EJ15" s="78"/>
      <c r="EK15" s="78">
        <v>2024</v>
      </c>
      <c r="EL15" s="79" t="str">
        <f>+VLOOKUP(C15,[1]Listas_desplega!$AI$22:$AJ$44,2,0)</f>
        <v>DC_PBM</v>
      </c>
      <c r="EM15" s="79" t="str">
        <f>+VLOOKUP(I15,[1]Listas_desplega!$BY$2:$BZ$7,2,0)</f>
        <v>T_2</v>
      </c>
      <c r="EN15" s="79" t="str">
        <f>+VLOOKUP(J15,[1]Listas_desplega!$BY$10:$BZ$23,2,0)</f>
        <v>T_2_C_2</v>
      </c>
      <c r="EO15" s="79" t="str">
        <f>+VLOOKUP(K15,[1]Listas_desplega!$BY$27:$BZ$54,2,0)</f>
        <v>T_2_C_2_ET_1</v>
      </c>
      <c r="EP15" s="79" t="str">
        <f>+VLOOKUP(L15,[1]Listas_desplega!$BY$57:$BZ$105,2,0)</f>
        <v>T_2_C_2_ET_1_CPT_2</v>
      </c>
      <c r="EQ15" s="80" t="str">
        <f>+VLOOKUP(M15,[1]Listas_desplega!$J$2:$K$11,2,FALSE)</f>
        <v>Eje_E_2</v>
      </c>
    </row>
    <row r="16" spans="1:148" s="80" customFormat="1" ht="15" customHeight="1" x14ac:dyDescent="0.25">
      <c r="A16" s="51" t="str">
        <f t="shared" si="18"/>
        <v>90_VPBM_2024</v>
      </c>
      <c r="B16" s="52" t="s">
        <v>152</v>
      </c>
      <c r="C16" s="52" t="s">
        <v>153</v>
      </c>
      <c r="D16" s="52" t="s">
        <v>188</v>
      </c>
      <c r="E16" s="54" t="s">
        <v>154</v>
      </c>
      <c r="F16" s="54" t="s">
        <v>155</v>
      </c>
      <c r="G16" s="97" t="s">
        <v>156</v>
      </c>
      <c r="H16" s="54" t="s">
        <v>157</v>
      </c>
      <c r="I16" s="54" t="s">
        <v>158</v>
      </c>
      <c r="J16" s="54" t="s">
        <v>159</v>
      </c>
      <c r="K16" s="54" t="s">
        <v>160</v>
      </c>
      <c r="L16" s="54" t="s">
        <v>222</v>
      </c>
      <c r="M16" s="52" t="s">
        <v>162</v>
      </c>
      <c r="N16" s="56" t="s">
        <v>201</v>
      </c>
      <c r="O16" s="57">
        <v>90</v>
      </c>
      <c r="P16" s="54" t="s">
        <v>262</v>
      </c>
      <c r="Q16" s="61" t="s">
        <v>211</v>
      </c>
      <c r="R16" s="61" t="s">
        <v>263</v>
      </c>
      <c r="S16" s="54" t="s">
        <v>264</v>
      </c>
      <c r="T16" s="60" t="s">
        <v>168</v>
      </c>
      <c r="U16" s="60" t="s">
        <v>169</v>
      </c>
      <c r="V16" s="60">
        <v>30</v>
      </c>
      <c r="W16" s="54" t="s">
        <v>265</v>
      </c>
      <c r="X16" s="60" t="s">
        <v>215</v>
      </c>
      <c r="Y16" s="52" t="s">
        <v>172</v>
      </c>
      <c r="Z16" s="61"/>
      <c r="AA16" s="61"/>
      <c r="AB16" s="61"/>
      <c r="AC16" s="61"/>
      <c r="AD16" s="61"/>
      <c r="AE16" s="61"/>
      <c r="AF16" s="61"/>
      <c r="AG16" s="61"/>
      <c r="AH16" s="60"/>
      <c r="AI16" s="60" t="s">
        <v>173</v>
      </c>
      <c r="AJ16" s="60"/>
      <c r="AK16" s="60"/>
      <c r="AL16" s="60"/>
      <c r="AM16" s="60"/>
      <c r="AN16" s="60"/>
      <c r="AO16" s="60"/>
      <c r="AP16" s="60"/>
      <c r="AQ16" s="60"/>
      <c r="AR16" s="62"/>
      <c r="AS16" s="60"/>
      <c r="AT16" s="63">
        <v>4289</v>
      </c>
      <c r="AU16" s="63">
        <v>4409</v>
      </c>
      <c r="AV16" s="63">
        <v>4909</v>
      </c>
      <c r="AW16" s="63">
        <v>5409</v>
      </c>
      <c r="AX16" s="63">
        <v>5739</v>
      </c>
      <c r="AY16" s="63">
        <v>5739</v>
      </c>
      <c r="AZ16" s="60"/>
      <c r="BA16" s="60"/>
      <c r="BB16" s="60"/>
      <c r="BC16" s="64"/>
      <c r="BD16" s="65">
        <v>0</v>
      </c>
      <c r="BE16" s="66">
        <v>0</v>
      </c>
      <c r="BF16" s="67" t="s">
        <v>266</v>
      </c>
      <c r="BG16" s="100">
        <f>IFERROR(((BD16-$AT16)/($AV16-$AT16)),0)</f>
        <v>-6.9177419354838712</v>
      </c>
      <c r="BH16" s="69">
        <f>+IF(BI16="SI",IFERROR((((IF(BI16="SI",(BE16-$AS$16),0)))/($AT$16-$AS$16)),"REVISAR"),0)</f>
        <v>0</v>
      </c>
      <c r="BI16" s="70" t="s">
        <v>186</v>
      </c>
      <c r="BJ16" s="67" t="s">
        <v>267</v>
      </c>
      <c r="BK16" s="72">
        <v>0</v>
      </c>
      <c r="BL16" s="73">
        <f t="shared" si="6"/>
        <v>0</v>
      </c>
      <c r="BM16" s="67" t="s">
        <v>268</v>
      </c>
      <c r="BN16" s="100">
        <f>IFERROR(((BK16-$AT16)/($AV16-$AT16)),0)</f>
        <v>-6.9177419354838712</v>
      </c>
      <c r="BO16" s="69">
        <f>+IF(BP16="SI",IFERROR((((IF(BP16="SI",(BL16-AS16),0)))/(AT16-AS16)),"REVISAR"),0)</f>
        <v>0</v>
      </c>
      <c r="BP16" s="70" t="s">
        <v>186</v>
      </c>
      <c r="BQ16" s="67" t="s">
        <v>269</v>
      </c>
      <c r="BR16" s="74">
        <v>0</v>
      </c>
      <c r="BS16" s="75">
        <f t="shared" si="36"/>
        <v>0</v>
      </c>
      <c r="BT16" s="67" t="s">
        <v>270</v>
      </c>
      <c r="BU16" s="100">
        <f>IFERROR(((BR16-$AT16)/($AV16-$AT16)),0)</f>
        <v>-6.9177419354838712</v>
      </c>
      <c r="BV16" s="69">
        <f>+IF(BW16="SI",IFERROR((((IF(BW16="SI",(BS16-AS16),0)))/(AT16-AS16)),"REVISAR"),0)</f>
        <v>0</v>
      </c>
      <c r="BW16" s="94" t="s">
        <v>186</v>
      </c>
      <c r="BX16" s="67" t="s">
        <v>271</v>
      </c>
      <c r="BY16" s="75">
        <f>IF(BV16="SI",BR16,0)</f>
        <v>0</v>
      </c>
      <c r="BZ16" s="75">
        <f t="shared" si="34"/>
        <v>0</v>
      </c>
      <c r="CA16" s="71"/>
      <c r="CB16" s="100">
        <f>IFERROR(((BY16-$AT16)/($AV16-$AT16)),0)</f>
        <v>-6.9177419354838712</v>
      </c>
      <c r="CC16" s="69">
        <f>+IF(CD16="SI",IFERROR((((IF(CD16="SI",(BZ16-AS16),0)))/(AT16-AS16)),"REVISAR"),0)</f>
        <v>0</v>
      </c>
      <c r="CD16" s="70" t="s">
        <v>174</v>
      </c>
      <c r="CE16" s="71" t="s">
        <v>175</v>
      </c>
      <c r="CF16" s="76">
        <v>0</v>
      </c>
      <c r="CG16" s="75">
        <f>IF(CD16="SI",BZ16,0)</f>
        <v>0</v>
      </c>
      <c r="CH16" s="71"/>
      <c r="CI16" s="100">
        <f>IFERROR(((CF16-$AT16)/($AV16-$AT16)),0)</f>
        <v>-6.9177419354838712</v>
      </c>
      <c r="CJ16" s="69">
        <f>+IF(CK16="SI",IFERROR((((IF(CK16="SI",(CG16-AS16),0)))/(AT16-AS16)),"REVISAR"),0)</f>
        <v>0</v>
      </c>
      <c r="CK16" s="70" t="s">
        <v>174</v>
      </c>
      <c r="CL16" s="71" t="s">
        <v>175</v>
      </c>
      <c r="CM16" s="77">
        <v>0</v>
      </c>
      <c r="CN16" s="71"/>
      <c r="CO16" s="71"/>
      <c r="CP16" s="100">
        <f>IFERROR(((CM16-$AT16)/($AV16-$AT16)),0)</f>
        <v>-6.9177419354838712</v>
      </c>
      <c r="CQ16" s="69">
        <f>+IF(CR16="SI",IFERROR((((IF(CR16="SI",(CN16-AS16),0)))/(AT16-AS16)),"REVISAR"),0)</f>
        <v>0</v>
      </c>
      <c r="CR16" s="70" t="s">
        <v>174</v>
      </c>
      <c r="CS16" s="71" t="s">
        <v>175</v>
      </c>
      <c r="CT16" s="75">
        <f>+CM16</f>
        <v>0</v>
      </c>
      <c r="CU16" s="75">
        <f>IF(CR16="SI",CN16,0)</f>
        <v>0</v>
      </c>
      <c r="CV16" s="71"/>
      <c r="CW16" s="100">
        <f>IFERROR(((CT16-$AT16)/($AV16-$AT16)),0)</f>
        <v>-6.9177419354838712</v>
      </c>
      <c r="CX16" s="69">
        <f>+IF(CY16="SI",IFERROR((((IF(CY16="SI",(CU16-AS16),0)))/(AT16-AS16)),"REVISAR"),0)</f>
        <v>0</v>
      </c>
      <c r="CY16" s="70" t="s">
        <v>174</v>
      </c>
      <c r="CZ16" s="71" t="s">
        <v>175</v>
      </c>
      <c r="DA16" s="75">
        <f>+CT16</f>
        <v>0</v>
      </c>
      <c r="DB16" s="75">
        <f>IF(CY16="SI",CU16,0)</f>
        <v>0</v>
      </c>
      <c r="DC16" s="71"/>
      <c r="DD16" s="100">
        <f>IFERROR(((DA16-$AT16)/($AV16-$AT16)),0)</f>
        <v>-6.9177419354838712</v>
      </c>
      <c r="DE16" s="69">
        <f>+IF(DF16="SI",IFERROR((((IF(DF16="SI",(DB16-AS16),0)))/(AT16-AS16)),"REVISAR"),0)</f>
        <v>0</v>
      </c>
      <c r="DF16" s="70" t="s">
        <v>174</v>
      </c>
      <c r="DG16" s="71" t="s">
        <v>175</v>
      </c>
      <c r="DH16" s="75">
        <f>+DA16</f>
        <v>0</v>
      </c>
      <c r="DI16" s="75">
        <f>IF(DF16="SI",DB16,0)</f>
        <v>0</v>
      </c>
      <c r="DJ16" s="71"/>
      <c r="DK16" s="100">
        <f>IFERROR(((DH16-$AT16)/($AV16-$AT16)),0)</f>
        <v>-6.9177419354838712</v>
      </c>
      <c r="DL16" s="69">
        <f>+IF(DM16="SI",IFERROR((((IF(DM16="SI",(DI16-AS16),0)))/(AT16-AS16)),"REVISAR"),0)</f>
        <v>0</v>
      </c>
      <c r="DM16" s="70" t="s">
        <v>174</v>
      </c>
      <c r="DN16" s="71" t="s">
        <v>175</v>
      </c>
      <c r="DO16" s="75">
        <f>+DH16</f>
        <v>0</v>
      </c>
      <c r="DP16" s="75">
        <f>IF(DM16="SI",DI16,0)</f>
        <v>0</v>
      </c>
      <c r="DQ16" s="71"/>
      <c r="DR16" s="100">
        <f>IFERROR(((DO16-$AT16)/($AV16-$AT16)),0)</f>
        <v>-6.9177419354838712</v>
      </c>
      <c r="DS16" s="69">
        <f>+IF(DT16="SI",IFERROR((((IF(DT16="SI",(DP16-AS16),0)))/(AT16-AS16)),"REVISAR"),0)</f>
        <v>0</v>
      </c>
      <c r="DT16" s="70" t="s">
        <v>174</v>
      </c>
      <c r="DU16" s="71" t="s">
        <v>175</v>
      </c>
      <c r="DV16" s="75">
        <f>+DO16</f>
        <v>0</v>
      </c>
      <c r="DW16" s="75">
        <f>IF(DT16="SI",DP16,0)</f>
        <v>0</v>
      </c>
      <c r="DX16" s="71"/>
      <c r="DY16" s="100">
        <f>IFERROR(((DV16-$AT16)/($AV16-$AT16)),0)</f>
        <v>-6.9177419354838712</v>
      </c>
      <c r="DZ16" s="69">
        <f>+IF(EA16="SI",IFERROR((((IF(EA16="SI",(DW16-AS16),0)))/(AT16-AS16)),"REVISAR"),0)</f>
        <v>0</v>
      </c>
      <c r="EA16" s="70" t="s">
        <v>174</v>
      </c>
      <c r="EB16" s="71" t="s">
        <v>175</v>
      </c>
      <c r="EC16" s="77">
        <f>+AV16</f>
        <v>4909</v>
      </c>
      <c r="ED16" s="101"/>
      <c r="EE16" s="101"/>
      <c r="EF16" s="100">
        <f>IFERROR(((EC16-$AT16)/($AV16-$AT16)),0)</f>
        <v>1</v>
      </c>
      <c r="EG16" s="69">
        <f>+IF(EH16="SI",IFERROR((((IF(EH16="SI",(ED16-AS16),0)))/(AT16-AS16)),"REVISAR"),0)</f>
        <v>0</v>
      </c>
      <c r="EH16" s="70" t="s">
        <v>174</v>
      </c>
      <c r="EI16" s="71" t="s">
        <v>175</v>
      </c>
      <c r="EJ16" s="78"/>
      <c r="EK16" s="78">
        <v>2024</v>
      </c>
      <c r="EL16" s="79" t="str">
        <f>+VLOOKUP(C16,[1]Listas_desplega!$AI$22:$AJ$44,2,0)</f>
        <v>DC_PBM</v>
      </c>
      <c r="EM16" s="79" t="str">
        <f>+VLOOKUP(I16,[1]Listas_desplega!$BY$2:$BZ$7,2,0)</f>
        <v>T_2</v>
      </c>
      <c r="EN16" s="79" t="str">
        <f>+VLOOKUP(J16,[1]Listas_desplega!$BY$10:$BZ$23,2,0)</f>
        <v>T_2_C_2</v>
      </c>
      <c r="EO16" s="79" t="str">
        <f>+VLOOKUP(K16,[1]Listas_desplega!$BY$27:$BZ$54,2,0)</f>
        <v>T_2_C_2_ET_1</v>
      </c>
      <c r="EP16" s="79" t="str">
        <f>+VLOOKUP(L16,[1]Listas_desplega!$BY$57:$BZ$105,2,0)</f>
        <v>T_2_C_2_ET_1_CPT_2</v>
      </c>
      <c r="EQ16" s="80" t="str">
        <f>+VLOOKUP(M16,[1]Listas_desplega!$J$2:$K$11,2,FALSE)</f>
        <v>Eje_E_2</v>
      </c>
    </row>
    <row r="17" spans="1:150" s="80" customFormat="1" ht="15" customHeight="1" x14ac:dyDescent="0.25">
      <c r="A17" s="51" t="str">
        <f t="shared" si="18"/>
        <v>92_VPBM_2024</v>
      </c>
      <c r="B17" s="52" t="s">
        <v>152</v>
      </c>
      <c r="C17" s="52" t="s">
        <v>153</v>
      </c>
      <c r="D17" s="52" t="s">
        <v>232</v>
      </c>
      <c r="E17" s="54" t="s">
        <v>154</v>
      </c>
      <c r="F17" s="54" t="s">
        <v>155</v>
      </c>
      <c r="G17" s="97" t="s">
        <v>156</v>
      </c>
      <c r="H17" s="54" t="s">
        <v>157</v>
      </c>
      <c r="I17" s="54" t="s">
        <v>158</v>
      </c>
      <c r="J17" s="54" t="s">
        <v>159</v>
      </c>
      <c r="K17" s="54" t="s">
        <v>160</v>
      </c>
      <c r="L17" s="54" t="s">
        <v>222</v>
      </c>
      <c r="M17" s="52" t="s">
        <v>162</v>
      </c>
      <c r="N17" s="56" t="s">
        <v>233</v>
      </c>
      <c r="O17" s="57">
        <v>92</v>
      </c>
      <c r="P17" s="54" t="s">
        <v>272</v>
      </c>
      <c r="Q17" s="61" t="s">
        <v>211</v>
      </c>
      <c r="R17" s="61" t="s">
        <v>212</v>
      </c>
      <c r="S17" s="54" t="s">
        <v>273</v>
      </c>
      <c r="T17" s="60" t="s">
        <v>274</v>
      </c>
      <c r="U17" s="60" t="s">
        <v>275</v>
      </c>
      <c r="V17" s="60">
        <v>180</v>
      </c>
      <c r="W17" s="54" t="s">
        <v>276</v>
      </c>
      <c r="X17" s="60" t="s">
        <v>215</v>
      </c>
      <c r="Y17" s="52" t="s">
        <v>172</v>
      </c>
      <c r="Z17" s="61"/>
      <c r="AA17" s="61"/>
      <c r="AB17" s="61"/>
      <c r="AC17" s="61"/>
      <c r="AD17" s="61"/>
      <c r="AE17" s="61"/>
      <c r="AF17" s="61"/>
      <c r="AG17" s="61"/>
      <c r="AH17" s="60"/>
      <c r="AI17" s="60" t="s">
        <v>173</v>
      </c>
      <c r="AJ17" s="60"/>
      <c r="AK17" s="60"/>
      <c r="AL17" s="60"/>
      <c r="AM17" s="60"/>
      <c r="AN17" s="60"/>
      <c r="AO17" s="60"/>
      <c r="AP17" s="60"/>
      <c r="AQ17" s="60"/>
      <c r="AR17" s="62"/>
      <c r="AS17" s="60"/>
      <c r="AT17" s="63">
        <v>44.5</v>
      </c>
      <c r="AU17" s="63">
        <v>45.5</v>
      </c>
      <c r="AV17" s="102">
        <v>46</v>
      </c>
      <c r="AW17" s="63">
        <v>46.5</v>
      </c>
      <c r="AX17" s="102">
        <v>47</v>
      </c>
      <c r="AY17" s="63">
        <v>46.5</v>
      </c>
      <c r="AZ17" s="60"/>
      <c r="BA17" s="60"/>
      <c r="BB17" s="60"/>
      <c r="BC17" s="64"/>
      <c r="BD17" s="92">
        <v>0</v>
      </c>
      <c r="BE17" s="92">
        <v>0</v>
      </c>
      <c r="BF17" s="67" t="s">
        <v>277</v>
      </c>
      <c r="BG17" s="68">
        <f t="shared" ref="BG17:BG19" si="41">IFERROR(BD17/AV17,0)</f>
        <v>0</v>
      </c>
      <c r="BH17" s="69">
        <f>+IF(BI17="SI",IFERROR((IF(BI17="SI",BE17,0)/AV17),0),0)</f>
        <v>0</v>
      </c>
      <c r="BI17" s="70" t="s">
        <v>186</v>
      </c>
      <c r="BJ17" s="67" t="s">
        <v>278</v>
      </c>
      <c r="BK17" s="93">
        <v>0</v>
      </c>
      <c r="BL17" s="73">
        <f t="shared" si="6"/>
        <v>0</v>
      </c>
      <c r="BM17" s="67" t="s">
        <v>279</v>
      </c>
      <c r="BN17" s="68">
        <f t="shared" ref="BN17:BN19" si="42">+IFERROR(BK17/AV17,0)</f>
        <v>0</v>
      </c>
      <c r="BO17" s="69">
        <f t="shared" ref="BO17:BO19" si="43">+IF(BP17="SI",IFERROR((IF(BP17="SI",BL17,0)/AV17),"REVISAR"),0)</f>
        <v>0</v>
      </c>
      <c r="BP17" s="70" t="s">
        <v>186</v>
      </c>
      <c r="BQ17" s="67" t="s">
        <v>280</v>
      </c>
      <c r="BR17" s="103">
        <v>0</v>
      </c>
      <c r="BS17" s="75">
        <f t="shared" si="36"/>
        <v>0</v>
      </c>
      <c r="BT17" s="67" t="s">
        <v>281</v>
      </c>
      <c r="BU17" s="68">
        <f t="shared" ref="BU17:BU19" si="44">IFERROR(BR17/AV17,0)</f>
        <v>0</v>
      </c>
      <c r="BV17" s="69">
        <f t="shared" ref="BV17:BV19" si="45">+IF(BW17="SI",IFERROR((IF(BW17="SI",BS17,0)/AV17),"REVISAR"),0)</f>
        <v>0</v>
      </c>
      <c r="BW17" s="70" t="s">
        <v>186</v>
      </c>
      <c r="BX17" s="67" t="s">
        <v>282</v>
      </c>
      <c r="BY17" s="75">
        <f t="shared" si="34"/>
        <v>0</v>
      </c>
      <c r="BZ17" s="75">
        <f t="shared" si="34"/>
        <v>0</v>
      </c>
      <c r="CA17" s="71"/>
      <c r="CB17" s="68">
        <f t="shared" ref="CB17:CB19" si="46">IFERROR(BY17/$AV17,0)</f>
        <v>0</v>
      </c>
      <c r="CC17" s="69">
        <f t="shared" ref="CC17:CC19" si="47">+IF(CD17="SI",IFERROR((IF(CD17="SI",BZ17,0)/AV17),"REVISAR"),0)</f>
        <v>0</v>
      </c>
      <c r="CD17" s="70" t="s">
        <v>174</v>
      </c>
      <c r="CE17" s="71" t="s">
        <v>175</v>
      </c>
      <c r="CF17" s="75">
        <f t="shared" ref="CF17:CF18" si="48">IF(CC17="SI",BY17,0)</f>
        <v>0</v>
      </c>
      <c r="CG17" s="75">
        <f>IF(CD17="SI",BZ17,0)</f>
        <v>0</v>
      </c>
      <c r="CH17" s="71"/>
      <c r="CI17" s="68">
        <f t="shared" ref="CI17:CI19" si="49">IFERROR(CF17/$AV17,0)</f>
        <v>0</v>
      </c>
      <c r="CJ17" s="69">
        <f t="shared" ref="CJ17:CJ19" si="50">+IF(CK17="SI",IFERROR((IF(CK17="SI",CG17,0)/AV17),"REVISAR"),0)</f>
        <v>0</v>
      </c>
      <c r="CK17" s="70" t="s">
        <v>174</v>
      </c>
      <c r="CL17" s="71" t="s">
        <v>175</v>
      </c>
      <c r="CM17" s="75">
        <f t="shared" ref="CM17:CM18" si="51">IF(CJ17="SI",CF17,0)</f>
        <v>0</v>
      </c>
      <c r="CN17" s="75">
        <f>IF(CK17="SI",CG17,0)</f>
        <v>0</v>
      </c>
      <c r="CO17" s="71"/>
      <c r="CP17" s="68">
        <f t="shared" ref="CP17:CP19" si="52">IFERROR(CM17/$AV17,0)</f>
        <v>0</v>
      </c>
      <c r="CQ17" s="69">
        <f t="shared" ref="CQ17:CQ19" si="53">+IF(CR17="SI",IFERROR((IF(CR17="SI",CN17,0)/AV17),"REVISAR"),0)</f>
        <v>0</v>
      </c>
      <c r="CR17" s="70" t="s">
        <v>174</v>
      </c>
      <c r="CS17" s="71" t="s">
        <v>175</v>
      </c>
      <c r="CT17" s="75">
        <f t="shared" si="10"/>
        <v>0</v>
      </c>
      <c r="CU17" s="75">
        <f>IF(CR17="SI",CN17,0)</f>
        <v>0</v>
      </c>
      <c r="CV17" s="71"/>
      <c r="CW17" s="68">
        <f t="shared" ref="CW17:CW19" si="54">IFERROR(CT17/$AV17,0)</f>
        <v>0</v>
      </c>
      <c r="CX17" s="69">
        <f t="shared" ref="CX17:CX19" si="55">+IF(CY17="SI",IFERROR((IF(CY17="SI",CU17,0)/AV17),"REVISAR"),0)</f>
        <v>0</v>
      </c>
      <c r="CY17" s="70" t="s">
        <v>174</v>
      </c>
      <c r="CZ17" s="71" t="s">
        <v>175</v>
      </c>
      <c r="DA17" s="75">
        <f t="shared" si="12"/>
        <v>0</v>
      </c>
      <c r="DB17" s="75">
        <f>IF(CY17="SI",CU17,0)</f>
        <v>0</v>
      </c>
      <c r="DC17" s="71"/>
      <c r="DD17" s="68">
        <f t="shared" ref="DD17:DD19" si="56">IFERROR(DA17/$AV17,0)</f>
        <v>0</v>
      </c>
      <c r="DE17" s="69">
        <f t="shared" ref="DE17:DE19" si="57">+IF(DF17="SI",IFERROR((IF(DF17="SI",DB17,0)/AV17),"REVISAR"),0)</f>
        <v>0</v>
      </c>
      <c r="DF17" s="70" t="s">
        <v>174</v>
      </c>
      <c r="DG17" s="71" t="s">
        <v>175</v>
      </c>
      <c r="DH17" s="75">
        <f t="shared" ref="DH17:DI20" si="58">IF(DE17="SI",DA17,0)</f>
        <v>0</v>
      </c>
      <c r="DI17" s="75">
        <f t="shared" si="58"/>
        <v>0</v>
      </c>
      <c r="DJ17" s="71"/>
      <c r="DK17" s="68">
        <f t="shared" ref="DK17:DK19" si="59">IFERROR(DH17/$AV17,0)</f>
        <v>0</v>
      </c>
      <c r="DL17" s="69">
        <f t="shared" ref="DL17:DL19" si="60">+IF(DM17="SI",IFERROR((IF(DM17="SI",DI17,0)/AV17),"REVISAR"),0)</f>
        <v>0</v>
      </c>
      <c r="DM17" s="70" t="s">
        <v>174</v>
      </c>
      <c r="DN17" s="71" t="s">
        <v>175</v>
      </c>
      <c r="DO17" s="75">
        <f t="shared" ref="DO17:DP20" si="61">IF(DL17="SI",DH17,0)</f>
        <v>0</v>
      </c>
      <c r="DP17" s="75">
        <f t="shared" si="61"/>
        <v>0</v>
      </c>
      <c r="DQ17" s="71"/>
      <c r="DR17" s="68">
        <f t="shared" ref="DR17:DR19" si="62">IFERROR(DO17/$AV17,0)</f>
        <v>0</v>
      </c>
      <c r="DS17" s="69">
        <f t="shared" ref="DS17:DS19" si="63">+IF(DT17="SI",IFERROR((IF(DT17="SI",DP17,0)/AV17),"REVISAR"),0)</f>
        <v>0</v>
      </c>
      <c r="DT17" s="70" t="s">
        <v>174</v>
      </c>
      <c r="DU17" s="71" t="s">
        <v>175</v>
      </c>
      <c r="DV17" s="75">
        <f t="shared" ref="DV17:DW20" si="64">IF(DS17="SI",DO17,0)</f>
        <v>0</v>
      </c>
      <c r="DW17" s="75">
        <f t="shared" si="64"/>
        <v>0</v>
      </c>
      <c r="DX17" s="71"/>
      <c r="DY17" s="68">
        <f t="shared" ref="DY17:DY19" si="65">IFERROR(DV17/$AV17,0)</f>
        <v>0</v>
      </c>
      <c r="DZ17" s="69">
        <f t="shared" ref="DZ17:DZ19" si="66">+IF(EA17="SI",IFERROR((IF(EA17="SI",DW17,0)/AV17),"REVISAR"),0)</f>
        <v>0</v>
      </c>
      <c r="EA17" s="70" t="s">
        <v>174</v>
      </c>
      <c r="EB17" s="71" t="s">
        <v>175</v>
      </c>
      <c r="EC17" s="77">
        <f t="shared" ref="EC17:EC49" si="67">+AV17</f>
        <v>46</v>
      </c>
      <c r="ED17" s="75">
        <f>IF(EA17="SI",DW17,0)</f>
        <v>0</v>
      </c>
      <c r="EE17" s="104"/>
      <c r="EF17" s="68">
        <f t="shared" ref="EF17:EF19" si="68">IFERROR(EC17/$AV17,0)</f>
        <v>1</v>
      </c>
      <c r="EG17" s="69">
        <f t="shared" ref="EG17:EG19" si="69">+IF(EH17="SI",IFERROR((IF(EH17="SI",ED17,0)/AV17),"REVISAR"),0)</f>
        <v>0</v>
      </c>
      <c r="EH17" s="70" t="s">
        <v>174</v>
      </c>
      <c r="EI17" s="71" t="s">
        <v>175</v>
      </c>
      <c r="EJ17" s="78"/>
      <c r="EK17" s="78">
        <v>2024</v>
      </c>
      <c r="EL17" s="79" t="str">
        <f>+VLOOKUP(C17,[1]Listas_desplega!$AI$22:$AJ$44,2,0)</f>
        <v>DC_PBM</v>
      </c>
      <c r="EM17" s="79" t="str">
        <f>+VLOOKUP(I17,[1]Listas_desplega!$BY$2:$BZ$7,2,0)</f>
        <v>T_2</v>
      </c>
      <c r="EN17" s="79" t="str">
        <f>+VLOOKUP(J17,[1]Listas_desplega!$BY$10:$BZ$23,2,0)</f>
        <v>T_2_C_2</v>
      </c>
      <c r="EO17" s="79" t="str">
        <f>+VLOOKUP(K17,[1]Listas_desplega!$BY$27:$BZ$54,2,0)</f>
        <v>T_2_C_2_ET_1</v>
      </c>
      <c r="EP17" s="79" t="str">
        <f>+VLOOKUP(L17,[1]Listas_desplega!$BY$57:$BZ$105,2,0)</f>
        <v>T_2_C_2_ET_1_CPT_2</v>
      </c>
      <c r="EQ17" s="80" t="str">
        <f>+VLOOKUP(M17,[1]Listas_desplega!$J$2:$K$11,2,FALSE)</f>
        <v>Eje_E_2</v>
      </c>
    </row>
    <row r="18" spans="1:150" s="80" customFormat="1" ht="15" customHeight="1" x14ac:dyDescent="0.25">
      <c r="A18" s="51" t="str">
        <f t="shared" si="18"/>
        <v>93_VPBM_2024</v>
      </c>
      <c r="B18" s="52" t="s">
        <v>152</v>
      </c>
      <c r="C18" s="52" t="s">
        <v>153</v>
      </c>
      <c r="D18" s="52" t="s">
        <v>232</v>
      </c>
      <c r="E18" s="54" t="s">
        <v>154</v>
      </c>
      <c r="F18" s="54" t="s">
        <v>155</v>
      </c>
      <c r="G18" s="97" t="s">
        <v>156</v>
      </c>
      <c r="H18" s="54" t="s">
        <v>157</v>
      </c>
      <c r="I18" s="54" t="s">
        <v>158</v>
      </c>
      <c r="J18" s="54" t="s">
        <v>159</v>
      </c>
      <c r="K18" s="54" t="s">
        <v>160</v>
      </c>
      <c r="L18" s="54" t="s">
        <v>222</v>
      </c>
      <c r="M18" s="52" t="s">
        <v>162</v>
      </c>
      <c r="N18" s="56" t="s">
        <v>233</v>
      </c>
      <c r="O18" s="57">
        <v>93</v>
      </c>
      <c r="P18" s="54" t="s">
        <v>283</v>
      </c>
      <c r="Q18" s="61" t="s">
        <v>211</v>
      </c>
      <c r="R18" s="61" t="s">
        <v>212</v>
      </c>
      <c r="S18" s="54" t="s">
        <v>284</v>
      </c>
      <c r="T18" s="60" t="s">
        <v>274</v>
      </c>
      <c r="U18" s="60" t="s">
        <v>275</v>
      </c>
      <c r="V18" s="60">
        <v>180</v>
      </c>
      <c r="W18" s="54" t="s">
        <v>285</v>
      </c>
      <c r="X18" s="60" t="s">
        <v>215</v>
      </c>
      <c r="Y18" s="52" t="s">
        <v>172</v>
      </c>
      <c r="Z18" s="61"/>
      <c r="AA18" s="61"/>
      <c r="AB18" s="61"/>
      <c r="AC18" s="61"/>
      <c r="AD18" s="61"/>
      <c r="AE18" s="61"/>
      <c r="AF18" s="61"/>
      <c r="AG18" s="61"/>
      <c r="AH18" s="60"/>
      <c r="AI18" s="60" t="s">
        <v>173</v>
      </c>
      <c r="AJ18" s="60"/>
      <c r="AK18" s="60"/>
      <c r="AL18" s="60"/>
      <c r="AM18" s="60"/>
      <c r="AN18" s="60"/>
      <c r="AO18" s="60"/>
      <c r="AP18" s="60"/>
      <c r="AQ18" s="60"/>
      <c r="AR18" s="62"/>
      <c r="AS18" s="60"/>
      <c r="AT18" s="63">
        <v>28</v>
      </c>
      <c r="AU18" s="63">
        <v>29</v>
      </c>
      <c r="AV18" s="102">
        <v>29</v>
      </c>
      <c r="AW18" s="63">
        <v>30.5</v>
      </c>
      <c r="AX18" s="102">
        <v>30.5</v>
      </c>
      <c r="AY18" s="63">
        <v>30.5</v>
      </c>
      <c r="AZ18" s="60"/>
      <c r="BA18" s="60"/>
      <c r="BB18" s="60"/>
      <c r="BC18" s="64"/>
      <c r="BD18" s="92">
        <v>0</v>
      </c>
      <c r="BE18" s="92">
        <v>0</v>
      </c>
      <c r="BF18" s="67" t="s">
        <v>286</v>
      </c>
      <c r="BG18" s="68">
        <f t="shared" si="41"/>
        <v>0</v>
      </c>
      <c r="BH18" s="69">
        <f>+IF(BI18="SI",IFERROR((IF(BI18="SI",BE18,0)/AV18),0),0)</f>
        <v>0</v>
      </c>
      <c r="BI18" s="70" t="s">
        <v>186</v>
      </c>
      <c r="BJ18" s="67" t="s">
        <v>287</v>
      </c>
      <c r="BK18" s="93">
        <v>0</v>
      </c>
      <c r="BL18" s="73">
        <f t="shared" si="6"/>
        <v>0</v>
      </c>
      <c r="BM18" s="67" t="s">
        <v>288</v>
      </c>
      <c r="BN18" s="68">
        <f t="shared" si="42"/>
        <v>0</v>
      </c>
      <c r="BO18" s="69">
        <f t="shared" si="43"/>
        <v>0</v>
      </c>
      <c r="BP18" s="70" t="s">
        <v>186</v>
      </c>
      <c r="BQ18" s="67" t="s">
        <v>289</v>
      </c>
      <c r="BR18" s="103">
        <v>0</v>
      </c>
      <c r="BS18" s="75">
        <f t="shared" si="36"/>
        <v>0</v>
      </c>
      <c r="BT18" s="67" t="s">
        <v>290</v>
      </c>
      <c r="BU18" s="68">
        <f t="shared" si="44"/>
        <v>0</v>
      </c>
      <c r="BV18" s="69">
        <f t="shared" si="45"/>
        <v>0</v>
      </c>
      <c r="BW18" s="70" t="s">
        <v>186</v>
      </c>
      <c r="BX18" s="67" t="s">
        <v>291</v>
      </c>
      <c r="BY18" s="75">
        <f t="shared" si="34"/>
        <v>0</v>
      </c>
      <c r="BZ18" s="75">
        <f t="shared" si="34"/>
        <v>0</v>
      </c>
      <c r="CA18" s="71"/>
      <c r="CB18" s="68">
        <f t="shared" si="46"/>
        <v>0</v>
      </c>
      <c r="CC18" s="69">
        <f t="shared" si="47"/>
        <v>0</v>
      </c>
      <c r="CD18" s="70" t="s">
        <v>174</v>
      </c>
      <c r="CE18" s="71" t="s">
        <v>175</v>
      </c>
      <c r="CF18" s="75">
        <f t="shared" si="48"/>
        <v>0</v>
      </c>
      <c r="CG18" s="75">
        <f>IF(CD18="SI",BZ18,0)</f>
        <v>0</v>
      </c>
      <c r="CH18" s="71"/>
      <c r="CI18" s="68">
        <f t="shared" si="49"/>
        <v>0</v>
      </c>
      <c r="CJ18" s="69">
        <f t="shared" si="50"/>
        <v>0</v>
      </c>
      <c r="CK18" s="70" t="s">
        <v>174</v>
      </c>
      <c r="CL18" s="71" t="s">
        <v>175</v>
      </c>
      <c r="CM18" s="75">
        <f t="shared" si="51"/>
        <v>0</v>
      </c>
      <c r="CN18" s="75">
        <f>IF(CK18="SI",CG18,0)</f>
        <v>0</v>
      </c>
      <c r="CO18" s="71"/>
      <c r="CP18" s="68">
        <f t="shared" si="52"/>
        <v>0</v>
      </c>
      <c r="CQ18" s="69">
        <f t="shared" si="53"/>
        <v>0</v>
      </c>
      <c r="CR18" s="70" t="s">
        <v>174</v>
      </c>
      <c r="CS18" s="71" t="s">
        <v>175</v>
      </c>
      <c r="CT18" s="75">
        <f t="shared" si="10"/>
        <v>0</v>
      </c>
      <c r="CU18" s="75">
        <f>IF(CR18="SI",CN18,0)</f>
        <v>0</v>
      </c>
      <c r="CV18" s="71"/>
      <c r="CW18" s="68">
        <f t="shared" si="54"/>
        <v>0</v>
      </c>
      <c r="CX18" s="69">
        <f t="shared" si="55"/>
        <v>0</v>
      </c>
      <c r="CY18" s="70" t="s">
        <v>174</v>
      </c>
      <c r="CZ18" s="71" t="s">
        <v>175</v>
      </c>
      <c r="DA18" s="75">
        <f t="shared" si="12"/>
        <v>0</v>
      </c>
      <c r="DB18" s="75">
        <f>IF(CY18="SI",CU18,0)</f>
        <v>0</v>
      </c>
      <c r="DC18" s="71"/>
      <c r="DD18" s="68">
        <f t="shared" si="56"/>
        <v>0</v>
      </c>
      <c r="DE18" s="69">
        <f t="shared" si="57"/>
        <v>0</v>
      </c>
      <c r="DF18" s="70" t="s">
        <v>174</v>
      </c>
      <c r="DG18" s="71" t="s">
        <v>175</v>
      </c>
      <c r="DH18" s="75">
        <f t="shared" si="58"/>
        <v>0</v>
      </c>
      <c r="DI18" s="75">
        <f t="shared" si="58"/>
        <v>0</v>
      </c>
      <c r="DJ18" s="71"/>
      <c r="DK18" s="68">
        <f t="shared" si="59"/>
        <v>0</v>
      </c>
      <c r="DL18" s="69">
        <f t="shared" si="60"/>
        <v>0</v>
      </c>
      <c r="DM18" s="70" t="s">
        <v>174</v>
      </c>
      <c r="DN18" s="71" t="s">
        <v>175</v>
      </c>
      <c r="DO18" s="75">
        <f t="shared" si="61"/>
        <v>0</v>
      </c>
      <c r="DP18" s="75">
        <f t="shared" si="61"/>
        <v>0</v>
      </c>
      <c r="DQ18" s="71"/>
      <c r="DR18" s="68">
        <f t="shared" si="62"/>
        <v>0</v>
      </c>
      <c r="DS18" s="69">
        <f t="shared" si="63"/>
        <v>0</v>
      </c>
      <c r="DT18" s="70" t="s">
        <v>174</v>
      </c>
      <c r="DU18" s="71" t="s">
        <v>175</v>
      </c>
      <c r="DV18" s="75">
        <f t="shared" si="64"/>
        <v>0</v>
      </c>
      <c r="DW18" s="75">
        <f t="shared" si="64"/>
        <v>0</v>
      </c>
      <c r="DX18" s="71"/>
      <c r="DY18" s="68">
        <f t="shared" si="65"/>
        <v>0</v>
      </c>
      <c r="DZ18" s="69">
        <f t="shared" si="66"/>
        <v>0</v>
      </c>
      <c r="EA18" s="70" t="s">
        <v>174</v>
      </c>
      <c r="EB18" s="71" t="s">
        <v>175</v>
      </c>
      <c r="EC18" s="77">
        <f t="shared" si="67"/>
        <v>29</v>
      </c>
      <c r="ED18" s="75">
        <f>IF(EA18="SI",DW18,0)</f>
        <v>0</v>
      </c>
      <c r="EE18" s="104"/>
      <c r="EF18" s="68">
        <f t="shared" si="68"/>
        <v>1</v>
      </c>
      <c r="EG18" s="69">
        <f t="shared" si="69"/>
        <v>0</v>
      </c>
      <c r="EH18" s="70" t="s">
        <v>174</v>
      </c>
      <c r="EI18" s="71" t="s">
        <v>175</v>
      </c>
      <c r="EJ18" s="78"/>
      <c r="EK18" s="78">
        <v>2024</v>
      </c>
      <c r="EL18" s="79" t="str">
        <f>+VLOOKUP(C18,[1]Listas_desplega!$AI$22:$AJ$44,2,0)</f>
        <v>DC_PBM</v>
      </c>
      <c r="EM18" s="79" t="str">
        <f>+VLOOKUP(I18,[1]Listas_desplega!$BY$2:$BZ$7,2,0)</f>
        <v>T_2</v>
      </c>
      <c r="EN18" s="79" t="str">
        <f>+VLOOKUP(J18,[1]Listas_desplega!$BY$10:$BZ$23,2,0)</f>
        <v>T_2_C_2</v>
      </c>
      <c r="EO18" s="79" t="str">
        <f>+VLOOKUP(K18,[1]Listas_desplega!$BY$27:$BZ$54,2,0)</f>
        <v>T_2_C_2_ET_1</v>
      </c>
      <c r="EP18" s="79" t="str">
        <f>+VLOOKUP(L18,[1]Listas_desplega!$BY$57:$BZ$105,2,0)</f>
        <v>T_2_C_2_ET_1_CPT_2</v>
      </c>
      <c r="EQ18" s="80" t="str">
        <f>+VLOOKUP(M18,[1]Listas_desplega!$J$2:$K$11,2,FALSE)</f>
        <v>Eje_E_2</v>
      </c>
    </row>
    <row r="19" spans="1:150" s="80" customFormat="1" ht="15" customHeight="1" x14ac:dyDescent="0.25">
      <c r="A19" s="51" t="str">
        <f t="shared" si="18"/>
        <v>95_VPBM_2024</v>
      </c>
      <c r="B19" s="52" t="s">
        <v>152</v>
      </c>
      <c r="C19" s="52" t="s">
        <v>153</v>
      </c>
      <c r="D19" s="52" t="s">
        <v>153</v>
      </c>
      <c r="E19" s="54" t="s">
        <v>154</v>
      </c>
      <c r="F19" s="54" t="s">
        <v>155</v>
      </c>
      <c r="G19" s="97" t="s">
        <v>156</v>
      </c>
      <c r="H19" s="54" t="s">
        <v>157</v>
      </c>
      <c r="I19" s="54" t="s">
        <v>158</v>
      </c>
      <c r="J19" s="54" t="s">
        <v>159</v>
      </c>
      <c r="K19" s="54" t="s">
        <v>160</v>
      </c>
      <c r="L19" s="54" t="s">
        <v>207</v>
      </c>
      <c r="M19" s="52" t="s">
        <v>208</v>
      </c>
      <c r="N19" s="56" t="s">
        <v>209</v>
      </c>
      <c r="O19" s="57">
        <v>95</v>
      </c>
      <c r="P19" s="54" t="s">
        <v>292</v>
      </c>
      <c r="Q19" s="61" t="s">
        <v>165</v>
      </c>
      <c r="R19" s="61" t="s">
        <v>212</v>
      </c>
      <c r="S19" s="54" t="s">
        <v>293</v>
      </c>
      <c r="T19" s="60" t="s">
        <v>181</v>
      </c>
      <c r="U19" s="60" t="s">
        <v>169</v>
      </c>
      <c r="V19" s="60">
        <v>30</v>
      </c>
      <c r="W19" s="54" t="s">
        <v>294</v>
      </c>
      <c r="X19" s="60" t="s">
        <v>215</v>
      </c>
      <c r="Y19" s="52" t="s">
        <v>172</v>
      </c>
      <c r="Z19" s="61"/>
      <c r="AA19" s="61"/>
      <c r="AB19" s="61"/>
      <c r="AC19" s="61"/>
      <c r="AD19" s="61"/>
      <c r="AE19" s="61"/>
      <c r="AF19" s="61"/>
      <c r="AG19" s="61"/>
      <c r="AH19" s="60"/>
      <c r="AI19" s="60" t="s">
        <v>173</v>
      </c>
      <c r="AJ19" s="60"/>
      <c r="AK19" s="60"/>
      <c r="AL19" s="60"/>
      <c r="AM19" s="60"/>
      <c r="AN19" s="60"/>
      <c r="AO19" s="60"/>
      <c r="AP19" s="60"/>
      <c r="AQ19" s="60"/>
      <c r="AR19" s="62"/>
      <c r="AS19" s="60"/>
      <c r="AT19" s="63">
        <v>0</v>
      </c>
      <c r="AU19" s="63">
        <v>4</v>
      </c>
      <c r="AV19" s="63">
        <v>14</v>
      </c>
      <c r="AW19" s="63">
        <v>27</v>
      </c>
      <c r="AX19" s="63">
        <v>40</v>
      </c>
      <c r="AY19" s="63">
        <v>40</v>
      </c>
      <c r="AZ19" s="60"/>
      <c r="BA19" s="60"/>
      <c r="BB19" s="60"/>
      <c r="BC19" s="64"/>
      <c r="BD19" s="65">
        <v>0</v>
      </c>
      <c r="BE19" s="66">
        <v>0</v>
      </c>
      <c r="BF19" s="67" t="s">
        <v>295</v>
      </c>
      <c r="BG19" s="68">
        <f t="shared" si="41"/>
        <v>0</v>
      </c>
      <c r="BH19" s="69">
        <f t="shared" ref="BH19" si="70">+IF(BI19="SI",IFERROR((IF(BI19="SI",BE19,0)/AV19),"REVISAR"),0)</f>
        <v>0</v>
      </c>
      <c r="BI19" s="70" t="s">
        <v>186</v>
      </c>
      <c r="BJ19" s="67" t="s">
        <v>296</v>
      </c>
      <c r="BK19" s="72">
        <v>0</v>
      </c>
      <c r="BL19" s="73">
        <f t="shared" si="6"/>
        <v>0</v>
      </c>
      <c r="BM19" s="67" t="s">
        <v>297</v>
      </c>
      <c r="BN19" s="68">
        <f t="shared" si="42"/>
        <v>0</v>
      </c>
      <c r="BO19" s="69">
        <f t="shared" si="43"/>
        <v>0</v>
      </c>
      <c r="BP19" s="70" t="s">
        <v>186</v>
      </c>
      <c r="BQ19" s="67" t="s">
        <v>298</v>
      </c>
      <c r="BR19" s="74">
        <v>0</v>
      </c>
      <c r="BS19" s="75">
        <f t="shared" si="36"/>
        <v>0</v>
      </c>
      <c r="BT19" s="67" t="s">
        <v>299</v>
      </c>
      <c r="BU19" s="68">
        <f t="shared" si="44"/>
        <v>0</v>
      </c>
      <c r="BV19" s="69">
        <f t="shared" si="45"/>
        <v>0</v>
      </c>
      <c r="BW19" s="94" t="s">
        <v>186</v>
      </c>
      <c r="BX19" s="67" t="s">
        <v>300</v>
      </c>
      <c r="BY19" s="75">
        <f t="shared" si="34"/>
        <v>0</v>
      </c>
      <c r="BZ19" s="75">
        <f t="shared" si="34"/>
        <v>0</v>
      </c>
      <c r="CA19" s="71"/>
      <c r="CB19" s="68">
        <f t="shared" si="46"/>
        <v>0</v>
      </c>
      <c r="CC19" s="69">
        <f t="shared" si="47"/>
        <v>0</v>
      </c>
      <c r="CD19" s="70" t="s">
        <v>174</v>
      </c>
      <c r="CE19" s="71" t="s">
        <v>175</v>
      </c>
      <c r="CF19" s="76">
        <v>0</v>
      </c>
      <c r="CG19" s="75">
        <f t="shared" ref="CG19:CG20" si="71">IF(CD19="SI",BZ19,0)</f>
        <v>0</v>
      </c>
      <c r="CH19" s="71"/>
      <c r="CI19" s="68">
        <f t="shared" si="49"/>
        <v>0</v>
      </c>
      <c r="CJ19" s="69">
        <f t="shared" si="50"/>
        <v>0</v>
      </c>
      <c r="CK19" s="70" t="s">
        <v>174</v>
      </c>
      <c r="CL19" s="71" t="s">
        <v>175</v>
      </c>
      <c r="CM19" s="77">
        <v>7</v>
      </c>
      <c r="CN19" s="71"/>
      <c r="CO19" s="71"/>
      <c r="CP19" s="68">
        <f t="shared" si="52"/>
        <v>0.5</v>
      </c>
      <c r="CQ19" s="69">
        <f t="shared" si="53"/>
        <v>0</v>
      </c>
      <c r="CR19" s="70" t="s">
        <v>174</v>
      </c>
      <c r="CS19" s="71" t="s">
        <v>175</v>
      </c>
      <c r="CT19" s="75">
        <f t="shared" ref="CT19:CT21" si="72">+CM19</f>
        <v>7</v>
      </c>
      <c r="CU19" s="75">
        <f t="shared" ref="CU19:CU20" si="73">IF(CR19="SI",CN19,0)</f>
        <v>0</v>
      </c>
      <c r="CV19" s="71"/>
      <c r="CW19" s="68">
        <f t="shared" si="54"/>
        <v>0.5</v>
      </c>
      <c r="CX19" s="69">
        <f t="shared" si="55"/>
        <v>0</v>
      </c>
      <c r="CY19" s="70" t="s">
        <v>174</v>
      </c>
      <c r="CZ19" s="71" t="s">
        <v>175</v>
      </c>
      <c r="DA19" s="75">
        <f t="shared" ref="DA19:DA21" si="74">+CT19</f>
        <v>7</v>
      </c>
      <c r="DB19" s="75">
        <f t="shared" ref="DB19:DB20" si="75">IF(CY19="SI",CU19,0)</f>
        <v>0</v>
      </c>
      <c r="DC19" s="71"/>
      <c r="DD19" s="68">
        <f t="shared" si="56"/>
        <v>0.5</v>
      </c>
      <c r="DE19" s="69">
        <f t="shared" si="57"/>
        <v>0</v>
      </c>
      <c r="DF19" s="70" t="s">
        <v>174</v>
      </c>
      <c r="DG19" s="71" t="s">
        <v>175</v>
      </c>
      <c r="DH19" s="75">
        <f t="shared" ref="DH19:DH21" si="76">+DA19</f>
        <v>7</v>
      </c>
      <c r="DI19" s="75">
        <f t="shared" si="58"/>
        <v>0</v>
      </c>
      <c r="DJ19" s="71"/>
      <c r="DK19" s="68">
        <f t="shared" si="59"/>
        <v>0.5</v>
      </c>
      <c r="DL19" s="69">
        <f t="shared" si="60"/>
        <v>0</v>
      </c>
      <c r="DM19" s="70" t="s">
        <v>174</v>
      </c>
      <c r="DN19" s="71" t="s">
        <v>175</v>
      </c>
      <c r="DO19" s="75">
        <f t="shared" ref="DO19:DO21" si="77">+DH19</f>
        <v>7</v>
      </c>
      <c r="DP19" s="75">
        <f t="shared" si="61"/>
        <v>0</v>
      </c>
      <c r="DQ19" s="71"/>
      <c r="DR19" s="68">
        <f t="shared" si="62"/>
        <v>0.5</v>
      </c>
      <c r="DS19" s="69">
        <f t="shared" si="63"/>
        <v>0</v>
      </c>
      <c r="DT19" s="70" t="s">
        <v>174</v>
      </c>
      <c r="DU19" s="71" t="s">
        <v>175</v>
      </c>
      <c r="DV19" s="75">
        <f t="shared" ref="DV19:DV21" si="78">+DO19</f>
        <v>7</v>
      </c>
      <c r="DW19" s="75">
        <f t="shared" si="64"/>
        <v>0</v>
      </c>
      <c r="DX19" s="71"/>
      <c r="DY19" s="68">
        <f t="shared" si="65"/>
        <v>0.5</v>
      </c>
      <c r="DZ19" s="69">
        <f t="shared" si="66"/>
        <v>0</v>
      </c>
      <c r="EA19" s="70" t="s">
        <v>174</v>
      </c>
      <c r="EB19" s="71" t="s">
        <v>175</v>
      </c>
      <c r="EC19" s="77">
        <f t="shared" si="67"/>
        <v>14</v>
      </c>
      <c r="ED19" s="71"/>
      <c r="EE19" s="71"/>
      <c r="EF19" s="68">
        <f t="shared" si="68"/>
        <v>1</v>
      </c>
      <c r="EG19" s="69">
        <f t="shared" si="69"/>
        <v>0</v>
      </c>
      <c r="EH19" s="70" t="s">
        <v>174</v>
      </c>
      <c r="EI19" s="71" t="s">
        <v>175</v>
      </c>
      <c r="EJ19" s="78" t="s">
        <v>173</v>
      </c>
      <c r="EK19" s="78">
        <v>2024</v>
      </c>
      <c r="EL19" s="79" t="str">
        <f>+VLOOKUP(C19,[1]Listas_desplega!$AI$22:$AJ$44,2,0)</f>
        <v>DC_PBM</v>
      </c>
      <c r="EM19" s="79" t="str">
        <f>+VLOOKUP(I19,[1]Listas_desplega!$BY$2:$BZ$7,2,0)</f>
        <v>T_2</v>
      </c>
      <c r="EN19" s="79" t="str">
        <f>+VLOOKUP(J19,[1]Listas_desplega!$BY$10:$BZ$23,2,0)</f>
        <v>T_2_C_2</v>
      </c>
      <c r="EO19" s="79" t="str">
        <f>+VLOOKUP(K19,[1]Listas_desplega!$BY$27:$BZ$54,2,0)</f>
        <v>T_2_C_2_ET_1</v>
      </c>
      <c r="EP19" s="79" t="str">
        <f>+VLOOKUP(L19,[1]Listas_desplega!$BY$57:$BZ$105,2,0)</f>
        <v>T_2_C_2_ET_1_CPT_7</v>
      </c>
      <c r="EQ19" s="80" t="str">
        <f>+VLOOKUP(M19,[1]Listas_desplega!$J$2:$K$11,2,FALSE)</f>
        <v>Eje_E_3</v>
      </c>
    </row>
    <row r="20" spans="1:150" s="80" customFormat="1" ht="15" customHeight="1" x14ac:dyDescent="0.25">
      <c r="A20" s="51" t="str">
        <f t="shared" si="18"/>
        <v>96_VPBM_2024</v>
      </c>
      <c r="B20" s="52" t="s">
        <v>152</v>
      </c>
      <c r="C20" s="52" t="s">
        <v>153</v>
      </c>
      <c r="D20" s="52" t="s">
        <v>153</v>
      </c>
      <c r="E20" s="54" t="s">
        <v>154</v>
      </c>
      <c r="F20" s="54" t="s">
        <v>155</v>
      </c>
      <c r="G20" s="97" t="s">
        <v>156</v>
      </c>
      <c r="H20" s="54" t="s">
        <v>157</v>
      </c>
      <c r="I20" s="54" t="s">
        <v>158</v>
      </c>
      <c r="J20" s="54" t="s">
        <v>159</v>
      </c>
      <c r="K20" s="54" t="s">
        <v>160</v>
      </c>
      <c r="L20" s="54" t="s">
        <v>222</v>
      </c>
      <c r="M20" s="52" t="s">
        <v>162</v>
      </c>
      <c r="N20" s="56" t="s">
        <v>201</v>
      </c>
      <c r="O20" s="57">
        <v>96</v>
      </c>
      <c r="P20" s="54" t="s">
        <v>301</v>
      </c>
      <c r="Q20" s="61" t="s">
        <v>211</v>
      </c>
      <c r="R20" s="61" t="s">
        <v>263</v>
      </c>
      <c r="S20" s="54" t="s">
        <v>302</v>
      </c>
      <c r="T20" s="60" t="s">
        <v>181</v>
      </c>
      <c r="U20" s="60" t="s">
        <v>169</v>
      </c>
      <c r="V20" s="60">
        <v>30</v>
      </c>
      <c r="W20" s="54" t="s">
        <v>303</v>
      </c>
      <c r="X20" s="60" t="s">
        <v>215</v>
      </c>
      <c r="Y20" s="52" t="s">
        <v>172</v>
      </c>
      <c r="Z20" s="61"/>
      <c r="AA20" s="61"/>
      <c r="AB20" s="61"/>
      <c r="AC20" s="61"/>
      <c r="AD20" s="61"/>
      <c r="AE20" s="61"/>
      <c r="AF20" s="61"/>
      <c r="AG20" s="61"/>
      <c r="AH20" s="60"/>
      <c r="AI20" s="60" t="s">
        <v>173</v>
      </c>
      <c r="AJ20" s="60"/>
      <c r="AK20" s="60"/>
      <c r="AL20" s="60"/>
      <c r="AM20" s="60"/>
      <c r="AN20" s="60"/>
      <c r="AO20" s="60"/>
      <c r="AP20" s="60"/>
      <c r="AQ20" s="60"/>
      <c r="AR20" s="62"/>
      <c r="AS20" s="60"/>
      <c r="AT20" s="63">
        <v>24</v>
      </c>
      <c r="AU20" s="63">
        <v>26</v>
      </c>
      <c r="AV20" s="63">
        <v>27</v>
      </c>
      <c r="AW20" s="63">
        <v>29</v>
      </c>
      <c r="AX20" s="63">
        <v>30</v>
      </c>
      <c r="AY20" s="63">
        <v>30</v>
      </c>
      <c r="AZ20" s="60"/>
      <c r="BA20" s="60"/>
      <c r="BB20" s="60"/>
      <c r="BC20" s="64"/>
      <c r="BD20" s="65">
        <v>0</v>
      </c>
      <c r="BE20" s="66">
        <v>0</v>
      </c>
      <c r="BF20" s="67" t="s">
        <v>304</v>
      </c>
      <c r="BG20" s="100">
        <f>IFERROR(((BD20-$AT20)/($AV20-$AT20)),0)</f>
        <v>-8</v>
      </c>
      <c r="BH20" s="69">
        <f>+IF(BI20="SI",IFERROR((((IF(BI20="SI",(BE20-AS20),0)))/(AT20-AS20)),"REVISAR"),0)</f>
        <v>0</v>
      </c>
      <c r="BI20" s="70" t="s">
        <v>186</v>
      </c>
      <c r="BJ20" s="67" t="s">
        <v>305</v>
      </c>
      <c r="BK20" s="72">
        <v>0</v>
      </c>
      <c r="BL20" s="73">
        <f t="shared" si="6"/>
        <v>0</v>
      </c>
      <c r="BM20" s="67" t="s">
        <v>306</v>
      </c>
      <c r="BN20" s="100">
        <f>IFERROR(((BK20-$AT20)/($AV20-$AT20)),0)</f>
        <v>-8</v>
      </c>
      <c r="BO20" s="69">
        <f>+IF(BP20="SI",IFERROR((((IF(BP20="SI",(BL20-AS20),0)))/(AT20-AS20)),"REVISAR"),0)</f>
        <v>0</v>
      </c>
      <c r="BP20" s="70" t="s">
        <v>186</v>
      </c>
      <c r="BQ20" s="67" t="s">
        <v>307</v>
      </c>
      <c r="BR20" s="74">
        <v>0</v>
      </c>
      <c r="BS20" s="75">
        <f t="shared" si="36"/>
        <v>0</v>
      </c>
      <c r="BT20" s="67" t="s">
        <v>308</v>
      </c>
      <c r="BU20" s="100">
        <f>IFERROR(((BR20-$AT20)/($AV20-$AT20)),0)</f>
        <v>-8</v>
      </c>
      <c r="BV20" s="69">
        <f>+IF(BW20="SI",IFERROR((((IF(BW20="SI",(BS20-AS20),0)))/(AT20-AS20)),"REVISAR"),0)</f>
        <v>0</v>
      </c>
      <c r="BW20" s="94" t="s">
        <v>186</v>
      </c>
      <c r="BX20" s="67" t="s">
        <v>309</v>
      </c>
      <c r="BY20" s="75">
        <f t="shared" si="34"/>
        <v>0</v>
      </c>
      <c r="BZ20" s="75">
        <f t="shared" si="34"/>
        <v>0</v>
      </c>
      <c r="CA20" s="71"/>
      <c r="CB20" s="100">
        <f>IFERROR(((BY20-$AT20)/($AV20-$AT20)),0)</f>
        <v>-8</v>
      </c>
      <c r="CC20" s="69">
        <f>+IF(CD20="SI",IFERROR((((IF(CD20="SI",(BZ20-AS20),0)))/(AT20-AS20)),"REVISAR"),0)</f>
        <v>0</v>
      </c>
      <c r="CD20" s="70" t="s">
        <v>174</v>
      </c>
      <c r="CE20" s="71" t="s">
        <v>175</v>
      </c>
      <c r="CF20" s="76">
        <v>0</v>
      </c>
      <c r="CG20" s="75">
        <f t="shared" si="71"/>
        <v>0</v>
      </c>
      <c r="CH20" s="71"/>
      <c r="CI20" s="100">
        <f>IFERROR(((CF20-$AT20)/($AV20-$AT20)),0)</f>
        <v>-8</v>
      </c>
      <c r="CJ20" s="69">
        <f>+IF(CK20="SI",IFERROR((((IF(CK20="SI",(CG20-AS20),0)))/(AT20-AS20)),"REVISAR"),0)</f>
        <v>0</v>
      </c>
      <c r="CK20" s="70" t="s">
        <v>174</v>
      </c>
      <c r="CL20" s="71" t="s">
        <v>175</v>
      </c>
      <c r="CM20" s="77">
        <v>0</v>
      </c>
      <c r="CN20" s="71"/>
      <c r="CO20" s="71"/>
      <c r="CP20" s="100">
        <f>IFERROR(((CM20-$AT20)/($AV20-$AT20)),0)</f>
        <v>-8</v>
      </c>
      <c r="CQ20" s="69">
        <f>+IF(CR20="SI",IFERROR((((IF(CR20="SI",(CN20-AS20),0)))/(AT20-AS20)),"REVISAR"),0)</f>
        <v>0</v>
      </c>
      <c r="CR20" s="70" t="s">
        <v>174</v>
      </c>
      <c r="CS20" s="71" t="s">
        <v>175</v>
      </c>
      <c r="CT20" s="75">
        <f t="shared" si="72"/>
        <v>0</v>
      </c>
      <c r="CU20" s="75">
        <f t="shared" si="73"/>
        <v>0</v>
      </c>
      <c r="CV20" s="71"/>
      <c r="CW20" s="100">
        <f>IFERROR(((CT20-$AT20)/($AV20-$AT20)),0)</f>
        <v>-8</v>
      </c>
      <c r="CX20" s="69">
        <f>+IF(CY20="SI",IFERROR((((IF(CY20="SI",(CU20-AS20),0)))/(AT20-AS20)),"REVISAR"),0)</f>
        <v>0</v>
      </c>
      <c r="CY20" s="70" t="s">
        <v>174</v>
      </c>
      <c r="CZ20" s="71" t="s">
        <v>175</v>
      </c>
      <c r="DA20" s="75">
        <f t="shared" si="74"/>
        <v>0</v>
      </c>
      <c r="DB20" s="75">
        <f t="shared" si="75"/>
        <v>0</v>
      </c>
      <c r="DC20" s="71"/>
      <c r="DD20" s="100">
        <f>IFERROR(((DA20-$AT20)/($AV20-$AT20)),0)</f>
        <v>-8</v>
      </c>
      <c r="DE20" s="69">
        <f>+IF(DF20="SI",IFERROR((((IF(DF20="SI",(DB20-AS20),0)))/(AT20-AS20)),"REVISAR"),0)</f>
        <v>0</v>
      </c>
      <c r="DF20" s="70" t="s">
        <v>174</v>
      </c>
      <c r="DG20" s="71" t="s">
        <v>175</v>
      </c>
      <c r="DH20" s="75">
        <f t="shared" si="76"/>
        <v>0</v>
      </c>
      <c r="DI20" s="75">
        <f t="shared" si="58"/>
        <v>0</v>
      </c>
      <c r="DJ20" s="71"/>
      <c r="DK20" s="100">
        <f>IFERROR(((DH20-$AT20)/($AV20-$AT20)),0)</f>
        <v>-8</v>
      </c>
      <c r="DL20" s="69">
        <f>+IF(DM20="SI",IFERROR((((IF(DM20="SI",(DI20-AS20),0)))/(AT20-AS20)),"REVISAR"),0)</f>
        <v>0</v>
      </c>
      <c r="DM20" s="70" t="s">
        <v>174</v>
      </c>
      <c r="DN20" s="71" t="s">
        <v>175</v>
      </c>
      <c r="DO20" s="75">
        <f t="shared" si="77"/>
        <v>0</v>
      </c>
      <c r="DP20" s="75">
        <f t="shared" si="61"/>
        <v>0</v>
      </c>
      <c r="DQ20" s="71"/>
      <c r="DR20" s="100">
        <f>IFERROR(((DO20-$AT20)/($AV20-$AT20)),0)</f>
        <v>-8</v>
      </c>
      <c r="DS20" s="69">
        <f>+IF(DT20="SI",IFERROR((((IF(DT20="SI",(DP20-AS20),0)))/(AT20-AS20)),"REVISAR"),0)</f>
        <v>0</v>
      </c>
      <c r="DT20" s="70" t="s">
        <v>174</v>
      </c>
      <c r="DU20" s="71" t="s">
        <v>175</v>
      </c>
      <c r="DV20" s="75">
        <f t="shared" si="78"/>
        <v>0</v>
      </c>
      <c r="DW20" s="105">
        <f t="shared" si="64"/>
        <v>0</v>
      </c>
      <c r="DX20" s="71"/>
      <c r="DY20" s="100">
        <f>IFERROR(((DV20-$AT20)/($AV20-$AT20)),0)</f>
        <v>-8</v>
      </c>
      <c r="DZ20" s="69">
        <f>+IF(EA20="SI",IFERROR((((IF(EA20="SI",(DW20-AS20),0)))/(AT20-AS20)),"REVISAR"),0)</f>
        <v>0</v>
      </c>
      <c r="EA20" s="70" t="s">
        <v>174</v>
      </c>
      <c r="EB20" s="71" t="s">
        <v>175</v>
      </c>
      <c r="EC20" s="77">
        <f t="shared" si="67"/>
        <v>27</v>
      </c>
      <c r="ED20" s="71"/>
      <c r="EE20" s="71"/>
      <c r="EF20" s="100">
        <f>IFERROR(((EC20-$AT20)/($AV20-$AT20)),0)</f>
        <v>1</v>
      </c>
      <c r="EG20" s="69">
        <f>+IF(EH20="SI",IFERROR((((IF(EH20="SI",(ED20-AS20),0)))/(AT20-AS20)),"REVISAR"),0)</f>
        <v>0</v>
      </c>
      <c r="EH20" s="70" t="s">
        <v>174</v>
      </c>
      <c r="EI20" s="71" t="s">
        <v>175</v>
      </c>
      <c r="EJ20" s="78"/>
      <c r="EK20" s="78">
        <v>2024</v>
      </c>
      <c r="EL20" s="79" t="str">
        <f>+VLOOKUP(C20,[1]Listas_desplega!$AI$22:$AJ$44,2,0)</f>
        <v>DC_PBM</v>
      </c>
      <c r="EM20" s="79" t="str">
        <f>+VLOOKUP(I20,[1]Listas_desplega!$BY$2:$BZ$7,2,0)</f>
        <v>T_2</v>
      </c>
      <c r="EN20" s="79" t="str">
        <f>+VLOOKUP(J20,[1]Listas_desplega!$BY$10:$BZ$23,2,0)</f>
        <v>T_2_C_2</v>
      </c>
      <c r="EO20" s="79" t="str">
        <f>+VLOOKUP(K20,[1]Listas_desplega!$BY$27:$BZ$54,2,0)</f>
        <v>T_2_C_2_ET_1</v>
      </c>
      <c r="EP20" s="79" t="str">
        <f>+VLOOKUP(L20,[1]Listas_desplega!$BY$57:$BZ$105,2,0)</f>
        <v>T_2_C_2_ET_1_CPT_2</v>
      </c>
      <c r="EQ20" s="80" t="str">
        <f>+VLOOKUP(M20,[1]Listas_desplega!$J$2:$K$11,2,FALSE)</f>
        <v>Eje_E_2</v>
      </c>
    </row>
    <row r="21" spans="1:150" s="114" customFormat="1" x14ac:dyDescent="0.25">
      <c r="A21" s="106" t="str">
        <f>+CONCATENATE(O21,"_",B21,"_",EK21)</f>
        <v>106_VPBM_2024</v>
      </c>
      <c r="B21" s="54" t="s">
        <v>152</v>
      </c>
      <c r="C21" s="90" t="s">
        <v>153</v>
      </c>
      <c r="D21" s="90" t="s">
        <v>310</v>
      </c>
      <c r="E21" s="54" t="s">
        <v>154</v>
      </c>
      <c r="F21" s="90" t="s">
        <v>155</v>
      </c>
      <c r="G21" s="107" t="s">
        <v>156</v>
      </c>
      <c r="H21" s="54" t="s">
        <v>157</v>
      </c>
      <c r="I21" s="54" t="s">
        <v>158</v>
      </c>
      <c r="J21" s="54" t="s">
        <v>159</v>
      </c>
      <c r="K21" s="54" t="s">
        <v>160</v>
      </c>
      <c r="L21" s="54" t="s">
        <v>311</v>
      </c>
      <c r="M21" s="54" t="s">
        <v>312</v>
      </c>
      <c r="N21" s="56" t="s">
        <v>313</v>
      </c>
      <c r="O21" s="108">
        <v>106</v>
      </c>
      <c r="P21" s="54" t="s">
        <v>314</v>
      </c>
      <c r="Q21" s="91" t="s">
        <v>211</v>
      </c>
      <c r="R21" s="60" t="s">
        <v>166</v>
      </c>
      <c r="S21" s="107" t="s">
        <v>315</v>
      </c>
      <c r="T21" s="108" t="s">
        <v>181</v>
      </c>
      <c r="U21" s="60" t="s">
        <v>169</v>
      </c>
      <c r="V21" s="108">
        <v>0</v>
      </c>
      <c r="W21" s="107" t="s">
        <v>316</v>
      </c>
      <c r="X21" s="60" t="s">
        <v>215</v>
      </c>
      <c r="Y21" s="109"/>
      <c r="Z21" s="108"/>
      <c r="AA21" s="108"/>
      <c r="AB21" s="108"/>
      <c r="AC21" s="108"/>
      <c r="AD21" s="108"/>
      <c r="AE21" s="108"/>
      <c r="AF21" s="108"/>
      <c r="AG21" s="108"/>
      <c r="AH21" s="108"/>
      <c r="AI21" s="108"/>
      <c r="AJ21" s="108"/>
      <c r="AK21" s="108"/>
      <c r="AL21" s="108"/>
      <c r="AM21" s="108"/>
      <c r="AN21" s="108"/>
      <c r="AO21" s="108"/>
      <c r="AP21" s="108"/>
      <c r="AQ21" s="108"/>
      <c r="AR21" s="108"/>
      <c r="AS21" s="108"/>
      <c r="AT21" s="108">
        <v>0</v>
      </c>
      <c r="AU21" s="108">
        <v>0.44</v>
      </c>
      <c r="AV21" s="108">
        <v>2.52</v>
      </c>
      <c r="AW21" s="108">
        <v>2.52</v>
      </c>
      <c r="AX21" s="108">
        <v>2.52</v>
      </c>
      <c r="AY21" s="108">
        <v>8</v>
      </c>
      <c r="AZ21" s="108"/>
      <c r="BA21" s="108"/>
      <c r="BB21" s="108"/>
      <c r="BC21" s="108"/>
      <c r="BD21" s="65">
        <v>0</v>
      </c>
      <c r="BE21" s="66">
        <v>0</v>
      </c>
      <c r="BF21" s="110" t="s">
        <v>317</v>
      </c>
      <c r="BG21" s="68">
        <f t="shared" ref="BG21:BG23" si="79">IFERROR(BD21/AV21,0)</f>
        <v>0</v>
      </c>
      <c r="BH21" s="111">
        <f>+IF(BI21="SI",IFERROR((IF(BI21="SI",BE21,0)/AV21),"REVISAR"),0)</f>
        <v>0</v>
      </c>
      <c r="BI21" s="70" t="s">
        <v>318</v>
      </c>
      <c r="BJ21" s="67" t="s">
        <v>319</v>
      </c>
      <c r="BK21" s="72">
        <v>0</v>
      </c>
      <c r="BL21" s="73">
        <f>IF(BI21="SI",BE21,0)</f>
        <v>0</v>
      </c>
      <c r="BM21" s="112" t="s">
        <v>320</v>
      </c>
      <c r="BN21" s="68">
        <f t="shared" ref="BN21:BN23" si="80">+IFERROR(BK21/AV21,0)</f>
        <v>0</v>
      </c>
      <c r="BO21" s="111">
        <f>+IF(BP21="SI",IFERROR((IF(BP21="SI",BL21,0)/AV21),"REVISAR"),0)</f>
        <v>0</v>
      </c>
      <c r="BP21" s="70" t="s">
        <v>318</v>
      </c>
      <c r="BQ21" s="67" t="s">
        <v>321</v>
      </c>
      <c r="BR21" s="74">
        <v>0</v>
      </c>
      <c r="BS21" s="75">
        <f>IF(BP21="SI",BL21,0)</f>
        <v>0</v>
      </c>
      <c r="BT21" s="112" t="s">
        <v>322</v>
      </c>
      <c r="BU21" s="68">
        <f t="shared" ref="BU21:BU23" si="81">IFERROR(BR21/AV21,0)</f>
        <v>0</v>
      </c>
      <c r="BV21" s="111">
        <f>+IF(BW21="SI",IFERROR((IF(BW21="SI",BS21,0)/AV21),"REVISAR"),0)</f>
        <v>0</v>
      </c>
      <c r="BW21" s="94" t="s">
        <v>318</v>
      </c>
      <c r="BX21" s="67" t="s">
        <v>323</v>
      </c>
      <c r="BY21" s="75">
        <f t="shared" si="34"/>
        <v>0</v>
      </c>
      <c r="BZ21" s="75">
        <f>IF(BW21="SI",BS21,0)</f>
        <v>0</v>
      </c>
      <c r="CA21" s="110"/>
      <c r="CB21" s="68">
        <f t="shared" ref="CB21:CB23" si="82">IFERROR(BY21/$AV21,0)</f>
        <v>0</v>
      </c>
      <c r="CC21" s="111">
        <f>+IF(CD21="SI",IFERROR((IF(CD21="SI",BZ21,0)/AV21),"REVISAR"),0)</f>
        <v>0</v>
      </c>
      <c r="CD21" s="70" t="s">
        <v>174</v>
      </c>
      <c r="CE21" s="71" t="s">
        <v>175</v>
      </c>
      <c r="CF21" s="76">
        <v>0</v>
      </c>
      <c r="CG21" s="75">
        <f>IF(CD21="SI",BZ21,0)</f>
        <v>0</v>
      </c>
      <c r="CH21" s="110"/>
      <c r="CI21" s="68">
        <f t="shared" ref="CI21:CI23" si="83">IFERROR(CF21/$AV21,0)</f>
        <v>0</v>
      </c>
      <c r="CJ21" s="111">
        <f>+IF(CK21="SI",IFERROR((IF(CK21="SI",CG21,0)/AV21),"REVISAR"),0)</f>
        <v>0</v>
      </c>
      <c r="CK21" s="70" t="s">
        <v>174</v>
      </c>
      <c r="CL21" s="71" t="s">
        <v>175</v>
      </c>
      <c r="CM21" s="77">
        <v>0</v>
      </c>
      <c r="CN21" s="104"/>
      <c r="CO21" s="110"/>
      <c r="CP21" s="68">
        <f t="shared" ref="CP21:CP23" si="84">IFERROR(CM21/$AV21,0)</f>
        <v>0</v>
      </c>
      <c r="CQ21" s="111">
        <f>+IF(CR21="SI",IFERROR((IF(CR21="SI",CN21,0)/AV21),"REVISAR"),0)</f>
        <v>0</v>
      </c>
      <c r="CR21" s="70" t="s">
        <v>174</v>
      </c>
      <c r="CS21" s="71" t="s">
        <v>175</v>
      </c>
      <c r="CT21" s="75">
        <f t="shared" si="72"/>
        <v>0</v>
      </c>
      <c r="CU21" s="75">
        <f>IF(CR21="SI",CN21,0)</f>
        <v>0</v>
      </c>
      <c r="CV21" s="110"/>
      <c r="CW21" s="68">
        <f t="shared" ref="CW21:CW23" si="85">IFERROR(CT21/$AV21,0)</f>
        <v>0</v>
      </c>
      <c r="CX21" s="111">
        <f>+IF(CY21="SI",IFERROR((IF(CY21="SI",CU21,0)/AV21),"REVISAR"),0)</f>
        <v>0</v>
      </c>
      <c r="CY21" s="70" t="s">
        <v>174</v>
      </c>
      <c r="CZ21" s="71" t="s">
        <v>175</v>
      </c>
      <c r="DA21" s="75">
        <f t="shared" si="74"/>
        <v>0</v>
      </c>
      <c r="DB21" s="75">
        <f>IF(CY21="SI",CU21,0)</f>
        <v>0</v>
      </c>
      <c r="DC21" s="110"/>
      <c r="DD21" s="68">
        <f t="shared" ref="DD21:DD23" si="86">IFERROR(DA21/$AV21,0)</f>
        <v>0</v>
      </c>
      <c r="DE21" s="111">
        <f>+IF(DF21="SI",IFERROR((IF(DF21="SI",DB21,0)/AV21),"REVISAR"),0)</f>
        <v>0</v>
      </c>
      <c r="DF21" s="70" t="s">
        <v>174</v>
      </c>
      <c r="DG21" s="71" t="s">
        <v>175</v>
      </c>
      <c r="DH21" s="75">
        <f t="shared" si="76"/>
        <v>0</v>
      </c>
      <c r="DI21" s="75">
        <f>IF(DF21="SI",DB21,0)</f>
        <v>0</v>
      </c>
      <c r="DJ21" s="110"/>
      <c r="DK21" s="68">
        <f t="shared" ref="DK21:DK23" si="87">IFERROR(DH21/$AV21,0)</f>
        <v>0</v>
      </c>
      <c r="DL21" s="111">
        <f>+IF(DM21="SI",IFERROR((IF(DM21="SI",DI21,0)/AV21),"REVISAR"),0)</f>
        <v>0</v>
      </c>
      <c r="DM21" s="70" t="s">
        <v>174</v>
      </c>
      <c r="DN21" s="71" t="s">
        <v>175</v>
      </c>
      <c r="DO21" s="75">
        <f t="shared" si="77"/>
        <v>0</v>
      </c>
      <c r="DP21" s="75">
        <f>IF(DM21="SI",DI21,0)</f>
        <v>0</v>
      </c>
      <c r="DQ21" s="110"/>
      <c r="DR21" s="68">
        <f t="shared" ref="DR21:DR23" si="88">IFERROR(DO21/$AV21,0)</f>
        <v>0</v>
      </c>
      <c r="DS21" s="111">
        <f>+IF(DT21="SI",IFERROR((IF(DT21="SI",DP21,0)/AV21),"REVISAR"),0)</f>
        <v>0</v>
      </c>
      <c r="DT21" s="70" t="s">
        <v>174</v>
      </c>
      <c r="DU21" s="71" t="s">
        <v>175</v>
      </c>
      <c r="DV21" s="75">
        <f t="shared" si="78"/>
        <v>0</v>
      </c>
      <c r="DW21" s="75">
        <f>IF(DT21="SI",DP21,0)</f>
        <v>0</v>
      </c>
      <c r="DX21" s="110"/>
      <c r="DY21" s="68">
        <f t="shared" ref="DY21:DY23" si="89">IFERROR(DV21/$AV21,0)</f>
        <v>0</v>
      </c>
      <c r="DZ21" s="111">
        <f>+IF(EA21="SI",IFERROR((IF(EA21="SI",DW21,0)/AV21),"REVISAR"),0)</f>
        <v>0</v>
      </c>
      <c r="EA21" s="70" t="s">
        <v>174</v>
      </c>
      <c r="EB21" s="71" t="s">
        <v>175</v>
      </c>
      <c r="EC21" s="77">
        <f t="shared" si="67"/>
        <v>2.52</v>
      </c>
      <c r="ED21" s="104"/>
      <c r="EE21" s="110"/>
      <c r="EF21" s="68">
        <f t="shared" ref="EF21:EF23" si="90">IFERROR(EC21/$AV21,0)</f>
        <v>1</v>
      </c>
      <c r="EG21" s="111">
        <f>+IF(EH21="SI",IFERROR((IF(EH21="SI",ED21,0)/AV21),"REVISAR"),0)</f>
        <v>0</v>
      </c>
      <c r="EH21" s="70" t="s">
        <v>174</v>
      </c>
      <c r="EI21" s="71" t="s">
        <v>175</v>
      </c>
      <c r="EJ21" s="113"/>
      <c r="EK21" s="104">
        <v>2024</v>
      </c>
      <c r="EL21" s="79" t="str">
        <f>+VLOOKUP(C21,[1]Listas_desplega!$AI$22:$AJ$44,2,0)</f>
        <v>DC_PBM</v>
      </c>
      <c r="EM21" s="79" t="str">
        <f>+VLOOKUP(I21,[1]Listas_desplega!$BY$2:$BZ$7,2,0)</f>
        <v>T_2</v>
      </c>
      <c r="EN21" s="79" t="str">
        <f>+VLOOKUP(J21,[1]Listas_desplega!$BY$10:$BZ$23,2,0)</f>
        <v>T_2_C_2</v>
      </c>
      <c r="EO21" s="79" t="str">
        <f>+VLOOKUP(K21,[1]Listas_desplega!$BY$27:$BZ$54,2,0)</f>
        <v>T_2_C_2_ET_1</v>
      </c>
      <c r="EP21" s="79" t="str">
        <f>+VLOOKUP(L21,[1]Listas_desplega!$BY$57:$BZ$105,2,0)</f>
        <v>T_2_C_2_ET_1_CPT_6</v>
      </c>
      <c r="EQ21" s="80" t="str">
        <f>+VLOOKUP(M21,[1]Listas_desplega!$J$2:$K$11,2,FALSE)</f>
        <v>Eje_E_5</v>
      </c>
      <c r="ER21" s="80"/>
      <c r="ES21" s="80"/>
      <c r="ET21" s="80"/>
    </row>
    <row r="22" spans="1:150" s="81" customFormat="1" ht="15" customHeight="1" x14ac:dyDescent="0.25">
      <c r="A22" s="51" t="str">
        <f t="shared" si="18"/>
        <v>A.64_VPBM_2024</v>
      </c>
      <c r="B22" s="52" t="s">
        <v>152</v>
      </c>
      <c r="C22" s="53" t="s">
        <v>324</v>
      </c>
      <c r="D22" s="53" t="s">
        <v>325</v>
      </c>
      <c r="E22" s="54" t="s">
        <v>154</v>
      </c>
      <c r="F22" s="54" t="s">
        <v>155</v>
      </c>
      <c r="G22" s="55" t="s">
        <v>156</v>
      </c>
      <c r="H22" s="54" t="s">
        <v>326</v>
      </c>
      <c r="I22" s="54" t="s">
        <v>158</v>
      </c>
      <c r="J22" s="52" t="s">
        <v>159</v>
      </c>
      <c r="K22" s="52" t="s">
        <v>160</v>
      </c>
      <c r="L22" s="52" t="s">
        <v>176</v>
      </c>
      <c r="M22" s="52" t="s">
        <v>177</v>
      </c>
      <c r="N22" s="56" t="s">
        <v>178</v>
      </c>
      <c r="O22" s="57" t="s">
        <v>327</v>
      </c>
      <c r="P22" s="54" t="s">
        <v>328</v>
      </c>
      <c r="Q22" s="61" t="s">
        <v>165</v>
      </c>
      <c r="R22" s="61" t="s">
        <v>166</v>
      </c>
      <c r="S22" s="52" t="s">
        <v>329</v>
      </c>
      <c r="T22" s="61" t="s">
        <v>168</v>
      </c>
      <c r="U22" s="61" t="s">
        <v>193</v>
      </c>
      <c r="V22" s="61">
        <v>120</v>
      </c>
      <c r="W22" s="52" t="s">
        <v>330</v>
      </c>
      <c r="X22" s="61" t="s">
        <v>331</v>
      </c>
      <c r="Y22" s="52"/>
      <c r="Z22" s="61"/>
      <c r="AA22" s="61"/>
      <c r="AB22" s="61"/>
      <c r="AC22" s="61"/>
      <c r="AD22" s="61"/>
      <c r="AE22" s="61">
        <v>3932</v>
      </c>
      <c r="AF22" s="61"/>
      <c r="AG22" s="61" t="s">
        <v>173</v>
      </c>
      <c r="AH22" s="61"/>
      <c r="AI22" s="61" t="s">
        <v>173</v>
      </c>
      <c r="AJ22" s="61"/>
      <c r="AK22" s="61" t="s">
        <v>173</v>
      </c>
      <c r="AL22" s="61"/>
      <c r="AM22" s="61"/>
      <c r="AN22" s="61"/>
      <c r="AO22" s="61"/>
      <c r="AP22" s="61"/>
      <c r="AQ22" s="61"/>
      <c r="AR22" s="115"/>
      <c r="AS22" s="61"/>
      <c r="AT22" s="63">
        <v>8000</v>
      </c>
      <c r="AU22" s="63">
        <v>2000</v>
      </c>
      <c r="AV22" s="63">
        <v>2000</v>
      </c>
      <c r="AW22" s="63">
        <v>2000</v>
      </c>
      <c r="AX22" s="63">
        <v>2000</v>
      </c>
      <c r="AY22" s="63">
        <v>8000</v>
      </c>
      <c r="AZ22" s="61"/>
      <c r="BA22" s="61"/>
      <c r="BB22" s="61"/>
      <c r="BC22" s="116"/>
      <c r="BD22" s="117">
        <v>0</v>
      </c>
      <c r="BE22" s="117">
        <v>0</v>
      </c>
      <c r="BF22" s="71"/>
      <c r="BG22" s="68">
        <f t="shared" si="79"/>
        <v>0</v>
      </c>
      <c r="BH22" s="69">
        <f t="shared" ref="BH22:BH23" si="91">+IF(BI22="SI",IFERROR((IF(BI22="SI",BE22,0)/AV22),"REVISAR"),0)</f>
        <v>0</v>
      </c>
      <c r="BI22" s="70" t="s">
        <v>174</v>
      </c>
      <c r="BJ22" s="71" t="s">
        <v>175</v>
      </c>
      <c r="BK22" s="98">
        <v>0</v>
      </c>
      <c r="BL22" s="75">
        <v>0</v>
      </c>
      <c r="BM22" s="71"/>
      <c r="BN22" s="68">
        <f t="shared" si="80"/>
        <v>0</v>
      </c>
      <c r="BO22" s="69">
        <f t="shared" ref="BO22:BO23" si="92">+IF(BP22="SI",IFERROR((IF(BP22="SI",BL22,0)/AV22),"REVISAR"),0)</f>
        <v>0</v>
      </c>
      <c r="BP22" s="70" t="s">
        <v>174</v>
      </c>
      <c r="BQ22" s="67" t="s">
        <v>175</v>
      </c>
      <c r="BR22" s="118">
        <v>0</v>
      </c>
      <c r="BS22" s="75">
        <v>0</v>
      </c>
      <c r="BT22" s="67" t="s">
        <v>332</v>
      </c>
      <c r="BU22" s="68">
        <f t="shared" si="81"/>
        <v>0</v>
      </c>
      <c r="BV22" s="69">
        <f t="shared" ref="BV22:BV23" si="93">+IF(BW22="SI",IFERROR((IF(BW22="SI",BS22,0)/AV22),"REVISAR"),0)</f>
        <v>0</v>
      </c>
      <c r="BW22" s="70" t="s">
        <v>318</v>
      </c>
      <c r="BX22" s="67" t="s">
        <v>333</v>
      </c>
      <c r="BY22" s="75">
        <v>0</v>
      </c>
      <c r="BZ22" s="75">
        <v>0</v>
      </c>
      <c r="CA22" s="71"/>
      <c r="CB22" s="68">
        <f t="shared" si="82"/>
        <v>0</v>
      </c>
      <c r="CC22" s="69">
        <f t="shared" ref="CC22:CC23" si="94">+IF(CD22="SI",IFERROR((IF(CD22="SI",BZ22,0)/AV22),"REVISAR"),0)</f>
        <v>0</v>
      </c>
      <c r="CD22" s="70" t="s">
        <v>174</v>
      </c>
      <c r="CE22" s="71" t="s">
        <v>175</v>
      </c>
      <c r="CF22" s="75">
        <f t="shared" ref="CF22:CG32" si="95">IF(CC22="SI",BY22,0)</f>
        <v>0</v>
      </c>
      <c r="CG22" s="75">
        <f t="shared" si="95"/>
        <v>0</v>
      </c>
      <c r="CH22" s="71"/>
      <c r="CI22" s="68">
        <f t="shared" si="83"/>
        <v>0</v>
      </c>
      <c r="CJ22" s="69">
        <f t="shared" ref="CJ22:CJ23" si="96">+IF(CK22="SI",IFERROR((IF(CK22="SI",CG22,0)/AV22),"REVISAR"),0)</f>
        <v>0</v>
      </c>
      <c r="CK22" s="70" t="s">
        <v>174</v>
      </c>
      <c r="CL22" s="71" t="s">
        <v>175</v>
      </c>
      <c r="CM22" s="75">
        <f t="shared" ref="CM22:CN32" si="97">IF(CJ22="SI",CF22,0)</f>
        <v>0</v>
      </c>
      <c r="CN22" s="75">
        <f t="shared" si="97"/>
        <v>0</v>
      </c>
      <c r="CO22" s="71"/>
      <c r="CP22" s="68">
        <f t="shared" si="84"/>
        <v>0</v>
      </c>
      <c r="CQ22" s="69">
        <f t="shared" ref="CQ22:CQ23" si="98">+IF(CR22="SI",IFERROR((IF(CR22="SI",CN22,0)/AV22),"REVISAR"),0)</f>
        <v>0</v>
      </c>
      <c r="CR22" s="70" t="s">
        <v>174</v>
      </c>
      <c r="CS22" s="71" t="s">
        <v>175</v>
      </c>
      <c r="CT22" s="75">
        <f t="shared" ref="CT22:CU25" si="99">IF(CQ22="SI",CM22,0)</f>
        <v>0</v>
      </c>
      <c r="CU22" s="75">
        <f>IF(CR22="SI",CN22,0)</f>
        <v>0</v>
      </c>
      <c r="CV22" s="71"/>
      <c r="CW22" s="68">
        <f t="shared" si="85"/>
        <v>0</v>
      </c>
      <c r="CX22" s="69">
        <f t="shared" ref="CX22:CX23" si="100">+IF(CY22="SI",IFERROR((IF(CY22="SI",CU22,0)/AV22),"REVISAR"),0)</f>
        <v>0</v>
      </c>
      <c r="CY22" s="70" t="s">
        <v>174</v>
      </c>
      <c r="CZ22" s="71" t="s">
        <v>175</v>
      </c>
      <c r="DA22" s="75">
        <f t="shared" ref="DA22:DB25" si="101">IF(CX22="SI",CT22,0)</f>
        <v>0</v>
      </c>
      <c r="DB22" s="75">
        <f>IF(CY22="SI",CU22,0)</f>
        <v>0</v>
      </c>
      <c r="DC22" s="71"/>
      <c r="DD22" s="68">
        <f t="shared" si="86"/>
        <v>0</v>
      </c>
      <c r="DE22" s="69">
        <f t="shared" ref="DE22:DE23" si="102">+IF(DF22="SI",IFERROR((IF(DF22="SI",DB22,0)/AV22),"REVISAR"),0)</f>
        <v>0</v>
      </c>
      <c r="DF22" s="70" t="s">
        <v>174</v>
      </c>
      <c r="DG22" s="71" t="s">
        <v>175</v>
      </c>
      <c r="DH22" s="75">
        <f t="shared" ref="DH22:DI32" si="103">IF(DE22="SI",DA22,0)</f>
        <v>0</v>
      </c>
      <c r="DI22" s="75">
        <f t="shared" si="103"/>
        <v>0</v>
      </c>
      <c r="DJ22" s="71"/>
      <c r="DK22" s="68">
        <f t="shared" si="87"/>
        <v>0</v>
      </c>
      <c r="DL22" s="69">
        <f t="shared" ref="DL22:DL23" si="104">+IF(DM22="SI",IFERROR((IF(DM22="SI",DI22,0)/AV22),"REVISAR"),0)</f>
        <v>0</v>
      </c>
      <c r="DM22" s="70" t="s">
        <v>174</v>
      </c>
      <c r="DN22" s="71" t="s">
        <v>175</v>
      </c>
      <c r="DO22" s="75">
        <f t="shared" ref="DO22:DP25" si="105">IF(DL22="SI",DH22,0)</f>
        <v>0</v>
      </c>
      <c r="DP22" s="75">
        <f t="shared" si="105"/>
        <v>0</v>
      </c>
      <c r="DQ22" s="71"/>
      <c r="DR22" s="68">
        <f t="shared" si="88"/>
        <v>0</v>
      </c>
      <c r="DS22" s="69">
        <f t="shared" ref="DS22:DS23" si="106">+IF(DT22="SI",IFERROR((IF(DT22="SI",DP22,0)/AV22),"REVISAR"),0)</f>
        <v>0</v>
      </c>
      <c r="DT22" s="70" t="s">
        <v>174</v>
      </c>
      <c r="DU22" s="71" t="s">
        <v>175</v>
      </c>
      <c r="DV22" s="75">
        <f t="shared" ref="DV22:DW32" si="107">IF(DS22="SI",DO22,0)</f>
        <v>0</v>
      </c>
      <c r="DW22" s="75">
        <f t="shared" si="107"/>
        <v>0</v>
      </c>
      <c r="DX22" s="71"/>
      <c r="DY22" s="68">
        <f t="shared" si="89"/>
        <v>0</v>
      </c>
      <c r="DZ22" s="69">
        <f t="shared" ref="DZ22:DZ23" si="108">+IF(EA22="SI",IFERROR((IF(EA22="SI",DW22,0)/AV22),"REVISAR"),0)</f>
        <v>0</v>
      </c>
      <c r="EA22" s="70" t="s">
        <v>174</v>
      </c>
      <c r="EB22" s="71" t="s">
        <v>175</v>
      </c>
      <c r="EC22" s="77">
        <f t="shared" si="67"/>
        <v>2000</v>
      </c>
      <c r="ED22" s="71"/>
      <c r="EE22" s="71"/>
      <c r="EF22" s="68">
        <f t="shared" si="90"/>
        <v>1</v>
      </c>
      <c r="EG22" s="69">
        <f t="shared" ref="EG22:EG23" si="109">+IF(EH22="SI",IFERROR((IF(EH22="SI",ED22,0)/AV22),"REVISAR"),0)</f>
        <v>0</v>
      </c>
      <c r="EH22" s="70" t="s">
        <v>174</v>
      </c>
      <c r="EI22" s="71" t="s">
        <v>175</v>
      </c>
      <c r="EJ22" s="80"/>
      <c r="EK22" s="78">
        <v>2024</v>
      </c>
      <c r="EL22" s="79" t="str">
        <f>+VLOOKUP(C22,[1]Listas_desplega!$AI$22:$AJ$44,2,0)</f>
        <v>DCE</v>
      </c>
      <c r="EM22" s="79" t="str">
        <f>+VLOOKUP(I22,[1]Listas_desplega!$BY$2:$BZ$7,2,0)</f>
        <v>T_2</v>
      </c>
      <c r="EN22" s="79" t="str">
        <f>+VLOOKUP(J22,[1]Listas_desplega!$BY$10:$BZ$23,2,0)</f>
        <v>T_2_C_2</v>
      </c>
      <c r="EO22" s="79" t="str">
        <f>+VLOOKUP(K22,[1]Listas_desplega!$BY$27:$BZ$54,2,0)</f>
        <v>T_2_C_2_ET_1</v>
      </c>
      <c r="EP22" s="79" t="str">
        <f>+VLOOKUP(L22,[1]Listas_desplega!$BY$57:$BZ$105,2,0)</f>
        <v>T_2_C_2_ET_1_CPT_8</v>
      </c>
      <c r="EQ22" s="80" t="str">
        <f>+VLOOKUP(M22,[1]Listas_desplega!$J$2:$K$11,2,FALSE)</f>
        <v>Eje_E_6</v>
      </c>
      <c r="ER22" s="80"/>
    </row>
    <row r="23" spans="1:150" s="81" customFormat="1" ht="15" customHeight="1" x14ac:dyDescent="0.25">
      <c r="A23" s="51" t="str">
        <f t="shared" si="18"/>
        <v>A.64P_VPBM_2024</v>
      </c>
      <c r="B23" s="52" t="s">
        <v>152</v>
      </c>
      <c r="C23" s="53" t="s">
        <v>324</v>
      </c>
      <c r="D23" s="53" t="s">
        <v>325</v>
      </c>
      <c r="E23" s="54" t="s">
        <v>154</v>
      </c>
      <c r="F23" s="54" t="s">
        <v>155</v>
      </c>
      <c r="G23" s="55" t="s">
        <v>156</v>
      </c>
      <c r="H23" s="54" t="s">
        <v>334</v>
      </c>
      <c r="I23" s="54" t="s">
        <v>158</v>
      </c>
      <c r="J23" s="52" t="s">
        <v>159</v>
      </c>
      <c r="K23" s="52" t="s">
        <v>160</v>
      </c>
      <c r="L23" s="52" t="s">
        <v>176</v>
      </c>
      <c r="M23" s="52" t="s">
        <v>177</v>
      </c>
      <c r="N23" s="56" t="s">
        <v>178</v>
      </c>
      <c r="O23" s="60" t="s">
        <v>335</v>
      </c>
      <c r="P23" s="54" t="s">
        <v>336</v>
      </c>
      <c r="Q23" s="61" t="s">
        <v>165</v>
      </c>
      <c r="R23" s="61" t="s">
        <v>166</v>
      </c>
      <c r="S23" s="54" t="s">
        <v>337</v>
      </c>
      <c r="T23" s="60" t="s">
        <v>168</v>
      </c>
      <c r="U23" s="60" t="s">
        <v>193</v>
      </c>
      <c r="V23" s="60">
        <v>120</v>
      </c>
      <c r="W23" s="54" t="s">
        <v>330</v>
      </c>
      <c r="X23" s="60" t="s">
        <v>331</v>
      </c>
      <c r="Y23" s="52"/>
      <c r="Z23" s="61"/>
      <c r="AA23" s="61"/>
      <c r="AB23" s="61"/>
      <c r="AC23" s="61"/>
      <c r="AD23" s="61"/>
      <c r="AE23" s="61">
        <v>3932</v>
      </c>
      <c r="AF23" s="61"/>
      <c r="AG23" s="61" t="s">
        <v>173</v>
      </c>
      <c r="AH23" s="60"/>
      <c r="AI23" s="60" t="s">
        <v>173</v>
      </c>
      <c r="AJ23" s="60"/>
      <c r="AK23" s="60" t="s">
        <v>173</v>
      </c>
      <c r="AL23" s="60"/>
      <c r="AM23" s="60"/>
      <c r="AN23" s="60"/>
      <c r="AO23" s="60"/>
      <c r="AP23" s="60"/>
      <c r="AQ23" s="60"/>
      <c r="AR23" s="62"/>
      <c r="AS23" s="60"/>
      <c r="AT23" s="63">
        <v>2500</v>
      </c>
      <c r="AU23" s="63">
        <v>500</v>
      </c>
      <c r="AV23" s="63">
        <v>500</v>
      </c>
      <c r="AW23" s="63">
        <v>500</v>
      </c>
      <c r="AX23" s="63">
        <v>500</v>
      </c>
      <c r="AY23" s="63">
        <v>2000</v>
      </c>
      <c r="AZ23" s="60"/>
      <c r="BA23" s="60"/>
      <c r="BB23" s="60"/>
      <c r="BC23" s="64"/>
      <c r="BD23" s="117">
        <v>0</v>
      </c>
      <c r="BE23" s="117">
        <v>0</v>
      </c>
      <c r="BF23" s="71"/>
      <c r="BG23" s="68">
        <f t="shared" si="79"/>
        <v>0</v>
      </c>
      <c r="BH23" s="69">
        <f t="shared" si="91"/>
        <v>0</v>
      </c>
      <c r="BI23" s="70" t="s">
        <v>174</v>
      </c>
      <c r="BJ23" s="71" t="s">
        <v>175</v>
      </c>
      <c r="BK23" s="98">
        <v>0</v>
      </c>
      <c r="BL23" s="75">
        <v>0</v>
      </c>
      <c r="BM23" s="71"/>
      <c r="BN23" s="68">
        <f t="shared" si="80"/>
        <v>0</v>
      </c>
      <c r="BO23" s="69">
        <f t="shared" si="92"/>
        <v>0</v>
      </c>
      <c r="BP23" s="70" t="s">
        <v>174</v>
      </c>
      <c r="BQ23" s="67" t="s">
        <v>175</v>
      </c>
      <c r="BR23" s="118">
        <v>0</v>
      </c>
      <c r="BS23" s="75">
        <v>0</v>
      </c>
      <c r="BT23" s="67" t="s">
        <v>338</v>
      </c>
      <c r="BU23" s="68">
        <f t="shared" si="81"/>
        <v>0</v>
      </c>
      <c r="BV23" s="69">
        <f t="shared" si="93"/>
        <v>0</v>
      </c>
      <c r="BW23" s="70" t="s">
        <v>318</v>
      </c>
      <c r="BX23" s="67" t="s">
        <v>333</v>
      </c>
      <c r="BY23" s="75">
        <v>0</v>
      </c>
      <c r="BZ23" s="75">
        <v>0</v>
      </c>
      <c r="CA23" s="71"/>
      <c r="CB23" s="68">
        <f t="shared" si="82"/>
        <v>0</v>
      </c>
      <c r="CC23" s="69">
        <f t="shared" si="94"/>
        <v>0</v>
      </c>
      <c r="CD23" s="70" t="s">
        <v>174</v>
      </c>
      <c r="CE23" s="71" t="s">
        <v>175</v>
      </c>
      <c r="CF23" s="75">
        <f t="shared" si="95"/>
        <v>0</v>
      </c>
      <c r="CG23" s="75">
        <f t="shared" si="95"/>
        <v>0</v>
      </c>
      <c r="CH23" s="71"/>
      <c r="CI23" s="68">
        <f t="shared" si="83"/>
        <v>0</v>
      </c>
      <c r="CJ23" s="69">
        <f t="shared" si="96"/>
        <v>0</v>
      </c>
      <c r="CK23" s="70" t="s">
        <v>174</v>
      </c>
      <c r="CL23" s="71" t="s">
        <v>175</v>
      </c>
      <c r="CM23" s="75">
        <f t="shared" si="97"/>
        <v>0</v>
      </c>
      <c r="CN23" s="75">
        <f t="shared" si="97"/>
        <v>0</v>
      </c>
      <c r="CO23" s="71"/>
      <c r="CP23" s="68">
        <f t="shared" si="84"/>
        <v>0</v>
      </c>
      <c r="CQ23" s="69">
        <f t="shared" si="98"/>
        <v>0</v>
      </c>
      <c r="CR23" s="70" t="s">
        <v>174</v>
      </c>
      <c r="CS23" s="71" t="s">
        <v>175</v>
      </c>
      <c r="CT23" s="75">
        <f t="shared" si="99"/>
        <v>0</v>
      </c>
      <c r="CU23" s="75">
        <f>IF(CR23="SI",CN23,0)</f>
        <v>0</v>
      </c>
      <c r="CV23" s="71"/>
      <c r="CW23" s="68">
        <f t="shared" si="85"/>
        <v>0</v>
      </c>
      <c r="CX23" s="69">
        <f t="shared" si="100"/>
        <v>0</v>
      </c>
      <c r="CY23" s="70" t="s">
        <v>174</v>
      </c>
      <c r="CZ23" s="71" t="s">
        <v>175</v>
      </c>
      <c r="DA23" s="75">
        <f t="shared" si="101"/>
        <v>0</v>
      </c>
      <c r="DB23" s="75">
        <f>IF(CY23="SI",CU23,0)</f>
        <v>0</v>
      </c>
      <c r="DC23" s="71"/>
      <c r="DD23" s="68">
        <f t="shared" si="86"/>
        <v>0</v>
      </c>
      <c r="DE23" s="69">
        <f t="shared" si="102"/>
        <v>0</v>
      </c>
      <c r="DF23" s="70" t="s">
        <v>174</v>
      </c>
      <c r="DG23" s="71" t="s">
        <v>175</v>
      </c>
      <c r="DH23" s="75">
        <f t="shared" si="103"/>
        <v>0</v>
      </c>
      <c r="DI23" s="75">
        <f t="shared" si="103"/>
        <v>0</v>
      </c>
      <c r="DJ23" s="71"/>
      <c r="DK23" s="68">
        <f t="shared" si="87"/>
        <v>0</v>
      </c>
      <c r="DL23" s="69">
        <f t="shared" si="104"/>
        <v>0</v>
      </c>
      <c r="DM23" s="70" t="s">
        <v>174</v>
      </c>
      <c r="DN23" s="71" t="s">
        <v>175</v>
      </c>
      <c r="DO23" s="75">
        <f t="shared" si="105"/>
        <v>0</v>
      </c>
      <c r="DP23" s="75">
        <f t="shared" si="105"/>
        <v>0</v>
      </c>
      <c r="DQ23" s="71"/>
      <c r="DR23" s="68">
        <f t="shared" si="88"/>
        <v>0</v>
      </c>
      <c r="DS23" s="69">
        <f t="shared" si="106"/>
        <v>0</v>
      </c>
      <c r="DT23" s="70" t="s">
        <v>174</v>
      </c>
      <c r="DU23" s="71" t="s">
        <v>175</v>
      </c>
      <c r="DV23" s="75">
        <f t="shared" si="107"/>
        <v>0</v>
      </c>
      <c r="DW23" s="75">
        <f t="shared" si="107"/>
        <v>0</v>
      </c>
      <c r="DX23" s="71"/>
      <c r="DY23" s="68">
        <f t="shared" si="89"/>
        <v>0</v>
      </c>
      <c r="DZ23" s="69">
        <f t="shared" si="108"/>
        <v>0</v>
      </c>
      <c r="EA23" s="70" t="s">
        <v>174</v>
      </c>
      <c r="EB23" s="71" t="s">
        <v>175</v>
      </c>
      <c r="EC23" s="77">
        <f t="shared" si="67"/>
        <v>500</v>
      </c>
      <c r="ED23" s="71"/>
      <c r="EE23" s="71"/>
      <c r="EF23" s="68">
        <f t="shared" si="90"/>
        <v>1</v>
      </c>
      <c r="EG23" s="69">
        <f t="shared" si="109"/>
        <v>0</v>
      </c>
      <c r="EH23" s="70" t="s">
        <v>174</v>
      </c>
      <c r="EI23" s="71" t="s">
        <v>175</v>
      </c>
      <c r="EJ23" s="80"/>
      <c r="EK23" s="78">
        <v>2024</v>
      </c>
      <c r="EL23" s="79" t="str">
        <f>+VLOOKUP(C23,[1]Listas_desplega!$AI$22:$AJ$44,2,0)</f>
        <v>DCE</v>
      </c>
      <c r="EM23" s="79" t="str">
        <f>+VLOOKUP(I23,[1]Listas_desplega!$BY$2:$BZ$7,2,0)</f>
        <v>T_2</v>
      </c>
      <c r="EN23" s="79" t="str">
        <f>+VLOOKUP(J23,[1]Listas_desplega!$BY$10:$BZ$23,2,0)</f>
        <v>T_2_C_2</v>
      </c>
      <c r="EO23" s="79" t="str">
        <f>+VLOOKUP(K23,[1]Listas_desplega!$BY$27:$BZ$54,2,0)</f>
        <v>T_2_C_2_ET_1</v>
      </c>
      <c r="EP23" s="79" t="str">
        <f>+VLOOKUP(L23,[1]Listas_desplega!$BY$57:$BZ$105,2,0)</f>
        <v>T_2_C_2_ET_1_CPT_8</v>
      </c>
      <c r="EQ23" s="80" t="str">
        <f>+VLOOKUP(M23,[1]Listas_desplega!$J$2:$K$11,2,FALSE)</f>
        <v>Eje_E_6</v>
      </c>
      <c r="ER23" s="80"/>
    </row>
    <row r="24" spans="1:150" s="81" customFormat="1" ht="15" customHeight="1" x14ac:dyDescent="0.25">
      <c r="A24" s="51" t="str">
        <f t="shared" si="18"/>
        <v>A.40_VPBM_2024</v>
      </c>
      <c r="B24" s="52" t="s">
        <v>152</v>
      </c>
      <c r="C24" s="53" t="s">
        <v>324</v>
      </c>
      <c r="D24" s="53" t="s">
        <v>325</v>
      </c>
      <c r="E24" s="54" t="s">
        <v>154</v>
      </c>
      <c r="F24" s="54" t="s">
        <v>155</v>
      </c>
      <c r="G24" s="55" t="s">
        <v>156</v>
      </c>
      <c r="H24" s="54" t="s">
        <v>334</v>
      </c>
      <c r="I24" s="54" t="s">
        <v>158</v>
      </c>
      <c r="J24" s="54" t="s">
        <v>159</v>
      </c>
      <c r="K24" s="54" t="s">
        <v>160</v>
      </c>
      <c r="L24" s="54" t="s">
        <v>176</v>
      </c>
      <c r="M24" s="52" t="s">
        <v>208</v>
      </c>
      <c r="N24" s="56" t="s">
        <v>339</v>
      </c>
      <c r="O24" s="60" t="s">
        <v>340</v>
      </c>
      <c r="P24" s="54" t="s">
        <v>341</v>
      </c>
      <c r="Q24" s="61" t="s">
        <v>165</v>
      </c>
      <c r="R24" s="61" t="s">
        <v>263</v>
      </c>
      <c r="S24" s="54" t="s">
        <v>342</v>
      </c>
      <c r="T24" s="60" t="s">
        <v>181</v>
      </c>
      <c r="U24" s="60" t="s">
        <v>193</v>
      </c>
      <c r="V24" s="60">
        <v>120</v>
      </c>
      <c r="W24" s="54" t="s">
        <v>343</v>
      </c>
      <c r="X24" s="60" t="s">
        <v>331</v>
      </c>
      <c r="Y24" s="52"/>
      <c r="Z24" s="61"/>
      <c r="AA24" s="61"/>
      <c r="AB24" s="61"/>
      <c r="AC24" s="61"/>
      <c r="AD24" s="61"/>
      <c r="AE24" s="61"/>
      <c r="AF24" s="61"/>
      <c r="AG24" s="61"/>
      <c r="AH24" s="60"/>
      <c r="AI24" s="60" t="s">
        <v>173</v>
      </c>
      <c r="AJ24" s="60" t="s">
        <v>344</v>
      </c>
      <c r="AK24" s="60" t="s">
        <v>173</v>
      </c>
      <c r="AL24" s="60"/>
      <c r="AM24" s="60"/>
      <c r="AN24" s="60"/>
      <c r="AO24" s="60"/>
      <c r="AP24" s="60"/>
      <c r="AQ24" s="60"/>
      <c r="AR24" s="62"/>
      <c r="AS24" s="60"/>
      <c r="AT24" s="63">
        <v>9.1999999999999993</v>
      </c>
      <c r="AU24" s="63">
        <v>10.7</v>
      </c>
      <c r="AV24" s="63">
        <v>12.2</v>
      </c>
      <c r="AW24" s="63">
        <v>13.7</v>
      </c>
      <c r="AX24" s="63">
        <v>15.2</v>
      </c>
      <c r="AY24" s="63">
        <v>15.2</v>
      </c>
      <c r="AZ24" s="119"/>
      <c r="BA24" s="119"/>
      <c r="BB24" s="119"/>
      <c r="BC24" s="120"/>
      <c r="BD24" s="117">
        <v>0</v>
      </c>
      <c r="BE24" s="117">
        <v>0</v>
      </c>
      <c r="BF24" s="71"/>
      <c r="BG24" s="100">
        <f t="shared" ref="BG24:BG25" si="110">IFERROR(((BD24-$AT24)/($AV24-$AT24)),0)</f>
        <v>-3.0666666666666664</v>
      </c>
      <c r="BH24" s="69">
        <f t="shared" ref="BH24:BH25" si="111">+IF(BI24="SI",IFERROR((((IF(BI24="SI",(BE24-AS24),0)))/(AT24-AS24)),"REVISAR"),0)</f>
        <v>0</v>
      </c>
      <c r="BI24" s="70" t="s">
        <v>174</v>
      </c>
      <c r="BJ24" s="71" t="s">
        <v>175</v>
      </c>
      <c r="BK24" s="121">
        <v>0</v>
      </c>
      <c r="BL24" s="75">
        <v>0</v>
      </c>
      <c r="BM24" s="71"/>
      <c r="BN24" s="100">
        <f t="shared" ref="BN24:BN25" si="112">IFERROR(((BK24-$AT24)/($AV24-$AT24)),0)</f>
        <v>-3.0666666666666664</v>
      </c>
      <c r="BO24" s="69">
        <f t="shared" ref="BO24:BO25" si="113">+IF(BP24="SI",IFERROR((((IF(BP24="SI",(BL24-AS24),0)))/(AT24-AS24)),"REVISAR"),0)</f>
        <v>0</v>
      </c>
      <c r="BP24" s="70" t="s">
        <v>174</v>
      </c>
      <c r="BQ24" s="67" t="s">
        <v>175</v>
      </c>
      <c r="BR24" s="118">
        <v>0</v>
      </c>
      <c r="BS24" s="75">
        <v>0</v>
      </c>
      <c r="BT24" s="67" t="s">
        <v>345</v>
      </c>
      <c r="BU24" s="100">
        <f t="shared" ref="BU24:BU25" si="114">IFERROR(((BR24-$AT24)/($AV24-$AT24)),0)</f>
        <v>-3.0666666666666664</v>
      </c>
      <c r="BV24" s="69">
        <f t="shared" ref="BV24:BV25" si="115">+IF(BW24="SI",IFERROR((((IF(BW24="SI",(BS24-AS24),0)))/(AT24-AS24)),"REVISAR"),0)</f>
        <v>0</v>
      </c>
      <c r="BW24" s="70" t="s">
        <v>205</v>
      </c>
      <c r="BX24" s="67" t="s">
        <v>346</v>
      </c>
      <c r="BY24" s="75">
        <v>0</v>
      </c>
      <c r="BZ24" s="75">
        <v>0</v>
      </c>
      <c r="CA24" s="71"/>
      <c r="CB24" s="100">
        <f t="shared" ref="CB24:CB25" si="116">IFERROR(((BY24-$AT24)/($AV24-$AT24)),0)</f>
        <v>-3.0666666666666664</v>
      </c>
      <c r="CC24" s="69">
        <f t="shared" ref="CC24:CC25" si="117">+IF(CD24="SI",IFERROR((((IF(CD24="SI",(BZ24-AS24),0)))/(AT24-AS24)),"REVISAR"),0)</f>
        <v>0</v>
      </c>
      <c r="CD24" s="70" t="s">
        <v>174</v>
      </c>
      <c r="CE24" s="71" t="s">
        <v>175</v>
      </c>
      <c r="CF24" s="75">
        <f t="shared" si="95"/>
        <v>0</v>
      </c>
      <c r="CG24" s="75">
        <f t="shared" si="95"/>
        <v>0</v>
      </c>
      <c r="CH24" s="71"/>
      <c r="CI24" s="100">
        <f t="shared" ref="CI24:CI25" si="118">IFERROR(((CF24-$AT24)/($AV24-$AT24)),0)</f>
        <v>-3.0666666666666664</v>
      </c>
      <c r="CJ24" s="69">
        <f t="shared" ref="CJ24:CJ25" si="119">+IF(CK24="SI",IFERROR((((IF(CK24="SI",(CG24-AS24),0)))/(AT24-AS24)),"REVISAR"),0)</f>
        <v>0</v>
      </c>
      <c r="CK24" s="70" t="s">
        <v>174</v>
      </c>
      <c r="CL24" s="71" t="s">
        <v>175</v>
      </c>
      <c r="CM24" s="75">
        <f t="shared" si="97"/>
        <v>0</v>
      </c>
      <c r="CN24" s="75">
        <f>IF(CK24="SI",CG24,0)</f>
        <v>0</v>
      </c>
      <c r="CO24" s="71"/>
      <c r="CP24" s="100">
        <f t="shared" ref="CP24:CP25" si="120">IFERROR(((CM24-$AT24)/($AV24-$AT24)),0)</f>
        <v>-3.0666666666666664</v>
      </c>
      <c r="CQ24" s="69">
        <f t="shared" ref="CQ24:CQ25" si="121">+IF(CR24="SI",IFERROR((((IF(CR24="SI",(CN24-AS24),0)))/(AT24-AS24)),"REVISAR"),0)</f>
        <v>0</v>
      </c>
      <c r="CR24" s="70" t="s">
        <v>174</v>
      </c>
      <c r="CS24" s="71" t="s">
        <v>175</v>
      </c>
      <c r="CT24" s="75">
        <f t="shared" si="99"/>
        <v>0</v>
      </c>
      <c r="CU24" s="75">
        <f t="shared" si="99"/>
        <v>0</v>
      </c>
      <c r="CV24" s="71"/>
      <c r="CW24" s="100">
        <f t="shared" ref="CW24:CW25" si="122">IFERROR(((CT24-$AT24)/($AV24-$AT24)),0)</f>
        <v>-3.0666666666666664</v>
      </c>
      <c r="CX24" s="69">
        <f t="shared" ref="CX24:CX25" si="123">+IF(CY24="SI",IFERROR((((IF(CY24="SI",(CU24-AS24),0)))/(AT24-AS24)),"REVISAR"),0)</f>
        <v>0</v>
      </c>
      <c r="CY24" s="70" t="s">
        <v>174</v>
      </c>
      <c r="CZ24" s="71" t="s">
        <v>175</v>
      </c>
      <c r="DA24" s="75">
        <f t="shared" si="101"/>
        <v>0</v>
      </c>
      <c r="DB24" s="75">
        <f t="shared" si="101"/>
        <v>0</v>
      </c>
      <c r="DC24" s="71"/>
      <c r="DD24" s="100">
        <f t="shared" ref="DD24:DD25" si="124">IFERROR(((DA24-$AT24)/($AV24-$AT24)),0)</f>
        <v>-3.0666666666666664</v>
      </c>
      <c r="DE24" s="69">
        <f t="shared" ref="DE24:DE25" si="125">+IF(DF24="SI",IFERROR((((IF(DF24="SI",(DB24-AS24),0)))/(AT24-AS24)),"REVISAR"),0)</f>
        <v>0</v>
      </c>
      <c r="DF24" s="70" t="s">
        <v>174</v>
      </c>
      <c r="DG24" s="71" t="s">
        <v>175</v>
      </c>
      <c r="DH24" s="75">
        <f t="shared" si="103"/>
        <v>0</v>
      </c>
      <c r="DI24" s="75">
        <f t="shared" si="103"/>
        <v>0</v>
      </c>
      <c r="DJ24" s="71"/>
      <c r="DK24" s="100">
        <f t="shared" ref="DK24:DK25" si="126">IFERROR(((DH24-$AT24)/($AV24-$AT24)),0)</f>
        <v>-3.0666666666666664</v>
      </c>
      <c r="DL24" s="69">
        <f t="shared" ref="DL24:DL25" si="127">+IF(DM24="SI",IFERROR((((IF(DM24="SI",(DI24-AS24),0)))/(AT24-AS24)),"REVISAR"),0)</f>
        <v>0</v>
      </c>
      <c r="DM24" s="70" t="s">
        <v>174</v>
      </c>
      <c r="DN24" s="71" t="s">
        <v>175</v>
      </c>
      <c r="DO24" s="75">
        <f t="shared" si="105"/>
        <v>0</v>
      </c>
      <c r="DP24" s="75">
        <f t="shared" si="105"/>
        <v>0</v>
      </c>
      <c r="DQ24" s="71"/>
      <c r="DR24" s="100">
        <f t="shared" ref="DR24:DR25" si="128">IFERROR(((DO24-$AT24)/($AV24-$AT24)),0)</f>
        <v>-3.0666666666666664</v>
      </c>
      <c r="DS24" s="69">
        <f t="shared" ref="DS24:DS25" si="129">+IF(DT24="SI",IFERROR((((IF(DT24="SI",(DP24-AS24),0)))/(AT24-AS24)),"REVISAR"),0)</f>
        <v>0</v>
      </c>
      <c r="DT24" s="70" t="s">
        <v>174</v>
      </c>
      <c r="DU24" s="71" t="s">
        <v>175</v>
      </c>
      <c r="DV24" s="75">
        <f t="shared" si="107"/>
        <v>0</v>
      </c>
      <c r="DW24" s="75">
        <f t="shared" si="107"/>
        <v>0</v>
      </c>
      <c r="DX24" s="71"/>
      <c r="DY24" s="100">
        <f t="shared" ref="DY24:DY25" si="130">IFERROR(((DV24-$AT24)/($AV24-$AT24)),0)</f>
        <v>-3.0666666666666664</v>
      </c>
      <c r="DZ24" s="69">
        <f t="shared" ref="DZ24:DZ25" si="131">+IF(EA24="SI",IFERROR((((IF(EA24="SI",(DW24-AS24),0)))/(AT24-AS24)),"REVISAR"),0)</f>
        <v>0</v>
      </c>
      <c r="EA24" s="70" t="s">
        <v>174</v>
      </c>
      <c r="EB24" s="71" t="s">
        <v>175</v>
      </c>
      <c r="EC24" s="77">
        <f t="shared" si="67"/>
        <v>12.2</v>
      </c>
      <c r="ED24" s="71"/>
      <c r="EE24" s="71"/>
      <c r="EF24" s="100">
        <f t="shared" ref="EF24:EF25" si="132">IFERROR(((EC24-$AT24)/($AV24-$AT24)),0)</f>
        <v>1</v>
      </c>
      <c r="EG24" s="69">
        <f t="shared" ref="EG24:EG25" si="133">+IF(EH24="SI",IFERROR((((IF(EH24="SI",(ED24-AS24),0)))/(AT24-AS24)),"REVISAR"),0)</f>
        <v>0</v>
      </c>
      <c r="EH24" s="70" t="s">
        <v>174</v>
      </c>
      <c r="EI24" s="71" t="s">
        <v>175</v>
      </c>
      <c r="EJ24" s="80"/>
      <c r="EK24" s="78">
        <v>2024</v>
      </c>
      <c r="EL24" s="79" t="str">
        <f>+VLOOKUP(C24,[1]Listas_desplega!$AI$22:$AJ$44,2,0)</f>
        <v>DCE</v>
      </c>
      <c r="EM24" s="79" t="str">
        <f>+VLOOKUP(I24,[1]Listas_desplega!$BY$2:$BZ$7,2,0)</f>
        <v>T_2</v>
      </c>
      <c r="EN24" s="79" t="str">
        <f>+VLOOKUP(J24,[1]Listas_desplega!$BY$10:$BZ$23,2,0)</f>
        <v>T_2_C_2</v>
      </c>
      <c r="EO24" s="79" t="str">
        <f>+VLOOKUP(K24,[1]Listas_desplega!$BY$27:$BZ$54,2,0)</f>
        <v>T_2_C_2_ET_1</v>
      </c>
      <c r="EP24" s="79" t="str">
        <f>+VLOOKUP(L24,[1]Listas_desplega!$BY$57:$BZ$105,2,0)</f>
        <v>T_2_C_2_ET_1_CPT_8</v>
      </c>
      <c r="EQ24" s="80" t="str">
        <f>+VLOOKUP(M24,[1]Listas_desplega!$J$2:$K$11,2,FALSE)</f>
        <v>Eje_E_3</v>
      </c>
      <c r="ER24" s="80"/>
    </row>
    <row r="25" spans="1:150" s="81" customFormat="1" ht="15" customHeight="1" x14ac:dyDescent="0.25">
      <c r="A25" s="51" t="str">
        <f t="shared" si="18"/>
        <v>A.40P_VPBM_2024</v>
      </c>
      <c r="B25" s="52" t="s">
        <v>152</v>
      </c>
      <c r="C25" s="53" t="s">
        <v>324</v>
      </c>
      <c r="D25" s="53" t="s">
        <v>325</v>
      </c>
      <c r="E25" s="54" t="s">
        <v>154</v>
      </c>
      <c r="F25" s="54" t="s">
        <v>155</v>
      </c>
      <c r="G25" s="55" t="s">
        <v>156</v>
      </c>
      <c r="H25" s="54" t="s">
        <v>334</v>
      </c>
      <c r="I25" s="54" t="s">
        <v>158</v>
      </c>
      <c r="J25" s="54" t="s">
        <v>159</v>
      </c>
      <c r="K25" s="54" t="s">
        <v>160</v>
      </c>
      <c r="L25" s="54" t="s">
        <v>176</v>
      </c>
      <c r="M25" s="52" t="s">
        <v>208</v>
      </c>
      <c r="N25" s="56" t="s">
        <v>339</v>
      </c>
      <c r="O25" s="60" t="s">
        <v>347</v>
      </c>
      <c r="P25" s="54" t="s">
        <v>348</v>
      </c>
      <c r="Q25" s="61" t="s">
        <v>165</v>
      </c>
      <c r="R25" s="61" t="s">
        <v>263</v>
      </c>
      <c r="S25" s="54" t="s">
        <v>349</v>
      </c>
      <c r="T25" s="60" t="s">
        <v>181</v>
      </c>
      <c r="U25" s="60" t="s">
        <v>193</v>
      </c>
      <c r="V25" s="60">
        <v>120</v>
      </c>
      <c r="W25" s="54" t="s">
        <v>343</v>
      </c>
      <c r="X25" s="60" t="s">
        <v>331</v>
      </c>
      <c r="Y25" s="52"/>
      <c r="Z25" s="61"/>
      <c r="AA25" s="61"/>
      <c r="AB25" s="61"/>
      <c r="AC25" s="61"/>
      <c r="AD25" s="61"/>
      <c r="AE25" s="61"/>
      <c r="AF25" s="61"/>
      <c r="AG25" s="61"/>
      <c r="AH25" s="60"/>
      <c r="AI25" s="60" t="s">
        <v>173</v>
      </c>
      <c r="AJ25" s="60" t="s">
        <v>344</v>
      </c>
      <c r="AK25" s="60" t="s">
        <v>173</v>
      </c>
      <c r="AL25" s="60"/>
      <c r="AM25" s="60"/>
      <c r="AN25" s="60"/>
      <c r="AO25" s="60"/>
      <c r="AP25" s="60"/>
      <c r="AQ25" s="60"/>
      <c r="AR25" s="62"/>
      <c r="AS25" s="60"/>
      <c r="AT25" s="63">
        <v>18.899999999999999</v>
      </c>
      <c r="AU25" s="63">
        <v>21.9</v>
      </c>
      <c r="AV25" s="63">
        <v>25.9</v>
      </c>
      <c r="AW25" s="63">
        <v>28.9</v>
      </c>
      <c r="AX25" s="63">
        <v>31</v>
      </c>
      <c r="AY25" s="63">
        <v>31</v>
      </c>
      <c r="AZ25" s="119"/>
      <c r="BA25" s="119"/>
      <c r="BB25" s="119"/>
      <c r="BC25" s="120"/>
      <c r="BD25" s="117">
        <v>0</v>
      </c>
      <c r="BE25" s="117">
        <v>0</v>
      </c>
      <c r="BF25" s="71"/>
      <c r="BG25" s="100">
        <f t="shared" si="110"/>
        <v>-2.6999999999999997</v>
      </c>
      <c r="BH25" s="69">
        <f t="shared" si="111"/>
        <v>0</v>
      </c>
      <c r="BI25" s="70" t="s">
        <v>174</v>
      </c>
      <c r="BJ25" s="71" t="s">
        <v>175</v>
      </c>
      <c r="BK25" s="121">
        <v>0</v>
      </c>
      <c r="BL25" s="75">
        <v>0</v>
      </c>
      <c r="BM25" s="71"/>
      <c r="BN25" s="100">
        <f t="shared" si="112"/>
        <v>-2.6999999999999997</v>
      </c>
      <c r="BO25" s="69">
        <f t="shared" si="113"/>
        <v>0</v>
      </c>
      <c r="BP25" s="70" t="s">
        <v>174</v>
      </c>
      <c r="BQ25" s="67" t="s">
        <v>175</v>
      </c>
      <c r="BR25" s="118">
        <v>0</v>
      </c>
      <c r="BS25" s="75">
        <v>0</v>
      </c>
      <c r="BT25" s="67" t="s">
        <v>350</v>
      </c>
      <c r="BU25" s="100">
        <f t="shared" si="114"/>
        <v>-2.6999999999999997</v>
      </c>
      <c r="BV25" s="69">
        <f t="shared" si="115"/>
        <v>0</v>
      </c>
      <c r="BW25" s="70" t="s">
        <v>205</v>
      </c>
      <c r="BX25" s="67" t="s">
        <v>351</v>
      </c>
      <c r="BY25" s="75">
        <v>0</v>
      </c>
      <c r="BZ25" s="75">
        <v>0</v>
      </c>
      <c r="CA25" s="71"/>
      <c r="CB25" s="100">
        <f t="shared" si="116"/>
        <v>-2.6999999999999997</v>
      </c>
      <c r="CC25" s="69">
        <f t="shared" si="117"/>
        <v>0</v>
      </c>
      <c r="CD25" s="70" t="s">
        <v>174</v>
      </c>
      <c r="CE25" s="71" t="s">
        <v>175</v>
      </c>
      <c r="CF25" s="75">
        <f t="shared" si="95"/>
        <v>0</v>
      </c>
      <c r="CG25" s="75">
        <f t="shared" si="95"/>
        <v>0</v>
      </c>
      <c r="CH25" s="71"/>
      <c r="CI25" s="100">
        <f t="shared" si="118"/>
        <v>-2.6999999999999997</v>
      </c>
      <c r="CJ25" s="69">
        <f t="shared" si="119"/>
        <v>0</v>
      </c>
      <c r="CK25" s="70" t="s">
        <v>174</v>
      </c>
      <c r="CL25" s="71" t="s">
        <v>175</v>
      </c>
      <c r="CM25" s="75">
        <f t="shared" si="97"/>
        <v>0</v>
      </c>
      <c r="CN25" s="75">
        <f>IF(CK25="SI",CG25,0)</f>
        <v>0</v>
      </c>
      <c r="CO25" s="71"/>
      <c r="CP25" s="100">
        <f t="shared" si="120"/>
        <v>-2.6999999999999997</v>
      </c>
      <c r="CQ25" s="69">
        <f t="shared" si="121"/>
        <v>0</v>
      </c>
      <c r="CR25" s="70" t="s">
        <v>174</v>
      </c>
      <c r="CS25" s="71" t="s">
        <v>175</v>
      </c>
      <c r="CT25" s="75">
        <f t="shared" si="99"/>
        <v>0</v>
      </c>
      <c r="CU25" s="75">
        <f t="shared" si="99"/>
        <v>0</v>
      </c>
      <c r="CV25" s="71"/>
      <c r="CW25" s="100">
        <f t="shared" si="122"/>
        <v>-2.6999999999999997</v>
      </c>
      <c r="CX25" s="69">
        <f t="shared" si="123"/>
        <v>0</v>
      </c>
      <c r="CY25" s="70" t="s">
        <v>174</v>
      </c>
      <c r="CZ25" s="71" t="s">
        <v>175</v>
      </c>
      <c r="DA25" s="75">
        <f t="shared" si="101"/>
        <v>0</v>
      </c>
      <c r="DB25" s="75">
        <f t="shared" si="101"/>
        <v>0</v>
      </c>
      <c r="DC25" s="71"/>
      <c r="DD25" s="100">
        <f t="shared" si="124"/>
        <v>-2.6999999999999997</v>
      </c>
      <c r="DE25" s="69">
        <f t="shared" si="125"/>
        <v>0</v>
      </c>
      <c r="DF25" s="70" t="s">
        <v>174</v>
      </c>
      <c r="DG25" s="71" t="s">
        <v>175</v>
      </c>
      <c r="DH25" s="75">
        <f t="shared" si="103"/>
        <v>0</v>
      </c>
      <c r="DI25" s="75">
        <f t="shared" si="103"/>
        <v>0</v>
      </c>
      <c r="DJ25" s="71"/>
      <c r="DK25" s="100">
        <f t="shared" si="126"/>
        <v>-2.6999999999999997</v>
      </c>
      <c r="DL25" s="69">
        <f t="shared" si="127"/>
        <v>0</v>
      </c>
      <c r="DM25" s="70" t="s">
        <v>174</v>
      </c>
      <c r="DN25" s="71" t="s">
        <v>175</v>
      </c>
      <c r="DO25" s="75">
        <f t="shared" si="105"/>
        <v>0</v>
      </c>
      <c r="DP25" s="75">
        <f t="shared" si="105"/>
        <v>0</v>
      </c>
      <c r="DQ25" s="71"/>
      <c r="DR25" s="100">
        <f t="shared" si="128"/>
        <v>-2.6999999999999997</v>
      </c>
      <c r="DS25" s="69">
        <f t="shared" si="129"/>
        <v>0</v>
      </c>
      <c r="DT25" s="70" t="s">
        <v>174</v>
      </c>
      <c r="DU25" s="71" t="s">
        <v>175</v>
      </c>
      <c r="DV25" s="75">
        <f t="shared" si="107"/>
        <v>0</v>
      </c>
      <c r="DW25" s="75">
        <f t="shared" si="107"/>
        <v>0</v>
      </c>
      <c r="DX25" s="71"/>
      <c r="DY25" s="100">
        <f t="shared" si="130"/>
        <v>-2.6999999999999997</v>
      </c>
      <c r="DZ25" s="69">
        <f t="shared" si="131"/>
        <v>0</v>
      </c>
      <c r="EA25" s="70" t="s">
        <v>174</v>
      </c>
      <c r="EB25" s="71" t="s">
        <v>175</v>
      </c>
      <c r="EC25" s="77">
        <f t="shared" si="67"/>
        <v>25.9</v>
      </c>
      <c r="ED25" s="71"/>
      <c r="EE25" s="71"/>
      <c r="EF25" s="100">
        <f t="shared" si="132"/>
        <v>1</v>
      </c>
      <c r="EG25" s="69">
        <f t="shared" si="133"/>
        <v>0</v>
      </c>
      <c r="EH25" s="70" t="s">
        <v>174</v>
      </c>
      <c r="EI25" s="71" t="s">
        <v>175</v>
      </c>
      <c r="EJ25" s="80"/>
      <c r="EK25" s="78">
        <v>2024</v>
      </c>
      <c r="EL25" s="79" t="str">
        <f>+VLOOKUP(C25,[1]Listas_desplega!$AI$22:$AJ$44,2,0)</f>
        <v>DCE</v>
      </c>
      <c r="EM25" s="79" t="str">
        <f>+VLOOKUP(I25,[1]Listas_desplega!$BY$2:$BZ$7,2,0)</f>
        <v>T_2</v>
      </c>
      <c r="EN25" s="79" t="str">
        <f>+VLOOKUP(J25,[1]Listas_desplega!$BY$10:$BZ$23,2,0)</f>
        <v>T_2_C_2</v>
      </c>
      <c r="EO25" s="79" t="str">
        <f>+VLOOKUP(K25,[1]Listas_desplega!$BY$27:$BZ$54,2,0)</f>
        <v>T_2_C_2_ET_1</v>
      </c>
      <c r="EP25" s="79" t="str">
        <f>+VLOOKUP(L25,[1]Listas_desplega!$BY$57:$BZ$105,2,0)</f>
        <v>T_2_C_2_ET_1_CPT_8</v>
      </c>
      <c r="EQ25" s="80" t="str">
        <f>+VLOOKUP(M25,[1]Listas_desplega!$J$2:$K$11,2,FALSE)</f>
        <v>Eje_E_3</v>
      </c>
      <c r="ER25" s="80"/>
    </row>
    <row r="26" spans="1:150" s="81" customFormat="1" ht="15" customHeight="1" x14ac:dyDescent="0.25">
      <c r="A26" s="51" t="str">
        <f t="shared" si="18"/>
        <v>A.57_VPBM_2024</v>
      </c>
      <c r="B26" s="52" t="s">
        <v>152</v>
      </c>
      <c r="C26" s="53" t="s">
        <v>324</v>
      </c>
      <c r="D26" s="53" t="s">
        <v>325</v>
      </c>
      <c r="E26" s="54" t="s">
        <v>154</v>
      </c>
      <c r="F26" s="54" t="s">
        <v>155</v>
      </c>
      <c r="G26" s="55" t="s">
        <v>156</v>
      </c>
      <c r="H26" s="54" t="s">
        <v>352</v>
      </c>
      <c r="I26" s="54" t="s">
        <v>158</v>
      </c>
      <c r="J26" s="52" t="s">
        <v>159</v>
      </c>
      <c r="K26" s="52" t="s">
        <v>160</v>
      </c>
      <c r="L26" s="52" t="s">
        <v>176</v>
      </c>
      <c r="M26" s="52" t="s">
        <v>177</v>
      </c>
      <c r="N26" s="56" t="s">
        <v>178</v>
      </c>
      <c r="O26" s="60" t="s">
        <v>353</v>
      </c>
      <c r="P26" s="54" t="s">
        <v>354</v>
      </c>
      <c r="Q26" s="61" t="s">
        <v>165</v>
      </c>
      <c r="R26" s="61" t="s">
        <v>212</v>
      </c>
      <c r="S26" s="54" t="s">
        <v>355</v>
      </c>
      <c r="T26" s="60" t="s">
        <v>181</v>
      </c>
      <c r="U26" s="60" t="s">
        <v>169</v>
      </c>
      <c r="V26" s="60">
        <v>120</v>
      </c>
      <c r="W26" s="54" t="s">
        <v>356</v>
      </c>
      <c r="X26" s="60" t="s">
        <v>331</v>
      </c>
      <c r="Y26" s="52"/>
      <c r="Z26" s="61"/>
      <c r="AA26" s="61"/>
      <c r="AB26" s="61"/>
      <c r="AC26" s="61"/>
      <c r="AD26" s="61"/>
      <c r="AE26" s="61"/>
      <c r="AF26" s="61"/>
      <c r="AG26" s="61"/>
      <c r="AH26" s="60"/>
      <c r="AI26" s="60"/>
      <c r="AJ26" s="60"/>
      <c r="AK26" s="60"/>
      <c r="AL26" s="60"/>
      <c r="AM26" s="60"/>
      <c r="AN26" s="60"/>
      <c r="AO26" s="60"/>
      <c r="AP26" s="60"/>
      <c r="AQ26" s="60"/>
      <c r="AR26" s="62"/>
      <c r="AS26" s="60"/>
      <c r="AT26" s="63">
        <v>100</v>
      </c>
      <c r="AU26" s="63">
        <v>100</v>
      </c>
      <c r="AV26" s="63">
        <v>100</v>
      </c>
      <c r="AW26" s="63">
        <v>100</v>
      </c>
      <c r="AX26" s="63">
        <v>100</v>
      </c>
      <c r="AY26" s="63">
        <v>100</v>
      </c>
      <c r="AZ26" s="119"/>
      <c r="BA26" s="119"/>
      <c r="BB26" s="119"/>
      <c r="BC26" s="120"/>
      <c r="BD26" s="117">
        <v>0</v>
      </c>
      <c r="BE26" s="117">
        <v>0</v>
      </c>
      <c r="BF26" s="71"/>
      <c r="BG26" s="68">
        <f>IFERROR(BD26/AV26,0)</f>
        <v>0</v>
      </c>
      <c r="BH26" s="69">
        <f t="shared" ref="BH26" si="134">+IF(BI26="SI",IFERROR((IF(BI26="SI",BE26,0)/AV26),"REVISAR"),0)</f>
        <v>0</v>
      </c>
      <c r="BI26" s="70" t="s">
        <v>174</v>
      </c>
      <c r="BJ26" s="71" t="s">
        <v>175</v>
      </c>
      <c r="BK26" s="86">
        <v>0</v>
      </c>
      <c r="BL26" s="75">
        <v>0</v>
      </c>
      <c r="BM26" s="71"/>
      <c r="BN26" s="68">
        <f>+IFERROR(BK26/AV26,0)</f>
        <v>0</v>
      </c>
      <c r="BO26" s="69">
        <f t="shared" ref="BO26" si="135">+IF(BP26="SI",IFERROR((IF(BP26="SI",BL26,0)/AV26),"REVISAR"),0)</f>
        <v>0</v>
      </c>
      <c r="BP26" s="70" t="s">
        <v>174</v>
      </c>
      <c r="BQ26" s="67" t="s">
        <v>175</v>
      </c>
      <c r="BR26" s="86">
        <v>0</v>
      </c>
      <c r="BS26" s="75">
        <v>0</v>
      </c>
      <c r="BT26" s="67" t="s">
        <v>357</v>
      </c>
      <c r="BU26" s="68">
        <f>IFERROR(BR26/AV26,0)</f>
        <v>0</v>
      </c>
      <c r="BV26" s="69">
        <f>+IF(BW26="SI",IFERROR((IF(BW26="SI",BS26,0)/AV26),"REVISAR"),0)</f>
        <v>0</v>
      </c>
      <c r="BW26" s="70" t="s">
        <v>318</v>
      </c>
      <c r="BX26" s="67" t="s">
        <v>358</v>
      </c>
      <c r="BY26" s="75">
        <v>0</v>
      </c>
      <c r="BZ26" s="75">
        <v>0</v>
      </c>
      <c r="CA26" s="71"/>
      <c r="CB26" s="68">
        <f>IFERROR(BY26/$AV26,0)</f>
        <v>0</v>
      </c>
      <c r="CC26" s="69">
        <f>+IF(CD26="SI",IFERROR((IF(CD26="SI",BZ26,0)/AV26),"REVISAR"),0)</f>
        <v>0</v>
      </c>
      <c r="CD26" s="70" t="s">
        <v>174</v>
      </c>
      <c r="CE26" s="71" t="s">
        <v>175</v>
      </c>
      <c r="CF26" s="122">
        <v>0</v>
      </c>
      <c r="CG26" s="75">
        <f>IF(CD26="SI",BZ26,0)</f>
        <v>0</v>
      </c>
      <c r="CH26" s="71"/>
      <c r="CI26" s="68">
        <f>IFERROR(CF26/$AV26,0)</f>
        <v>0</v>
      </c>
      <c r="CJ26" s="69">
        <f t="shared" ref="CJ26" si="136">+IF(CK26="SI",IFERROR((IF(CK26="SI",CG26,0)/AV26),"REVISAR"),0)</f>
        <v>0</v>
      </c>
      <c r="CK26" s="70" t="s">
        <v>174</v>
      </c>
      <c r="CL26" s="71" t="s">
        <v>175</v>
      </c>
      <c r="CM26" s="123">
        <v>60</v>
      </c>
      <c r="CN26" s="124"/>
      <c r="CO26" s="71"/>
      <c r="CP26" s="68">
        <f>IFERROR(CM26/$AV26,0)</f>
        <v>0.6</v>
      </c>
      <c r="CQ26" s="69">
        <f t="shared" ref="CQ26" si="137">+IF(CR26="SI",IFERROR((IF(CR26="SI",CN26,0)/AV26),"REVISAR"),0)</f>
        <v>0</v>
      </c>
      <c r="CR26" s="70" t="s">
        <v>174</v>
      </c>
      <c r="CS26" s="71" t="s">
        <v>175</v>
      </c>
      <c r="CT26" s="125">
        <f>+CM26</f>
        <v>60</v>
      </c>
      <c r="CU26" s="75">
        <f>IF(CR26="SI",CN26,0)</f>
        <v>0</v>
      </c>
      <c r="CV26" s="71"/>
      <c r="CW26" s="68">
        <f>IFERROR(CT26/$AV26,0)</f>
        <v>0.6</v>
      </c>
      <c r="CX26" s="69">
        <f t="shared" ref="CX26" si="138">+IF(CY26="SI",IFERROR((IF(CY26="SI",CU26,0)/AV26),"REVISAR"),0)</f>
        <v>0</v>
      </c>
      <c r="CY26" s="70" t="s">
        <v>174</v>
      </c>
      <c r="CZ26" s="71" t="s">
        <v>175</v>
      </c>
      <c r="DA26" s="125">
        <f>+CT26</f>
        <v>60</v>
      </c>
      <c r="DB26" s="75">
        <f>IF(CY26="SI",CU26,0)</f>
        <v>0</v>
      </c>
      <c r="DC26" s="71"/>
      <c r="DD26" s="68">
        <f>IFERROR(DA26/$AV26,0)</f>
        <v>0.6</v>
      </c>
      <c r="DE26" s="69">
        <f t="shared" ref="DE26" si="139">+IF(DF26="SI",IFERROR((IF(DF26="SI",DB26,0)/AV26),"REVISAR"),0)</f>
        <v>0</v>
      </c>
      <c r="DF26" s="70" t="s">
        <v>174</v>
      </c>
      <c r="DG26" s="71" t="s">
        <v>175</v>
      </c>
      <c r="DH26" s="125">
        <f>+DA26</f>
        <v>60</v>
      </c>
      <c r="DI26" s="75">
        <f>IF(DF26="SI",DB26,0)</f>
        <v>0</v>
      </c>
      <c r="DJ26" s="71"/>
      <c r="DK26" s="68">
        <f>IFERROR(DH26/$AV26,0)</f>
        <v>0.6</v>
      </c>
      <c r="DL26" s="69">
        <f t="shared" ref="DL26" si="140">+IF(DM26="SI",IFERROR((IF(DM26="SI",DI26,0)/AV26),"REVISAR"),0)</f>
        <v>0</v>
      </c>
      <c r="DM26" s="70" t="s">
        <v>174</v>
      </c>
      <c r="DN26" s="71" t="s">
        <v>175</v>
      </c>
      <c r="DO26" s="125">
        <f>+DH26</f>
        <v>60</v>
      </c>
      <c r="DP26" s="75">
        <f>IF(DM26="SI",DI26,0)</f>
        <v>0</v>
      </c>
      <c r="DQ26" s="71"/>
      <c r="DR26" s="68">
        <f>IFERROR(DO26/$AV26,0)</f>
        <v>0.6</v>
      </c>
      <c r="DS26" s="69">
        <f t="shared" ref="DS26" si="141">+IF(DT26="SI",IFERROR((IF(DT26="SI",DP26,0)/AV26),"REVISAR"),0)</f>
        <v>0</v>
      </c>
      <c r="DT26" s="70" t="s">
        <v>174</v>
      </c>
      <c r="DU26" s="71" t="s">
        <v>175</v>
      </c>
      <c r="DV26" s="125">
        <f>+DO26</f>
        <v>60</v>
      </c>
      <c r="DW26" s="75">
        <f>IF(DT26="SI",DP26,0)</f>
        <v>0</v>
      </c>
      <c r="DX26" s="71"/>
      <c r="DY26" s="68">
        <f>IFERROR(DV26/$AV26,0)</f>
        <v>0.6</v>
      </c>
      <c r="DZ26" s="69">
        <f t="shared" ref="DZ26" si="142">+IF(EA26="SI",IFERROR((IF(EA26="SI",DW26,0)/AV26),"REVISAR"),0)</f>
        <v>0</v>
      </c>
      <c r="EA26" s="70" t="s">
        <v>174</v>
      </c>
      <c r="EB26" s="71" t="s">
        <v>175</v>
      </c>
      <c r="EC26" s="77">
        <f>+AV26</f>
        <v>100</v>
      </c>
      <c r="ED26" s="71"/>
      <c r="EE26" s="71"/>
      <c r="EF26" s="68">
        <f>IFERROR(EC26/$AV26,0)</f>
        <v>1</v>
      </c>
      <c r="EG26" s="69">
        <f t="shared" ref="EG26" si="143">+IF(EH26="SI",IFERROR((IF(EH26="SI",ED26,0)/AV26),"REVISAR"),0)</f>
        <v>0</v>
      </c>
      <c r="EH26" s="70" t="s">
        <v>174</v>
      </c>
      <c r="EI26" s="71" t="s">
        <v>175</v>
      </c>
      <c r="EJ26" s="80"/>
      <c r="EK26" s="78">
        <v>2024</v>
      </c>
      <c r="EL26" s="79" t="str">
        <f>+VLOOKUP(C26,[1]Listas_desplega!$AI$22:$AJ$44,2,0)</f>
        <v>DCE</v>
      </c>
      <c r="EM26" s="79" t="str">
        <f>+VLOOKUP(I26,[1]Listas_desplega!$BY$2:$BZ$7,2,0)</f>
        <v>T_2</v>
      </c>
      <c r="EN26" s="79" t="str">
        <f>+VLOOKUP(J26,[1]Listas_desplega!$BY$10:$BZ$23,2,0)</f>
        <v>T_2_C_2</v>
      </c>
      <c r="EO26" s="79" t="str">
        <f>+VLOOKUP(K26,[1]Listas_desplega!$BY$27:$BZ$54,2,0)</f>
        <v>T_2_C_2_ET_1</v>
      </c>
      <c r="EP26" s="79" t="str">
        <f>+VLOOKUP(L26,[1]Listas_desplega!$BY$57:$BZ$105,2,0)</f>
        <v>T_2_C_2_ET_1_CPT_8</v>
      </c>
      <c r="EQ26" s="80" t="str">
        <f>+VLOOKUP(M26,[1]Listas_desplega!$J$2:$K$11,2,FALSE)</f>
        <v>Eje_E_6</v>
      </c>
      <c r="ER26" s="80"/>
    </row>
    <row r="27" spans="1:150" s="81" customFormat="1" ht="15" customHeight="1" x14ac:dyDescent="0.25">
      <c r="A27" s="51" t="str">
        <f t="shared" si="18"/>
        <v>A.42_VPBM_2024</v>
      </c>
      <c r="B27" s="52" t="s">
        <v>152</v>
      </c>
      <c r="C27" s="53" t="s">
        <v>324</v>
      </c>
      <c r="D27" s="53" t="s">
        <v>325</v>
      </c>
      <c r="E27" s="54" t="s">
        <v>154</v>
      </c>
      <c r="F27" s="54" t="s">
        <v>155</v>
      </c>
      <c r="G27" s="55" t="s">
        <v>156</v>
      </c>
      <c r="H27" s="54" t="s">
        <v>352</v>
      </c>
      <c r="I27" s="54" t="s">
        <v>158</v>
      </c>
      <c r="J27" s="52" t="s">
        <v>159</v>
      </c>
      <c r="K27" s="52" t="s">
        <v>160</v>
      </c>
      <c r="L27" s="52" t="s">
        <v>176</v>
      </c>
      <c r="M27" s="52" t="s">
        <v>162</v>
      </c>
      <c r="N27" s="56" t="s">
        <v>163</v>
      </c>
      <c r="O27" s="60" t="s">
        <v>359</v>
      </c>
      <c r="P27" s="54" t="s">
        <v>360</v>
      </c>
      <c r="Q27" s="61" t="s">
        <v>165</v>
      </c>
      <c r="R27" s="61" t="s">
        <v>263</v>
      </c>
      <c r="S27" s="54" t="s">
        <v>361</v>
      </c>
      <c r="T27" s="60" t="s">
        <v>181</v>
      </c>
      <c r="U27" s="60" t="s">
        <v>193</v>
      </c>
      <c r="V27" s="60">
        <v>120</v>
      </c>
      <c r="W27" s="54" t="s">
        <v>362</v>
      </c>
      <c r="X27" s="60" t="s">
        <v>331</v>
      </c>
      <c r="Y27" s="52"/>
      <c r="Z27" s="61"/>
      <c r="AA27" s="61"/>
      <c r="AB27" s="61"/>
      <c r="AC27" s="61"/>
      <c r="AD27" s="61"/>
      <c r="AE27" s="61"/>
      <c r="AF27" s="61"/>
      <c r="AG27" s="61"/>
      <c r="AH27" s="60"/>
      <c r="AI27" s="60" t="s">
        <v>173</v>
      </c>
      <c r="AJ27" s="60" t="s">
        <v>344</v>
      </c>
      <c r="AK27" s="60" t="s">
        <v>173</v>
      </c>
      <c r="AL27" s="60"/>
      <c r="AM27" s="60"/>
      <c r="AN27" s="60"/>
      <c r="AO27" s="60"/>
      <c r="AP27" s="60"/>
      <c r="AQ27" s="60"/>
      <c r="AR27" s="62"/>
      <c r="AS27" s="60"/>
      <c r="AT27" s="63">
        <v>9.1999999999999993</v>
      </c>
      <c r="AU27" s="63">
        <v>10.7</v>
      </c>
      <c r="AV27" s="63">
        <v>12.2</v>
      </c>
      <c r="AW27" s="63">
        <v>13.7</v>
      </c>
      <c r="AX27" s="63">
        <v>15.2</v>
      </c>
      <c r="AY27" s="63">
        <v>15.2</v>
      </c>
      <c r="AZ27" s="119"/>
      <c r="BA27" s="119"/>
      <c r="BB27" s="119"/>
      <c r="BC27" s="120"/>
      <c r="BD27" s="117">
        <v>0</v>
      </c>
      <c r="BE27" s="117">
        <v>0</v>
      </c>
      <c r="BF27" s="71"/>
      <c r="BG27" s="100">
        <f t="shared" ref="BG27:BG28" si="144">IFERROR(((BD27-$AT27)/($AV27-$AT27)),0)</f>
        <v>-3.0666666666666664</v>
      </c>
      <c r="BH27" s="69">
        <f t="shared" ref="BH27:BH28" si="145">+IF(BI27="SI",IFERROR((((IF(BI27="SI",(BE27-AS27),0)))/(AT27-AS27)),"REVISAR"),0)</f>
        <v>0</v>
      </c>
      <c r="BI27" s="70" t="s">
        <v>174</v>
      </c>
      <c r="BJ27" s="71" t="s">
        <v>175</v>
      </c>
      <c r="BK27" s="121">
        <v>0</v>
      </c>
      <c r="BL27" s="75">
        <v>0</v>
      </c>
      <c r="BM27" s="71"/>
      <c r="BN27" s="100">
        <f t="shared" ref="BN27:BN28" si="146">IFERROR(((BK27-$AT27)/($AV27-$AT27)),0)</f>
        <v>-3.0666666666666664</v>
      </c>
      <c r="BO27" s="69">
        <f t="shared" ref="BO27:BO28" si="147">+IF(BP27="SI",IFERROR((((IF(BP27="SI",(BL27-AS27),0)))/(AT27-AS27)),"REVISAR"),0)</f>
        <v>0</v>
      </c>
      <c r="BP27" s="70" t="s">
        <v>174</v>
      </c>
      <c r="BQ27" s="67" t="s">
        <v>175</v>
      </c>
      <c r="BR27" s="118">
        <v>0</v>
      </c>
      <c r="BS27" s="75">
        <v>0</v>
      </c>
      <c r="BT27" s="67" t="s">
        <v>350</v>
      </c>
      <c r="BU27" s="100">
        <f t="shared" ref="BU27:BU28" si="148">IFERROR(((BR27-$AT27)/($AV27-$AT27)),0)</f>
        <v>-3.0666666666666664</v>
      </c>
      <c r="BV27" s="69">
        <f t="shared" ref="BV27:BV28" si="149">+IF(BW27="SI",IFERROR((((IF(BW27="SI",(BS27-AS27),0)))/(AT27-AS27)),"REVISAR"),0)</f>
        <v>0</v>
      </c>
      <c r="BW27" s="70" t="s">
        <v>205</v>
      </c>
      <c r="BX27" s="67" t="s">
        <v>351</v>
      </c>
      <c r="BY27" s="75">
        <v>0</v>
      </c>
      <c r="BZ27" s="75">
        <v>0</v>
      </c>
      <c r="CA27" s="71"/>
      <c r="CB27" s="100">
        <f t="shared" ref="CB27:CB28" si="150">IFERROR(((BY27-$AT27)/($AV27-$AT27)),0)</f>
        <v>-3.0666666666666664</v>
      </c>
      <c r="CC27" s="69">
        <f t="shared" ref="CC27:CC28" si="151">+IF(CD27="SI",IFERROR((((IF(CD27="SI",(BZ27-AS27),0)))/(AT27-AS27)),"REVISAR"),0)</f>
        <v>0</v>
      </c>
      <c r="CD27" s="70" t="s">
        <v>174</v>
      </c>
      <c r="CE27" s="71" t="s">
        <v>175</v>
      </c>
      <c r="CF27" s="75">
        <f t="shared" si="95"/>
        <v>0</v>
      </c>
      <c r="CG27" s="75">
        <f t="shared" si="95"/>
        <v>0</v>
      </c>
      <c r="CH27" s="71"/>
      <c r="CI27" s="100">
        <f t="shared" ref="CI27:CI28" si="152">IFERROR(((CF27-$AT27)/($AV27-$AT27)),0)</f>
        <v>-3.0666666666666664</v>
      </c>
      <c r="CJ27" s="69">
        <f t="shared" ref="CJ27:CJ28" si="153">+IF(CK27="SI",IFERROR((((IF(CK27="SI",(CG27-AS27),0)))/(AT27-AS27)),"REVISAR"),0)</f>
        <v>0</v>
      </c>
      <c r="CK27" s="70" t="s">
        <v>174</v>
      </c>
      <c r="CL27" s="71" t="s">
        <v>175</v>
      </c>
      <c r="CM27" s="75">
        <f t="shared" si="97"/>
        <v>0</v>
      </c>
      <c r="CN27" s="75">
        <f t="shared" si="97"/>
        <v>0</v>
      </c>
      <c r="CO27" s="71"/>
      <c r="CP27" s="100">
        <f t="shared" ref="CP27:CP28" si="154">IFERROR(((CM27-$AT27)/($AV27-$AT27)),0)</f>
        <v>-3.0666666666666664</v>
      </c>
      <c r="CQ27" s="69">
        <f t="shared" ref="CQ27:CQ28" si="155">+IF(CR27="SI",IFERROR((((IF(CR27="SI",(CN27-AS27),0)))/(AT27-AS27)),"REVISAR"),0)</f>
        <v>0</v>
      </c>
      <c r="CR27" s="70" t="s">
        <v>174</v>
      </c>
      <c r="CS27" s="71" t="s">
        <v>175</v>
      </c>
      <c r="CT27" s="75">
        <f t="shared" ref="CT27:CU32" si="156">IF(CQ27="SI",CM27,0)</f>
        <v>0</v>
      </c>
      <c r="CU27" s="75">
        <f t="shared" si="156"/>
        <v>0</v>
      </c>
      <c r="CV27" s="71"/>
      <c r="CW27" s="100">
        <f t="shared" ref="CW27:CW28" si="157">IFERROR(((CT27-$AT27)/($AV27-$AT27)),0)</f>
        <v>-3.0666666666666664</v>
      </c>
      <c r="CX27" s="69">
        <f t="shared" ref="CX27:CX28" si="158">+IF(CY27="SI",IFERROR((((IF(CY27="SI",(CU27-AS27),0)))/(AT27-AS27)),"REVISAR"),0)</f>
        <v>0</v>
      </c>
      <c r="CY27" s="70" t="s">
        <v>174</v>
      </c>
      <c r="CZ27" s="71" t="s">
        <v>175</v>
      </c>
      <c r="DA27" s="75">
        <f t="shared" ref="DA27:DB32" si="159">IF(CX27="SI",CT27,0)</f>
        <v>0</v>
      </c>
      <c r="DB27" s="75">
        <f t="shared" si="159"/>
        <v>0</v>
      </c>
      <c r="DC27" s="71"/>
      <c r="DD27" s="100">
        <f t="shared" ref="DD27:DD28" si="160">IFERROR(((DA27-$AT27)/($AV27-$AT27)),0)</f>
        <v>-3.0666666666666664</v>
      </c>
      <c r="DE27" s="69">
        <f t="shared" ref="DE27:DE28" si="161">+IF(DF27="SI",IFERROR((((IF(DF27="SI",(DB27-AS27),0)))/(AT27-AS27)),"REVISAR"),0)</f>
        <v>0</v>
      </c>
      <c r="DF27" s="70" t="s">
        <v>174</v>
      </c>
      <c r="DG27" s="71" t="s">
        <v>175</v>
      </c>
      <c r="DH27" s="75">
        <f t="shared" si="103"/>
        <v>0</v>
      </c>
      <c r="DI27" s="75">
        <f t="shared" si="103"/>
        <v>0</v>
      </c>
      <c r="DJ27" s="71"/>
      <c r="DK27" s="100">
        <f t="shared" ref="DK27:DK28" si="162">IFERROR(((DH27-$AT27)/($AV27-$AT27)),0)</f>
        <v>-3.0666666666666664</v>
      </c>
      <c r="DL27" s="69">
        <f t="shared" ref="DL27:DL28" si="163">+IF(DM27="SI",IFERROR((((IF(DM27="SI",(DI27-AS27),0)))/(AT27-AS27)),"REVISAR"),0)</f>
        <v>0</v>
      </c>
      <c r="DM27" s="70" t="s">
        <v>174</v>
      </c>
      <c r="DN27" s="71" t="s">
        <v>175</v>
      </c>
      <c r="DO27" s="75">
        <f t="shared" ref="DO27:DP37" si="164">IF(DL27="SI",DH27,0)</f>
        <v>0</v>
      </c>
      <c r="DP27" s="75">
        <f t="shared" si="164"/>
        <v>0</v>
      </c>
      <c r="DQ27" s="71"/>
      <c r="DR27" s="100">
        <f t="shared" ref="DR27:DR28" si="165">IFERROR(((DO27-$AT27)/($AV27-$AT27)),0)</f>
        <v>-3.0666666666666664</v>
      </c>
      <c r="DS27" s="69">
        <f t="shared" ref="DS27:DS28" si="166">+IF(DT27="SI",IFERROR((((IF(DT27="SI",(DP27-AS27),0)))/(AT27-AS27)),"REVISAR"),0)</f>
        <v>0</v>
      </c>
      <c r="DT27" s="70" t="s">
        <v>174</v>
      </c>
      <c r="DU27" s="71" t="s">
        <v>175</v>
      </c>
      <c r="DV27" s="75">
        <f t="shared" si="107"/>
        <v>0</v>
      </c>
      <c r="DW27" s="75">
        <f t="shared" si="107"/>
        <v>0</v>
      </c>
      <c r="DX27" s="71"/>
      <c r="DY27" s="100">
        <f t="shared" ref="DY27:DY28" si="167">IFERROR(((DV27-$AT27)/($AV27-$AT27)),0)</f>
        <v>-3.0666666666666664</v>
      </c>
      <c r="DZ27" s="69">
        <f t="shared" ref="DZ27:DZ28" si="168">+IF(EA27="SI",IFERROR((((IF(EA27="SI",(DW27-AS27),0)))/(AT27-AS27)),"REVISAR"),0)</f>
        <v>0</v>
      </c>
      <c r="EA27" s="70" t="s">
        <v>174</v>
      </c>
      <c r="EB27" s="71" t="s">
        <v>175</v>
      </c>
      <c r="EC27" s="77">
        <f t="shared" si="67"/>
        <v>12.2</v>
      </c>
      <c r="ED27" s="71"/>
      <c r="EE27" s="71"/>
      <c r="EF27" s="100">
        <f t="shared" ref="EF27:EF28" si="169">IFERROR(((EC27-$AT27)/($AV27-$AT27)),0)</f>
        <v>1</v>
      </c>
      <c r="EG27" s="69">
        <f t="shared" ref="EG27:EG28" si="170">+IF(EH27="SI",IFERROR((((IF(EH27="SI",(ED27-AS27),0)))/(AT27-AS27)),"REVISAR"),0)</f>
        <v>0</v>
      </c>
      <c r="EH27" s="70" t="s">
        <v>174</v>
      </c>
      <c r="EI27" s="71" t="s">
        <v>175</v>
      </c>
      <c r="EJ27" s="80"/>
      <c r="EK27" s="78">
        <v>2024</v>
      </c>
      <c r="EL27" s="79" t="str">
        <f>+VLOOKUP(C27,[1]Listas_desplega!$AI$22:$AJ$44,2,0)</f>
        <v>DCE</v>
      </c>
      <c r="EM27" s="79" t="str">
        <f>+VLOOKUP(I27,[1]Listas_desplega!$BY$2:$BZ$7,2,0)</f>
        <v>T_2</v>
      </c>
      <c r="EN27" s="79" t="str">
        <f>+VLOOKUP(J27,[1]Listas_desplega!$BY$10:$BZ$23,2,0)</f>
        <v>T_2_C_2</v>
      </c>
      <c r="EO27" s="79" t="str">
        <f>+VLOOKUP(K27,[1]Listas_desplega!$BY$27:$BZ$54,2,0)</f>
        <v>T_2_C_2_ET_1</v>
      </c>
      <c r="EP27" s="79" t="str">
        <f>+VLOOKUP(L27,[1]Listas_desplega!$BY$57:$BZ$105,2,0)</f>
        <v>T_2_C_2_ET_1_CPT_8</v>
      </c>
      <c r="EQ27" s="80" t="str">
        <f>+VLOOKUP(M27,[1]Listas_desplega!$J$2:$K$11,2,FALSE)</f>
        <v>Eje_E_2</v>
      </c>
      <c r="ER27" s="80"/>
    </row>
    <row r="28" spans="1:150" s="81" customFormat="1" ht="15" customHeight="1" x14ac:dyDescent="0.25">
      <c r="A28" s="51" t="str">
        <f t="shared" si="18"/>
        <v>A.42P_VPBM_2024</v>
      </c>
      <c r="B28" s="52" t="s">
        <v>152</v>
      </c>
      <c r="C28" s="53" t="s">
        <v>324</v>
      </c>
      <c r="D28" s="53" t="s">
        <v>325</v>
      </c>
      <c r="E28" s="54" t="s">
        <v>154</v>
      </c>
      <c r="F28" s="54" t="s">
        <v>155</v>
      </c>
      <c r="G28" s="55" t="s">
        <v>156</v>
      </c>
      <c r="H28" s="54" t="s">
        <v>352</v>
      </c>
      <c r="I28" s="54" t="s">
        <v>158</v>
      </c>
      <c r="J28" s="52" t="s">
        <v>159</v>
      </c>
      <c r="K28" s="52" t="s">
        <v>160</v>
      </c>
      <c r="L28" s="52" t="s">
        <v>176</v>
      </c>
      <c r="M28" s="52" t="s">
        <v>162</v>
      </c>
      <c r="N28" s="56" t="s">
        <v>163</v>
      </c>
      <c r="O28" s="60" t="s">
        <v>363</v>
      </c>
      <c r="P28" s="54" t="s">
        <v>364</v>
      </c>
      <c r="Q28" s="61" t="s">
        <v>165</v>
      </c>
      <c r="R28" s="61" t="s">
        <v>263</v>
      </c>
      <c r="S28" s="54" t="s">
        <v>365</v>
      </c>
      <c r="T28" s="60" t="s">
        <v>181</v>
      </c>
      <c r="U28" s="60" t="s">
        <v>193</v>
      </c>
      <c r="V28" s="60">
        <v>120</v>
      </c>
      <c r="W28" s="54" t="s">
        <v>366</v>
      </c>
      <c r="X28" s="60" t="s">
        <v>331</v>
      </c>
      <c r="Y28" s="52"/>
      <c r="Z28" s="61"/>
      <c r="AA28" s="61"/>
      <c r="AB28" s="61"/>
      <c r="AC28" s="61"/>
      <c r="AD28" s="61"/>
      <c r="AE28" s="61"/>
      <c r="AF28" s="61"/>
      <c r="AG28" s="61"/>
      <c r="AH28" s="60"/>
      <c r="AI28" s="60" t="s">
        <v>173</v>
      </c>
      <c r="AJ28" s="60" t="s">
        <v>344</v>
      </c>
      <c r="AK28" s="60" t="s">
        <v>173</v>
      </c>
      <c r="AL28" s="60"/>
      <c r="AM28" s="60"/>
      <c r="AN28" s="60"/>
      <c r="AO28" s="60"/>
      <c r="AP28" s="60"/>
      <c r="AQ28" s="60"/>
      <c r="AR28" s="62"/>
      <c r="AS28" s="60"/>
      <c r="AT28" s="63">
        <v>18.899999999999999</v>
      </c>
      <c r="AU28" s="63">
        <v>21.9</v>
      </c>
      <c r="AV28" s="63">
        <v>25.9</v>
      </c>
      <c r="AW28" s="63">
        <v>28.9</v>
      </c>
      <c r="AX28" s="63">
        <v>31</v>
      </c>
      <c r="AY28" s="63">
        <v>31</v>
      </c>
      <c r="AZ28" s="60"/>
      <c r="BA28" s="60"/>
      <c r="BB28" s="60"/>
      <c r="BC28" s="64"/>
      <c r="BD28" s="117">
        <v>0</v>
      </c>
      <c r="BE28" s="117">
        <v>0</v>
      </c>
      <c r="BF28" s="71"/>
      <c r="BG28" s="100">
        <f t="shared" si="144"/>
        <v>-2.6999999999999997</v>
      </c>
      <c r="BH28" s="69">
        <f t="shared" si="145"/>
        <v>0</v>
      </c>
      <c r="BI28" s="70" t="s">
        <v>174</v>
      </c>
      <c r="BJ28" s="71" t="s">
        <v>175</v>
      </c>
      <c r="BK28" s="121">
        <v>0</v>
      </c>
      <c r="BL28" s="75">
        <v>0</v>
      </c>
      <c r="BM28" s="71"/>
      <c r="BN28" s="100">
        <f t="shared" si="146"/>
        <v>-2.6999999999999997</v>
      </c>
      <c r="BO28" s="69">
        <f t="shared" si="147"/>
        <v>0</v>
      </c>
      <c r="BP28" s="70" t="s">
        <v>174</v>
      </c>
      <c r="BQ28" s="67" t="s">
        <v>175</v>
      </c>
      <c r="BR28" s="118">
        <v>0</v>
      </c>
      <c r="BS28" s="75">
        <v>0</v>
      </c>
      <c r="BT28" s="67" t="s">
        <v>350</v>
      </c>
      <c r="BU28" s="100">
        <f t="shared" si="148"/>
        <v>-2.6999999999999997</v>
      </c>
      <c r="BV28" s="69">
        <f t="shared" si="149"/>
        <v>0</v>
      </c>
      <c r="BW28" s="70" t="s">
        <v>205</v>
      </c>
      <c r="BX28" s="67" t="s">
        <v>351</v>
      </c>
      <c r="BY28" s="75">
        <v>0</v>
      </c>
      <c r="BZ28" s="75">
        <v>0</v>
      </c>
      <c r="CA28" s="71"/>
      <c r="CB28" s="100">
        <f t="shared" si="150"/>
        <v>-2.6999999999999997</v>
      </c>
      <c r="CC28" s="69">
        <f t="shared" si="151"/>
        <v>0</v>
      </c>
      <c r="CD28" s="70" t="s">
        <v>174</v>
      </c>
      <c r="CE28" s="71" t="s">
        <v>175</v>
      </c>
      <c r="CF28" s="75">
        <f t="shared" si="95"/>
        <v>0</v>
      </c>
      <c r="CG28" s="75">
        <f t="shared" si="95"/>
        <v>0</v>
      </c>
      <c r="CH28" s="71"/>
      <c r="CI28" s="100">
        <f t="shared" si="152"/>
        <v>-2.6999999999999997</v>
      </c>
      <c r="CJ28" s="69">
        <f t="shared" si="153"/>
        <v>0</v>
      </c>
      <c r="CK28" s="70" t="s">
        <v>174</v>
      </c>
      <c r="CL28" s="71" t="s">
        <v>175</v>
      </c>
      <c r="CM28" s="75">
        <f t="shared" si="97"/>
        <v>0</v>
      </c>
      <c r="CN28" s="75">
        <f t="shared" si="97"/>
        <v>0</v>
      </c>
      <c r="CO28" s="71"/>
      <c r="CP28" s="100">
        <f t="shared" si="154"/>
        <v>-2.6999999999999997</v>
      </c>
      <c r="CQ28" s="69">
        <f t="shared" si="155"/>
        <v>0</v>
      </c>
      <c r="CR28" s="70" t="s">
        <v>174</v>
      </c>
      <c r="CS28" s="71" t="s">
        <v>175</v>
      </c>
      <c r="CT28" s="75">
        <f t="shared" si="156"/>
        <v>0</v>
      </c>
      <c r="CU28" s="75">
        <f t="shared" si="156"/>
        <v>0</v>
      </c>
      <c r="CV28" s="71"/>
      <c r="CW28" s="100">
        <f t="shared" si="157"/>
        <v>-2.6999999999999997</v>
      </c>
      <c r="CX28" s="69">
        <f t="shared" si="158"/>
        <v>0</v>
      </c>
      <c r="CY28" s="70" t="s">
        <v>174</v>
      </c>
      <c r="CZ28" s="71" t="s">
        <v>175</v>
      </c>
      <c r="DA28" s="75">
        <f t="shared" si="159"/>
        <v>0</v>
      </c>
      <c r="DB28" s="75">
        <f t="shared" si="159"/>
        <v>0</v>
      </c>
      <c r="DC28" s="71"/>
      <c r="DD28" s="100">
        <f t="shared" si="160"/>
        <v>-2.6999999999999997</v>
      </c>
      <c r="DE28" s="69">
        <f t="shared" si="161"/>
        <v>0</v>
      </c>
      <c r="DF28" s="70" t="s">
        <v>174</v>
      </c>
      <c r="DG28" s="71" t="s">
        <v>175</v>
      </c>
      <c r="DH28" s="75">
        <f t="shared" si="103"/>
        <v>0</v>
      </c>
      <c r="DI28" s="75">
        <f t="shared" si="103"/>
        <v>0</v>
      </c>
      <c r="DJ28" s="71"/>
      <c r="DK28" s="100">
        <f t="shared" si="162"/>
        <v>-2.6999999999999997</v>
      </c>
      <c r="DL28" s="69">
        <f t="shared" si="163"/>
        <v>0</v>
      </c>
      <c r="DM28" s="70" t="s">
        <v>174</v>
      </c>
      <c r="DN28" s="71" t="s">
        <v>175</v>
      </c>
      <c r="DO28" s="75">
        <f t="shared" si="164"/>
        <v>0</v>
      </c>
      <c r="DP28" s="75">
        <f t="shared" si="164"/>
        <v>0</v>
      </c>
      <c r="DQ28" s="71"/>
      <c r="DR28" s="100">
        <f t="shared" si="165"/>
        <v>-2.6999999999999997</v>
      </c>
      <c r="DS28" s="69">
        <f t="shared" si="166"/>
        <v>0</v>
      </c>
      <c r="DT28" s="70" t="s">
        <v>174</v>
      </c>
      <c r="DU28" s="71" t="s">
        <v>175</v>
      </c>
      <c r="DV28" s="75">
        <f t="shared" si="107"/>
        <v>0</v>
      </c>
      <c r="DW28" s="75">
        <f t="shared" si="107"/>
        <v>0</v>
      </c>
      <c r="DX28" s="71"/>
      <c r="DY28" s="100">
        <f t="shared" si="167"/>
        <v>-2.6999999999999997</v>
      </c>
      <c r="DZ28" s="69">
        <f t="shared" si="168"/>
        <v>0</v>
      </c>
      <c r="EA28" s="70" t="s">
        <v>174</v>
      </c>
      <c r="EB28" s="71" t="s">
        <v>175</v>
      </c>
      <c r="EC28" s="77">
        <f t="shared" si="67"/>
        <v>25.9</v>
      </c>
      <c r="ED28" s="71"/>
      <c r="EE28" s="71"/>
      <c r="EF28" s="100">
        <f t="shared" si="169"/>
        <v>1</v>
      </c>
      <c r="EG28" s="69">
        <f t="shared" si="170"/>
        <v>0</v>
      </c>
      <c r="EH28" s="70" t="s">
        <v>174</v>
      </c>
      <c r="EI28" s="71" t="s">
        <v>175</v>
      </c>
      <c r="EJ28" s="80"/>
      <c r="EK28" s="78">
        <v>2024</v>
      </c>
      <c r="EL28" s="79" t="str">
        <f>+VLOOKUP(C28,[1]Listas_desplega!$AI$22:$AJ$44,2,0)</f>
        <v>DCE</v>
      </c>
      <c r="EM28" s="79" t="str">
        <f>+VLOOKUP(I28,[1]Listas_desplega!$BY$2:$BZ$7,2,0)</f>
        <v>T_2</v>
      </c>
      <c r="EN28" s="79" t="str">
        <f>+VLOOKUP(J28,[1]Listas_desplega!$BY$10:$BZ$23,2,0)</f>
        <v>T_2_C_2</v>
      </c>
      <c r="EO28" s="79" t="str">
        <f>+VLOOKUP(K28,[1]Listas_desplega!$BY$27:$BZ$54,2,0)</f>
        <v>T_2_C_2_ET_1</v>
      </c>
      <c r="EP28" s="79" t="str">
        <f>+VLOOKUP(L28,[1]Listas_desplega!$BY$57:$BZ$105,2,0)</f>
        <v>T_2_C_2_ET_1_CPT_8</v>
      </c>
      <c r="EQ28" s="80" t="str">
        <f>+VLOOKUP(M28,[1]Listas_desplega!$J$2:$K$11,2,FALSE)</f>
        <v>Eje_E_2</v>
      </c>
      <c r="ER28" s="80"/>
    </row>
    <row r="29" spans="1:150" s="81" customFormat="1" ht="15" customHeight="1" x14ac:dyDescent="0.25">
      <c r="A29" s="51" t="str">
        <f t="shared" si="18"/>
        <v>A.447_VPBM_2024</v>
      </c>
      <c r="B29" s="52" t="s">
        <v>152</v>
      </c>
      <c r="C29" s="53" t="s">
        <v>324</v>
      </c>
      <c r="D29" s="53" t="s">
        <v>325</v>
      </c>
      <c r="E29" s="54" t="s">
        <v>154</v>
      </c>
      <c r="F29" s="54" t="s">
        <v>155</v>
      </c>
      <c r="G29" s="55" t="s">
        <v>156</v>
      </c>
      <c r="H29" s="54" t="s">
        <v>326</v>
      </c>
      <c r="I29" s="54" t="s">
        <v>158</v>
      </c>
      <c r="J29" s="52" t="s">
        <v>159</v>
      </c>
      <c r="K29" s="52" t="s">
        <v>160</v>
      </c>
      <c r="L29" s="52" t="s">
        <v>176</v>
      </c>
      <c r="M29" s="52" t="s">
        <v>177</v>
      </c>
      <c r="N29" s="56" t="s">
        <v>178</v>
      </c>
      <c r="O29" s="60" t="s">
        <v>367</v>
      </c>
      <c r="P29" s="54" t="s">
        <v>368</v>
      </c>
      <c r="Q29" s="61" t="s">
        <v>211</v>
      </c>
      <c r="R29" s="61" t="s">
        <v>369</v>
      </c>
      <c r="S29" s="54" t="s">
        <v>370</v>
      </c>
      <c r="T29" s="60" t="s">
        <v>181</v>
      </c>
      <c r="U29" s="60" t="s">
        <v>193</v>
      </c>
      <c r="V29" s="60">
        <v>120</v>
      </c>
      <c r="W29" s="54" t="s">
        <v>371</v>
      </c>
      <c r="X29" s="60" t="s">
        <v>331</v>
      </c>
      <c r="Y29" s="52"/>
      <c r="Z29" s="61"/>
      <c r="AA29" s="61"/>
      <c r="AB29" s="61"/>
      <c r="AC29" s="61"/>
      <c r="AD29" s="61"/>
      <c r="AE29" s="61"/>
      <c r="AF29" s="61"/>
      <c r="AG29" s="61" t="s">
        <v>173</v>
      </c>
      <c r="AH29" s="60"/>
      <c r="AI29" s="60" t="s">
        <v>173</v>
      </c>
      <c r="AJ29" s="60" t="s">
        <v>344</v>
      </c>
      <c r="AK29" s="60" t="s">
        <v>173</v>
      </c>
      <c r="AL29" s="60"/>
      <c r="AM29" s="60"/>
      <c r="AN29" s="60"/>
      <c r="AO29" s="60"/>
      <c r="AP29" s="60"/>
      <c r="AQ29" s="60"/>
      <c r="AR29" s="62"/>
      <c r="AS29" s="60"/>
      <c r="AT29" s="63">
        <v>10.6</v>
      </c>
      <c r="AU29" s="63">
        <v>10.199999999999999</v>
      </c>
      <c r="AV29" s="63">
        <v>9.8000000000000007</v>
      </c>
      <c r="AW29" s="63">
        <v>9.3000000000000007</v>
      </c>
      <c r="AX29" s="63">
        <v>8.8000000000000007</v>
      </c>
      <c r="AY29" s="63">
        <v>8.8000000000000007</v>
      </c>
      <c r="AZ29" s="126"/>
      <c r="BA29" s="126"/>
      <c r="BB29" s="126"/>
      <c r="BC29" s="127"/>
      <c r="BD29" s="117">
        <v>0</v>
      </c>
      <c r="BE29" s="117">
        <v>0</v>
      </c>
      <c r="BF29" s="71"/>
      <c r="BG29" s="68">
        <f t="shared" ref="BG29:BG30" si="171">IFERROR((-BD29+$AT29)/(-$AV29+$AT29),0)</f>
        <v>13.250000000000018</v>
      </c>
      <c r="BH29" s="69">
        <f t="shared" ref="BH29:BH30" si="172">+IF(BI29="SI",IFERROR((((IF(BI29="SI",(-BE29+AT29),0)))/(-AV29+ATS29)),"REVISAR"),0)</f>
        <v>0</v>
      </c>
      <c r="BI29" s="70" t="s">
        <v>174</v>
      </c>
      <c r="BJ29" s="71" t="s">
        <v>175</v>
      </c>
      <c r="BK29" s="121">
        <v>0</v>
      </c>
      <c r="BL29" s="75">
        <v>0</v>
      </c>
      <c r="BM29" s="71"/>
      <c r="BN29" s="68">
        <f t="shared" ref="BN29:BN30" si="173">IFERROR((-BK29+$AT29)/(-$AV29+$AT29),0)</f>
        <v>13.250000000000018</v>
      </c>
      <c r="BO29" s="69">
        <f t="shared" ref="BO29:BO30" si="174">+IF(BP29="SI",IFERROR((((IF(BP29="SI",(-BL29+AT29),0)))/(-AV29+ATS29)),"REVISAR"),0)</f>
        <v>0</v>
      </c>
      <c r="BP29" s="70" t="s">
        <v>174</v>
      </c>
      <c r="BQ29" s="67" t="s">
        <v>175</v>
      </c>
      <c r="BR29" s="118">
        <v>0</v>
      </c>
      <c r="BS29" s="75">
        <v>0</v>
      </c>
      <c r="BT29" s="67" t="s">
        <v>332</v>
      </c>
      <c r="BU29" s="68">
        <f t="shared" ref="BU29:BU30" si="175">IFERROR((-BR29+$AT29)/(-$AV29+$AT29),0)</f>
        <v>13.250000000000018</v>
      </c>
      <c r="BV29" s="69">
        <f t="shared" ref="BV29:BV30" si="176">+IF(BW29="SI",IFERROR((((IF(BW29="SI",(-BS29+AT29),0)))/(-AV29+ATS29)),"REVISAR"),0)</f>
        <v>0</v>
      </c>
      <c r="BW29" s="70" t="s">
        <v>318</v>
      </c>
      <c r="BX29" s="67" t="s">
        <v>358</v>
      </c>
      <c r="BY29" s="75">
        <v>0</v>
      </c>
      <c r="BZ29" s="75">
        <v>0</v>
      </c>
      <c r="CA29" s="71"/>
      <c r="CB29" s="68">
        <f t="shared" ref="CB29:CB30" si="177">IFERROR((-BY29+$AT29)/(-$AV29+$AT29),0)</f>
        <v>13.250000000000018</v>
      </c>
      <c r="CC29" s="69">
        <f t="shared" ref="CC29:CC30" si="178">+IF(CD29="SI",IFERROR((((IF(CD29="SI",(-BZ29+AT29),0)))/(-AV29+ATS29)),"REVISAR"),0)</f>
        <v>0</v>
      </c>
      <c r="CD29" s="70" t="s">
        <v>174</v>
      </c>
      <c r="CE29" s="71" t="s">
        <v>175</v>
      </c>
      <c r="CF29" s="75">
        <f t="shared" si="95"/>
        <v>0</v>
      </c>
      <c r="CG29" s="75">
        <f t="shared" si="95"/>
        <v>0</v>
      </c>
      <c r="CH29" s="71"/>
      <c r="CI29" s="68">
        <f t="shared" ref="CI29:CI30" si="179">IFERROR((-CF29+$AT29)/(-$AV29+$AT29),0)</f>
        <v>13.250000000000018</v>
      </c>
      <c r="CJ29" s="69">
        <f t="shared" ref="CJ29:CJ30" si="180">+IF(CK29="SI",IFERROR((((IF(CK29="SI",(-CG29+AT29),0)))/(-AV29+ATS29)),"REVISAR"),0)</f>
        <v>0</v>
      </c>
      <c r="CK29" s="70" t="s">
        <v>174</v>
      </c>
      <c r="CL29" s="71" t="s">
        <v>175</v>
      </c>
      <c r="CM29" s="75">
        <f t="shared" si="97"/>
        <v>0</v>
      </c>
      <c r="CN29" s="75">
        <f t="shared" si="97"/>
        <v>0</v>
      </c>
      <c r="CO29" s="71"/>
      <c r="CP29" s="68">
        <f t="shared" ref="CP29:CP30" si="181">IFERROR((-CM29+$AT29)/(-$AV29+$AT29),0)</f>
        <v>13.250000000000018</v>
      </c>
      <c r="CQ29" s="69">
        <f t="shared" ref="CQ29:CQ30" si="182">+IF(CR29="SI",IFERROR((((IF(CR29="SI",(-CN29+AT29),0)))/(-AV29+ATS29)),"REVISAR"),0)</f>
        <v>0</v>
      </c>
      <c r="CR29" s="70" t="s">
        <v>174</v>
      </c>
      <c r="CS29" s="71" t="s">
        <v>175</v>
      </c>
      <c r="CT29" s="75">
        <f t="shared" si="156"/>
        <v>0</v>
      </c>
      <c r="CU29" s="75">
        <f t="shared" si="156"/>
        <v>0</v>
      </c>
      <c r="CV29" s="71"/>
      <c r="CW29" s="68">
        <f t="shared" ref="CW29:CW30" si="183">IFERROR((-CT29+$AT29)/(-$AV29+$AT29),0)</f>
        <v>13.250000000000018</v>
      </c>
      <c r="CX29" s="69">
        <f t="shared" ref="CX29:CX30" si="184">+IF(CY29="SI",IFERROR((((IF(CY29="SI",(-CU29+AT29),0)))/(-AV29+ATS29)),"REVISAR"),0)</f>
        <v>0</v>
      </c>
      <c r="CY29" s="70" t="s">
        <v>174</v>
      </c>
      <c r="CZ29" s="71" t="s">
        <v>175</v>
      </c>
      <c r="DA29" s="75">
        <f t="shared" si="159"/>
        <v>0</v>
      </c>
      <c r="DB29" s="75">
        <f t="shared" si="159"/>
        <v>0</v>
      </c>
      <c r="DC29" s="71"/>
      <c r="DD29" s="68">
        <f t="shared" ref="DD29:DD30" si="185">IFERROR((-DA29+$AT29)/(-$AV29+$AT29),0)</f>
        <v>13.250000000000018</v>
      </c>
      <c r="DE29" s="69">
        <f t="shared" ref="DE29:DE30" si="186">+IF(DF29="SI",IFERROR((((IF(DF29="SI",(-DB29+AT29),0)))/(-AV29+ATS29)),"REVISAR"),0)</f>
        <v>0</v>
      </c>
      <c r="DF29" s="70" t="s">
        <v>174</v>
      </c>
      <c r="DG29" s="71" t="s">
        <v>175</v>
      </c>
      <c r="DH29" s="75">
        <f t="shared" si="103"/>
        <v>0</v>
      </c>
      <c r="DI29" s="75">
        <f t="shared" si="103"/>
        <v>0</v>
      </c>
      <c r="DJ29" s="71"/>
      <c r="DK29" s="68">
        <f t="shared" ref="DK29:DK30" si="187">IFERROR((-DH29+$AT29)/(-$AV29+$AT29),0)</f>
        <v>13.250000000000018</v>
      </c>
      <c r="DL29" s="69">
        <f t="shared" ref="DL29:DL30" si="188">+IF(DM29="SI",IFERROR((((IF(DM29="SI",(-DI29+AT29),0)))/(-AV29+ATS29)),"REVISAR"),0)</f>
        <v>0</v>
      </c>
      <c r="DM29" s="70" t="s">
        <v>174</v>
      </c>
      <c r="DN29" s="71" t="s">
        <v>175</v>
      </c>
      <c r="DO29" s="75">
        <f t="shared" si="164"/>
        <v>0</v>
      </c>
      <c r="DP29" s="75">
        <f t="shared" si="164"/>
        <v>0</v>
      </c>
      <c r="DQ29" s="71"/>
      <c r="DR29" s="68">
        <f t="shared" ref="DR29:DR30" si="189">IFERROR((-DO29+$AT29)/(-$AV29+$AT29),0)</f>
        <v>13.250000000000018</v>
      </c>
      <c r="DS29" s="69">
        <f t="shared" ref="DS29:DS30" si="190">+IF(DT29="SI",IFERROR((((IF(DT29="SI",(-DP29+AT29),0)))/(-AV29+ATS29)),"REVISAR"),0)</f>
        <v>0</v>
      </c>
      <c r="DT29" s="70" t="s">
        <v>174</v>
      </c>
      <c r="DU29" s="71" t="s">
        <v>175</v>
      </c>
      <c r="DV29" s="75">
        <f t="shared" si="107"/>
        <v>0</v>
      </c>
      <c r="DW29" s="75">
        <f t="shared" si="107"/>
        <v>0</v>
      </c>
      <c r="DX29" s="71"/>
      <c r="DY29" s="68">
        <f t="shared" ref="DY29:DY30" si="191">IFERROR((-DV29+$AT29)/(-$AV29+$AT29),0)</f>
        <v>13.250000000000018</v>
      </c>
      <c r="DZ29" s="69">
        <f t="shared" ref="DZ29:DZ30" si="192">+IF(EA29="SI",IFERROR((((IF(EA29="SI",(-DW29+AT29),0)))/(-AV29+ATS29)),"REVISAR"),0)</f>
        <v>0</v>
      </c>
      <c r="EA29" s="70" t="s">
        <v>174</v>
      </c>
      <c r="EB29" s="71" t="s">
        <v>175</v>
      </c>
      <c r="EC29" s="77">
        <f t="shared" si="67"/>
        <v>9.8000000000000007</v>
      </c>
      <c r="ED29" s="99"/>
      <c r="EE29" s="71"/>
      <c r="EF29" s="68">
        <f t="shared" ref="EF29:EF30" si="193">IFERROR((-EC29+$AT29)/(-$AV29+$AT29),0)</f>
        <v>1</v>
      </c>
      <c r="EG29" s="69">
        <f t="shared" ref="EG29:EG30" si="194">+IF(EH29="SI",IFERROR((((IF(EH29="SI",(-ED29+AT29),0)))/(-AV29+ATS29)),"REVISAR"),0)</f>
        <v>0</v>
      </c>
      <c r="EH29" s="70" t="s">
        <v>174</v>
      </c>
      <c r="EI29" s="71" t="s">
        <v>175</v>
      </c>
      <c r="EJ29" s="80"/>
      <c r="EK29" s="78">
        <v>2024</v>
      </c>
      <c r="EL29" s="79" t="str">
        <f>+VLOOKUP(C29,[1]Listas_desplega!$AI$22:$AJ$44,2,0)</f>
        <v>DCE</v>
      </c>
      <c r="EM29" s="79" t="str">
        <f>+VLOOKUP(I29,[1]Listas_desplega!$BY$2:$BZ$7,2,0)</f>
        <v>T_2</v>
      </c>
      <c r="EN29" s="79" t="str">
        <f>+VLOOKUP(J29,[1]Listas_desplega!$BY$10:$BZ$23,2,0)</f>
        <v>T_2_C_2</v>
      </c>
      <c r="EO29" s="79" t="str">
        <f>+VLOOKUP(K29,[1]Listas_desplega!$BY$27:$BZ$54,2,0)</f>
        <v>T_2_C_2_ET_1</v>
      </c>
      <c r="EP29" s="79" t="str">
        <f>+VLOOKUP(L29,[1]Listas_desplega!$BY$57:$BZ$105,2,0)</f>
        <v>T_2_C_2_ET_1_CPT_8</v>
      </c>
      <c r="EQ29" s="80" t="str">
        <f>+VLOOKUP(M29,[1]Listas_desplega!$J$2:$K$11,2,FALSE)</f>
        <v>Eje_E_6</v>
      </c>
      <c r="ER29" s="80"/>
    </row>
    <row r="30" spans="1:150" s="81" customFormat="1" ht="15" customHeight="1" x14ac:dyDescent="0.25">
      <c r="A30" s="51" t="str">
        <f t="shared" si="18"/>
        <v>A.MT.4_VPBM_2024</v>
      </c>
      <c r="B30" s="52" t="s">
        <v>152</v>
      </c>
      <c r="C30" s="53" t="s">
        <v>324</v>
      </c>
      <c r="D30" s="53" t="s">
        <v>325</v>
      </c>
      <c r="E30" s="54" t="s">
        <v>154</v>
      </c>
      <c r="F30" s="54" t="s">
        <v>155</v>
      </c>
      <c r="G30" s="55" t="s">
        <v>156</v>
      </c>
      <c r="H30" s="54" t="s">
        <v>326</v>
      </c>
      <c r="I30" s="54" t="s">
        <v>158</v>
      </c>
      <c r="J30" s="52" t="s">
        <v>159</v>
      </c>
      <c r="K30" s="52" t="s">
        <v>160</v>
      </c>
      <c r="L30" s="52" t="s">
        <v>176</v>
      </c>
      <c r="M30" s="52" t="s">
        <v>177</v>
      </c>
      <c r="N30" s="56" t="s">
        <v>178</v>
      </c>
      <c r="O30" s="60" t="s">
        <v>372</v>
      </c>
      <c r="P30" s="54" t="s">
        <v>373</v>
      </c>
      <c r="Q30" s="61" t="s">
        <v>211</v>
      </c>
      <c r="R30" s="61" t="s">
        <v>369</v>
      </c>
      <c r="S30" s="54" t="s">
        <v>374</v>
      </c>
      <c r="T30" s="60" t="s">
        <v>181</v>
      </c>
      <c r="U30" s="60" t="s">
        <v>193</v>
      </c>
      <c r="V30" s="60">
        <v>120</v>
      </c>
      <c r="W30" s="54" t="s">
        <v>371</v>
      </c>
      <c r="X30" s="60" t="s">
        <v>331</v>
      </c>
      <c r="Y30" s="52"/>
      <c r="Z30" s="61"/>
      <c r="AA30" s="61"/>
      <c r="AB30" s="61"/>
      <c r="AC30" s="61"/>
      <c r="AD30" s="61"/>
      <c r="AE30" s="61"/>
      <c r="AF30" s="61"/>
      <c r="AG30" s="61" t="s">
        <v>173</v>
      </c>
      <c r="AH30" s="60"/>
      <c r="AI30" s="60" t="s">
        <v>173</v>
      </c>
      <c r="AJ30" s="60" t="s">
        <v>344</v>
      </c>
      <c r="AK30" s="60" t="s">
        <v>173</v>
      </c>
      <c r="AL30" s="60"/>
      <c r="AM30" s="60"/>
      <c r="AN30" s="60"/>
      <c r="AO30" s="60"/>
      <c r="AP30" s="60"/>
      <c r="AQ30" s="60"/>
      <c r="AR30" s="62"/>
      <c r="AS30" s="60"/>
      <c r="AT30" s="63">
        <v>10.6</v>
      </c>
      <c r="AU30" s="63">
        <v>10.199999999999999</v>
      </c>
      <c r="AV30" s="63">
        <v>9.8000000000000007</v>
      </c>
      <c r="AW30" s="63">
        <v>9.3000000000000007</v>
      </c>
      <c r="AX30" s="63">
        <v>8.8000000000000007</v>
      </c>
      <c r="AY30" s="63">
        <v>8.8000000000000007</v>
      </c>
      <c r="AZ30" s="126"/>
      <c r="BA30" s="126"/>
      <c r="BB30" s="126"/>
      <c r="BC30" s="127"/>
      <c r="BD30" s="117">
        <v>0</v>
      </c>
      <c r="BE30" s="117">
        <v>0</v>
      </c>
      <c r="BF30" s="71"/>
      <c r="BG30" s="68">
        <f t="shared" si="171"/>
        <v>13.250000000000018</v>
      </c>
      <c r="BH30" s="69">
        <f t="shared" si="172"/>
        <v>0</v>
      </c>
      <c r="BI30" s="70" t="s">
        <v>174</v>
      </c>
      <c r="BJ30" s="71" t="s">
        <v>175</v>
      </c>
      <c r="BK30" s="121">
        <v>0</v>
      </c>
      <c r="BL30" s="75">
        <v>0</v>
      </c>
      <c r="BM30" s="71"/>
      <c r="BN30" s="68">
        <f t="shared" si="173"/>
        <v>13.250000000000018</v>
      </c>
      <c r="BO30" s="69">
        <f t="shared" si="174"/>
        <v>0</v>
      </c>
      <c r="BP30" s="70" t="s">
        <v>174</v>
      </c>
      <c r="BQ30" s="67" t="s">
        <v>175</v>
      </c>
      <c r="BR30" s="118">
        <v>0</v>
      </c>
      <c r="BS30" s="75">
        <v>0</v>
      </c>
      <c r="BT30" s="67" t="s">
        <v>332</v>
      </c>
      <c r="BU30" s="68">
        <f t="shared" si="175"/>
        <v>13.250000000000018</v>
      </c>
      <c r="BV30" s="69">
        <f t="shared" si="176"/>
        <v>0</v>
      </c>
      <c r="BW30" s="70" t="s">
        <v>318</v>
      </c>
      <c r="BX30" s="67" t="s">
        <v>358</v>
      </c>
      <c r="BY30" s="75">
        <v>0</v>
      </c>
      <c r="BZ30" s="75">
        <v>0</v>
      </c>
      <c r="CA30" s="71"/>
      <c r="CB30" s="68">
        <f t="shared" si="177"/>
        <v>13.250000000000018</v>
      </c>
      <c r="CC30" s="69">
        <f t="shared" si="178"/>
        <v>0</v>
      </c>
      <c r="CD30" s="70" t="s">
        <v>174</v>
      </c>
      <c r="CE30" s="71" t="s">
        <v>175</v>
      </c>
      <c r="CF30" s="75">
        <f t="shared" si="95"/>
        <v>0</v>
      </c>
      <c r="CG30" s="75">
        <f t="shared" si="95"/>
        <v>0</v>
      </c>
      <c r="CH30" s="71"/>
      <c r="CI30" s="68">
        <f t="shared" si="179"/>
        <v>13.250000000000018</v>
      </c>
      <c r="CJ30" s="69">
        <f t="shared" si="180"/>
        <v>0</v>
      </c>
      <c r="CK30" s="70" t="s">
        <v>174</v>
      </c>
      <c r="CL30" s="71" t="s">
        <v>175</v>
      </c>
      <c r="CM30" s="75">
        <f t="shared" si="97"/>
        <v>0</v>
      </c>
      <c r="CN30" s="75">
        <f t="shared" si="97"/>
        <v>0</v>
      </c>
      <c r="CO30" s="71"/>
      <c r="CP30" s="68">
        <f t="shared" si="181"/>
        <v>13.250000000000018</v>
      </c>
      <c r="CQ30" s="69">
        <f t="shared" si="182"/>
        <v>0</v>
      </c>
      <c r="CR30" s="70" t="s">
        <v>174</v>
      </c>
      <c r="CS30" s="71" t="s">
        <v>175</v>
      </c>
      <c r="CT30" s="75">
        <f t="shared" si="156"/>
        <v>0</v>
      </c>
      <c r="CU30" s="75">
        <f t="shared" si="156"/>
        <v>0</v>
      </c>
      <c r="CV30" s="71"/>
      <c r="CW30" s="68">
        <f t="shared" si="183"/>
        <v>13.250000000000018</v>
      </c>
      <c r="CX30" s="69">
        <f t="shared" si="184"/>
        <v>0</v>
      </c>
      <c r="CY30" s="70" t="s">
        <v>174</v>
      </c>
      <c r="CZ30" s="71" t="s">
        <v>175</v>
      </c>
      <c r="DA30" s="75">
        <f t="shared" si="159"/>
        <v>0</v>
      </c>
      <c r="DB30" s="75">
        <f t="shared" si="159"/>
        <v>0</v>
      </c>
      <c r="DC30" s="71"/>
      <c r="DD30" s="68">
        <f t="shared" si="185"/>
        <v>13.250000000000018</v>
      </c>
      <c r="DE30" s="69">
        <f t="shared" si="186"/>
        <v>0</v>
      </c>
      <c r="DF30" s="70" t="s">
        <v>174</v>
      </c>
      <c r="DG30" s="71" t="s">
        <v>175</v>
      </c>
      <c r="DH30" s="75">
        <f t="shared" si="103"/>
        <v>0</v>
      </c>
      <c r="DI30" s="75">
        <f t="shared" si="103"/>
        <v>0</v>
      </c>
      <c r="DJ30" s="71"/>
      <c r="DK30" s="68">
        <f t="shared" si="187"/>
        <v>13.250000000000018</v>
      </c>
      <c r="DL30" s="69">
        <f t="shared" si="188"/>
        <v>0</v>
      </c>
      <c r="DM30" s="70" t="s">
        <v>174</v>
      </c>
      <c r="DN30" s="71" t="s">
        <v>175</v>
      </c>
      <c r="DO30" s="75">
        <f t="shared" si="164"/>
        <v>0</v>
      </c>
      <c r="DP30" s="75">
        <f t="shared" si="164"/>
        <v>0</v>
      </c>
      <c r="DQ30" s="71"/>
      <c r="DR30" s="68">
        <f t="shared" si="189"/>
        <v>13.250000000000018</v>
      </c>
      <c r="DS30" s="69">
        <f t="shared" si="190"/>
        <v>0</v>
      </c>
      <c r="DT30" s="70" t="s">
        <v>174</v>
      </c>
      <c r="DU30" s="71" t="s">
        <v>175</v>
      </c>
      <c r="DV30" s="75">
        <f t="shared" si="107"/>
        <v>0</v>
      </c>
      <c r="DW30" s="75">
        <f t="shared" si="107"/>
        <v>0</v>
      </c>
      <c r="DX30" s="71"/>
      <c r="DY30" s="68">
        <f t="shared" si="191"/>
        <v>13.250000000000018</v>
      </c>
      <c r="DZ30" s="69">
        <f t="shared" si="192"/>
        <v>0</v>
      </c>
      <c r="EA30" s="70" t="s">
        <v>174</v>
      </c>
      <c r="EB30" s="71" t="s">
        <v>175</v>
      </c>
      <c r="EC30" s="77">
        <f t="shared" si="67"/>
        <v>9.8000000000000007</v>
      </c>
      <c r="ED30" s="99"/>
      <c r="EE30" s="71"/>
      <c r="EF30" s="68">
        <f t="shared" si="193"/>
        <v>1</v>
      </c>
      <c r="EG30" s="69">
        <f t="shared" si="194"/>
        <v>0</v>
      </c>
      <c r="EH30" s="70" t="s">
        <v>174</v>
      </c>
      <c r="EI30" s="71" t="s">
        <v>175</v>
      </c>
      <c r="EJ30" s="80"/>
      <c r="EK30" s="78">
        <v>2024</v>
      </c>
      <c r="EL30" s="79" t="str">
        <f>+VLOOKUP(C30,[1]Listas_desplega!$AI$22:$AJ$44,2,0)</f>
        <v>DCE</v>
      </c>
      <c r="EM30" s="79" t="str">
        <f>+VLOOKUP(I30,[1]Listas_desplega!$BY$2:$BZ$7,2,0)</f>
        <v>T_2</v>
      </c>
      <c r="EN30" s="79" t="str">
        <f>+VLOOKUP(J30,[1]Listas_desplega!$BY$10:$BZ$23,2,0)</f>
        <v>T_2_C_2</v>
      </c>
      <c r="EO30" s="79" t="str">
        <f>+VLOOKUP(K30,[1]Listas_desplega!$BY$27:$BZ$54,2,0)</f>
        <v>T_2_C_2_ET_1</v>
      </c>
      <c r="EP30" s="79" t="str">
        <f>+VLOOKUP(L30,[1]Listas_desplega!$BY$57:$BZ$105,2,0)</f>
        <v>T_2_C_2_ET_1_CPT_8</v>
      </c>
      <c r="EQ30" s="80" t="str">
        <f>+VLOOKUP(M30,[1]Listas_desplega!$J$2:$K$11,2,FALSE)</f>
        <v>Eje_E_6</v>
      </c>
      <c r="ER30" s="80"/>
    </row>
    <row r="31" spans="1:150" s="81" customFormat="1" ht="15" customHeight="1" x14ac:dyDescent="0.25">
      <c r="A31" s="51" t="str">
        <f t="shared" si="18"/>
        <v>PNS.8.2_VPBM_2024</v>
      </c>
      <c r="B31" s="52" t="s">
        <v>152</v>
      </c>
      <c r="C31" s="53" t="s">
        <v>324</v>
      </c>
      <c r="D31" s="53" t="s">
        <v>325</v>
      </c>
      <c r="E31" s="54" t="s">
        <v>154</v>
      </c>
      <c r="F31" s="54" t="s">
        <v>155</v>
      </c>
      <c r="G31" s="55" t="s">
        <v>156</v>
      </c>
      <c r="H31" s="54" t="s">
        <v>334</v>
      </c>
      <c r="I31" s="54" t="s">
        <v>158</v>
      </c>
      <c r="J31" s="52" t="s">
        <v>159</v>
      </c>
      <c r="K31" s="52" t="s">
        <v>160</v>
      </c>
      <c r="L31" s="52" t="s">
        <v>176</v>
      </c>
      <c r="M31" s="52" t="s">
        <v>177</v>
      </c>
      <c r="N31" s="56" t="s">
        <v>178</v>
      </c>
      <c r="O31" s="60" t="s">
        <v>375</v>
      </c>
      <c r="P31" s="54" t="s">
        <v>376</v>
      </c>
      <c r="Q31" s="61" t="s">
        <v>211</v>
      </c>
      <c r="R31" s="61" t="s">
        <v>263</v>
      </c>
      <c r="S31" s="54" t="s">
        <v>377</v>
      </c>
      <c r="T31" s="60" t="s">
        <v>181</v>
      </c>
      <c r="U31" s="60" t="s">
        <v>193</v>
      </c>
      <c r="V31" s="60">
        <v>60</v>
      </c>
      <c r="W31" s="54" t="s">
        <v>343</v>
      </c>
      <c r="X31" s="60" t="s">
        <v>331</v>
      </c>
      <c r="Y31" s="52"/>
      <c r="Z31" s="61"/>
      <c r="AA31" s="61"/>
      <c r="AB31" s="61"/>
      <c r="AC31" s="61"/>
      <c r="AD31" s="61"/>
      <c r="AE31" s="61"/>
      <c r="AF31" s="61"/>
      <c r="AG31" s="61"/>
      <c r="AH31" s="60"/>
      <c r="AI31" s="60"/>
      <c r="AJ31" s="60"/>
      <c r="AK31" s="60"/>
      <c r="AL31" s="60"/>
      <c r="AM31" s="60"/>
      <c r="AN31" s="60"/>
      <c r="AO31" s="60"/>
      <c r="AP31" s="60"/>
      <c r="AQ31" s="60"/>
      <c r="AR31" s="62" t="s">
        <v>173</v>
      </c>
      <c r="AS31" s="60"/>
      <c r="AT31" s="63">
        <v>59</v>
      </c>
      <c r="AU31" s="63">
        <v>60</v>
      </c>
      <c r="AV31" s="63">
        <v>66</v>
      </c>
      <c r="AW31" s="63">
        <v>84</v>
      </c>
      <c r="AX31" s="63">
        <v>100</v>
      </c>
      <c r="AY31" s="63">
        <v>100</v>
      </c>
      <c r="AZ31" s="60"/>
      <c r="BA31" s="60"/>
      <c r="BB31" s="60"/>
      <c r="BC31" s="64"/>
      <c r="BD31" s="117">
        <v>0</v>
      </c>
      <c r="BE31" s="117">
        <v>0</v>
      </c>
      <c r="BF31" s="71"/>
      <c r="BG31" s="100">
        <f>IFERROR(((BD31-$AT31)/($AV31-$AT31)),0)</f>
        <v>-8.4285714285714288</v>
      </c>
      <c r="BH31" s="69">
        <f>+IF(BI31="SI",IFERROR((((IF(BI31="SI",(BE31-AS31),0)))/(AT31-AS31)),"REVISAR"),0)</f>
        <v>0</v>
      </c>
      <c r="BI31" s="70" t="s">
        <v>174</v>
      </c>
      <c r="BJ31" s="71" t="s">
        <v>175</v>
      </c>
      <c r="BK31" s="121">
        <v>0</v>
      </c>
      <c r="BL31" s="75">
        <v>0</v>
      </c>
      <c r="BM31" s="67"/>
      <c r="BN31" s="100">
        <f>IFERROR(((BK31-$AT31)/($AV31-$AT31)),0)</f>
        <v>-8.4285714285714288</v>
      </c>
      <c r="BO31" s="69">
        <f>+IF(BP31="SI",IFERROR((((IF(BP31="SI",(BL31-AS31),0)))/(AT31-AS31)),"REVISAR"),0)</f>
        <v>0</v>
      </c>
      <c r="BP31" s="70" t="s">
        <v>174</v>
      </c>
      <c r="BQ31" s="67" t="s">
        <v>175</v>
      </c>
      <c r="BR31" s="118">
        <v>0</v>
      </c>
      <c r="BS31" s="75">
        <v>0</v>
      </c>
      <c r="BT31" s="67" t="s">
        <v>378</v>
      </c>
      <c r="BU31" s="100">
        <f>IFERROR(((BR31-$AT31)/($AV31-$AT31)),0)</f>
        <v>-8.4285714285714288</v>
      </c>
      <c r="BV31" s="69">
        <f>+IF(BW31="SI",IFERROR((((IF(BW31="SI",(BS31-AS31),0)))/(AT31-AS31)),"REVISAR"),0)</f>
        <v>0</v>
      </c>
      <c r="BW31" s="70" t="s">
        <v>205</v>
      </c>
      <c r="BX31" s="67" t="s">
        <v>379</v>
      </c>
      <c r="BY31" s="75">
        <v>0</v>
      </c>
      <c r="BZ31" s="75">
        <v>0</v>
      </c>
      <c r="CA31" s="71"/>
      <c r="CB31" s="100">
        <f>IFERROR(((BY31-$AT31)/($AV31-$AT31)),0)</f>
        <v>-8.4285714285714288</v>
      </c>
      <c r="CC31" s="69">
        <f>+IF(CD31="SI",IFERROR((((IF(CD31="SI",(BZ31-AS31),0)))/(AT31-AS31)),"REVISAR"),0)</f>
        <v>0</v>
      </c>
      <c r="CD31" s="70" t="s">
        <v>174</v>
      </c>
      <c r="CE31" s="71" t="s">
        <v>175</v>
      </c>
      <c r="CF31" s="75">
        <f t="shared" si="95"/>
        <v>0</v>
      </c>
      <c r="CG31" s="75">
        <f t="shared" si="95"/>
        <v>0</v>
      </c>
      <c r="CH31" s="71"/>
      <c r="CI31" s="100">
        <f>IFERROR(((CF31-$AT31)/($AV31-$AT31)),0)</f>
        <v>-8.4285714285714288</v>
      </c>
      <c r="CJ31" s="69">
        <f>+IF(CK31="SI",IFERROR((((IF(CK31="SI",(CG31-AS31),0)))/(AT31-AS31)),"REVISAR"),0)</f>
        <v>0</v>
      </c>
      <c r="CK31" s="70" t="s">
        <v>174</v>
      </c>
      <c r="CL31" s="71" t="s">
        <v>175</v>
      </c>
      <c r="CM31" s="75">
        <f t="shared" si="97"/>
        <v>0</v>
      </c>
      <c r="CN31" s="75">
        <f t="shared" si="97"/>
        <v>0</v>
      </c>
      <c r="CO31" s="71"/>
      <c r="CP31" s="100">
        <f>IFERROR(((CM31-$AT31)/($AV31-$AT31)),0)</f>
        <v>-8.4285714285714288</v>
      </c>
      <c r="CQ31" s="69">
        <f>+IF(CR31="SI",IFERROR((((IF(CR31="SI",(CN31-AS31),0)))/(AT31-AS31)),"REVISAR"),0)</f>
        <v>0</v>
      </c>
      <c r="CR31" s="70" t="s">
        <v>174</v>
      </c>
      <c r="CS31" s="71" t="s">
        <v>175</v>
      </c>
      <c r="CT31" s="75">
        <f t="shared" si="156"/>
        <v>0</v>
      </c>
      <c r="CU31" s="75">
        <f t="shared" si="156"/>
        <v>0</v>
      </c>
      <c r="CV31" s="71"/>
      <c r="CW31" s="100">
        <f>IFERROR(((CT31-$AT31)/($AV31-$AT31)),0)</f>
        <v>-8.4285714285714288</v>
      </c>
      <c r="CX31" s="69">
        <f>+IF(CY31="SI",IFERROR((((IF(CY31="SI",(CU31-AS31),0)))/(AT31-AS31)),"REVISAR"),0)</f>
        <v>0</v>
      </c>
      <c r="CY31" s="70" t="s">
        <v>174</v>
      </c>
      <c r="CZ31" s="71" t="s">
        <v>175</v>
      </c>
      <c r="DA31" s="75">
        <f t="shared" si="159"/>
        <v>0</v>
      </c>
      <c r="DB31" s="75">
        <f t="shared" si="159"/>
        <v>0</v>
      </c>
      <c r="DC31" s="71"/>
      <c r="DD31" s="100">
        <f>IFERROR(((DA31-$AT31)/($AV31-$AT31)),0)</f>
        <v>-8.4285714285714288</v>
      </c>
      <c r="DE31" s="69">
        <f>+IF(DF31="SI",IFERROR((((IF(DF31="SI",(DB31-AS31),0)))/(AT31-AS31)),"REVISAR"),0)</f>
        <v>0</v>
      </c>
      <c r="DF31" s="70" t="s">
        <v>174</v>
      </c>
      <c r="DG31" s="71" t="s">
        <v>175</v>
      </c>
      <c r="DH31" s="75">
        <f t="shared" si="103"/>
        <v>0</v>
      </c>
      <c r="DI31" s="75">
        <f t="shared" si="103"/>
        <v>0</v>
      </c>
      <c r="DJ31" s="71"/>
      <c r="DK31" s="100">
        <f>IFERROR(((DH31-$AT31)/($AV31-$AT31)),0)</f>
        <v>-8.4285714285714288</v>
      </c>
      <c r="DL31" s="69">
        <f>+IF(DM31="SI",IFERROR((((IF(DM31="SI",(DI31-AS31),0)))/(AT31-AS31)),"REVISAR"),0)</f>
        <v>0</v>
      </c>
      <c r="DM31" s="70" t="s">
        <v>174</v>
      </c>
      <c r="DN31" s="71" t="s">
        <v>175</v>
      </c>
      <c r="DO31" s="75">
        <f t="shared" si="164"/>
        <v>0</v>
      </c>
      <c r="DP31" s="75">
        <f t="shared" si="164"/>
        <v>0</v>
      </c>
      <c r="DQ31" s="71"/>
      <c r="DR31" s="100">
        <f>IFERROR(((DO31-$AT31)/($AV31-$AT31)),0)</f>
        <v>-8.4285714285714288</v>
      </c>
      <c r="DS31" s="69">
        <f>+IF(DT31="SI",IFERROR((((IF(DT31="SI",(DP31-AS31),0)))/(AT31-AS31)),"REVISAR"),0)</f>
        <v>0</v>
      </c>
      <c r="DT31" s="70" t="s">
        <v>174</v>
      </c>
      <c r="DU31" s="71" t="s">
        <v>175</v>
      </c>
      <c r="DV31" s="75">
        <f t="shared" si="107"/>
        <v>0</v>
      </c>
      <c r="DW31" s="75">
        <f t="shared" si="107"/>
        <v>0</v>
      </c>
      <c r="DX31" s="71"/>
      <c r="DY31" s="100">
        <f>IFERROR(((DV31-$AT31)/($AV31-$AT31)),0)</f>
        <v>-8.4285714285714288</v>
      </c>
      <c r="DZ31" s="69">
        <f>+IF(EA31="SI",IFERROR((((IF(EA31="SI",(DW31-AS31),0)))/(AT31-AS31)),"REVISAR"),0)</f>
        <v>0</v>
      </c>
      <c r="EA31" s="70" t="s">
        <v>174</v>
      </c>
      <c r="EB31" s="71" t="s">
        <v>175</v>
      </c>
      <c r="EC31" s="77">
        <f t="shared" si="67"/>
        <v>66</v>
      </c>
      <c r="ED31" s="71"/>
      <c r="EE31" s="71"/>
      <c r="EF31" s="100">
        <f>IFERROR(((EC31-$AT31)/($AV31-$AT31)),0)</f>
        <v>1</v>
      </c>
      <c r="EG31" s="69">
        <f>+IF(EH31="SI",IFERROR((((IF(EH31="SI",(ED31-AS31),0)))/(AT31-AS31)),"REVISAR"),0)</f>
        <v>0</v>
      </c>
      <c r="EH31" s="70" t="s">
        <v>174</v>
      </c>
      <c r="EI31" s="71" t="s">
        <v>175</v>
      </c>
      <c r="EJ31" s="80"/>
      <c r="EK31" s="78">
        <v>2024</v>
      </c>
      <c r="EL31" s="79" t="str">
        <f>+VLOOKUP(C31,[1]Listas_desplega!$AI$22:$AJ$44,2,0)</f>
        <v>DCE</v>
      </c>
      <c r="EM31" s="79" t="str">
        <f>+VLOOKUP(I31,[1]Listas_desplega!$BY$2:$BZ$7,2,0)</f>
        <v>T_2</v>
      </c>
      <c r="EN31" s="79" t="str">
        <f>+VLOOKUP(J31,[1]Listas_desplega!$BY$10:$BZ$23,2,0)</f>
        <v>T_2_C_2</v>
      </c>
      <c r="EO31" s="79" t="str">
        <f>+VLOOKUP(K31,[1]Listas_desplega!$BY$27:$BZ$54,2,0)</f>
        <v>T_2_C_2_ET_1</v>
      </c>
      <c r="EP31" s="79" t="str">
        <f>+VLOOKUP(L31,[1]Listas_desplega!$BY$57:$BZ$105,2,0)</f>
        <v>T_2_C_2_ET_1_CPT_8</v>
      </c>
      <c r="EQ31" s="80" t="str">
        <f>+VLOOKUP(M31,[1]Listas_desplega!$J$2:$K$11,2,FALSE)</f>
        <v>Eje_E_6</v>
      </c>
      <c r="ER31" s="80"/>
    </row>
    <row r="32" spans="1:150" s="81" customFormat="1" ht="15" customHeight="1" x14ac:dyDescent="0.25">
      <c r="A32" s="51" t="str">
        <f t="shared" si="18"/>
        <v>94_VPBM_2024</v>
      </c>
      <c r="B32" s="52" t="s">
        <v>152</v>
      </c>
      <c r="C32" s="53" t="s">
        <v>324</v>
      </c>
      <c r="D32" s="53" t="s">
        <v>325</v>
      </c>
      <c r="E32" s="54" t="s">
        <v>154</v>
      </c>
      <c r="F32" s="54" t="s">
        <v>155</v>
      </c>
      <c r="G32" s="55" t="s">
        <v>156</v>
      </c>
      <c r="H32" s="54" t="s">
        <v>326</v>
      </c>
      <c r="I32" s="54" t="s">
        <v>158</v>
      </c>
      <c r="J32" s="52" t="s">
        <v>159</v>
      </c>
      <c r="K32" s="52" t="s">
        <v>160</v>
      </c>
      <c r="L32" s="52" t="s">
        <v>176</v>
      </c>
      <c r="M32" s="52" t="s">
        <v>177</v>
      </c>
      <c r="N32" s="56" t="s">
        <v>178</v>
      </c>
      <c r="O32" s="60">
        <v>94</v>
      </c>
      <c r="P32" s="54" t="s">
        <v>380</v>
      </c>
      <c r="Q32" s="61" t="s">
        <v>211</v>
      </c>
      <c r="R32" s="61" t="s">
        <v>166</v>
      </c>
      <c r="S32" s="54" t="s">
        <v>381</v>
      </c>
      <c r="T32" s="60" t="s">
        <v>168</v>
      </c>
      <c r="U32" s="60" t="s">
        <v>193</v>
      </c>
      <c r="V32" s="60">
        <v>180</v>
      </c>
      <c r="W32" s="54" t="s">
        <v>382</v>
      </c>
      <c r="X32" s="60" t="s">
        <v>215</v>
      </c>
      <c r="Y32" s="52"/>
      <c r="Z32" s="61"/>
      <c r="AA32" s="61"/>
      <c r="AB32" s="61"/>
      <c r="AC32" s="61"/>
      <c r="AD32" s="61"/>
      <c r="AE32" s="61" t="s">
        <v>383</v>
      </c>
      <c r="AF32" s="61"/>
      <c r="AG32" s="61"/>
      <c r="AH32" s="60"/>
      <c r="AI32" s="60"/>
      <c r="AJ32" s="60"/>
      <c r="AK32" s="60" t="s">
        <v>173</v>
      </c>
      <c r="AL32" s="60"/>
      <c r="AM32" s="60" t="s">
        <v>173</v>
      </c>
      <c r="AN32" s="60"/>
      <c r="AO32" s="60"/>
      <c r="AP32" s="60"/>
      <c r="AQ32" s="60"/>
      <c r="AR32" s="62" t="s">
        <v>173</v>
      </c>
      <c r="AS32" s="60"/>
      <c r="AT32" s="63">
        <v>33874</v>
      </c>
      <c r="AU32" s="63">
        <v>20000</v>
      </c>
      <c r="AV32" s="63">
        <v>40000</v>
      </c>
      <c r="AW32" s="63">
        <v>25000</v>
      </c>
      <c r="AX32" s="63">
        <v>25000</v>
      </c>
      <c r="AY32" s="63">
        <v>110000</v>
      </c>
      <c r="AZ32" s="60"/>
      <c r="BA32" s="60"/>
      <c r="BB32" s="60"/>
      <c r="BC32" s="64"/>
      <c r="BD32" s="117">
        <v>0</v>
      </c>
      <c r="BE32" s="117">
        <v>0</v>
      </c>
      <c r="BF32" s="71"/>
      <c r="BG32" s="68">
        <f t="shared" ref="BG32:BG34" si="195">IFERROR(BD32/AV32,0)</f>
        <v>0</v>
      </c>
      <c r="BH32" s="69">
        <f t="shared" ref="BH32:BH34" si="196">+IF(BI32="SI",IFERROR((IF(BI32="SI",BE32,0)/AV32),"REVISAR"),0)</f>
        <v>0</v>
      </c>
      <c r="BI32" s="70" t="s">
        <v>174</v>
      </c>
      <c r="BJ32" s="67" t="s">
        <v>384</v>
      </c>
      <c r="BK32" s="98">
        <v>0</v>
      </c>
      <c r="BL32" s="75">
        <v>0</v>
      </c>
      <c r="BM32" s="67"/>
      <c r="BN32" s="68">
        <f t="shared" ref="BN32:BN34" si="197">+IFERROR(BK32/AV32,0)</f>
        <v>0</v>
      </c>
      <c r="BO32" s="69">
        <f t="shared" ref="BO32:BO34" si="198">+IF(BP32="SI",IFERROR((IF(BP32="SI",BL32,0)/AV32),"REVISAR"),0)</f>
        <v>0</v>
      </c>
      <c r="BP32" s="70" t="s">
        <v>174</v>
      </c>
      <c r="BQ32" s="67" t="s">
        <v>384</v>
      </c>
      <c r="BR32" s="118">
        <v>0</v>
      </c>
      <c r="BS32" s="75">
        <v>0</v>
      </c>
      <c r="BT32" s="67"/>
      <c r="BU32" s="68">
        <f t="shared" ref="BU32:BU34" si="199">IFERROR(BR32/AV32,0)</f>
        <v>0</v>
      </c>
      <c r="BV32" s="69">
        <f>+IF(BW32="SI",IFERROR((IF(BW32="SI",BS32,0)/AV32),"REVISAR"),0)</f>
        <v>0</v>
      </c>
      <c r="BW32" s="70" t="s">
        <v>174</v>
      </c>
      <c r="BX32" s="67" t="s">
        <v>175</v>
      </c>
      <c r="BY32" s="75">
        <v>0</v>
      </c>
      <c r="BZ32" s="75">
        <v>0</v>
      </c>
      <c r="CA32" s="71"/>
      <c r="CB32" s="68">
        <f t="shared" ref="CB32:CB34" si="200">IFERROR(BY32/$AV32,0)</f>
        <v>0</v>
      </c>
      <c r="CC32" s="69">
        <f>+IF(CD32="SI",IFERROR((IF(CD32="SI",BZ32,0)/AV32),"REVISAR"),0)</f>
        <v>0</v>
      </c>
      <c r="CD32" s="70" t="s">
        <v>174</v>
      </c>
      <c r="CE32" s="71" t="s">
        <v>175</v>
      </c>
      <c r="CF32" s="75">
        <f t="shared" si="95"/>
        <v>0</v>
      </c>
      <c r="CG32" s="75">
        <f>IF(CD32="SI",BZ32,0)</f>
        <v>0</v>
      </c>
      <c r="CH32" s="71"/>
      <c r="CI32" s="68">
        <f t="shared" ref="CI32:CI34" si="201">IFERROR(CF32/$AV32,0)</f>
        <v>0</v>
      </c>
      <c r="CJ32" s="69">
        <f t="shared" ref="CJ32:CJ34" si="202">+IF(CK32="SI",IFERROR((IF(CK32="SI",CG32,0)/AV32),"REVISAR"),0)</f>
        <v>0</v>
      </c>
      <c r="CK32" s="70" t="s">
        <v>174</v>
      </c>
      <c r="CL32" s="71" t="s">
        <v>175</v>
      </c>
      <c r="CM32" s="75">
        <f t="shared" si="97"/>
        <v>0</v>
      </c>
      <c r="CN32" s="75">
        <f t="shared" si="97"/>
        <v>0</v>
      </c>
      <c r="CO32" s="71"/>
      <c r="CP32" s="68">
        <f t="shared" ref="CP32:CP34" si="203">IFERROR(CM32/$AV32,0)</f>
        <v>0</v>
      </c>
      <c r="CQ32" s="69">
        <f t="shared" ref="CQ32:CQ34" si="204">+IF(CR32="SI",IFERROR((IF(CR32="SI",CN32,0)/AV32),"REVISAR"),0)</f>
        <v>0</v>
      </c>
      <c r="CR32" s="70" t="s">
        <v>174</v>
      </c>
      <c r="CS32" s="71" t="s">
        <v>175</v>
      </c>
      <c r="CT32" s="75">
        <f t="shared" si="156"/>
        <v>0</v>
      </c>
      <c r="CU32" s="75">
        <f>IF(CR32="SI",CN32,0)</f>
        <v>0</v>
      </c>
      <c r="CV32" s="71"/>
      <c r="CW32" s="68">
        <f t="shared" ref="CW32:CW34" si="205">IFERROR(CT32/$AV32,0)</f>
        <v>0</v>
      </c>
      <c r="CX32" s="69">
        <f t="shared" ref="CX32:CX34" si="206">+IF(CY32="SI",IFERROR((IF(CY32="SI",CU32,0)/AV32),"REVISAR"),0)</f>
        <v>0</v>
      </c>
      <c r="CY32" s="70" t="s">
        <v>174</v>
      </c>
      <c r="CZ32" s="71" t="s">
        <v>175</v>
      </c>
      <c r="DA32" s="75">
        <f t="shared" si="159"/>
        <v>0</v>
      </c>
      <c r="DB32" s="75">
        <f>IF(CY32="SI",CU32,0)</f>
        <v>0</v>
      </c>
      <c r="DC32" s="71"/>
      <c r="DD32" s="68">
        <f t="shared" ref="DD32:DD34" si="207">IFERROR(DA32/$AV32,0)</f>
        <v>0</v>
      </c>
      <c r="DE32" s="69">
        <f t="shared" ref="DE32:DE34" si="208">+IF(DF32="SI",IFERROR((IF(DF32="SI",DB32,0)/AV32),"REVISAR"),0)</f>
        <v>0</v>
      </c>
      <c r="DF32" s="70" t="s">
        <v>174</v>
      </c>
      <c r="DG32" s="71" t="s">
        <v>175</v>
      </c>
      <c r="DH32" s="75">
        <f t="shared" si="103"/>
        <v>0</v>
      </c>
      <c r="DI32" s="75">
        <f>IF(DF32="SI",DB32,0)</f>
        <v>0</v>
      </c>
      <c r="DJ32" s="71"/>
      <c r="DK32" s="68">
        <f t="shared" ref="DK32:DK34" si="209">IFERROR(DH32/$AV32,0)</f>
        <v>0</v>
      </c>
      <c r="DL32" s="69">
        <f t="shared" ref="DL32:DL34" si="210">+IF(DM32="SI",IFERROR((IF(DM32="SI",DI32,0)/AV32),"REVISAR"),0)</f>
        <v>0</v>
      </c>
      <c r="DM32" s="70" t="s">
        <v>174</v>
      </c>
      <c r="DN32" s="71" t="s">
        <v>175</v>
      </c>
      <c r="DO32" s="75">
        <f t="shared" si="164"/>
        <v>0</v>
      </c>
      <c r="DP32" s="75">
        <f t="shared" si="164"/>
        <v>0</v>
      </c>
      <c r="DQ32" s="71"/>
      <c r="DR32" s="68">
        <f t="shared" ref="DR32:DR34" si="211">IFERROR(DO32/$AV32,0)</f>
        <v>0</v>
      </c>
      <c r="DS32" s="69">
        <f t="shared" ref="DS32:DS34" si="212">+IF(DT32="SI",IFERROR((IF(DT32="SI",DP32,0)/AV32),"REVISAR"),0)</f>
        <v>0</v>
      </c>
      <c r="DT32" s="70" t="s">
        <v>174</v>
      </c>
      <c r="DU32" s="71" t="s">
        <v>175</v>
      </c>
      <c r="DV32" s="75">
        <f t="shared" si="107"/>
        <v>0</v>
      </c>
      <c r="DW32" s="75">
        <f>IF(DT32="SI",DP32,0)</f>
        <v>0</v>
      </c>
      <c r="DX32" s="71"/>
      <c r="DY32" s="68">
        <f t="shared" ref="DY32:DY34" si="213">IFERROR(DV32/$AV32,0)</f>
        <v>0</v>
      </c>
      <c r="DZ32" s="69">
        <f t="shared" ref="DZ32:DZ34" si="214">+IF(EA32="SI",IFERROR((IF(EA32="SI",DW32,0)/AV32),"REVISAR"),0)</f>
        <v>0</v>
      </c>
      <c r="EA32" s="70" t="s">
        <v>174</v>
      </c>
      <c r="EB32" s="71" t="s">
        <v>175</v>
      </c>
      <c r="EC32" s="77">
        <f>+AV32</f>
        <v>40000</v>
      </c>
      <c r="ED32" s="71"/>
      <c r="EE32" s="101"/>
      <c r="EF32" s="68">
        <f t="shared" ref="EF32:EF34" si="215">IFERROR(EC32/$AV32,0)</f>
        <v>1</v>
      </c>
      <c r="EG32" s="69">
        <f t="shared" ref="EG32:EG34" si="216">+IF(EH32="SI",IFERROR((IF(EH32="SI",ED32,0)/AV32),"REVISAR"),0)</f>
        <v>0</v>
      </c>
      <c r="EH32" s="70" t="s">
        <v>174</v>
      </c>
      <c r="EI32" s="71" t="s">
        <v>175</v>
      </c>
      <c r="EJ32" s="78"/>
      <c r="EK32" s="78">
        <v>2024</v>
      </c>
      <c r="EL32" s="79" t="str">
        <f>+VLOOKUP(C32,[1]Listas_desplega!$AI$22:$AJ$44,2,0)</f>
        <v>DCE</v>
      </c>
      <c r="EM32" s="79" t="str">
        <f>+VLOOKUP(I32,[1]Listas_desplega!$BY$2:$BZ$7,2,0)</f>
        <v>T_2</v>
      </c>
      <c r="EN32" s="79" t="str">
        <f>+VLOOKUP(J32,[1]Listas_desplega!$BY$10:$BZ$23,2,0)</f>
        <v>T_2_C_2</v>
      </c>
      <c r="EO32" s="79" t="str">
        <f>+VLOOKUP(K32,[1]Listas_desplega!$BY$27:$BZ$54,2,0)</f>
        <v>T_2_C_2_ET_1</v>
      </c>
      <c r="EP32" s="79" t="str">
        <f>+VLOOKUP(L32,[1]Listas_desplega!$BY$57:$BZ$105,2,0)</f>
        <v>T_2_C_2_ET_1_CPT_8</v>
      </c>
      <c r="EQ32" s="80" t="str">
        <f>+VLOOKUP(M32,[1]Listas_desplega!$J$2:$K$11,2,FALSE)</f>
        <v>Eje_E_6</v>
      </c>
      <c r="ER32" s="80"/>
    </row>
    <row r="33" spans="1:148" s="81" customFormat="1" ht="15" customHeight="1" x14ac:dyDescent="0.25">
      <c r="A33" s="51" t="str">
        <f t="shared" si="18"/>
        <v>6_VPBM_2024</v>
      </c>
      <c r="B33" s="52" t="s">
        <v>152</v>
      </c>
      <c r="C33" s="53" t="s">
        <v>324</v>
      </c>
      <c r="D33" s="53" t="s">
        <v>325</v>
      </c>
      <c r="E33" s="54" t="s">
        <v>154</v>
      </c>
      <c r="F33" s="54" t="s">
        <v>155</v>
      </c>
      <c r="G33" s="55" t="s">
        <v>156</v>
      </c>
      <c r="H33" s="54" t="s">
        <v>334</v>
      </c>
      <c r="I33" s="54" t="s">
        <v>158</v>
      </c>
      <c r="J33" s="52" t="s">
        <v>159</v>
      </c>
      <c r="K33" s="52" t="s">
        <v>160</v>
      </c>
      <c r="L33" s="52" t="s">
        <v>176</v>
      </c>
      <c r="M33" s="52" t="s">
        <v>177</v>
      </c>
      <c r="N33" s="56" t="s">
        <v>178</v>
      </c>
      <c r="O33" s="60">
        <v>6</v>
      </c>
      <c r="P33" s="54" t="s">
        <v>385</v>
      </c>
      <c r="Q33" s="61" t="s">
        <v>386</v>
      </c>
      <c r="R33" s="61" t="s">
        <v>387</v>
      </c>
      <c r="S33" s="54" t="s">
        <v>388</v>
      </c>
      <c r="T33" s="60" t="s">
        <v>168</v>
      </c>
      <c r="U33" s="60" t="s">
        <v>182</v>
      </c>
      <c r="V33" s="60">
        <v>0</v>
      </c>
      <c r="W33" s="54" t="s">
        <v>389</v>
      </c>
      <c r="X33" s="60" t="s">
        <v>171</v>
      </c>
      <c r="Y33" s="52"/>
      <c r="Z33" s="61"/>
      <c r="AA33" s="61"/>
      <c r="AB33" s="61"/>
      <c r="AC33" s="61"/>
      <c r="AD33" s="61"/>
      <c r="AE33" s="61" t="s">
        <v>390</v>
      </c>
      <c r="AF33" s="61"/>
      <c r="AG33" s="61" t="s">
        <v>173</v>
      </c>
      <c r="AH33" s="60"/>
      <c r="AI33" s="60"/>
      <c r="AJ33" s="60"/>
      <c r="AK33" s="60" t="s">
        <v>173</v>
      </c>
      <c r="AL33" s="60"/>
      <c r="AM33" s="60" t="s">
        <v>173</v>
      </c>
      <c r="AN33" s="60"/>
      <c r="AO33" s="60"/>
      <c r="AP33" s="60"/>
      <c r="AQ33" s="60"/>
      <c r="AR33" s="62"/>
      <c r="AS33" s="60"/>
      <c r="AT33" s="63">
        <v>80</v>
      </c>
      <c r="AU33" s="63">
        <v>97</v>
      </c>
      <c r="AV33" s="63">
        <v>97</v>
      </c>
      <c r="AW33" s="63">
        <v>97</v>
      </c>
      <c r="AX33" s="63">
        <v>97</v>
      </c>
      <c r="AY33" s="63">
        <v>97</v>
      </c>
      <c r="AZ33" s="128"/>
      <c r="BA33" s="128"/>
      <c r="BB33" s="128"/>
      <c r="BC33" s="129"/>
      <c r="BD33" s="117">
        <v>0</v>
      </c>
      <c r="BE33" s="117">
        <v>0</v>
      </c>
      <c r="BF33" s="71"/>
      <c r="BG33" s="68">
        <f t="shared" si="195"/>
        <v>0</v>
      </c>
      <c r="BH33" s="69">
        <f t="shared" si="196"/>
        <v>0</v>
      </c>
      <c r="BI33" s="70" t="s">
        <v>174</v>
      </c>
      <c r="BJ33" s="67" t="s">
        <v>175</v>
      </c>
      <c r="BK33" s="86">
        <v>0</v>
      </c>
      <c r="BL33" s="75">
        <v>0</v>
      </c>
      <c r="BM33" s="67"/>
      <c r="BN33" s="68">
        <f t="shared" si="197"/>
        <v>0</v>
      </c>
      <c r="BO33" s="69">
        <f t="shared" si="198"/>
        <v>0</v>
      </c>
      <c r="BP33" s="70" t="s">
        <v>174</v>
      </c>
      <c r="BQ33" s="67" t="s">
        <v>175</v>
      </c>
      <c r="BR33" s="86">
        <v>10</v>
      </c>
      <c r="BS33" s="85">
        <v>21</v>
      </c>
      <c r="BT33" s="67" t="s">
        <v>391</v>
      </c>
      <c r="BU33" s="68">
        <f t="shared" si="199"/>
        <v>0.10309278350515463</v>
      </c>
      <c r="BV33" s="69">
        <f t="shared" ref="BV33:BV34" si="217">+IF(BW33="SI",IFERROR((IF(BW33="SI",BS33,0)/AV33),"REVISAR"),0)</f>
        <v>0.21649484536082475</v>
      </c>
      <c r="BW33" s="70" t="s">
        <v>186</v>
      </c>
      <c r="BX33" s="130" t="s">
        <v>392</v>
      </c>
      <c r="BY33" s="86">
        <v>10</v>
      </c>
      <c r="BZ33" s="75">
        <v>0</v>
      </c>
      <c r="CA33" s="71"/>
      <c r="CB33" s="68">
        <f t="shared" si="200"/>
        <v>0.10309278350515463</v>
      </c>
      <c r="CC33" s="69">
        <f t="shared" ref="CC33:CC34" si="218">+IF(CD33="SI",IFERROR((IF(CD33="SI",BZ33,0)/AV33),"REVISAR"),0)</f>
        <v>0</v>
      </c>
      <c r="CD33" s="70" t="s">
        <v>174</v>
      </c>
      <c r="CE33" s="71" t="s">
        <v>175</v>
      </c>
      <c r="CF33" s="125">
        <f>+BY33</f>
        <v>10</v>
      </c>
      <c r="CG33" s="75">
        <f t="shared" ref="CG33:CG39" si="219">IF(CD33="SI",BZ33,0)</f>
        <v>0</v>
      </c>
      <c r="CH33" s="71"/>
      <c r="CI33" s="68">
        <f t="shared" si="201"/>
        <v>0.10309278350515463</v>
      </c>
      <c r="CJ33" s="69">
        <f t="shared" si="202"/>
        <v>0</v>
      </c>
      <c r="CK33" s="70" t="s">
        <v>174</v>
      </c>
      <c r="CL33" s="71" t="s">
        <v>175</v>
      </c>
      <c r="CM33" s="125">
        <v>40</v>
      </c>
      <c r="CN33" s="124"/>
      <c r="CO33" s="71"/>
      <c r="CP33" s="68">
        <f t="shared" si="203"/>
        <v>0.41237113402061853</v>
      </c>
      <c r="CQ33" s="69">
        <f t="shared" si="204"/>
        <v>0</v>
      </c>
      <c r="CR33" s="70" t="s">
        <v>174</v>
      </c>
      <c r="CS33" s="71" t="s">
        <v>175</v>
      </c>
      <c r="CT33" s="125">
        <f>+CM33</f>
        <v>40</v>
      </c>
      <c r="CU33" s="75">
        <f t="shared" ref="CU33:CU36" si="220">IF(CR33="SI",CN33,0)</f>
        <v>0</v>
      </c>
      <c r="CV33" s="71"/>
      <c r="CW33" s="68">
        <f t="shared" si="205"/>
        <v>0.41237113402061853</v>
      </c>
      <c r="CX33" s="69">
        <f t="shared" si="206"/>
        <v>0</v>
      </c>
      <c r="CY33" s="70" t="s">
        <v>174</v>
      </c>
      <c r="CZ33" s="71" t="s">
        <v>175</v>
      </c>
      <c r="DA33" s="123">
        <f>+CT33</f>
        <v>40</v>
      </c>
      <c r="DB33" s="75">
        <f t="shared" ref="DB33:DB36" si="221">IF(CY33="SI",CU33,0)</f>
        <v>0</v>
      </c>
      <c r="DC33" s="71"/>
      <c r="DD33" s="68">
        <f t="shared" si="207"/>
        <v>0.41237113402061853</v>
      </c>
      <c r="DE33" s="69">
        <f t="shared" si="208"/>
        <v>0</v>
      </c>
      <c r="DF33" s="70" t="s">
        <v>174</v>
      </c>
      <c r="DG33" s="71" t="s">
        <v>175</v>
      </c>
      <c r="DH33" s="123">
        <v>70</v>
      </c>
      <c r="DI33" s="124"/>
      <c r="DJ33" s="71"/>
      <c r="DK33" s="68">
        <f t="shared" si="209"/>
        <v>0.72164948453608246</v>
      </c>
      <c r="DL33" s="69">
        <f t="shared" si="210"/>
        <v>0</v>
      </c>
      <c r="DM33" s="70" t="s">
        <v>174</v>
      </c>
      <c r="DN33" s="71" t="s">
        <v>175</v>
      </c>
      <c r="DO33" s="123">
        <f>+DH33</f>
        <v>70</v>
      </c>
      <c r="DP33" s="75">
        <f t="shared" si="164"/>
        <v>0</v>
      </c>
      <c r="DQ33" s="71"/>
      <c r="DR33" s="68">
        <f t="shared" si="211"/>
        <v>0.72164948453608246</v>
      </c>
      <c r="DS33" s="69">
        <f t="shared" si="212"/>
        <v>0</v>
      </c>
      <c r="DT33" s="70" t="s">
        <v>174</v>
      </c>
      <c r="DU33" s="71" t="s">
        <v>175</v>
      </c>
      <c r="DV33" s="123">
        <f>+DO33</f>
        <v>70</v>
      </c>
      <c r="DW33" s="75">
        <f t="shared" ref="DW33:DW34" si="222">IF(DT33="SI",DP33,0)</f>
        <v>0</v>
      </c>
      <c r="DX33" s="71"/>
      <c r="DY33" s="68">
        <f t="shared" si="213"/>
        <v>0.72164948453608246</v>
      </c>
      <c r="DZ33" s="69">
        <f t="shared" si="214"/>
        <v>0</v>
      </c>
      <c r="EA33" s="70" t="s">
        <v>174</v>
      </c>
      <c r="EB33" s="71" t="s">
        <v>175</v>
      </c>
      <c r="EC33" s="77">
        <f t="shared" si="67"/>
        <v>97</v>
      </c>
      <c r="ED33" s="71"/>
      <c r="EE33" s="71"/>
      <c r="EF33" s="68">
        <f t="shared" si="215"/>
        <v>1</v>
      </c>
      <c r="EG33" s="69">
        <f t="shared" si="216"/>
        <v>0</v>
      </c>
      <c r="EH33" s="70" t="s">
        <v>174</v>
      </c>
      <c r="EI33" s="71" t="s">
        <v>175</v>
      </c>
      <c r="EJ33" s="78"/>
      <c r="EK33" s="78">
        <v>2024</v>
      </c>
      <c r="EL33" s="79" t="str">
        <f>+VLOOKUP(C33,[1]Listas_desplega!$AI$22:$AJ$44,2,0)</f>
        <v>DCE</v>
      </c>
      <c r="EM33" s="79" t="str">
        <f>+VLOOKUP(I33,[1]Listas_desplega!$BY$2:$BZ$7,2,0)</f>
        <v>T_2</v>
      </c>
      <c r="EN33" s="79" t="str">
        <f>+VLOOKUP(J33,[1]Listas_desplega!$BY$10:$BZ$23,2,0)</f>
        <v>T_2_C_2</v>
      </c>
      <c r="EO33" s="79" t="str">
        <f>+VLOOKUP(K33,[1]Listas_desplega!$BY$27:$BZ$54,2,0)</f>
        <v>T_2_C_2_ET_1</v>
      </c>
      <c r="EP33" s="79" t="str">
        <f>+VLOOKUP(L33,[1]Listas_desplega!$BY$57:$BZ$105,2,0)</f>
        <v>T_2_C_2_ET_1_CPT_8</v>
      </c>
      <c r="EQ33" s="80" t="str">
        <f>+VLOOKUP(M33,[1]Listas_desplega!$J$2:$K$11,2,FALSE)</f>
        <v>Eje_E_6</v>
      </c>
      <c r="ER33" s="80"/>
    </row>
    <row r="34" spans="1:148" s="81" customFormat="1" ht="15" customHeight="1" x14ac:dyDescent="0.25">
      <c r="A34" s="51" t="str">
        <f t="shared" si="18"/>
        <v>7_VPBM_2024</v>
      </c>
      <c r="B34" s="52" t="s">
        <v>152</v>
      </c>
      <c r="C34" s="53" t="s">
        <v>324</v>
      </c>
      <c r="D34" s="53" t="s">
        <v>325</v>
      </c>
      <c r="E34" s="54" t="s">
        <v>154</v>
      </c>
      <c r="F34" s="54" t="s">
        <v>155</v>
      </c>
      <c r="G34" s="55" t="s">
        <v>156</v>
      </c>
      <c r="H34" s="54" t="s">
        <v>326</v>
      </c>
      <c r="I34" s="54" t="s">
        <v>158</v>
      </c>
      <c r="J34" s="52" t="s">
        <v>159</v>
      </c>
      <c r="K34" s="52" t="s">
        <v>160</v>
      </c>
      <c r="L34" s="52" t="s">
        <v>176</v>
      </c>
      <c r="M34" s="52" t="s">
        <v>177</v>
      </c>
      <c r="N34" s="56" t="s">
        <v>178</v>
      </c>
      <c r="O34" s="60">
        <v>7</v>
      </c>
      <c r="P34" s="54" t="s">
        <v>393</v>
      </c>
      <c r="Q34" s="61" t="s">
        <v>386</v>
      </c>
      <c r="R34" s="61" t="s">
        <v>387</v>
      </c>
      <c r="S34" s="54" t="s">
        <v>394</v>
      </c>
      <c r="T34" s="60" t="s">
        <v>168</v>
      </c>
      <c r="U34" s="60" t="s">
        <v>182</v>
      </c>
      <c r="V34" s="60">
        <v>0</v>
      </c>
      <c r="W34" s="54" t="s">
        <v>395</v>
      </c>
      <c r="X34" s="60" t="s">
        <v>171</v>
      </c>
      <c r="Y34" s="52"/>
      <c r="Z34" s="61"/>
      <c r="AA34" s="61"/>
      <c r="AB34" s="61"/>
      <c r="AC34" s="61"/>
      <c r="AD34" s="61"/>
      <c r="AE34" s="61"/>
      <c r="AF34" s="61"/>
      <c r="AG34" s="61"/>
      <c r="AH34" s="60"/>
      <c r="AI34" s="60"/>
      <c r="AJ34" s="60"/>
      <c r="AK34" s="60"/>
      <c r="AL34" s="60"/>
      <c r="AM34" s="60"/>
      <c r="AN34" s="60"/>
      <c r="AO34" s="60"/>
      <c r="AP34" s="60"/>
      <c r="AQ34" s="60"/>
      <c r="AR34" s="62"/>
      <c r="AS34" s="60"/>
      <c r="AT34" s="63">
        <v>97</v>
      </c>
      <c r="AU34" s="63">
        <v>97</v>
      </c>
      <c r="AV34" s="63">
        <v>97</v>
      </c>
      <c r="AW34" s="63">
        <v>97</v>
      </c>
      <c r="AX34" s="63">
        <v>97</v>
      </c>
      <c r="AY34" s="63">
        <v>97</v>
      </c>
      <c r="AZ34" s="128"/>
      <c r="BA34" s="128"/>
      <c r="BB34" s="128"/>
      <c r="BC34" s="129"/>
      <c r="BD34" s="117">
        <v>0</v>
      </c>
      <c r="BE34" s="117">
        <v>0</v>
      </c>
      <c r="BF34" s="71"/>
      <c r="BG34" s="68">
        <f t="shared" si="195"/>
        <v>0</v>
      </c>
      <c r="BH34" s="69">
        <f t="shared" si="196"/>
        <v>0</v>
      </c>
      <c r="BI34" s="70" t="s">
        <v>174</v>
      </c>
      <c r="BJ34" s="67" t="s">
        <v>175</v>
      </c>
      <c r="BK34" s="86">
        <v>0</v>
      </c>
      <c r="BL34" s="75">
        <v>0</v>
      </c>
      <c r="BM34" s="67"/>
      <c r="BN34" s="68">
        <f t="shared" si="197"/>
        <v>0</v>
      </c>
      <c r="BO34" s="69">
        <f t="shared" si="198"/>
        <v>0</v>
      </c>
      <c r="BP34" s="70" t="s">
        <v>174</v>
      </c>
      <c r="BQ34" s="67" t="s">
        <v>175</v>
      </c>
      <c r="BR34" s="86">
        <v>10</v>
      </c>
      <c r="BS34" s="85">
        <v>65</v>
      </c>
      <c r="BT34" s="67" t="s">
        <v>396</v>
      </c>
      <c r="BU34" s="68">
        <f t="shared" si="199"/>
        <v>0.10309278350515463</v>
      </c>
      <c r="BV34" s="69">
        <f t="shared" si="217"/>
        <v>0.67010309278350511</v>
      </c>
      <c r="BW34" s="70" t="s">
        <v>186</v>
      </c>
      <c r="BX34" s="130" t="s">
        <v>392</v>
      </c>
      <c r="BY34" s="86">
        <v>10</v>
      </c>
      <c r="BZ34" s="75">
        <v>0</v>
      </c>
      <c r="CA34" s="71"/>
      <c r="CB34" s="68">
        <f t="shared" si="200"/>
        <v>0.10309278350515463</v>
      </c>
      <c r="CC34" s="69">
        <f t="shared" si="218"/>
        <v>0</v>
      </c>
      <c r="CD34" s="70" t="s">
        <v>174</v>
      </c>
      <c r="CE34" s="71" t="s">
        <v>175</v>
      </c>
      <c r="CF34" s="125">
        <f>+BY34</f>
        <v>10</v>
      </c>
      <c r="CG34" s="75">
        <f t="shared" si="219"/>
        <v>0</v>
      </c>
      <c r="CH34" s="71"/>
      <c r="CI34" s="68">
        <f t="shared" si="201"/>
        <v>0.10309278350515463</v>
      </c>
      <c r="CJ34" s="69">
        <f t="shared" si="202"/>
        <v>0</v>
      </c>
      <c r="CK34" s="70" t="s">
        <v>174</v>
      </c>
      <c r="CL34" s="71" t="s">
        <v>175</v>
      </c>
      <c r="CM34" s="125">
        <v>40</v>
      </c>
      <c r="CN34" s="124"/>
      <c r="CO34" s="71"/>
      <c r="CP34" s="68">
        <f t="shared" si="203"/>
        <v>0.41237113402061853</v>
      </c>
      <c r="CQ34" s="69">
        <f t="shared" si="204"/>
        <v>0</v>
      </c>
      <c r="CR34" s="70" t="s">
        <v>174</v>
      </c>
      <c r="CS34" s="71" t="s">
        <v>175</v>
      </c>
      <c r="CT34" s="125">
        <f>+CM34</f>
        <v>40</v>
      </c>
      <c r="CU34" s="75">
        <f t="shared" si="220"/>
        <v>0</v>
      </c>
      <c r="CV34" s="71"/>
      <c r="CW34" s="68">
        <f t="shared" si="205"/>
        <v>0.41237113402061853</v>
      </c>
      <c r="CX34" s="69">
        <f t="shared" si="206"/>
        <v>0</v>
      </c>
      <c r="CY34" s="70" t="s">
        <v>174</v>
      </c>
      <c r="CZ34" s="71" t="s">
        <v>175</v>
      </c>
      <c r="DA34" s="123">
        <f>+CT34</f>
        <v>40</v>
      </c>
      <c r="DB34" s="75">
        <f t="shared" si="221"/>
        <v>0</v>
      </c>
      <c r="DC34" s="71"/>
      <c r="DD34" s="68">
        <f t="shared" si="207"/>
        <v>0.41237113402061853</v>
      </c>
      <c r="DE34" s="69">
        <f t="shared" si="208"/>
        <v>0</v>
      </c>
      <c r="DF34" s="70" t="s">
        <v>174</v>
      </c>
      <c r="DG34" s="71" t="s">
        <v>175</v>
      </c>
      <c r="DH34" s="123">
        <v>70</v>
      </c>
      <c r="DI34" s="124"/>
      <c r="DJ34" s="71"/>
      <c r="DK34" s="68">
        <f t="shared" si="209"/>
        <v>0.72164948453608246</v>
      </c>
      <c r="DL34" s="69">
        <f t="shared" si="210"/>
        <v>0</v>
      </c>
      <c r="DM34" s="70" t="s">
        <v>174</v>
      </c>
      <c r="DN34" s="71" t="s">
        <v>175</v>
      </c>
      <c r="DO34" s="123">
        <f>+DH34</f>
        <v>70</v>
      </c>
      <c r="DP34" s="75">
        <f t="shared" si="164"/>
        <v>0</v>
      </c>
      <c r="DQ34" s="71"/>
      <c r="DR34" s="68">
        <f t="shared" si="211"/>
        <v>0.72164948453608246</v>
      </c>
      <c r="DS34" s="69">
        <f t="shared" si="212"/>
        <v>0</v>
      </c>
      <c r="DT34" s="70" t="s">
        <v>174</v>
      </c>
      <c r="DU34" s="71" t="s">
        <v>175</v>
      </c>
      <c r="DV34" s="123">
        <f>+DO34</f>
        <v>70</v>
      </c>
      <c r="DW34" s="75">
        <f t="shared" si="222"/>
        <v>0</v>
      </c>
      <c r="DX34" s="71"/>
      <c r="DY34" s="68">
        <f t="shared" si="213"/>
        <v>0.72164948453608246</v>
      </c>
      <c r="DZ34" s="69">
        <f t="shared" si="214"/>
        <v>0</v>
      </c>
      <c r="EA34" s="70" t="s">
        <v>174</v>
      </c>
      <c r="EB34" s="71" t="s">
        <v>175</v>
      </c>
      <c r="EC34" s="77">
        <f t="shared" si="67"/>
        <v>97</v>
      </c>
      <c r="ED34" s="71"/>
      <c r="EE34" s="71"/>
      <c r="EF34" s="68">
        <f t="shared" si="215"/>
        <v>1</v>
      </c>
      <c r="EG34" s="69">
        <f t="shared" si="216"/>
        <v>0</v>
      </c>
      <c r="EH34" s="70" t="s">
        <v>174</v>
      </c>
      <c r="EI34" s="71" t="s">
        <v>175</v>
      </c>
      <c r="EJ34" s="78"/>
      <c r="EK34" s="78">
        <v>2024</v>
      </c>
      <c r="EL34" s="79" t="str">
        <f>+VLOOKUP(C34,[1]Listas_desplega!$AI$22:$AJ$44,2,0)</f>
        <v>DCE</v>
      </c>
      <c r="EM34" s="79" t="str">
        <f>+VLOOKUP(I34,[1]Listas_desplega!$BY$2:$BZ$7,2,0)</f>
        <v>T_2</v>
      </c>
      <c r="EN34" s="79" t="str">
        <f>+VLOOKUP(J34,[1]Listas_desplega!$BY$10:$BZ$23,2,0)</f>
        <v>T_2_C_2</v>
      </c>
      <c r="EO34" s="79" t="str">
        <f>+VLOOKUP(K34,[1]Listas_desplega!$BY$27:$BZ$54,2,0)</f>
        <v>T_2_C_2_ET_1</v>
      </c>
      <c r="EP34" s="79" t="str">
        <f>+VLOOKUP(L34,[1]Listas_desplega!$BY$57:$BZ$105,2,0)</f>
        <v>T_2_C_2_ET_1_CPT_8</v>
      </c>
      <c r="EQ34" s="80" t="str">
        <f>+VLOOKUP(M34,[1]Listas_desplega!$J$2:$K$11,2,FALSE)</f>
        <v>Eje_E_6</v>
      </c>
      <c r="ER34" s="80"/>
    </row>
    <row r="35" spans="1:148" s="81" customFormat="1" ht="15" customHeight="1" x14ac:dyDescent="0.25">
      <c r="A35" s="51" t="str">
        <f t="shared" si="18"/>
        <v>57_VPBM_2024</v>
      </c>
      <c r="B35" s="52" t="s">
        <v>152</v>
      </c>
      <c r="C35" s="53" t="s">
        <v>324</v>
      </c>
      <c r="D35" s="53" t="s">
        <v>325</v>
      </c>
      <c r="E35" s="54" t="s">
        <v>154</v>
      </c>
      <c r="F35" s="54" t="s">
        <v>155</v>
      </c>
      <c r="G35" s="55" t="s">
        <v>156</v>
      </c>
      <c r="H35" s="54" t="s">
        <v>326</v>
      </c>
      <c r="I35" s="54" t="s">
        <v>158</v>
      </c>
      <c r="J35" s="52" t="s">
        <v>159</v>
      </c>
      <c r="K35" s="52" t="s">
        <v>160</v>
      </c>
      <c r="L35" s="52" t="s">
        <v>176</v>
      </c>
      <c r="M35" s="52" t="s">
        <v>177</v>
      </c>
      <c r="N35" s="56" t="s">
        <v>178</v>
      </c>
      <c r="O35" s="60">
        <v>57</v>
      </c>
      <c r="P35" s="131" t="s">
        <v>397</v>
      </c>
      <c r="Q35" s="61" t="s">
        <v>165</v>
      </c>
      <c r="R35" s="61" t="s">
        <v>369</v>
      </c>
      <c r="S35" s="54" t="s">
        <v>398</v>
      </c>
      <c r="T35" s="60" t="s">
        <v>181</v>
      </c>
      <c r="U35" s="60" t="s">
        <v>193</v>
      </c>
      <c r="V35" s="60">
        <v>180</v>
      </c>
      <c r="W35" s="54" t="s">
        <v>399</v>
      </c>
      <c r="X35" s="60" t="s">
        <v>215</v>
      </c>
      <c r="Y35" s="52"/>
      <c r="Z35" s="61"/>
      <c r="AA35" s="61"/>
      <c r="AB35" s="61"/>
      <c r="AC35" s="61"/>
      <c r="AD35" s="61"/>
      <c r="AE35" s="61"/>
      <c r="AF35" s="61"/>
      <c r="AG35" s="61"/>
      <c r="AH35" s="60"/>
      <c r="AI35" s="60"/>
      <c r="AJ35" s="60"/>
      <c r="AK35" s="60"/>
      <c r="AL35" s="60"/>
      <c r="AM35" s="60"/>
      <c r="AN35" s="60"/>
      <c r="AO35" s="60"/>
      <c r="AP35" s="60"/>
      <c r="AQ35" s="60"/>
      <c r="AR35" s="62"/>
      <c r="AS35" s="60"/>
      <c r="AT35" s="63">
        <v>9</v>
      </c>
      <c r="AU35" s="63">
        <v>8.8000000000000007</v>
      </c>
      <c r="AV35" s="63">
        <v>7.39</v>
      </c>
      <c r="AW35" s="63">
        <v>5.43</v>
      </c>
      <c r="AX35" s="63">
        <v>4.3</v>
      </c>
      <c r="AY35" s="63">
        <v>4.3</v>
      </c>
      <c r="AZ35" s="132"/>
      <c r="BA35" s="132"/>
      <c r="BB35" s="132"/>
      <c r="BC35" s="132"/>
      <c r="BD35" s="117">
        <v>0</v>
      </c>
      <c r="BE35" s="117">
        <v>0</v>
      </c>
      <c r="BF35" s="71"/>
      <c r="BG35" s="68">
        <f t="shared" ref="BG35:BG36" si="223">IFERROR((-BD35+$AT35)/(-$AV35+$AT35),0)</f>
        <v>5.5900621118012408</v>
      </c>
      <c r="BH35" s="69">
        <f t="shared" ref="BH35:BH36" si="224">+IF(BI35="SI",IFERROR((((IF(BI35="SI",(-BE35+AT35),0)))/(-AV35+ATS35)),"REVISAR"),0)</f>
        <v>0</v>
      </c>
      <c r="BI35" s="70" t="s">
        <v>174</v>
      </c>
      <c r="BJ35" s="67" t="s">
        <v>384</v>
      </c>
      <c r="BK35" s="121">
        <v>0</v>
      </c>
      <c r="BL35" s="75">
        <v>0</v>
      </c>
      <c r="BM35" s="67"/>
      <c r="BN35" s="68">
        <f t="shared" ref="BN35:BN36" si="225">IFERROR((-BK35+$AT35)/(-$AV35+$AT35),0)</f>
        <v>5.5900621118012408</v>
      </c>
      <c r="BO35" s="69">
        <f t="shared" ref="BO35:BO36" si="226">+IF(BP35="SI",IFERROR((((IF(BP35="SI",(-BL35+AT35),0)))/(-AV35+ATS35)),"REVISAR"),0)</f>
        <v>0</v>
      </c>
      <c r="BP35" s="70" t="s">
        <v>174</v>
      </c>
      <c r="BQ35" s="67" t="s">
        <v>384</v>
      </c>
      <c r="BR35" s="118">
        <v>0</v>
      </c>
      <c r="BS35" s="133">
        <v>0</v>
      </c>
      <c r="BT35" s="67"/>
      <c r="BU35" s="68">
        <f t="shared" ref="BU35:BU36" si="227">IFERROR((-BR35+$AT35)/(-$AV35+$AT35),0)</f>
        <v>5.5900621118012408</v>
      </c>
      <c r="BV35" s="69">
        <f t="shared" ref="BV35:BV36" si="228">+IF(BW35="SI",IFERROR((((IF(BW35="SI",(-BS35+AT35),0)))/(-AV35+ATS35)),"REVISAR"),0)</f>
        <v>0</v>
      </c>
      <c r="BW35" s="70" t="s">
        <v>174</v>
      </c>
      <c r="BX35" s="67" t="s">
        <v>175</v>
      </c>
      <c r="BY35" s="75">
        <v>0</v>
      </c>
      <c r="BZ35" s="75">
        <v>0</v>
      </c>
      <c r="CA35" s="71"/>
      <c r="CB35" s="68">
        <f t="shared" ref="CB35:CB36" si="229">IFERROR((-BY35+$AT35)/(-$AV35+$AT35),0)</f>
        <v>5.5900621118012408</v>
      </c>
      <c r="CC35" s="69">
        <f t="shared" ref="CC35:CC36" si="230">+IF(CD35="SI",IFERROR((((IF(CD35="SI",(-BZ35+AT35),0)))/(-AV35+ATS35)),"REVISAR"),0)</f>
        <v>0</v>
      </c>
      <c r="CD35" s="70" t="s">
        <v>174</v>
      </c>
      <c r="CE35" s="71" t="s">
        <v>175</v>
      </c>
      <c r="CF35" s="75">
        <f t="shared" ref="CF35:CF37" si="231">IF(CC35="SI",BY35,0)</f>
        <v>0</v>
      </c>
      <c r="CG35" s="75">
        <f t="shared" si="219"/>
        <v>0</v>
      </c>
      <c r="CH35" s="71"/>
      <c r="CI35" s="68">
        <f t="shared" ref="CI35:CI36" si="232">IFERROR((-CF35+$AT35)/(-$AV35+$AT35),0)</f>
        <v>5.5900621118012408</v>
      </c>
      <c r="CJ35" s="69">
        <f t="shared" ref="CJ35:CJ36" si="233">+IF(CK35="SI",IFERROR((((IF(CK35="SI",(-CG35+AT35),0)))/(-AV35+ATS35)),"REVISAR"),0)</f>
        <v>0</v>
      </c>
      <c r="CK35" s="70" t="s">
        <v>174</v>
      </c>
      <c r="CL35" s="71" t="s">
        <v>175</v>
      </c>
      <c r="CM35" s="75">
        <f t="shared" ref="CM35:CN37" si="234">IF(CJ35="SI",CF35,0)</f>
        <v>0</v>
      </c>
      <c r="CN35" s="75">
        <f>IF(CK35="SI",CG35,0)</f>
        <v>0</v>
      </c>
      <c r="CO35" s="71"/>
      <c r="CP35" s="68">
        <f t="shared" ref="CP35:CP36" si="235">IFERROR((-CM35+$AT35)/(-$AV35+$AT35),0)</f>
        <v>5.5900621118012408</v>
      </c>
      <c r="CQ35" s="69">
        <f t="shared" ref="CQ35:CQ36" si="236">+IF(CR35="SI",IFERROR((((IF(CR35="SI",(-CN35+AT35),0)))/(-AV35+ATS35)),"REVISAR"),0)</f>
        <v>0</v>
      </c>
      <c r="CR35" s="70" t="s">
        <v>174</v>
      </c>
      <c r="CS35" s="71" t="s">
        <v>175</v>
      </c>
      <c r="CT35" s="75">
        <f t="shared" ref="CT35:CT37" si="237">IF(CQ35="SI",CM35,0)</f>
        <v>0</v>
      </c>
      <c r="CU35" s="75">
        <f t="shared" si="220"/>
        <v>0</v>
      </c>
      <c r="CV35" s="71"/>
      <c r="CW35" s="68">
        <f t="shared" ref="CW35:CW36" si="238">IFERROR((-CT35+$AT35)/(-$AV35+$AT35),0)</f>
        <v>5.5900621118012408</v>
      </c>
      <c r="CX35" s="69">
        <f t="shared" ref="CX35:CX36" si="239">+IF(CY35="SI",IFERROR((((IF(CY35="SI",(-CU35+AT35),0)))/(-AV35+ATS35)),"REVISAR"),0)</f>
        <v>0</v>
      </c>
      <c r="CY35" s="70" t="s">
        <v>174</v>
      </c>
      <c r="CZ35" s="71" t="s">
        <v>175</v>
      </c>
      <c r="DA35" s="75">
        <f t="shared" ref="DA35:DA37" si="240">IF(CX35="SI",CT35,0)</f>
        <v>0</v>
      </c>
      <c r="DB35" s="75">
        <f t="shared" si="221"/>
        <v>0</v>
      </c>
      <c r="DC35" s="71"/>
      <c r="DD35" s="68">
        <f t="shared" ref="DD35:DD36" si="241">IFERROR((-DA35+$AT35)/(-$AV35+$AT35),0)</f>
        <v>5.5900621118012408</v>
      </c>
      <c r="DE35" s="69">
        <f t="shared" ref="DE35:DE36" si="242">+IF(DF35="SI",IFERROR((((IF(DF35="SI",(-DB35+AT35),0)))/(-AV35+ATS35)),"REVISAR"),0)</f>
        <v>0</v>
      </c>
      <c r="DF35" s="70" t="s">
        <v>174</v>
      </c>
      <c r="DG35" s="71" t="s">
        <v>175</v>
      </c>
      <c r="DH35" s="75">
        <f t="shared" ref="DH35:DI37" si="243">IF(DE35="SI",DA35,0)</f>
        <v>0</v>
      </c>
      <c r="DI35" s="75">
        <f t="shared" si="243"/>
        <v>0</v>
      </c>
      <c r="DJ35" s="71"/>
      <c r="DK35" s="68">
        <f t="shared" ref="DK35:DK36" si="244">IFERROR((-DH35+$AT35)/(-$AV35+$AT35),0)</f>
        <v>5.5900621118012408</v>
      </c>
      <c r="DL35" s="69">
        <f t="shared" ref="DL35:DL36" si="245">+IF(DM35="SI",IFERROR((((IF(DM35="SI",(-DI35+AT35),0)))/(-AV35+ATS35)),"REVISAR"),0)</f>
        <v>0</v>
      </c>
      <c r="DM35" s="70" t="s">
        <v>174</v>
      </c>
      <c r="DN35" s="71" t="s">
        <v>175</v>
      </c>
      <c r="DO35" s="75">
        <f t="shared" si="164"/>
        <v>0</v>
      </c>
      <c r="DP35" s="75">
        <f t="shared" si="164"/>
        <v>0</v>
      </c>
      <c r="DQ35" s="71"/>
      <c r="DR35" s="68">
        <f t="shared" ref="DR35:DR36" si="246">IFERROR((-DO35+$AT35)/(-$AV35+$AT35),0)</f>
        <v>5.5900621118012408</v>
      </c>
      <c r="DS35" s="69">
        <f t="shared" ref="DS35:DS36" si="247">+IF(DT35="SI",IFERROR((((IF(DT35="SI",(-DP35+AT35),0)))/(-AV35+ATS35)),"REVISAR"),0)</f>
        <v>0</v>
      </c>
      <c r="DT35" s="70" t="s">
        <v>174</v>
      </c>
      <c r="DU35" s="71" t="s">
        <v>175</v>
      </c>
      <c r="DV35" s="75">
        <f t="shared" ref="DV35:DW37" si="248">IF(DS35="SI",DO35,0)</f>
        <v>0</v>
      </c>
      <c r="DW35" s="75">
        <f>IF(DT35="SI",DP35,0)</f>
        <v>0</v>
      </c>
      <c r="DX35" s="71"/>
      <c r="DY35" s="68">
        <f t="shared" ref="DY35:DY36" si="249">IFERROR((-DV35+$AT35)/(-$AV35+$AT35),0)</f>
        <v>5.5900621118012408</v>
      </c>
      <c r="DZ35" s="69">
        <f t="shared" ref="DZ35:DZ36" si="250">+IF(EA35="SI",IFERROR((((IF(EA35="SI",(-DW35+AT35),0)))/(-AV35+ATS35)),"REVISAR"),0)</f>
        <v>0</v>
      </c>
      <c r="EA35" s="70" t="s">
        <v>174</v>
      </c>
      <c r="EB35" s="71" t="s">
        <v>175</v>
      </c>
      <c r="EC35" s="77">
        <f t="shared" si="67"/>
        <v>7.39</v>
      </c>
      <c r="ED35" s="134"/>
      <c r="EE35" s="101"/>
      <c r="EF35" s="68">
        <f t="shared" ref="EF35:EF36" si="251">IFERROR((-EC35+$AT35)/(-$AV35+$AT35),0)</f>
        <v>1</v>
      </c>
      <c r="EG35" s="69">
        <f t="shared" ref="EG35:EG36" si="252">+IF(EH35="SI",IFERROR((((IF(EH35="SI",(-ED35+AT35),0)))/(-AV35+ATS35)),"REVISAR"),0)</f>
        <v>0</v>
      </c>
      <c r="EH35" s="70" t="s">
        <v>174</v>
      </c>
      <c r="EI35" s="71" t="s">
        <v>175</v>
      </c>
      <c r="EJ35" s="78"/>
      <c r="EK35" s="78">
        <v>2024</v>
      </c>
      <c r="EL35" s="79" t="str">
        <f>+VLOOKUP(C35,[1]Listas_desplega!$AI$22:$AJ$44,2,0)</f>
        <v>DCE</v>
      </c>
      <c r="EM35" s="79" t="str">
        <f>+VLOOKUP(I35,[1]Listas_desplega!$BY$2:$BZ$7,2,0)</f>
        <v>T_2</v>
      </c>
      <c r="EN35" s="79" t="str">
        <f>+VLOOKUP(J35,[1]Listas_desplega!$BY$10:$BZ$23,2,0)</f>
        <v>T_2_C_2</v>
      </c>
      <c r="EO35" s="79" t="str">
        <f>+VLOOKUP(K35,[1]Listas_desplega!$BY$27:$BZ$54,2,0)</f>
        <v>T_2_C_2_ET_1</v>
      </c>
      <c r="EP35" s="79" t="str">
        <f>+VLOOKUP(L35,[1]Listas_desplega!$BY$57:$BZ$105,2,0)</f>
        <v>T_2_C_2_ET_1_CPT_8</v>
      </c>
      <c r="EQ35" s="80" t="str">
        <f>+VLOOKUP(M35,[1]Listas_desplega!$J$2:$K$11,2,FALSE)</f>
        <v>Eje_E_6</v>
      </c>
      <c r="ER35" s="80"/>
    </row>
    <row r="36" spans="1:148" s="81" customFormat="1" ht="15" customHeight="1" x14ac:dyDescent="0.25">
      <c r="A36" s="51" t="str">
        <f t="shared" si="18"/>
        <v>98_VPBM_2024</v>
      </c>
      <c r="B36" s="52" t="s">
        <v>152</v>
      </c>
      <c r="C36" s="53" t="s">
        <v>324</v>
      </c>
      <c r="D36" s="53" t="s">
        <v>325</v>
      </c>
      <c r="E36" s="54" t="s">
        <v>154</v>
      </c>
      <c r="F36" s="54" t="s">
        <v>155</v>
      </c>
      <c r="G36" s="55" t="s">
        <v>156</v>
      </c>
      <c r="H36" s="54" t="s">
        <v>326</v>
      </c>
      <c r="I36" s="54" t="s">
        <v>158</v>
      </c>
      <c r="J36" s="52" t="s">
        <v>159</v>
      </c>
      <c r="K36" s="52" t="s">
        <v>160</v>
      </c>
      <c r="L36" s="52" t="s">
        <v>176</v>
      </c>
      <c r="M36" s="52" t="s">
        <v>177</v>
      </c>
      <c r="N36" s="56" t="s">
        <v>178</v>
      </c>
      <c r="O36" s="60">
        <v>98</v>
      </c>
      <c r="P36" s="135" t="s">
        <v>400</v>
      </c>
      <c r="Q36" s="61" t="s">
        <v>211</v>
      </c>
      <c r="R36" s="61" t="s">
        <v>369</v>
      </c>
      <c r="S36" s="54" t="s">
        <v>401</v>
      </c>
      <c r="T36" s="60" t="s">
        <v>181</v>
      </c>
      <c r="U36" s="60" t="s">
        <v>193</v>
      </c>
      <c r="V36" s="60">
        <v>180</v>
      </c>
      <c r="W36" s="54" t="s">
        <v>382</v>
      </c>
      <c r="X36" s="60" t="s">
        <v>215</v>
      </c>
      <c r="Y36" s="52"/>
      <c r="Z36" s="61"/>
      <c r="AA36" s="61"/>
      <c r="AB36" s="61"/>
      <c r="AC36" s="61"/>
      <c r="AD36" s="61"/>
      <c r="AE36" s="61"/>
      <c r="AF36" s="61"/>
      <c r="AG36" s="61"/>
      <c r="AH36" s="60"/>
      <c r="AI36" s="60"/>
      <c r="AJ36" s="60"/>
      <c r="AK36" s="60"/>
      <c r="AL36" s="60"/>
      <c r="AM36" s="60"/>
      <c r="AN36" s="60"/>
      <c r="AO36" s="60"/>
      <c r="AP36" s="60"/>
      <c r="AQ36" s="60"/>
      <c r="AR36" s="62"/>
      <c r="AS36" s="60"/>
      <c r="AT36" s="63">
        <v>4.37</v>
      </c>
      <c r="AU36" s="63">
        <v>3.49</v>
      </c>
      <c r="AV36" s="63">
        <v>3.1</v>
      </c>
      <c r="AW36" s="63">
        <v>2.8</v>
      </c>
      <c r="AX36" s="63">
        <v>2.58</v>
      </c>
      <c r="AY36" s="63">
        <v>2.58</v>
      </c>
      <c r="AZ36" s="136"/>
      <c r="BA36" s="136"/>
      <c r="BB36" s="136"/>
      <c r="BC36" s="136"/>
      <c r="BD36" s="117">
        <v>0</v>
      </c>
      <c r="BE36" s="117">
        <v>0</v>
      </c>
      <c r="BF36" s="67" t="s">
        <v>402</v>
      </c>
      <c r="BG36" s="68">
        <f t="shared" si="223"/>
        <v>3.4409448818897639</v>
      </c>
      <c r="BH36" s="69">
        <f t="shared" si="224"/>
        <v>-1.4096774193548387</v>
      </c>
      <c r="BI36" s="70" t="s">
        <v>186</v>
      </c>
      <c r="BJ36" s="67" t="s">
        <v>403</v>
      </c>
      <c r="BK36" s="121">
        <v>0</v>
      </c>
      <c r="BL36" s="75">
        <v>0</v>
      </c>
      <c r="BM36" s="67" t="s">
        <v>404</v>
      </c>
      <c r="BN36" s="68">
        <f t="shared" si="225"/>
        <v>3.4409448818897639</v>
      </c>
      <c r="BO36" s="69">
        <f t="shared" si="226"/>
        <v>-1.4096774193548387</v>
      </c>
      <c r="BP36" s="70" t="s">
        <v>186</v>
      </c>
      <c r="BQ36" s="67" t="s">
        <v>405</v>
      </c>
      <c r="BR36" s="118">
        <v>0</v>
      </c>
      <c r="BS36" s="133">
        <v>0</v>
      </c>
      <c r="BT36" s="67" t="s">
        <v>406</v>
      </c>
      <c r="BU36" s="68">
        <f t="shared" si="227"/>
        <v>3.4409448818897639</v>
      </c>
      <c r="BV36" s="69">
        <f t="shared" si="228"/>
        <v>-1.4096774193548387</v>
      </c>
      <c r="BW36" s="70" t="s">
        <v>186</v>
      </c>
      <c r="BX36" s="67" t="s">
        <v>407</v>
      </c>
      <c r="BY36" s="75">
        <v>0</v>
      </c>
      <c r="BZ36" s="75">
        <v>0</v>
      </c>
      <c r="CA36" s="71"/>
      <c r="CB36" s="68">
        <f t="shared" si="229"/>
        <v>3.4409448818897639</v>
      </c>
      <c r="CC36" s="69">
        <f t="shared" si="230"/>
        <v>0</v>
      </c>
      <c r="CD36" s="70" t="s">
        <v>174</v>
      </c>
      <c r="CE36" s="71" t="s">
        <v>175</v>
      </c>
      <c r="CF36" s="75">
        <f t="shared" si="231"/>
        <v>0</v>
      </c>
      <c r="CG36" s="75">
        <f t="shared" si="219"/>
        <v>0</v>
      </c>
      <c r="CH36" s="71"/>
      <c r="CI36" s="68">
        <f t="shared" si="232"/>
        <v>3.4409448818897639</v>
      </c>
      <c r="CJ36" s="69">
        <f t="shared" si="233"/>
        <v>0</v>
      </c>
      <c r="CK36" s="70" t="s">
        <v>174</v>
      </c>
      <c r="CL36" s="71" t="s">
        <v>175</v>
      </c>
      <c r="CM36" s="75">
        <f t="shared" si="234"/>
        <v>0</v>
      </c>
      <c r="CN36" s="75">
        <f t="shared" si="234"/>
        <v>0</v>
      </c>
      <c r="CO36" s="71"/>
      <c r="CP36" s="68">
        <f t="shared" si="235"/>
        <v>3.4409448818897639</v>
      </c>
      <c r="CQ36" s="69">
        <f t="shared" si="236"/>
        <v>0</v>
      </c>
      <c r="CR36" s="70" t="s">
        <v>174</v>
      </c>
      <c r="CS36" s="71" t="s">
        <v>175</v>
      </c>
      <c r="CT36" s="75">
        <f t="shared" si="237"/>
        <v>0</v>
      </c>
      <c r="CU36" s="75">
        <f t="shared" si="220"/>
        <v>0</v>
      </c>
      <c r="CV36" s="71"/>
      <c r="CW36" s="68">
        <f t="shared" si="238"/>
        <v>3.4409448818897639</v>
      </c>
      <c r="CX36" s="69">
        <f t="shared" si="239"/>
        <v>0</v>
      </c>
      <c r="CY36" s="70" t="s">
        <v>174</v>
      </c>
      <c r="CZ36" s="71" t="s">
        <v>175</v>
      </c>
      <c r="DA36" s="75">
        <f t="shared" si="240"/>
        <v>0</v>
      </c>
      <c r="DB36" s="75">
        <f t="shared" si="221"/>
        <v>0</v>
      </c>
      <c r="DC36" s="71"/>
      <c r="DD36" s="68">
        <f t="shared" si="241"/>
        <v>3.4409448818897639</v>
      </c>
      <c r="DE36" s="69">
        <f t="shared" si="242"/>
        <v>0</v>
      </c>
      <c r="DF36" s="70" t="s">
        <v>174</v>
      </c>
      <c r="DG36" s="71" t="s">
        <v>175</v>
      </c>
      <c r="DH36" s="75">
        <f t="shared" si="243"/>
        <v>0</v>
      </c>
      <c r="DI36" s="75">
        <f t="shared" si="243"/>
        <v>0</v>
      </c>
      <c r="DJ36" s="71"/>
      <c r="DK36" s="68">
        <f t="shared" si="244"/>
        <v>3.4409448818897639</v>
      </c>
      <c r="DL36" s="69">
        <f t="shared" si="245"/>
        <v>0</v>
      </c>
      <c r="DM36" s="70" t="s">
        <v>174</v>
      </c>
      <c r="DN36" s="71" t="s">
        <v>175</v>
      </c>
      <c r="DO36" s="75">
        <f t="shared" si="164"/>
        <v>0</v>
      </c>
      <c r="DP36" s="75">
        <f t="shared" si="164"/>
        <v>0</v>
      </c>
      <c r="DQ36" s="71"/>
      <c r="DR36" s="68">
        <f t="shared" si="246"/>
        <v>3.4409448818897639</v>
      </c>
      <c r="DS36" s="69">
        <f t="shared" si="247"/>
        <v>0</v>
      </c>
      <c r="DT36" s="70" t="s">
        <v>174</v>
      </c>
      <c r="DU36" s="71" t="s">
        <v>175</v>
      </c>
      <c r="DV36" s="75">
        <f t="shared" si="248"/>
        <v>0</v>
      </c>
      <c r="DW36" s="75">
        <f>IF(DT36="SI",DP36,0)</f>
        <v>0</v>
      </c>
      <c r="DX36" s="71"/>
      <c r="DY36" s="68">
        <f t="shared" si="249"/>
        <v>3.4409448818897639</v>
      </c>
      <c r="DZ36" s="69">
        <f t="shared" si="250"/>
        <v>0</v>
      </c>
      <c r="EA36" s="70" t="s">
        <v>174</v>
      </c>
      <c r="EB36" s="71" t="s">
        <v>175</v>
      </c>
      <c r="EC36" s="77">
        <f t="shared" si="67"/>
        <v>3.1</v>
      </c>
      <c r="ED36" s="134"/>
      <c r="EE36" s="101"/>
      <c r="EF36" s="68">
        <f t="shared" si="251"/>
        <v>1</v>
      </c>
      <c r="EG36" s="69">
        <f t="shared" si="252"/>
        <v>0</v>
      </c>
      <c r="EH36" s="70"/>
      <c r="EI36" s="71" t="s">
        <v>175</v>
      </c>
      <c r="EJ36" s="78"/>
      <c r="EK36" s="78">
        <v>2024</v>
      </c>
      <c r="EL36" s="79" t="str">
        <f>+VLOOKUP(C36,[1]Listas_desplega!$AI$22:$AJ$44,2,0)</f>
        <v>DCE</v>
      </c>
      <c r="EM36" s="79" t="str">
        <f>+VLOOKUP(I36,[1]Listas_desplega!$BY$2:$BZ$7,2,0)</f>
        <v>T_2</v>
      </c>
      <c r="EN36" s="79" t="str">
        <f>+VLOOKUP(J36,[1]Listas_desplega!$BY$10:$BZ$23,2,0)</f>
        <v>T_2_C_2</v>
      </c>
      <c r="EO36" s="79" t="str">
        <f>+VLOOKUP(K36,[1]Listas_desplega!$BY$27:$BZ$54,2,0)</f>
        <v>T_2_C_2_ET_1</v>
      </c>
      <c r="EP36" s="79" t="str">
        <f>+VLOOKUP(L36,[1]Listas_desplega!$BY$57:$BZ$105,2,0)</f>
        <v>T_2_C_2_ET_1_CPT_8</v>
      </c>
      <c r="EQ36" s="80" t="str">
        <f>+VLOOKUP(M36,[1]Listas_desplega!$J$2:$K$11,2,FALSE)</f>
        <v>Eje_E_6</v>
      </c>
      <c r="ER36" s="80"/>
    </row>
    <row r="37" spans="1:148" s="81" customFormat="1" ht="15" customHeight="1" x14ac:dyDescent="0.25">
      <c r="A37" s="51" t="str">
        <f t="shared" si="18"/>
        <v>97_VPBM_2024</v>
      </c>
      <c r="B37" s="52" t="s">
        <v>152</v>
      </c>
      <c r="C37" s="53" t="s">
        <v>324</v>
      </c>
      <c r="D37" s="53" t="s">
        <v>324</v>
      </c>
      <c r="E37" s="54" t="s">
        <v>154</v>
      </c>
      <c r="F37" s="54" t="s">
        <v>155</v>
      </c>
      <c r="G37" s="55" t="s">
        <v>156</v>
      </c>
      <c r="H37" s="54" t="s">
        <v>326</v>
      </c>
      <c r="I37" s="54" t="s">
        <v>158</v>
      </c>
      <c r="J37" s="52" t="s">
        <v>159</v>
      </c>
      <c r="K37" s="52" t="s">
        <v>160</v>
      </c>
      <c r="L37" s="52" t="s">
        <v>176</v>
      </c>
      <c r="M37" s="52" t="s">
        <v>177</v>
      </c>
      <c r="N37" s="56" t="s">
        <v>178</v>
      </c>
      <c r="O37" s="60">
        <v>97</v>
      </c>
      <c r="P37" s="135" t="s">
        <v>408</v>
      </c>
      <c r="Q37" s="61" t="s">
        <v>211</v>
      </c>
      <c r="R37" s="61" t="s">
        <v>212</v>
      </c>
      <c r="S37" s="54" t="s">
        <v>409</v>
      </c>
      <c r="T37" s="60" t="s">
        <v>181</v>
      </c>
      <c r="U37" s="60" t="s">
        <v>193</v>
      </c>
      <c r="V37" s="60">
        <v>180</v>
      </c>
      <c r="W37" s="54" t="s">
        <v>382</v>
      </c>
      <c r="X37" s="60" t="s">
        <v>215</v>
      </c>
      <c r="Y37" s="52"/>
      <c r="Z37" s="61"/>
      <c r="AA37" s="61"/>
      <c r="AB37" s="61"/>
      <c r="AC37" s="61"/>
      <c r="AD37" s="61"/>
      <c r="AE37" s="61"/>
      <c r="AF37" s="61"/>
      <c r="AG37" s="61"/>
      <c r="AH37" s="60"/>
      <c r="AI37" s="60"/>
      <c r="AJ37" s="60"/>
      <c r="AK37" s="60"/>
      <c r="AL37" s="60"/>
      <c r="AM37" s="60"/>
      <c r="AN37" s="60"/>
      <c r="AO37" s="60"/>
      <c r="AP37" s="60"/>
      <c r="AQ37" s="60"/>
      <c r="AR37" s="62"/>
      <c r="AS37" s="60"/>
      <c r="AT37" s="63">
        <v>48.72</v>
      </c>
      <c r="AU37" s="63">
        <v>52.7</v>
      </c>
      <c r="AV37" s="63">
        <v>56.2</v>
      </c>
      <c r="AW37" s="63">
        <v>63.2</v>
      </c>
      <c r="AX37" s="63">
        <v>65</v>
      </c>
      <c r="AY37" s="63">
        <v>65</v>
      </c>
      <c r="AZ37" s="136"/>
      <c r="BA37" s="136"/>
      <c r="BB37" s="136"/>
      <c r="BC37" s="136"/>
      <c r="BD37" s="117">
        <v>0</v>
      </c>
      <c r="BE37" s="117">
        <v>0</v>
      </c>
      <c r="BF37" s="67" t="s">
        <v>410</v>
      </c>
      <c r="BG37" s="68">
        <f t="shared" ref="BG37:BG57" si="253">IFERROR(BD37/AV37,0)</f>
        <v>0</v>
      </c>
      <c r="BH37" s="69">
        <f t="shared" ref="BH37:BH57" si="254">+IF(BI37="SI",IFERROR((IF(BI37="SI",BE37,0)/AV37),"REVISAR"),0)</f>
        <v>0</v>
      </c>
      <c r="BI37" s="70" t="s">
        <v>186</v>
      </c>
      <c r="BJ37" s="67" t="s">
        <v>411</v>
      </c>
      <c r="BK37" s="121">
        <v>0</v>
      </c>
      <c r="BL37" s="75">
        <v>0</v>
      </c>
      <c r="BM37" s="67" t="s">
        <v>412</v>
      </c>
      <c r="BN37" s="68">
        <f t="shared" ref="BN37:BN57" si="255">+IFERROR(BK37/AV37,0)</f>
        <v>0</v>
      </c>
      <c r="BO37" s="69">
        <f t="shared" ref="BO37:BO57" si="256">+IF(BP37="SI",IFERROR((IF(BP37="SI",BL37,0)/AV37),"REVISAR"),0)</f>
        <v>0</v>
      </c>
      <c r="BP37" s="70" t="s">
        <v>186</v>
      </c>
      <c r="BQ37" s="67" t="s">
        <v>413</v>
      </c>
      <c r="BR37" s="118">
        <v>0</v>
      </c>
      <c r="BS37" s="133">
        <v>0</v>
      </c>
      <c r="BT37" s="67" t="s">
        <v>414</v>
      </c>
      <c r="BU37" s="68">
        <f t="shared" ref="BU37:BU57" si="257">IFERROR(BR37/AV37,0)</f>
        <v>0</v>
      </c>
      <c r="BV37" s="69">
        <f t="shared" ref="BV37:BV49" si="258">+IF(BW37="SI",IFERROR((IF(BW37="SI",BS37,0)/AV37),"REVISAR"),0)</f>
        <v>0</v>
      </c>
      <c r="BW37" s="70" t="s">
        <v>186</v>
      </c>
      <c r="BX37" s="67" t="s">
        <v>415</v>
      </c>
      <c r="BY37" s="75">
        <v>0</v>
      </c>
      <c r="BZ37" s="75">
        <v>0</v>
      </c>
      <c r="CA37" s="71"/>
      <c r="CB37" s="68">
        <f t="shared" ref="CB37:CB57" si="259">IFERROR(BY37/$AV37,0)</f>
        <v>0</v>
      </c>
      <c r="CC37" s="69">
        <f t="shared" ref="CC37:CC57" si="260">+IF(CD37="SI",IFERROR((IF(CD37="SI",BZ37,0)/AV37),"REVISAR"),0)</f>
        <v>0</v>
      </c>
      <c r="CD37" s="70" t="s">
        <v>174</v>
      </c>
      <c r="CE37" s="71" t="s">
        <v>175</v>
      </c>
      <c r="CF37" s="75">
        <f t="shared" si="231"/>
        <v>0</v>
      </c>
      <c r="CG37" s="75">
        <f t="shared" si="219"/>
        <v>0</v>
      </c>
      <c r="CH37" s="71"/>
      <c r="CI37" s="68">
        <f t="shared" ref="CI37:CI57" si="261">IFERROR(CF37/$AV37,0)</f>
        <v>0</v>
      </c>
      <c r="CJ37" s="69">
        <f t="shared" ref="CJ37:CJ57" si="262">+IF(CK37="SI",IFERROR((IF(CK37="SI",CG37,0)/AV37),"REVISAR"),0)</f>
        <v>0</v>
      </c>
      <c r="CK37" s="70" t="s">
        <v>174</v>
      </c>
      <c r="CL37" s="71" t="s">
        <v>175</v>
      </c>
      <c r="CM37" s="75">
        <f t="shared" si="234"/>
        <v>0</v>
      </c>
      <c r="CN37" s="75">
        <f t="shared" si="234"/>
        <v>0</v>
      </c>
      <c r="CO37" s="71"/>
      <c r="CP37" s="68">
        <f t="shared" ref="CP37:CP57" si="263">IFERROR(CM37/$AV37,0)</f>
        <v>0</v>
      </c>
      <c r="CQ37" s="69">
        <f t="shared" ref="CQ37:CQ57" si="264">+IF(CR37="SI",IFERROR((IF(CR37="SI",CN37,0)/AV37),"REVISAR"),0)</f>
        <v>0</v>
      </c>
      <c r="CR37" s="70" t="s">
        <v>174</v>
      </c>
      <c r="CS37" s="71" t="s">
        <v>175</v>
      </c>
      <c r="CT37" s="75">
        <f t="shared" si="237"/>
        <v>0</v>
      </c>
      <c r="CU37" s="75">
        <f>IF(CR37="SI",CN37,0)</f>
        <v>0</v>
      </c>
      <c r="CV37" s="71"/>
      <c r="CW37" s="68">
        <f t="shared" ref="CW37:CW57" si="265">IFERROR(CT37/$AV37,0)</f>
        <v>0</v>
      </c>
      <c r="CX37" s="69">
        <f t="shared" ref="CX37:CX57" si="266">+IF(CY37="SI",IFERROR((IF(CY37="SI",CU37,0)/AV37),"REVISAR"),0)</f>
        <v>0</v>
      </c>
      <c r="CY37" s="70" t="s">
        <v>174</v>
      </c>
      <c r="CZ37" s="71" t="s">
        <v>175</v>
      </c>
      <c r="DA37" s="75">
        <f t="shared" si="240"/>
        <v>0</v>
      </c>
      <c r="DB37" s="75">
        <f>IF(CY37="SI",CU37,0)</f>
        <v>0</v>
      </c>
      <c r="DC37" s="71"/>
      <c r="DD37" s="68">
        <f t="shared" ref="DD37:DD57" si="267">IFERROR(DA37/$AV37,0)</f>
        <v>0</v>
      </c>
      <c r="DE37" s="69">
        <f t="shared" ref="DE37:DE57" si="268">+IF(DF37="SI",IFERROR((IF(DF37="SI",DB37,0)/AV37),"REVISAR"),0)</f>
        <v>0</v>
      </c>
      <c r="DF37" s="70" t="s">
        <v>174</v>
      </c>
      <c r="DG37" s="71" t="s">
        <v>175</v>
      </c>
      <c r="DH37" s="75">
        <f t="shared" si="243"/>
        <v>0</v>
      </c>
      <c r="DI37" s="75">
        <f>IF(DF37="SI",DB37,0)</f>
        <v>0</v>
      </c>
      <c r="DJ37" s="71"/>
      <c r="DK37" s="68">
        <f t="shared" ref="DK37:DK57" si="269">IFERROR(DH37/$AV37,0)</f>
        <v>0</v>
      </c>
      <c r="DL37" s="69">
        <f t="shared" ref="DL37:DL57" si="270">+IF(DM37="SI",IFERROR((IF(DM37="SI",DI37,0)/AV37),"REVISAR"),0)</f>
        <v>0</v>
      </c>
      <c r="DM37" s="70" t="s">
        <v>174</v>
      </c>
      <c r="DN37" s="71" t="s">
        <v>175</v>
      </c>
      <c r="DO37" s="75">
        <f t="shared" si="164"/>
        <v>0</v>
      </c>
      <c r="DP37" s="75">
        <f t="shared" si="164"/>
        <v>0</v>
      </c>
      <c r="DQ37" s="71"/>
      <c r="DR37" s="68">
        <f t="shared" ref="DR37:DR57" si="271">IFERROR(DO37/$AV37,0)</f>
        <v>0</v>
      </c>
      <c r="DS37" s="69">
        <f t="shared" ref="DS37:DS57" si="272">+IF(DT37="SI",IFERROR((IF(DT37="SI",DP37,0)/AV37),"REVISAR"),0)</f>
        <v>0</v>
      </c>
      <c r="DT37" s="70" t="s">
        <v>174</v>
      </c>
      <c r="DU37" s="71" t="s">
        <v>175</v>
      </c>
      <c r="DV37" s="75">
        <f t="shared" si="248"/>
        <v>0</v>
      </c>
      <c r="DW37" s="75">
        <f t="shared" si="248"/>
        <v>0</v>
      </c>
      <c r="DX37" s="71"/>
      <c r="DY37" s="68">
        <f t="shared" ref="DY37:DY57" si="273">IFERROR(DV37/$AV37,0)</f>
        <v>0</v>
      </c>
      <c r="DZ37" s="69">
        <f t="shared" ref="DZ37:DZ57" si="274">+IF(EA37="SI",IFERROR((IF(EA37="SI",DW37,0)/AV37),"REVISAR"),0)</f>
        <v>0</v>
      </c>
      <c r="EA37" s="70" t="s">
        <v>174</v>
      </c>
      <c r="EB37" s="71" t="s">
        <v>175</v>
      </c>
      <c r="EC37" s="77">
        <f t="shared" si="67"/>
        <v>56.2</v>
      </c>
      <c r="ED37" s="137"/>
      <c r="EE37" s="101"/>
      <c r="EF37" s="68">
        <f t="shared" ref="EF37:EF57" si="275">IFERROR(EC37/$AV37,0)</f>
        <v>1</v>
      </c>
      <c r="EG37" s="69">
        <f t="shared" ref="EG37:EG57" si="276">+IF(EH37="SI",IFERROR((IF(EH37="SI",ED37,0)/AV37),"REVISAR"),0)</f>
        <v>0</v>
      </c>
      <c r="EH37" s="70" t="s">
        <v>174</v>
      </c>
      <c r="EI37" s="71" t="s">
        <v>175</v>
      </c>
      <c r="EJ37" s="78"/>
      <c r="EK37" s="78">
        <v>2024</v>
      </c>
      <c r="EL37" s="79" t="str">
        <f>+VLOOKUP(C37,[1]Listas_desplega!$AI$22:$AJ$44,2,0)</f>
        <v>DCE</v>
      </c>
      <c r="EM37" s="79" t="str">
        <f>+VLOOKUP(I37,[1]Listas_desplega!$BY$2:$BZ$7,2,0)</f>
        <v>T_2</v>
      </c>
      <c r="EN37" s="79" t="str">
        <f>+VLOOKUP(J37,[1]Listas_desplega!$BY$10:$BZ$23,2,0)</f>
        <v>T_2_C_2</v>
      </c>
      <c r="EO37" s="79" t="str">
        <f>+VLOOKUP(K37,[1]Listas_desplega!$BY$27:$BZ$54,2,0)</f>
        <v>T_2_C_2_ET_1</v>
      </c>
      <c r="EP37" s="79" t="str">
        <f>+VLOOKUP(L37,[1]Listas_desplega!$BY$57:$BZ$105,2,0)</f>
        <v>T_2_C_2_ET_1_CPT_8</v>
      </c>
      <c r="EQ37" s="80" t="str">
        <f>+VLOOKUP(M37,[1]Listas_desplega!$J$2:$K$11,2,FALSE)</f>
        <v>Eje_E_6</v>
      </c>
      <c r="ER37" s="80"/>
    </row>
    <row r="38" spans="1:148" s="81" customFormat="1" ht="15" customHeight="1" x14ac:dyDescent="0.25">
      <c r="A38" s="51" t="str">
        <f t="shared" si="18"/>
        <v>A.49P_VPBM_2024</v>
      </c>
      <c r="B38" s="52" t="s">
        <v>152</v>
      </c>
      <c r="C38" s="53" t="s">
        <v>324</v>
      </c>
      <c r="D38" s="53" t="s">
        <v>416</v>
      </c>
      <c r="E38" s="54" t="s">
        <v>154</v>
      </c>
      <c r="F38" s="54" t="s">
        <v>155</v>
      </c>
      <c r="G38" s="55" t="s">
        <v>156</v>
      </c>
      <c r="H38" s="54" t="s">
        <v>417</v>
      </c>
      <c r="I38" s="54" t="s">
        <v>158</v>
      </c>
      <c r="J38" s="54" t="s">
        <v>418</v>
      </c>
      <c r="K38" s="54" t="s">
        <v>419</v>
      </c>
      <c r="L38" s="54" t="s">
        <v>420</v>
      </c>
      <c r="M38" s="52" t="s">
        <v>421</v>
      </c>
      <c r="N38" s="56" t="s">
        <v>422</v>
      </c>
      <c r="O38" s="138" t="s">
        <v>423</v>
      </c>
      <c r="P38" s="139" t="s">
        <v>424</v>
      </c>
      <c r="Q38" s="61" t="s">
        <v>165</v>
      </c>
      <c r="R38" s="61" t="s">
        <v>166</v>
      </c>
      <c r="S38" s="140" t="s">
        <v>425</v>
      </c>
      <c r="T38" s="138" t="s">
        <v>168</v>
      </c>
      <c r="U38" s="60" t="s">
        <v>169</v>
      </c>
      <c r="V38" s="60">
        <v>30</v>
      </c>
      <c r="W38" s="140" t="s">
        <v>426</v>
      </c>
      <c r="X38" s="60" t="s">
        <v>331</v>
      </c>
      <c r="Y38" s="52"/>
      <c r="Z38" s="61"/>
      <c r="AA38" s="61"/>
      <c r="AB38" s="61"/>
      <c r="AC38" s="61"/>
      <c r="AD38" s="61"/>
      <c r="AE38" s="61"/>
      <c r="AF38" s="61"/>
      <c r="AG38" s="61"/>
      <c r="AH38" s="60"/>
      <c r="AI38" s="60"/>
      <c r="AJ38" s="60"/>
      <c r="AK38" s="60"/>
      <c r="AL38" s="60"/>
      <c r="AM38" s="60"/>
      <c r="AN38" s="60"/>
      <c r="AO38" s="60"/>
      <c r="AP38" s="60"/>
      <c r="AQ38" s="60"/>
      <c r="AR38" s="62"/>
      <c r="AS38" s="60"/>
      <c r="AT38" s="63">
        <v>683</v>
      </c>
      <c r="AU38" s="63">
        <v>651</v>
      </c>
      <c r="AV38" s="63">
        <v>904</v>
      </c>
      <c r="AW38" s="63">
        <v>1265</v>
      </c>
      <c r="AX38" s="63">
        <v>795</v>
      </c>
      <c r="AY38" s="63">
        <v>3615</v>
      </c>
      <c r="AZ38" s="141"/>
      <c r="BA38" s="141"/>
      <c r="BB38" s="141"/>
      <c r="BC38" s="142"/>
      <c r="BD38" s="117">
        <v>0</v>
      </c>
      <c r="BE38" s="117">
        <v>0</v>
      </c>
      <c r="BF38" s="67"/>
      <c r="BG38" s="68">
        <f t="shared" si="253"/>
        <v>0</v>
      </c>
      <c r="BH38" s="69">
        <f t="shared" si="254"/>
        <v>0</v>
      </c>
      <c r="BI38" s="70" t="s">
        <v>174</v>
      </c>
      <c r="BJ38" s="67" t="s">
        <v>175</v>
      </c>
      <c r="BK38" s="86">
        <v>0</v>
      </c>
      <c r="BL38" s="75">
        <v>0</v>
      </c>
      <c r="BM38" s="67"/>
      <c r="BN38" s="68">
        <f t="shared" si="255"/>
        <v>0</v>
      </c>
      <c r="BO38" s="69">
        <f t="shared" si="256"/>
        <v>0</v>
      </c>
      <c r="BP38" s="70" t="s">
        <v>174</v>
      </c>
      <c r="BQ38" s="67" t="s">
        <v>175</v>
      </c>
      <c r="BR38" s="86">
        <v>0</v>
      </c>
      <c r="BS38" s="75">
        <v>0</v>
      </c>
      <c r="BT38" s="67"/>
      <c r="BU38" s="68">
        <f t="shared" si="257"/>
        <v>0</v>
      </c>
      <c r="BV38" s="69">
        <f t="shared" si="258"/>
        <v>0</v>
      </c>
      <c r="BW38" s="70" t="s">
        <v>205</v>
      </c>
      <c r="BX38" s="67" t="s">
        <v>427</v>
      </c>
      <c r="BY38" s="75">
        <v>0</v>
      </c>
      <c r="BZ38" s="75">
        <v>0</v>
      </c>
      <c r="CA38" s="71"/>
      <c r="CB38" s="68">
        <f t="shared" si="259"/>
        <v>0</v>
      </c>
      <c r="CC38" s="69">
        <f t="shared" si="260"/>
        <v>0</v>
      </c>
      <c r="CD38" s="70" t="s">
        <v>174</v>
      </c>
      <c r="CE38" s="71" t="s">
        <v>175</v>
      </c>
      <c r="CF38" s="122">
        <v>0</v>
      </c>
      <c r="CG38" s="75">
        <f t="shared" si="219"/>
        <v>0</v>
      </c>
      <c r="CH38" s="71"/>
      <c r="CI38" s="68">
        <f t="shared" si="261"/>
        <v>0</v>
      </c>
      <c r="CJ38" s="69">
        <f t="shared" si="262"/>
        <v>0</v>
      </c>
      <c r="CK38" s="70" t="s">
        <v>174</v>
      </c>
      <c r="CL38" s="71" t="s">
        <v>175</v>
      </c>
      <c r="CM38" s="123">
        <v>0</v>
      </c>
      <c r="CN38" s="124"/>
      <c r="CO38" s="71"/>
      <c r="CP38" s="68">
        <f t="shared" si="263"/>
        <v>0</v>
      </c>
      <c r="CQ38" s="69">
        <f t="shared" si="264"/>
        <v>0</v>
      </c>
      <c r="CR38" s="70" t="s">
        <v>174</v>
      </c>
      <c r="CS38" s="71" t="s">
        <v>175</v>
      </c>
      <c r="CT38" s="125">
        <f>+CM38</f>
        <v>0</v>
      </c>
      <c r="CU38" s="75">
        <f t="shared" ref="CU38:CU39" si="277">IF(CR38="SI",CN38,0)</f>
        <v>0</v>
      </c>
      <c r="CV38" s="71"/>
      <c r="CW38" s="68">
        <f t="shared" si="265"/>
        <v>0</v>
      </c>
      <c r="CX38" s="69">
        <f t="shared" si="266"/>
        <v>0</v>
      </c>
      <c r="CY38" s="70" t="s">
        <v>174</v>
      </c>
      <c r="CZ38" s="71" t="s">
        <v>175</v>
      </c>
      <c r="DA38" s="125">
        <f>+CT38</f>
        <v>0</v>
      </c>
      <c r="DB38" s="75">
        <f>IF(CY38="SI",CU38,0)</f>
        <v>0</v>
      </c>
      <c r="DC38" s="71"/>
      <c r="DD38" s="68">
        <f t="shared" si="267"/>
        <v>0</v>
      </c>
      <c r="DE38" s="69">
        <f t="shared" si="268"/>
        <v>0</v>
      </c>
      <c r="DF38" s="70" t="s">
        <v>174</v>
      </c>
      <c r="DG38" s="71" t="s">
        <v>175</v>
      </c>
      <c r="DH38" s="125">
        <f>+DA38</f>
        <v>0</v>
      </c>
      <c r="DI38" s="75">
        <f>IF(DF38="SI",DB38,0)</f>
        <v>0</v>
      </c>
      <c r="DJ38" s="71"/>
      <c r="DK38" s="68">
        <f t="shared" si="269"/>
        <v>0</v>
      </c>
      <c r="DL38" s="69">
        <f t="shared" si="270"/>
        <v>0</v>
      </c>
      <c r="DM38" s="70" t="s">
        <v>174</v>
      </c>
      <c r="DN38" s="71" t="s">
        <v>175</v>
      </c>
      <c r="DO38" s="125">
        <f>+DH38</f>
        <v>0</v>
      </c>
      <c r="DP38" s="75">
        <f>IF(DM38="SI",DI38,0)</f>
        <v>0</v>
      </c>
      <c r="DQ38" s="71"/>
      <c r="DR38" s="68">
        <f t="shared" si="271"/>
        <v>0</v>
      </c>
      <c r="DS38" s="69">
        <f t="shared" si="272"/>
        <v>0</v>
      </c>
      <c r="DT38" s="70" t="s">
        <v>174</v>
      </c>
      <c r="DU38" s="71" t="s">
        <v>175</v>
      </c>
      <c r="DV38" s="125">
        <f>+DO38</f>
        <v>0</v>
      </c>
      <c r="DW38" s="75">
        <f>IF(DT38="SI",DP38,0)</f>
        <v>0</v>
      </c>
      <c r="DX38" s="71"/>
      <c r="DY38" s="68">
        <f t="shared" si="273"/>
        <v>0</v>
      </c>
      <c r="DZ38" s="69">
        <f t="shared" si="274"/>
        <v>0</v>
      </c>
      <c r="EA38" s="70" t="s">
        <v>174</v>
      </c>
      <c r="EB38" s="71" t="s">
        <v>175</v>
      </c>
      <c r="EC38" s="77">
        <f t="shared" si="67"/>
        <v>904</v>
      </c>
      <c r="ED38" s="71"/>
      <c r="EE38" s="71"/>
      <c r="EF38" s="68">
        <f t="shared" si="275"/>
        <v>1</v>
      </c>
      <c r="EG38" s="69">
        <f t="shared" si="276"/>
        <v>0</v>
      </c>
      <c r="EH38" s="70" t="s">
        <v>174</v>
      </c>
      <c r="EI38" s="71" t="s">
        <v>175</v>
      </c>
      <c r="EJ38" s="80" t="s">
        <v>173</v>
      </c>
      <c r="EK38" s="78">
        <v>2024</v>
      </c>
      <c r="EL38" s="79" t="str">
        <f>+VLOOKUP(C38,[1]Listas_desplega!$AI$22:$AJ$44,2,0)</f>
        <v>DCE</v>
      </c>
      <c r="EM38" s="79" t="str">
        <f>+VLOOKUP(I38,[1]Listas_desplega!$BY$2:$BZ$7,2,0)</f>
        <v>T_2</v>
      </c>
      <c r="EN38" s="79" t="str">
        <f>+VLOOKUP(J38,[1]Listas_desplega!$BY$10:$BZ$23,2,0)</f>
        <v>T_2_C_1</v>
      </c>
      <c r="EO38" s="79" t="str">
        <f>+VLOOKUP(K38,[1]Listas_desplega!$BY$27:$BZ$54,2,0)</f>
        <v>T_2_C_1_ET_1</v>
      </c>
      <c r="EP38" s="79" t="str">
        <f>+VLOOKUP(L38,[1]Listas_desplega!$BY$57:$BZ$105,2,0)</f>
        <v>T_2_C_1_ET_1_CPT_1</v>
      </c>
      <c r="EQ38" s="80" t="str">
        <f>+VLOOKUP(M38,[1]Listas_desplega!$J$2:$K$11,2,FALSE)</f>
        <v>Eje_E_7</v>
      </c>
      <c r="ER38" s="80"/>
    </row>
    <row r="39" spans="1:148" s="81" customFormat="1" ht="15" customHeight="1" x14ac:dyDescent="0.25">
      <c r="A39" s="51" t="str">
        <f t="shared" si="18"/>
        <v>A.49_VPBM_2024</v>
      </c>
      <c r="B39" s="52" t="s">
        <v>152</v>
      </c>
      <c r="C39" s="53" t="s">
        <v>324</v>
      </c>
      <c r="D39" s="53" t="s">
        <v>416</v>
      </c>
      <c r="E39" s="54" t="s">
        <v>154</v>
      </c>
      <c r="F39" s="54" t="s">
        <v>155</v>
      </c>
      <c r="G39" s="55" t="s">
        <v>156</v>
      </c>
      <c r="H39" s="54" t="s">
        <v>417</v>
      </c>
      <c r="I39" s="54" t="s">
        <v>158</v>
      </c>
      <c r="J39" s="54" t="s">
        <v>418</v>
      </c>
      <c r="K39" s="54" t="s">
        <v>419</v>
      </c>
      <c r="L39" s="54" t="s">
        <v>420</v>
      </c>
      <c r="M39" s="52" t="s">
        <v>421</v>
      </c>
      <c r="N39" s="56" t="s">
        <v>422</v>
      </c>
      <c r="O39" s="138" t="s">
        <v>428</v>
      </c>
      <c r="P39" s="143" t="s">
        <v>429</v>
      </c>
      <c r="Q39" s="61" t="s">
        <v>165</v>
      </c>
      <c r="R39" s="61" t="s">
        <v>166</v>
      </c>
      <c r="S39" s="144" t="s">
        <v>430</v>
      </c>
      <c r="T39" s="145" t="s">
        <v>168</v>
      </c>
      <c r="U39" s="60" t="s">
        <v>169</v>
      </c>
      <c r="V39" s="60">
        <v>30</v>
      </c>
      <c r="W39" s="144" t="s">
        <v>426</v>
      </c>
      <c r="X39" s="60" t="s">
        <v>331</v>
      </c>
      <c r="Y39" s="52"/>
      <c r="Z39" s="61"/>
      <c r="AA39" s="61"/>
      <c r="AB39" s="61"/>
      <c r="AC39" s="61"/>
      <c r="AD39" s="61"/>
      <c r="AE39" s="61"/>
      <c r="AF39" s="61"/>
      <c r="AG39" s="61"/>
      <c r="AH39" s="60"/>
      <c r="AI39" s="60"/>
      <c r="AJ39" s="60"/>
      <c r="AK39" s="60"/>
      <c r="AL39" s="60"/>
      <c r="AM39" s="60"/>
      <c r="AN39" s="60"/>
      <c r="AO39" s="60"/>
      <c r="AP39" s="60"/>
      <c r="AQ39" s="60"/>
      <c r="AR39" s="62"/>
      <c r="AS39" s="60"/>
      <c r="AT39" s="146">
        <v>834</v>
      </c>
      <c r="AU39" s="146">
        <v>1175</v>
      </c>
      <c r="AV39" s="146">
        <v>1632</v>
      </c>
      <c r="AW39" s="146">
        <v>2285</v>
      </c>
      <c r="AX39" s="146">
        <v>1436</v>
      </c>
      <c r="AY39" s="63">
        <v>6528</v>
      </c>
      <c r="AZ39" s="60"/>
      <c r="BA39" s="60"/>
      <c r="BB39" s="60"/>
      <c r="BC39" s="64"/>
      <c r="BD39" s="117">
        <v>0</v>
      </c>
      <c r="BE39" s="117">
        <v>0</v>
      </c>
      <c r="BF39" s="67"/>
      <c r="BG39" s="68">
        <f t="shared" si="253"/>
        <v>0</v>
      </c>
      <c r="BH39" s="69">
        <f t="shared" si="254"/>
        <v>0</v>
      </c>
      <c r="BI39" s="70" t="s">
        <v>174</v>
      </c>
      <c r="BJ39" s="67" t="s">
        <v>175</v>
      </c>
      <c r="BK39" s="86">
        <v>0</v>
      </c>
      <c r="BL39" s="75">
        <v>0</v>
      </c>
      <c r="BM39" s="67"/>
      <c r="BN39" s="68">
        <f t="shared" si="255"/>
        <v>0</v>
      </c>
      <c r="BO39" s="69">
        <f t="shared" si="256"/>
        <v>0</v>
      </c>
      <c r="BP39" s="70" t="s">
        <v>174</v>
      </c>
      <c r="BQ39" s="67" t="s">
        <v>175</v>
      </c>
      <c r="BR39" s="86">
        <v>0</v>
      </c>
      <c r="BS39" s="75">
        <v>0</v>
      </c>
      <c r="BT39" s="67"/>
      <c r="BU39" s="68">
        <f t="shared" si="257"/>
        <v>0</v>
      </c>
      <c r="BV39" s="69">
        <f t="shared" si="258"/>
        <v>0</v>
      </c>
      <c r="BW39" s="70" t="s">
        <v>205</v>
      </c>
      <c r="BX39" s="67" t="s">
        <v>431</v>
      </c>
      <c r="BY39" s="75">
        <v>0</v>
      </c>
      <c r="BZ39" s="75">
        <v>0</v>
      </c>
      <c r="CA39" s="71"/>
      <c r="CB39" s="68">
        <f t="shared" si="259"/>
        <v>0</v>
      </c>
      <c r="CC39" s="69">
        <f t="shared" si="260"/>
        <v>0</v>
      </c>
      <c r="CD39" s="70" t="s">
        <v>174</v>
      </c>
      <c r="CE39" s="71" t="s">
        <v>175</v>
      </c>
      <c r="CF39" s="122">
        <v>0</v>
      </c>
      <c r="CG39" s="75">
        <f t="shared" si="219"/>
        <v>0</v>
      </c>
      <c r="CH39" s="71"/>
      <c r="CI39" s="68">
        <f t="shared" si="261"/>
        <v>0</v>
      </c>
      <c r="CJ39" s="69">
        <f t="shared" si="262"/>
        <v>0</v>
      </c>
      <c r="CK39" s="70" t="s">
        <v>174</v>
      </c>
      <c r="CL39" s="71" t="s">
        <v>175</v>
      </c>
      <c r="CM39" s="123">
        <v>0</v>
      </c>
      <c r="CN39" s="124" t="s">
        <v>432</v>
      </c>
      <c r="CO39" s="71"/>
      <c r="CP39" s="68">
        <f t="shared" si="263"/>
        <v>0</v>
      </c>
      <c r="CQ39" s="69">
        <f t="shared" si="264"/>
        <v>0</v>
      </c>
      <c r="CR39" s="70" t="s">
        <v>174</v>
      </c>
      <c r="CS39" s="71" t="s">
        <v>175</v>
      </c>
      <c r="CT39" s="125">
        <f>+CM39</f>
        <v>0</v>
      </c>
      <c r="CU39" s="75">
        <f t="shared" si="277"/>
        <v>0</v>
      </c>
      <c r="CV39" s="71"/>
      <c r="CW39" s="68">
        <f t="shared" si="265"/>
        <v>0</v>
      </c>
      <c r="CX39" s="69">
        <f t="shared" si="266"/>
        <v>0</v>
      </c>
      <c r="CY39" s="70" t="s">
        <v>174</v>
      </c>
      <c r="CZ39" s="71" t="s">
        <v>175</v>
      </c>
      <c r="DA39" s="125">
        <f>+CT39</f>
        <v>0</v>
      </c>
      <c r="DB39" s="75">
        <f>IF(CY39="SI",CU39,0)</f>
        <v>0</v>
      </c>
      <c r="DC39" s="71"/>
      <c r="DD39" s="68">
        <f t="shared" si="267"/>
        <v>0</v>
      </c>
      <c r="DE39" s="69">
        <f t="shared" si="268"/>
        <v>0</v>
      </c>
      <c r="DF39" s="70" t="s">
        <v>174</v>
      </c>
      <c r="DG39" s="71" t="s">
        <v>175</v>
      </c>
      <c r="DH39" s="125">
        <f>+DA39</f>
        <v>0</v>
      </c>
      <c r="DI39" s="75">
        <f>IF(DF39="SI",DB39,0)</f>
        <v>0</v>
      </c>
      <c r="DJ39" s="71"/>
      <c r="DK39" s="68">
        <f t="shared" si="269"/>
        <v>0</v>
      </c>
      <c r="DL39" s="69">
        <f t="shared" si="270"/>
        <v>0</v>
      </c>
      <c r="DM39" s="70" t="s">
        <v>174</v>
      </c>
      <c r="DN39" s="71" t="s">
        <v>175</v>
      </c>
      <c r="DO39" s="125">
        <f>+DH39</f>
        <v>0</v>
      </c>
      <c r="DP39" s="75">
        <f>IF(DM39="SI",DI39,0)</f>
        <v>0</v>
      </c>
      <c r="DQ39" s="71"/>
      <c r="DR39" s="68">
        <f t="shared" si="271"/>
        <v>0</v>
      </c>
      <c r="DS39" s="69">
        <f t="shared" si="272"/>
        <v>0</v>
      </c>
      <c r="DT39" s="70" t="s">
        <v>174</v>
      </c>
      <c r="DU39" s="71" t="s">
        <v>175</v>
      </c>
      <c r="DV39" s="125">
        <f>+DO39</f>
        <v>0</v>
      </c>
      <c r="DW39" s="75">
        <f>IF(DT39="SI",DP39,0)</f>
        <v>0</v>
      </c>
      <c r="DX39" s="71"/>
      <c r="DY39" s="68">
        <f t="shared" si="273"/>
        <v>0</v>
      </c>
      <c r="DZ39" s="69">
        <f t="shared" si="274"/>
        <v>0</v>
      </c>
      <c r="EA39" s="70" t="s">
        <v>174</v>
      </c>
      <c r="EB39" s="71" t="s">
        <v>175</v>
      </c>
      <c r="EC39" s="77">
        <f t="shared" si="67"/>
        <v>1632</v>
      </c>
      <c r="ED39" s="71"/>
      <c r="EE39" s="71"/>
      <c r="EF39" s="68">
        <f t="shared" si="275"/>
        <v>1</v>
      </c>
      <c r="EG39" s="69">
        <f t="shared" si="276"/>
        <v>0</v>
      </c>
      <c r="EH39" s="70" t="s">
        <v>174</v>
      </c>
      <c r="EI39" s="71" t="s">
        <v>175</v>
      </c>
      <c r="EJ39" s="80" t="s">
        <v>173</v>
      </c>
      <c r="EK39" s="78">
        <v>2024</v>
      </c>
      <c r="EL39" s="79" t="str">
        <f>+VLOOKUP(C39,[1]Listas_desplega!$AI$22:$AJ$44,2,0)</f>
        <v>DCE</v>
      </c>
      <c r="EM39" s="79" t="str">
        <f>+VLOOKUP(I39,[1]Listas_desplega!$BY$2:$BZ$7,2,0)</f>
        <v>T_2</v>
      </c>
      <c r="EN39" s="79" t="str">
        <f>+VLOOKUP(J39,[1]Listas_desplega!$BY$10:$BZ$23,2,0)</f>
        <v>T_2_C_1</v>
      </c>
      <c r="EO39" s="79" t="str">
        <f>+VLOOKUP(K39,[1]Listas_desplega!$BY$27:$BZ$54,2,0)</f>
        <v>T_2_C_1_ET_1</v>
      </c>
      <c r="EP39" s="79" t="str">
        <f>+VLOOKUP(L39,[1]Listas_desplega!$BY$57:$BZ$105,2,0)</f>
        <v>T_2_C_1_ET_1_CPT_1</v>
      </c>
      <c r="EQ39" s="80" t="str">
        <f>+VLOOKUP(M39,[1]Listas_desplega!$J$2:$K$11,2,FALSE)</f>
        <v>Eje_E_7</v>
      </c>
      <c r="ER39" s="80"/>
    </row>
    <row r="40" spans="1:148" s="81" customFormat="1" ht="15" customHeight="1" x14ac:dyDescent="0.25">
      <c r="A40" s="51" t="str">
        <f t="shared" si="18"/>
        <v>88_VPBM_2024</v>
      </c>
      <c r="B40" s="52" t="s">
        <v>152</v>
      </c>
      <c r="C40" s="53" t="s">
        <v>324</v>
      </c>
      <c r="D40" s="53" t="s">
        <v>416</v>
      </c>
      <c r="E40" s="54" t="s">
        <v>154</v>
      </c>
      <c r="F40" s="54" t="s">
        <v>155</v>
      </c>
      <c r="G40" s="55" t="s">
        <v>156</v>
      </c>
      <c r="H40" s="54" t="s">
        <v>417</v>
      </c>
      <c r="I40" s="54" t="s">
        <v>158</v>
      </c>
      <c r="J40" s="54" t="s">
        <v>418</v>
      </c>
      <c r="K40" s="54" t="s">
        <v>419</v>
      </c>
      <c r="L40" s="54" t="s">
        <v>420</v>
      </c>
      <c r="M40" s="52" t="s">
        <v>421</v>
      </c>
      <c r="N40" s="56" t="s">
        <v>422</v>
      </c>
      <c r="O40" s="60">
        <v>88</v>
      </c>
      <c r="P40" s="147" t="s">
        <v>433</v>
      </c>
      <c r="Q40" s="61" t="s">
        <v>165</v>
      </c>
      <c r="R40" s="61" t="s">
        <v>166</v>
      </c>
      <c r="S40" s="144" t="s">
        <v>434</v>
      </c>
      <c r="T40" s="145" t="s">
        <v>168</v>
      </c>
      <c r="U40" s="60" t="s">
        <v>435</v>
      </c>
      <c r="V40" s="60">
        <v>30</v>
      </c>
      <c r="W40" s="144" t="s">
        <v>436</v>
      </c>
      <c r="X40" s="60" t="s">
        <v>215</v>
      </c>
      <c r="Y40" s="52"/>
      <c r="Z40" s="61"/>
      <c r="AA40" s="61"/>
      <c r="AB40" s="61"/>
      <c r="AC40" s="61"/>
      <c r="AD40" s="61"/>
      <c r="AE40" s="61"/>
      <c r="AF40" s="61"/>
      <c r="AG40" s="61"/>
      <c r="AH40" s="60"/>
      <c r="AI40" s="60"/>
      <c r="AJ40" s="60"/>
      <c r="AK40" s="60"/>
      <c r="AL40" s="60"/>
      <c r="AM40" s="60"/>
      <c r="AN40" s="60"/>
      <c r="AO40" s="60"/>
      <c r="AP40" s="60"/>
      <c r="AQ40" s="60"/>
      <c r="AR40" s="62"/>
      <c r="AS40" s="60"/>
      <c r="AT40" s="63">
        <v>0</v>
      </c>
      <c r="AU40" s="63">
        <v>3050</v>
      </c>
      <c r="AV40" s="63">
        <v>4413</v>
      </c>
      <c r="AW40" s="63">
        <v>7021</v>
      </c>
      <c r="AX40" s="63">
        <v>5016</v>
      </c>
      <c r="AY40" s="63">
        <v>19500</v>
      </c>
      <c r="AZ40" s="60"/>
      <c r="BA40" s="60"/>
      <c r="BB40" s="60"/>
      <c r="BC40" s="64"/>
      <c r="BD40" s="77">
        <v>177</v>
      </c>
      <c r="BE40" s="71">
        <v>177</v>
      </c>
      <c r="BF40" s="67" t="s">
        <v>437</v>
      </c>
      <c r="BG40" s="68">
        <f t="shared" si="253"/>
        <v>4.010876954452753E-2</v>
      </c>
      <c r="BH40" s="69">
        <f t="shared" si="254"/>
        <v>4.010876954452753E-2</v>
      </c>
      <c r="BI40" s="70" t="s">
        <v>186</v>
      </c>
      <c r="BJ40" s="67" t="s">
        <v>438</v>
      </c>
      <c r="BK40" s="86">
        <v>510</v>
      </c>
      <c r="BL40" s="126">
        <v>450</v>
      </c>
      <c r="BM40" s="67" t="s">
        <v>439</v>
      </c>
      <c r="BN40" s="68">
        <f t="shared" si="255"/>
        <v>0.11556764106050306</v>
      </c>
      <c r="BO40" s="69">
        <f t="shared" si="256"/>
        <v>0.10197144799456152</v>
      </c>
      <c r="BP40" s="70" t="s">
        <v>186</v>
      </c>
      <c r="BQ40" s="67" t="s">
        <v>440</v>
      </c>
      <c r="BR40" s="148">
        <v>782</v>
      </c>
      <c r="BS40" s="149">
        <f>+BL40</f>
        <v>450</v>
      </c>
      <c r="BT40" s="67" t="s">
        <v>441</v>
      </c>
      <c r="BU40" s="68">
        <f t="shared" si="257"/>
        <v>0.17720371629277135</v>
      </c>
      <c r="BV40" s="69">
        <f t="shared" si="258"/>
        <v>0.10197144799456152</v>
      </c>
      <c r="BW40" s="70" t="s">
        <v>186</v>
      </c>
      <c r="BX40" s="67" t="s">
        <v>442</v>
      </c>
      <c r="BY40" s="86">
        <v>1149</v>
      </c>
      <c r="BZ40" s="126"/>
      <c r="CA40" s="71"/>
      <c r="CB40" s="68">
        <f t="shared" si="259"/>
        <v>0.2603670972127804</v>
      </c>
      <c r="CC40" s="69">
        <f t="shared" si="260"/>
        <v>0</v>
      </c>
      <c r="CD40" s="70" t="s">
        <v>174</v>
      </c>
      <c r="CE40" s="71" t="s">
        <v>175</v>
      </c>
      <c r="CF40" s="150">
        <v>1449</v>
      </c>
      <c r="CG40" s="151"/>
      <c r="CH40" s="71"/>
      <c r="CI40" s="68">
        <f t="shared" si="261"/>
        <v>0.32834806254248811</v>
      </c>
      <c r="CJ40" s="69">
        <f t="shared" si="262"/>
        <v>0</v>
      </c>
      <c r="CK40" s="70" t="s">
        <v>174</v>
      </c>
      <c r="CL40" s="71" t="s">
        <v>175</v>
      </c>
      <c r="CM40" s="150">
        <v>1662</v>
      </c>
      <c r="CN40" s="124"/>
      <c r="CO40" s="71"/>
      <c r="CP40" s="68">
        <f t="shared" si="263"/>
        <v>0.37661454792658056</v>
      </c>
      <c r="CQ40" s="69">
        <f t="shared" si="264"/>
        <v>0</v>
      </c>
      <c r="CR40" s="70" t="s">
        <v>174</v>
      </c>
      <c r="CS40" s="71" t="s">
        <v>175</v>
      </c>
      <c r="CT40" s="152">
        <v>2139</v>
      </c>
      <c r="CU40" s="153"/>
      <c r="CV40" s="71"/>
      <c r="CW40" s="68">
        <f t="shared" si="265"/>
        <v>0.48470428280081579</v>
      </c>
      <c r="CX40" s="69">
        <f t="shared" si="266"/>
        <v>0</v>
      </c>
      <c r="CY40" s="70" t="s">
        <v>174</v>
      </c>
      <c r="CZ40" s="71" t="s">
        <v>175</v>
      </c>
      <c r="DA40" s="152">
        <v>2673</v>
      </c>
      <c r="DB40" s="151"/>
      <c r="DC40" s="71"/>
      <c r="DD40" s="68">
        <f t="shared" si="267"/>
        <v>0.60571040108769547</v>
      </c>
      <c r="DE40" s="69">
        <f t="shared" si="268"/>
        <v>0</v>
      </c>
      <c r="DF40" s="70" t="s">
        <v>174</v>
      </c>
      <c r="DG40" s="71" t="s">
        <v>175</v>
      </c>
      <c r="DH40" s="152">
        <v>3078</v>
      </c>
      <c r="DI40" s="153"/>
      <c r="DJ40" s="71"/>
      <c r="DK40" s="68">
        <f t="shared" si="269"/>
        <v>0.69748470428280085</v>
      </c>
      <c r="DL40" s="69">
        <f t="shared" si="270"/>
        <v>0</v>
      </c>
      <c r="DM40" s="70" t="s">
        <v>174</v>
      </c>
      <c r="DN40" s="71" t="s">
        <v>175</v>
      </c>
      <c r="DO40" s="152">
        <v>3454</v>
      </c>
      <c r="DP40" s="154"/>
      <c r="DQ40" s="71"/>
      <c r="DR40" s="68">
        <f t="shared" si="271"/>
        <v>0.7826875141627011</v>
      </c>
      <c r="DS40" s="69">
        <f t="shared" si="272"/>
        <v>0</v>
      </c>
      <c r="DT40" s="70" t="s">
        <v>174</v>
      </c>
      <c r="DU40" s="71" t="s">
        <v>175</v>
      </c>
      <c r="DV40" s="152">
        <v>3858</v>
      </c>
      <c r="DW40" s="151"/>
      <c r="DX40" s="71"/>
      <c r="DY40" s="68">
        <f t="shared" si="273"/>
        <v>0.87423521414004079</v>
      </c>
      <c r="DZ40" s="69">
        <f t="shared" si="274"/>
        <v>0</v>
      </c>
      <c r="EA40" s="70" t="s">
        <v>174</v>
      </c>
      <c r="EB40" s="71" t="s">
        <v>175</v>
      </c>
      <c r="EC40" s="77">
        <f t="shared" si="67"/>
        <v>4413</v>
      </c>
      <c r="ED40" s="101"/>
      <c r="EE40" s="101"/>
      <c r="EF40" s="68">
        <f t="shared" si="275"/>
        <v>1</v>
      </c>
      <c r="EG40" s="69">
        <f t="shared" si="276"/>
        <v>0</v>
      </c>
      <c r="EH40" s="70" t="s">
        <v>174</v>
      </c>
      <c r="EI40" s="71" t="s">
        <v>175</v>
      </c>
      <c r="EJ40" s="78" t="s">
        <v>173</v>
      </c>
      <c r="EK40" s="78">
        <v>2024</v>
      </c>
      <c r="EL40" s="79" t="str">
        <f>+VLOOKUP(C40,[1]Listas_desplega!$AI$22:$AJ$44,2,0)</f>
        <v>DCE</v>
      </c>
      <c r="EM40" s="79" t="str">
        <f>+VLOOKUP(I40,[1]Listas_desplega!$BY$2:$BZ$7,2,0)</f>
        <v>T_2</v>
      </c>
      <c r="EN40" s="79" t="str">
        <f>+VLOOKUP(J40,[1]Listas_desplega!$BY$10:$BZ$23,2,0)</f>
        <v>T_2_C_1</v>
      </c>
      <c r="EO40" s="79" t="str">
        <f>+VLOOKUP(K40,[1]Listas_desplega!$BY$27:$BZ$54,2,0)</f>
        <v>T_2_C_1_ET_1</v>
      </c>
      <c r="EP40" s="79" t="str">
        <f>+VLOOKUP(L40,[1]Listas_desplega!$BY$57:$BZ$105,2,0)</f>
        <v>T_2_C_1_ET_1_CPT_1</v>
      </c>
      <c r="EQ40" s="80" t="str">
        <f>+VLOOKUP(M40,[1]Listas_desplega!$J$2:$K$11,2,FALSE)</f>
        <v>Eje_E_7</v>
      </c>
      <c r="ER40" s="80"/>
    </row>
    <row r="41" spans="1:148" s="81" customFormat="1" ht="15" customHeight="1" x14ac:dyDescent="0.25">
      <c r="A41" s="51" t="str">
        <f t="shared" si="18"/>
        <v>89_VPBM_2024</v>
      </c>
      <c r="B41" s="52" t="s">
        <v>152</v>
      </c>
      <c r="C41" s="53" t="s">
        <v>324</v>
      </c>
      <c r="D41" s="53" t="s">
        <v>416</v>
      </c>
      <c r="E41" s="54" t="s">
        <v>154</v>
      </c>
      <c r="F41" s="54" t="s">
        <v>155</v>
      </c>
      <c r="G41" s="55" t="s">
        <v>156</v>
      </c>
      <c r="H41" s="54" t="s">
        <v>417</v>
      </c>
      <c r="I41" s="54" t="s">
        <v>158</v>
      </c>
      <c r="J41" s="54" t="s">
        <v>418</v>
      </c>
      <c r="K41" s="54" t="s">
        <v>419</v>
      </c>
      <c r="L41" s="54" t="s">
        <v>420</v>
      </c>
      <c r="M41" s="52" t="s">
        <v>421</v>
      </c>
      <c r="N41" s="56" t="s">
        <v>422</v>
      </c>
      <c r="O41" s="60">
        <v>89</v>
      </c>
      <c r="P41" s="147" t="s">
        <v>443</v>
      </c>
      <c r="Q41" s="61" t="s">
        <v>165</v>
      </c>
      <c r="R41" s="61" t="s">
        <v>166</v>
      </c>
      <c r="S41" s="144" t="s">
        <v>444</v>
      </c>
      <c r="T41" s="145" t="s">
        <v>168</v>
      </c>
      <c r="U41" s="60" t="s">
        <v>435</v>
      </c>
      <c r="V41" s="60">
        <v>30</v>
      </c>
      <c r="W41" s="144" t="s">
        <v>445</v>
      </c>
      <c r="X41" s="60" t="s">
        <v>215</v>
      </c>
      <c r="Y41" s="52"/>
      <c r="Z41" s="61"/>
      <c r="AA41" s="61"/>
      <c r="AB41" s="61"/>
      <c r="AC41" s="61"/>
      <c r="AD41" s="61"/>
      <c r="AE41" s="61"/>
      <c r="AF41" s="61"/>
      <c r="AG41" s="61"/>
      <c r="AH41" s="60"/>
      <c r="AI41" s="60"/>
      <c r="AJ41" s="60"/>
      <c r="AK41" s="60"/>
      <c r="AL41" s="60"/>
      <c r="AM41" s="60"/>
      <c r="AN41" s="60"/>
      <c r="AO41" s="60"/>
      <c r="AP41" s="60"/>
      <c r="AQ41" s="60"/>
      <c r="AR41" s="62"/>
      <c r="AS41" s="60"/>
      <c r="AT41" s="63">
        <v>0</v>
      </c>
      <c r="AU41" s="63">
        <v>2700</v>
      </c>
      <c r="AV41" s="63">
        <v>3600</v>
      </c>
      <c r="AW41" s="63">
        <v>4500</v>
      </c>
      <c r="AX41" s="63">
        <v>7200</v>
      </c>
      <c r="AY41" s="63">
        <v>18000</v>
      </c>
      <c r="AZ41" s="60"/>
      <c r="BA41" s="60"/>
      <c r="BB41" s="60"/>
      <c r="BC41" s="64"/>
      <c r="BD41" s="77">
        <v>0</v>
      </c>
      <c r="BE41" s="71">
        <v>0</v>
      </c>
      <c r="BF41" s="67" t="s">
        <v>446</v>
      </c>
      <c r="BG41" s="68">
        <f t="shared" si="253"/>
        <v>0</v>
      </c>
      <c r="BH41" s="69">
        <f t="shared" si="254"/>
        <v>0</v>
      </c>
      <c r="BI41" s="70" t="s">
        <v>186</v>
      </c>
      <c r="BJ41" s="67" t="s">
        <v>447</v>
      </c>
      <c r="BK41" s="86">
        <v>0</v>
      </c>
      <c r="BL41" s="126">
        <v>0</v>
      </c>
      <c r="BM41" s="67" t="s">
        <v>448</v>
      </c>
      <c r="BN41" s="68">
        <f t="shared" si="255"/>
        <v>0</v>
      </c>
      <c r="BO41" s="69">
        <f t="shared" si="256"/>
        <v>0</v>
      </c>
      <c r="BP41" s="70" t="s">
        <v>186</v>
      </c>
      <c r="BQ41" s="67" t="s">
        <v>449</v>
      </c>
      <c r="BR41" s="148">
        <v>0</v>
      </c>
      <c r="BS41" s="149">
        <f>+BL41</f>
        <v>0</v>
      </c>
      <c r="BT41" s="67" t="s">
        <v>450</v>
      </c>
      <c r="BU41" s="68">
        <f t="shared" si="257"/>
        <v>0</v>
      </c>
      <c r="BV41" s="69">
        <f t="shared" si="258"/>
        <v>0</v>
      </c>
      <c r="BW41" s="70" t="s">
        <v>186</v>
      </c>
      <c r="BX41" s="67" t="s">
        <v>451</v>
      </c>
      <c r="BY41" s="86">
        <v>0</v>
      </c>
      <c r="BZ41" s="126"/>
      <c r="CA41" s="71"/>
      <c r="CB41" s="68">
        <f t="shared" si="259"/>
        <v>0</v>
      </c>
      <c r="CC41" s="69">
        <f t="shared" si="260"/>
        <v>0</v>
      </c>
      <c r="CD41" s="70" t="s">
        <v>174</v>
      </c>
      <c r="CE41" s="71" t="s">
        <v>175</v>
      </c>
      <c r="CF41" s="150">
        <v>0</v>
      </c>
      <c r="CG41" s="151"/>
      <c r="CH41" s="71"/>
      <c r="CI41" s="68">
        <f t="shared" si="261"/>
        <v>0</v>
      </c>
      <c r="CJ41" s="69">
        <f t="shared" si="262"/>
        <v>0</v>
      </c>
      <c r="CK41" s="70" t="s">
        <v>174</v>
      </c>
      <c r="CL41" s="71" t="s">
        <v>175</v>
      </c>
      <c r="CM41" s="150">
        <v>0</v>
      </c>
      <c r="CN41" s="124"/>
      <c r="CO41" s="71"/>
      <c r="CP41" s="68">
        <f t="shared" si="263"/>
        <v>0</v>
      </c>
      <c r="CQ41" s="69">
        <f t="shared" si="264"/>
        <v>0</v>
      </c>
      <c r="CR41" s="70" t="s">
        <v>174</v>
      </c>
      <c r="CS41" s="71" t="s">
        <v>175</v>
      </c>
      <c r="CT41" s="152">
        <v>0</v>
      </c>
      <c r="CU41" s="153"/>
      <c r="CV41" s="71"/>
      <c r="CW41" s="68">
        <f t="shared" si="265"/>
        <v>0</v>
      </c>
      <c r="CX41" s="69">
        <f t="shared" si="266"/>
        <v>0</v>
      </c>
      <c r="CY41" s="70" t="s">
        <v>174</v>
      </c>
      <c r="CZ41" s="71" t="s">
        <v>175</v>
      </c>
      <c r="DA41" s="152">
        <v>200</v>
      </c>
      <c r="DB41" s="151"/>
      <c r="DC41" s="71"/>
      <c r="DD41" s="68">
        <f t="shared" si="267"/>
        <v>5.5555555555555552E-2</v>
      </c>
      <c r="DE41" s="69">
        <f t="shared" si="268"/>
        <v>0</v>
      </c>
      <c r="DF41" s="70" t="s">
        <v>174</v>
      </c>
      <c r="DG41" s="71" t="s">
        <v>175</v>
      </c>
      <c r="DH41" s="152">
        <v>900</v>
      </c>
      <c r="DI41" s="153"/>
      <c r="DJ41" s="71"/>
      <c r="DK41" s="68">
        <f t="shared" si="269"/>
        <v>0.25</v>
      </c>
      <c r="DL41" s="69">
        <f t="shared" si="270"/>
        <v>0</v>
      </c>
      <c r="DM41" s="70" t="s">
        <v>174</v>
      </c>
      <c r="DN41" s="71" t="s">
        <v>175</v>
      </c>
      <c r="DO41" s="152">
        <v>2100</v>
      </c>
      <c r="DP41" s="154"/>
      <c r="DQ41" s="71"/>
      <c r="DR41" s="68">
        <f t="shared" si="271"/>
        <v>0.58333333333333337</v>
      </c>
      <c r="DS41" s="69">
        <f t="shared" si="272"/>
        <v>0</v>
      </c>
      <c r="DT41" s="70" t="s">
        <v>174</v>
      </c>
      <c r="DU41" s="71" t="s">
        <v>175</v>
      </c>
      <c r="DV41" s="152">
        <v>3300</v>
      </c>
      <c r="DW41" s="151"/>
      <c r="DX41" s="71"/>
      <c r="DY41" s="68">
        <f t="shared" si="273"/>
        <v>0.91666666666666663</v>
      </c>
      <c r="DZ41" s="69">
        <f t="shared" si="274"/>
        <v>0</v>
      </c>
      <c r="EA41" s="70" t="s">
        <v>174</v>
      </c>
      <c r="EB41" s="71" t="s">
        <v>175</v>
      </c>
      <c r="EC41" s="77">
        <f t="shared" si="67"/>
        <v>3600</v>
      </c>
      <c r="ED41" s="101"/>
      <c r="EE41" s="101"/>
      <c r="EF41" s="68">
        <f t="shared" si="275"/>
        <v>1</v>
      </c>
      <c r="EG41" s="69">
        <f t="shared" si="276"/>
        <v>0</v>
      </c>
      <c r="EH41" s="70" t="s">
        <v>174</v>
      </c>
      <c r="EI41" s="71" t="s">
        <v>175</v>
      </c>
      <c r="EJ41" s="78" t="s">
        <v>173</v>
      </c>
      <c r="EK41" s="78">
        <v>2024</v>
      </c>
      <c r="EL41" s="79" t="str">
        <f>+VLOOKUP(C41,[1]Listas_desplega!$AI$22:$AJ$44,2,0)</f>
        <v>DCE</v>
      </c>
      <c r="EM41" s="79" t="str">
        <f>+VLOOKUP(I41,[1]Listas_desplega!$BY$2:$BZ$7,2,0)</f>
        <v>T_2</v>
      </c>
      <c r="EN41" s="79" t="str">
        <f>+VLOOKUP(J41,[1]Listas_desplega!$BY$10:$BZ$23,2,0)</f>
        <v>T_2_C_1</v>
      </c>
      <c r="EO41" s="79" t="str">
        <f>+VLOOKUP(K41,[1]Listas_desplega!$BY$27:$BZ$54,2,0)</f>
        <v>T_2_C_1_ET_1</v>
      </c>
      <c r="EP41" s="79" t="str">
        <f>+VLOOKUP(L41,[1]Listas_desplega!$BY$57:$BZ$105,2,0)</f>
        <v>T_2_C_1_ET_1_CPT_1</v>
      </c>
      <c r="EQ41" s="80" t="str">
        <f>+VLOOKUP(M41,[1]Listas_desplega!$J$2:$K$11,2,FALSE)</f>
        <v>Eje_E_7</v>
      </c>
      <c r="ER41" s="80"/>
    </row>
    <row r="42" spans="1:148" s="81" customFormat="1" ht="15" customHeight="1" x14ac:dyDescent="0.25">
      <c r="A42" s="51" t="str">
        <f t="shared" si="18"/>
        <v>9_VPBM_2024</v>
      </c>
      <c r="B42" s="52" t="s">
        <v>152</v>
      </c>
      <c r="C42" s="53" t="s">
        <v>324</v>
      </c>
      <c r="D42" s="53" t="s">
        <v>416</v>
      </c>
      <c r="E42" s="54" t="s">
        <v>154</v>
      </c>
      <c r="F42" s="54" t="s">
        <v>155</v>
      </c>
      <c r="G42" s="55" t="s">
        <v>156</v>
      </c>
      <c r="H42" s="54" t="s">
        <v>417</v>
      </c>
      <c r="I42" s="54" t="s">
        <v>158</v>
      </c>
      <c r="J42" s="54" t="s">
        <v>418</v>
      </c>
      <c r="K42" s="54" t="s">
        <v>419</v>
      </c>
      <c r="L42" s="54" t="s">
        <v>420</v>
      </c>
      <c r="M42" s="52" t="s">
        <v>421</v>
      </c>
      <c r="N42" s="56" t="s">
        <v>422</v>
      </c>
      <c r="O42" s="155">
        <v>9</v>
      </c>
      <c r="P42" s="156" t="s">
        <v>452</v>
      </c>
      <c r="Q42" s="61" t="s">
        <v>165</v>
      </c>
      <c r="R42" s="61" t="s">
        <v>166</v>
      </c>
      <c r="S42" s="157" t="s">
        <v>453</v>
      </c>
      <c r="T42" s="145" t="s">
        <v>168</v>
      </c>
      <c r="U42" s="60" t="s">
        <v>182</v>
      </c>
      <c r="V42" s="60">
        <v>30</v>
      </c>
      <c r="W42" s="144" t="s">
        <v>454</v>
      </c>
      <c r="X42" s="60" t="s">
        <v>171</v>
      </c>
      <c r="Y42" s="52"/>
      <c r="Z42" s="61"/>
      <c r="AA42" s="61"/>
      <c r="AB42" s="61"/>
      <c r="AC42" s="61"/>
      <c r="AD42" s="61"/>
      <c r="AE42" s="61"/>
      <c r="AF42" s="61"/>
      <c r="AG42" s="61"/>
      <c r="AH42" s="60"/>
      <c r="AI42" s="60"/>
      <c r="AJ42" s="60"/>
      <c r="AK42" s="60"/>
      <c r="AL42" s="60"/>
      <c r="AM42" s="60"/>
      <c r="AN42" s="60"/>
      <c r="AO42" s="60"/>
      <c r="AP42" s="60"/>
      <c r="AQ42" s="60"/>
      <c r="AR42" s="62"/>
      <c r="AS42" s="60"/>
      <c r="AT42" s="63"/>
      <c r="AU42" s="63">
        <v>72</v>
      </c>
      <c r="AV42" s="63">
        <v>106</v>
      </c>
      <c r="AW42" s="63">
        <v>148</v>
      </c>
      <c r="AX42" s="63">
        <v>171</v>
      </c>
      <c r="AY42" s="63">
        <v>497</v>
      </c>
      <c r="AZ42" s="60"/>
      <c r="BA42" s="60"/>
      <c r="BB42" s="60"/>
      <c r="BC42" s="64"/>
      <c r="BD42" s="117">
        <v>0</v>
      </c>
      <c r="BE42" s="117">
        <v>0</v>
      </c>
      <c r="BF42" s="71"/>
      <c r="BG42" s="68">
        <f t="shared" si="253"/>
        <v>0</v>
      </c>
      <c r="BH42" s="69">
        <f t="shared" si="254"/>
        <v>0</v>
      </c>
      <c r="BI42" s="70" t="s">
        <v>174</v>
      </c>
      <c r="BJ42" s="67" t="s">
        <v>175</v>
      </c>
      <c r="BK42" s="86">
        <v>0</v>
      </c>
      <c r="BL42" s="75">
        <v>0</v>
      </c>
      <c r="BM42" s="67"/>
      <c r="BN42" s="68">
        <f t="shared" si="255"/>
        <v>0</v>
      </c>
      <c r="BO42" s="69">
        <f t="shared" si="256"/>
        <v>0</v>
      </c>
      <c r="BP42" s="70" t="s">
        <v>174</v>
      </c>
      <c r="BQ42" s="67" t="s">
        <v>175</v>
      </c>
      <c r="BR42" s="86"/>
      <c r="BS42" s="158"/>
      <c r="BT42" s="67"/>
      <c r="BU42" s="68">
        <f t="shared" si="257"/>
        <v>0</v>
      </c>
      <c r="BV42" s="69">
        <f t="shared" si="258"/>
        <v>0</v>
      </c>
      <c r="BW42" s="70" t="s">
        <v>205</v>
      </c>
      <c r="BX42" s="67" t="s">
        <v>455</v>
      </c>
      <c r="BY42" s="86">
        <v>0</v>
      </c>
      <c r="BZ42" s="75">
        <v>0</v>
      </c>
      <c r="CA42" s="71"/>
      <c r="CB42" s="68">
        <f t="shared" si="259"/>
        <v>0</v>
      </c>
      <c r="CC42" s="69">
        <f t="shared" si="260"/>
        <v>0</v>
      </c>
      <c r="CD42" s="70" t="s">
        <v>174</v>
      </c>
      <c r="CE42" s="71" t="s">
        <v>175</v>
      </c>
      <c r="CF42" s="125">
        <f>+BY42</f>
        <v>0</v>
      </c>
      <c r="CG42" s="75">
        <f>IF(CD42="SI",BZ42,0)</f>
        <v>0</v>
      </c>
      <c r="CH42" s="71"/>
      <c r="CI42" s="68">
        <f t="shared" si="261"/>
        <v>0</v>
      </c>
      <c r="CJ42" s="69">
        <f t="shared" si="262"/>
        <v>0</v>
      </c>
      <c r="CK42" s="70" t="s">
        <v>174</v>
      </c>
      <c r="CL42" s="71" t="s">
        <v>175</v>
      </c>
      <c r="CM42" s="125"/>
      <c r="CN42" s="124"/>
      <c r="CO42" s="71"/>
      <c r="CP42" s="68">
        <f t="shared" si="263"/>
        <v>0</v>
      </c>
      <c r="CQ42" s="69">
        <f t="shared" si="264"/>
        <v>0</v>
      </c>
      <c r="CR42" s="70" t="s">
        <v>174</v>
      </c>
      <c r="CS42" s="71" t="s">
        <v>175</v>
      </c>
      <c r="CT42" s="125">
        <f>+CM42</f>
        <v>0</v>
      </c>
      <c r="CU42" s="75">
        <f>IF(CR42="SI",CN42,0)</f>
        <v>0</v>
      </c>
      <c r="CV42" s="71"/>
      <c r="CW42" s="68">
        <f t="shared" si="265"/>
        <v>0</v>
      </c>
      <c r="CX42" s="69">
        <f t="shared" si="266"/>
        <v>0</v>
      </c>
      <c r="CY42" s="70" t="s">
        <v>174</v>
      </c>
      <c r="CZ42" s="71" t="s">
        <v>175</v>
      </c>
      <c r="DA42" s="123">
        <f>+CT42</f>
        <v>0</v>
      </c>
      <c r="DB42" s="75">
        <f>IF(CY42="SI",CU42,0)</f>
        <v>0</v>
      </c>
      <c r="DC42" s="71"/>
      <c r="DD42" s="68">
        <f t="shared" si="267"/>
        <v>0</v>
      </c>
      <c r="DE42" s="69">
        <f t="shared" si="268"/>
        <v>0</v>
      </c>
      <c r="DF42" s="70" t="s">
        <v>174</v>
      </c>
      <c r="DG42" s="71" t="s">
        <v>175</v>
      </c>
      <c r="DH42" s="123"/>
      <c r="DI42" s="153"/>
      <c r="DJ42" s="71"/>
      <c r="DK42" s="68">
        <f t="shared" si="269"/>
        <v>0</v>
      </c>
      <c r="DL42" s="69">
        <f t="shared" si="270"/>
        <v>0</v>
      </c>
      <c r="DM42" s="70" t="s">
        <v>174</v>
      </c>
      <c r="DN42" s="71" t="s">
        <v>175</v>
      </c>
      <c r="DO42" s="123">
        <f>+DH42</f>
        <v>0</v>
      </c>
      <c r="DP42" s="75">
        <f>IF(DM42="SI",DI42,0)</f>
        <v>0</v>
      </c>
      <c r="DQ42" s="71"/>
      <c r="DR42" s="68">
        <f t="shared" si="271"/>
        <v>0</v>
      </c>
      <c r="DS42" s="69">
        <f t="shared" si="272"/>
        <v>0</v>
      </c>
      <c r="DT42" s="70" t="s">
        <v>174</v>
      </c>
      <c r="DU42" s="71" t="s">
        <v>175</v>
      </c>
      <c r="DV42" s="123">
        <f>+DO42</f>
        <v>0</v>
      </c>
      <c r="DW42" s="75">
        <f>IF(DT42="SI",DP42,0)</f>
        <v>0</v>
      </c>
      <c r="DX42" s="71"/>
      <c r="DY42" s="68">
        <f t="shared" si="273"/>
        <v>0</v>
      </c>
      <c r="DZ42" s="69">
        <f t="shared" si="274"/>
        <v>0</v>
      </c>
      <c r="EA42" s="70" t="s">
        <v>174</v>
      </c>
      <c r="EB42" s="71" t="s">
        <v>175</v>
      </c>
      <c r="EC42" s="77">
        <f t="shared" si="67"/>
        <v>106</v>
      </c>
      <c r="ED42" s="71"/>
      <c r="EE42" s="71"/>
      <c r="EF42" s="68">
        <f t="shared" si="275"/>
        <v>1</v>
      </c>
      <c r="EG42" s="69">
        <f t="shared" si="276"/>
        <v>0</v>
      </c>
      <c r="EH42" s="70" t="s">
        <v>174</v>
      </c>
      <c r="EI42" s="71" t="s">
        <v>175</v>
      </c>
      <c r="EJ42" s="78" t="s">
        <v>173</v>
      </c>
      <c r="EK42" s="78">
        <v>2024</v>
      </c>
      <c r="EL42" s="79" t="str">
        <f>+VLOOKUP(C42,[1]Listas_desplega!$AI$22:$AJ$44,2,0)</f>
        <v>DCE</v>
      </c>
      <c r="EM42" s="79" t="str">
        <f>+VLOOKUP(I42,[1]Listas_desplega!$BY$2:$BZ$7,2,0)</f>
        <v>T_2</v>
      </c>
      <c r="EN42" s="79" t="str">
        <f>+VLOOKUP(J42,[1]Listas_desplega!$BY$10:$BZ$23,2,0)</f>
        <v>T_2_C_1</v>
      </c>
      <c r="EO42" s="79" t="str">
        <f>+VLOOKUP(K42,[1]Listas_desplega!$BY$27:$BZ$54,2,0)</f>
        <v>T_2_C_1_ET_1</v>
      </c>
      <c r="EP42" s="79" t="str">
        <f>+VLOOKUP(L42,[1]Listas_desplega!$BY$57:$BZ$105,2,0)</f>
        <v>T_2_C_1_ET_1_CPT_1</v>
      </c>
      <c r="EQ42" s="80" t="str">
        <f>+VLOOKUP(M42,[1]Listas_desplega!$J$2:$K$11,2,FALSE)</f>
        <v>Eje_E_7</v>
      </c>
      <c r="ER42" s="80"/>
    </row>
    <row r="43" spans="1:148" s="81" customFormat="1" ht="15" customHeight="1" x14ac:dyDescent="0.25">
      <c r="A43" s="51" t="str">
        <f t="shared" si="18"/>
        <v>12_VPBM_2024</v>
      </c>
      <c r="B43" s="52" t="s">
        <v>152</v>
      </c>
      <c r="C43" s="53" t="s">
        <v>456</v>
      </c>
      <c r="D43" s="90" t="s">
        <v>456</v>
      </c>
      <c r="E43" s="54" t="s">
        <v>154</v>
      </c>
      <c r="F43" s="54" t="s">
        <v>155</v>
      </c>
      <c r="G43" s="55" t="s">
        <v>156</v>
      </c>
      <c r="H43" s="159" t="s">
        <v>334</v>
      </c>
      <c r="I43" s="54" t="s">
        <v>457</v>
      </c>
      <c r="J43" s="54" t="s">
        <v>458</v>
      </c>
      <c r="K43" s="54" t="s">
        <v>459</v>
      </c>
      <c r="L43" s="54" t="s">
        <v>460</v>
      </c>
      <c r="M43" s="52" t="s">
        <v>312</v>
      </c>
      <c r="N43" s="56" t="s">
        <v>461</v>
      </c>
      <c r="O43" s="60">
        <v>12</v>
      </c>
      <c r="P43" s="156" t="s">
        <v>462</v>
      </c>
      <c r="Q43" s="61" t="s">
        <v>165</v>
      </c>
      <c r="R43" s="59" t="s">
        <v>166</v>
      </c>
      <c r="S43" s="157" t="s">
        <v>463</v>
      </c>
      <c r="T43" s="145" t="s">
        <v>168</v>
      </c>
      <c r="U43" s="60" t="s">
        <v>435</v>
      </c>
      <c r="V43" s="60">
        <v>10</v>
      </c>
      <c r="W43" s="144" t="s">
        <v>464</v>
      </c>
      <c r="X43" s="60" t="s">
        <v>171</v>
      </c>
      <c r="Y43" s="52" t="s">
        <v>172</v>
      </c>
      <c r="Z43" s="61"/>
      <c r="AA43" s="61"/>
      <c r="AB43" s="61"/>
      <c r="AC43" s="61"/>
      <c r="AD43" s="61"/>
      <c r="AE43" s="61"/>
      <c r="AF43" s="61"/>
      <c r="AG43" s="61"/>
      <c r="AH43" s="60"/>
      <c r="AI43" s="60"/>
      <c r="AJ43" s="60"/>
      <c r="AK43" s="60"/>
      <c r="AL43" s="60"/>
      <c r="AM43" s="60"/>
      <c r="AN43" s="60"/>
      <c r="AO43" s="60"/>
      <c r="AP43" s="60"/>
      <c r="AQ43" s="60"/>
      <c r="AR43" s="62"/>
      <c r="AS43" s="60"/>
      <c r="AT43" s="155"/>
      <c r="AU43" s="160">
        <v>27</v>
      </c>
      <c r="AV43" s="160">
        <v>27</v>
      </c>
      <c r="AW43" s="160"/>
      <c r="AX43" s="160"/>
      <c r="AY43" s="160">
        <v>27</v>
      </c>
      <c r="AZ43" s="60"/>
      <c r="BA43" s="60"/>
      <c r="BB43" s="60"/>
      <c r="BC43" s="64"/>
      <c r="BD43" s="77">
        <v>27</v>
      </c>
      <c r="BE43" s="99"/>
      <c r="BF43" s="71"/>
      <c r="BG43" s="68">
        <f t="shared" si="253"/>
        <v>1</v>
      </c>
      <c r="BH43" s="69">
        <f t="shared" si="254"/>
        <v>0</v>
      </c>
      <c r="BI43" s="70" t="s">
        <v>205</v>
      </c>
      <c r="BJ43" s="67" t="s">
        <v>465</v>
      </c>
      <c r="BK43" s="86">
        <v>27</v>
      </c>
      <c r="BL43" s="71"/>
      <c r="BM43" s="71"/>
      <c r="BN43" s="68">
        <f t="shared" si="255"/>
        <v>1</v>
      </c>
      <c r="BO43" s="69">
        <f t="shared" si="256"/>
        <v>0</v>
      </c>
      <c r="BP43" s="70" t="s">
        <v>205</v>
      </c>
      <c r="BQ43" s="71" t="s">
        <v>466</v>
      </c>
      <c r="BR43" s="148">
        <v>27</v>
      </c>
      <c r="BS43" s="71"/>
      <c r="BT43" s="67"/>
      <c r="BU43" s="68">
        <f t="shared" si="257"/>
        <v>1</v>
      </c>
      <c r="BV43" s="69">
        <f t="shared" si="258"/>
        <v>0</v>
      </c>
      <c r="BW43" s="161" t="s">
        <v>205</v>
      </c>
      <c r="BX43" s="67" t="s">
        <v>467</v>
      </c>
      <c r="BY43" s="86">
        <v>27</v>
      </c>
      <c r="BZ43" s="71"/>
      <c r="CA43" s="71"/>
      <c r="CB43" s="68">
        <f t="shared" si="259"/>
        <v>1</v>
      </c>
      <c r="CC43" s="69">
        <f t="shared" si="260"/>
        <v>0</v>
      </c>
      <c r="CD43" s="70" t="s">
        <v>174</v>
      </c>
      <c r="CE43" s="71" t="s">
        <v>175</v>
      </c>
      <c r="CF43" s="86">
        <v>27</v>
      </c>
      <c r="CG43" s="71"/>
      <c r="CH43" s="71"/>
      <c r="CI43" s="68">
        <f t="shared" si="261"/>
        <v>1</v>
      </c>
      <c r="CJ43" s="69">
        <f t="shared" si="262"/>
        <v>0</v>
      </c>
      <c r="CK43" s="70" t="s">
        <v>174</v>
      </c>
      <c r="CL43" s="71" t="s">
        <v>175</v>
      </c>
      <c r="CM43" s="86">
        <v>27</v>
      </c>
      <c r="CN43" s="71"/>
      <c r="CO43" s="71"/>
      <c r="CP43" s="68">
        <f t="shared" si="263"/>
        <v>1</v>
      </c>
      <c r="CQ43" s="69">
        <f t="shared" si="264"/>
        <v>0</v>
      </c>
      <c r="CR43" s="70" t="s">
        <v>174</v>
      </c>
      <c r="CS43" s="71" t="s">
        <v>175</v>
      </c>
      <c r="CT43" s="77">
        <v>27</v>
      </c>
      <c r="CU43" s="71"/>
      <c r="CV43" s="71"/>
      <c r="CW43" s="68">
        <f t="shared" si="265"/>
        <v>1</v>
      </c>
      <c r="CX43" s="69">
        <f t="shared" si="266"/>
        <v>0</v>
      </c>
      <c r="CY43" s="70" t="s">
        <v>174</v>
      </c>
      <c r="CZ43" s="71" t="s">
        <v>175</v>
      </c>
      <c r="DA43" s="77">
        <v>27</v>
      </c>
      <c r="DB43" s="71"/>
      <c r="DC43" s="71"/>
      <c r="DD43" s="68">
        <f t="shared" si="267"/>
        <v>1</v>
      </c>
      <c r="DE43" s="69">
        <f t="shared" si="268"/>
        <v>0</v>
      </c>
      <c r="DF43" s="70" t="s">
        <v>174</v>
      </c>
      <c r="DG43" s="71" t="s">
        <v>175</v>
      </c>
      <c r="DH43" s="77">
        <v>27</v>
      </c>
      <c r="DI43" s="71"/>
      <c r="DJ43" s="71"/>
      <c r="DK43" s="68">
        <f t="shared" si="269"/>
        <v>1</v>
      </c>
      <c r="DL43" s="69">
        <f t="shared" si="270"/>
        <v>0</v>
      </c>
      <c r="DM43" s="70" t="s">
        <v>174</v>
      </c>
      <c r="DN43" s="71" t="s">
        <v>175</v>
      </c>
      <c r="DO43" s="77">
        <v>27</v>
      </c>
      <c r="DP43" s="71"/>
      <c r="DQ43" s="71"/>
      <c r="DR43" s="68">
        <f t="shared" si="271"/>
        <v>1</v>
      </c>
      <c r="DS43" s="69">
        <f t="shared" si="272"/>
        <v>0</v>
      </c>
      <c r="DT43" s="70" t="s">
        <v>174</v>
      </c>
      <c r="DU43" s="71" t="s">
        <v>175</v>
      </c>
      <c r="DV43" s="77">
        <v>27</v>
      </c>
      <c r="DW43" s="71"/>
      <c r="DX43" s="71"/>
      <c r="DY43" s="68">
        <f t="shared" si="273"/>
        <v>1</v>
      </c>
      <c r="DZ43" s="69">
        <f t="shared" si="274"/>
        <v>0</v>
      </c>
      <c r="EA43" s="70" t="s">
        <v>174</v>
      </c>
      <c r="EB43" s="71" t="s">
        <v>175</v>
      </c>
      <c r="EC43" s="77">
        <f t="shared" si="67"/>
        <v>27</v>
      </c>
      <c r="ED43" s="71"/>
      <c r="EE43" s="71"/>
      <c r="EF43" s="68">
        <f t="shared" si="275"/>
        <v>1</v>
      </c>
      <c r="EG43" s="69">
        <f t="shared" si="276"/>
        <v>0</v>
      </c>
      <c r="EH43" s="70" t="s">
        <v>174</v>
      </c>
      <c r="EI43" s="71" t="s">
        <v>175</v>
      </c>
      <c r="EJ43" s="80" t="s">
        <v>173</v>
      </c>
      <c r="EK43" s="78">
        <v>2024</v>
      </c>
      <c r="EL43" s="79" t="str">
        <f>+VLOOKUP(C43,[1]Listas_desplega!$AI$22:$AJ$44,2,0)</f>
        <v>DF_GT</v>
      </c>
      <c r="EM43" s="79" t="str">
        <f>+VLOOKUP(I43,[1]Listas_desplega!$BY$2:$BZ$7,2,0)</f>
        <v>T_5</v>
      </c>
      <c r="EN43" s="79" t="str">
        <f>+VLOOKUP(J43,[1]Listas_desplega!$BY$10:$BZ$23,2,0)</f>
        <v>T_5_C_1</v>
      </c>
      <c r="EO43" s="79" t="str">
        <f>+VLOOKUP(K43,[1]Listas_desplega!$BY$27:$BZ$54,2,0)</f>
        <v>T_5_C_1_ET_1</v>
      </c>
      <c r="EP43" s="79" t="str">
        <f>+VLOOKUP(L43,[1]Listas_desplega!$BY$57:$BZ$105,2,0)</f>
        <v>T_5_C_1_ET_1_CPT_2</v>
      </c>
      <c r="EQ43" s="80" t="str">
        <f>+VLOOKUP(M43,[1]Listas_desplega!$J$2:$K$11,2,FALSE)</f>
        <v>Eje_E_5</v>
      </c>
      <c r="ER43" s="80"/>
    </row>
    <row r="44" spans="1:148" s="81" customFormat="1" ht="15" customHeight="1" x14ac:dyDescent="0.25">
      <c r="A44" s="51" t="str">
        <f t="shared" si="18"/>
        <v>13_VPBM_2024</v>
      </c>
      <c r="B44" s="52" t="s">
        <v>152</v>
      </c>
      <c r="C44" s="53" t="s">
        <v>456</v>
      </c>
      <c r="D44" s="90" t="s">
        <v>456</v>
      </c>
      <c r="E44" s="54" t="s">
        <v>154</v>
      </c>
      <c r="F44" s="54" t="s">
        <v>155</v>
      </c>
      <c r="G44" s="55" t="s">
        <v>156</v>
      </c>
      <c r="H44" s="159" t="s">
        <v>334</v>
      </c>
      <c r="I44" s="54" t="s">
        <v>457</v>
      </c>
      <c r="J44" s="54" t="s">
        <v>458</v>
      </c>
      <c r="K44" s="54" t="s">
        <v>459</v>
      </c>
      <c r="L44" s="54" t="s">
        <v>460</v>
      </c>
      <c r="M44" s="52" t="s">
        <v>312</v>
      </c>
      <c r="N44" s="56" t="s">
        <v>461</v>
      </c>
      <c r="O44" s="60">
        <v>13</v>
      </c>
      <c r="P44" s="82" t="s">
        <v>468</v>
      </c>
      <c r="Q44" s="61" t="s">
        <v>165</v>
      </c>
      <c r="R44" s="59" t="s">
        <v>166</v>
      </c>
      <c r="S44" s="54" t="s">
        <v>469</v>
      </c>
      <c r="T44" s="60" t="s">
        <v>168</v>
      </c>
      <c r="U44" s="60" t="s">
        <v>169</v>
      </c>
      <c r="V44" s="60">
        <v>15</v>
      </c>
      <c r="W44" s="54" t="s">
        <v>470</v>
      </c>
      <c r="X44" s="60" t="s">
        <v>171</v>
      </c>
      <c r="Y44" s="52" t="s">
        <v>172</v>
      </c>
      <c r="Z44" s="61"/>
      <c r="AA44" s="61"/>
      <c r="AB44" s="61"/>
      <c r="AC44" s="61"/>
      <c r="AD44" s="61"/>
      <c r="AE44" s="61"/>
      <c r="AF44" s="61"/>
      <c r="AG44" s="61"/>
      <c r="AH44" s="60"/>
      <c r="AI44" s="60"/>
      <c r="AJ44" s="60"/>
      <c r="AK44" s="60"/>
      <c r="AL44" s="60"/>
      <c r="AM44" s="60"/>
      <c r="AN44" s="60"/>
      <c r="AO44" s="60"/>
      <c r="AP44" s="60"/>
      <c r="AQ44" s="60"/>
      <c r="AR44" s="62"/>
      <c r="AS44" s="60"/>
      <c r="AT44" s="60"/>
      <c r="AU44" s="60"/>
      <c r="AV44" s="162">
        <v>3</v>
      </c>
      <c r="AW44" s="163"/>
      <c r="AX44" s="163"/>
      <c r="AY44" s="162" t="s">
        <v>471</v>
      </c>
      <c r="AZ44" s="60"/>
      <c r="BA44" s="60"/>
      <c r="BB44" s="60"/>
      <c r="BC44" s="64"/>
      <c r="BD44" s="76">
        <v>0</v>
      </c>
      <c r="BE44" s="164"/>
      <c r="BF44" s="71"/>
      <c r="BG44" s="68">
        <f t="shared" si="253"/>
        <v>0</v>
      </c>
      <c r="BH44" s="69">
        <f t="shared" si="254"/>
        <v>0</v>
      </c>
      <c r="BI44" s="70" t="s">
        <v>174</v>
      </c>
      <c r="BJ44" s="67" t="s">
        <v>175</v>
      </c>
      <c r="BK44" s="76">
        <v>0</v>
      </c>
      <c r="BL44" s="75">
        <f>IF(BI44="SI",BE44,0)</f>
        <v>0</v>
      </c>
      <c r="BM44" s="71"/>
      <c r="BN44" s="68">
        <f t="shared" si="255"/>
        <v>0</v>
      </c>
      <c r="BO44" s="69">
        <f t="shared" si="256"/>
        <v>0</v>
      </c>
      <c r="BP44" s="70" t="s">
        <v>174</v>
      </c>
      <c r="BQ44" s="71" t="s">
        <v>175</v>
      </c>
      <c r="BR44" s="76">
        <v>0</v>
      </c>
      <c r="BS44" s="75">
        <v>0</v>
      </c>
      <c r="BT44" s="67"/>
      <c r="BU44" s="68">
        <f t="shared" si="257"/>
        <v>0</v>
      </c>
      <c r="BV44" s="69">
        <f t="shared" si="258"/>
        <v>0</v>
      </c>
      <c r="BW44" s="70" t="s">
        <v>174</v>
      </c>
      <c r="BX44" s="67" t="s">
        <v>175</v>
      </c>
      <c r="BY44" s="86">
        <v>0</v>
      </c>
      <c r="BZ44" s="75">
        <f>IF(BW44="SI",BS44,0)</f>
        <v>0</v>
      </c>
      <c r="CA44" s="71"/>
      <c r="CB44" s="68">
        <f t="shared" si="259"/>
        <v>0</v>
      </c>
      <c r="CC44" s="69">
        <f t="shared" si="260"/>
        <v>0</v>
      </c>
      <c r="CD44" s="70" t="s">
        <v>174</v>
      </c>
      <c r="CE44" s="71" t="s">
        <v>175</v>
      </c>
      <c r="CF44" s="86">
        <v>0</v>
      </c>
      <c r="CG44" s="75">
        <f>IF(CD44="SI",BZ44,0)</f>
        <v>0</v>
      </c>
      <c r="CH44" s="71"/>
      <c r="CI44" s="68">
        <f t="shared" si="261"/>
        <v>0</v>
      </c>
      <c r="CJ44" s="69">
        <f t="shared" si="262"/>
        <v>0</v>
      </c>
      <c r="CK44" s="70" t="s">
        <v>174</v>
      </c>
      <c r="CL44" s="71" t="s">
        <v>175</v>
      </c>
      <c r="CM44" s="77">
        <v>2</v>
      </c>
      <c r="CN44" s="71"/>
      <c r="CO44" s="71"/>
      <c r="CP44" s="68">
        <f t="shared" si="263"/>
        <v>0.66666666666666663</v>
      </c>
      <c r="CQ44" s="69">
        <f t="shared" si="264"/>
        <v>0</v>
      </c>
      <c r="CR44" s="70" t="s">
        <v>174</v>
      </c>
      <c r="CS44" s="71" t="s">
        <v>175</v>
      </c>
      <c r="CT44" s="148" t="s">
        <v>472</v>
      </c>
      <c r="CU44" s="75">
        <f>IF(CR44="SI",CN44,0)</f>
        <v>0</v>
      </c>
      <c r="CV44" s="71"/>
      <c r="CW44" s="68">
        <f t="shared" si="265"/>
        <v>0</v>
      </c>
      <c r="CX44" s="69">
        <f t="shared" si="266"/>
        <v>0</v>
      </c>
      <c r="CY44" s="70" t="s">
        <v>174</v>
      </c>
      <c r="CZ44" s="71" t="s">
        <v>175</v>
      </c>
      <c r="DA44" s="77" t="str">
        <f>+CT44</f>
        <v>2.00</v>
      </c>
      <c r="DB44" s="75">
        <f>IF(CY44="SI",CU44,0)</f>
        <v>0</v>
      </c>
      <c r="DC44" s="71"/>
      <c r="DD44" s="68">
        <f t="shared" si="267"/>
        <v>0</v>
      </c>
      <c r="DE44" s="69">
        <f t="shared" si="268"/>
        <v>0</v>
      </c>
      <c r="DF44" s="70" t="s">
        <v>174</v>
      </c>
      <c r="DG44" s="71" t="s">
        <v>175</v>
      </c>
      <c r="DH44" s="77">
        <v>2</v>
      </c>
      <c r="DI44" s="75">
        <f>IF(DF44="SI",DB44,0)</f>
        <v>0</v>
      </c>
      <c r="DJ44" s="71"/>
      <c r="DK44" s="68">
        <f t="shared" si="269"/>
        <v>0.66666666666666663</v>
      </c>
      <c r="DL44" s="69">
        <f t="shared" si="270"/>
        <v>0</v>
      </c>
      <c r="DM44" s="70" t="s">
        <v>174</v>
      </c>
      <c r="DN44" s="71" t="s">
        <v>175</v>
      </c>
      <c r="DO44" s="77">
        <f>+DH44</f>
        <v>2</v>
      </c>
      <c r="DP44" s="75">
        <f>IF(DM44="SI",DI44,0)</f>
        <v>0</v>
      </c>
      <c r="DQ44" s="71"/>
      <c r="DR44" s="68">
        <f t="shared" si="271"/>
        <v>0.66666666666666663</v>
      </c>
      <c r="DS44" s="69">
        <f t="shared" si="272"/>
        <v>0</v>
      </c>
      <c r="DT44" s="70" t="s">
        <v>174</v>
      </c>
      <c r="DU44" s="71" t="s">
        <v>175</v>
      </c>
      <c r="DV44" s="77">
        <f>+DO44</f>
        <v>2</v>
      </c>
      <c r="DW44" s="75">
        <f>IF(DT44="SI",DP44,0)</f>
        <v>0</v>
      </c>
      <c r="DX44" s="71"/>
      <c r="DY44" s="68">
        <f t="shared" si="273"/>
        <v>0.66666666666666663</v>
      </c>
      <c r="DZ44" s="69">
        <f t="shared" si="274"/>
        <v>0</v>
      </c>
      <c r="EA44" s="70" t="s">
        <v>174</v>
      </c>
      <c r="EB44" s="71" t="s">
        <v>175</v>
      </c>
      <c r="EC44" s="77">
        <f t="shared" si="67"/>
        <v>3</v>
      </c>
      <c r="ED44" s="71"/>
      <c r="EE44" s="71"/>
      <c r="EF44" s="68">
        <f t="shared" si="275"/>
        <v>1</v>
      </c>
      <c r="EG44" s="69">
        <f t="shared" si="276"/>
        <v>0</v>
      </c>
      <c r="EH44" s="70" t="s">
        <v>174</v>
      </c>
      <c r="EI44" s="71" t="s">
        <v>175</v>
      </c>
      <c r="EJ44" s="80" t="s">
        <v>173</v>
      </c>
      <c r="EK44" s="78">
        <v>2024</v>
      </c>
      <c r="EL44" s="79" t="str">
        <f>+VLOOKUP(C44,[1]Listas_desplega!$AI$22:$AJ$44,2,0)</f>
        <v>DF_GT</v>
      </c>
      <c r="EM44" s="79" t="str">
        <f>+VLOOKUP(I44,[1]Listas_desplega!$BY$2:$BZ$7,2,0)</f>
        <v>T_5</v>
      </c>
      <c r="EN44" s="79" t="str">
        <f>+VLOOKUP(J44,[1]Listas_desplega!$BY$10:$BZ$23,2,0)</f>
        <v>T_5_C_1</v>
      </c>
      <c r="EO44" s="79" t="str">
        <f>+VLOOKUP(K44,[1]Listas_desplega!$BY$27:$BZ$54,2,0)</f>
        <v>T_5_C_1_ET_1</v>
      </c>
      <c r="EP44" s="79" t="str">
        <f>+VLOOKUP(L44,[1]Listas_desplega!$BY$57:$BZ$105,2,0)</f>
        <v>T_5_C_1_ET_1_CPT_2</v>
      </c>
      <c r="EQ44" s="80" t="str">
        <f>+VLOOKUP(M44,[1]Listas_desplega!$J$2:$K$11,2,FALSE)</f>
        <v>Eje_E_5</v>
      </c>
      <c r="ER44" s="80"/>
    </row>
    <row r="45" spans="1:148" s="81" customFormat="1" ht="15" customHeight="1" x14ac:dyDescent="0.25">
      <c r="A45" s="51" t="str">
        <f t="shared" si="18"/>
        <v>14_VPBM_2024</v>
      </c>
      <c r="B45" s="52" t="s">
        <v>152</v>
      </c>
      <c r="C45" s="53" t="s">
        <v>456</v>
      </c>
      <c r="D45" s="90" t="s">
        <v>456</v>
      </c>
      <c r="E45" s="54" t="s">
        <v>154</v>
      </c>
      <c r="F45" s="54" t="s">
        <v>155</v>
      </c>
      <c r="G45" s="55" t="s">
        <v>156</v>
      </c>
      <c r="H45" s="159" t="s">
        <v>334</v>
      </c>
      <c r="I45" s="54" t="s">
        <v>158</v>
      </c>
      <c r="J45" s="54" t="s">
        <v>159</v>
      </c>
      <c r="K45" s="54" t="s">
        <v>160</v>
      </c>
      <c r="L45" s="54" t="s">
        <v>473</v>
      </c>
      <c r="M45" s="52" t="s">
        <v>474</v>
      </c>
      <c r="N45" s="56" t="s">
        <v>475</v>
      </c>
      <c r="O45" s="60">
        <v>14</v>
      </c>
      <c r="P45" s="165" t="s">
        <v>476</v>
      </c>
      <c r="Q45" s="61" t="s">
        <v>165</v>
      </c>
      <c r="R45" s="61" t="s">
        <v>166</v>
      </c>
      <c r="S45" s="165" t="s">
        <v>477</v>
      </c>
      <c r="T45" s="60" t="s">
        <v>168</v>
      </c>
      <c r="U45" s="60" t="s">
        <v>435</v>
      </c>
      <c r="V45" s="60">
        <v>10</v>
      </c>
      <c r="W45" s="54" t="s">
        <v>464</v>
      </c>
      <c r="X45" s="163" t="s">
        <v>171</v>
      </c>
      <c r="Y45" s="52" t="s">
        <v>172</v>
      </c>
      <c r="Z45" s="61"/>
      <c r="AA45" s="61"/>
      <c r="AB45" s="61"/>
      <c r="AC45" s="61"/>
      <c r="AD45" s="61"/>
      <c r="AE45" s="61"/>
      <c r="AF45" s="61"/>
      <c r="AG45" s="61"/>
      <c r="AH45" s="60"/>
      <c r="AI45" s="60"/>
      <c r="AJ45" s="60"/>
      <c r="AK45" s="60"/>
      <c r="AL45" s="60"/>
      <c r="AM45" s="60"/>
      <c r="AN45" s="60"/>
      <c r="AO45" s="60"/>
      <c r="AP45" s="60"/>
      <c r="AQ45" s="60"/>
      <c r="AR45" s="62"/>
      <c r="AS45" s="60"/>
      <c r="AT45" s="60"/>
      <c r="AU45" s="60"/>
      <c r="AV45" s="163"/>
      <c r="AW45" s="163"/>
      <c r="AX45" s="163"/>
      <c r="AY45" s="163"/>
      <c r="AZ45" s="60"/>
      <c r="BA45" s="60"/>
      <c r="BB45" s="60"/>
      <c r="BC45" s="64"/>
      <c r="BD45" s="77">
        <v>0</v>
      </c>
      <c r="BE45" s="99"/>
      <c r="BF45" s="71"/>
      <c r="BG45" s="68">
        <f t="shared" si="253"/>
        <v>0</v>
      </c>
      <c r="BH45" s="69">
        <f>+IF(BI45="SI",IFERROR((IF(BI45="SI",BE45,0)/AV45),0),0)</f>
        <v>0</v>
      </c>
      <c r="BI45" s="70" t="s">
        <v>205</v>
      </c>
      <c r="BJ45" s="67" t="s">
        <v>465</v>
      </c>
      <c r="BK45" s="86"/>
      <c r="BL45" s="71"/>
      <c r="BM45" s="71"/>
      <c r="BN45" s="68">
        <f t="shared" si="255"/>
        <v>0</v>
      </c>
      <c r="BO45" s="69">
        <f t="shared" si="256"/>
        <v>0</v>
      </c>
      <c r="BP45" s="70" t="s">
        <v>205</v>
      </c>
      <c r="BQ45" s="71" t="s">
        <v>478</v>
      </c>
      <c r="BR45" s="148" t="s">
        <v>175</v>
      </c>
      <c r="BS45" s="71"/>
      <c r="BT45" s="67"/>
      <c r="BU45" s="68">
        <f t="shared" si="257"/>
        <v>0</v>
      </c>
      <c r="BV45" s="69">
        <f t="shared" si="258"/>
        <v>0</v>
      </c>
      <c r="BW45" s="70" t="s">
        <v>205</v>
      </c>
      <c r="BX45" s="67" t="s">
        <v>479</v>
      </c>
      <c r="BY45" s="86"/>
      <c r="BZ45" s="71"/>
      <c r="CA45" s="71"/>
      <c r="CB45" s="68">
        <f t="shared" si="259"/>
        <v>0</v>
      </c>
      <c r="CC45" s="69">
        <f t="shared" si="260"/>
        <v>0</v>
      </c>
      <c r="CD45" s="70" t="s">
        <v>174</v>
      </c>
      <c r="CE45" s="71" t="s">
        <v>175</v>
      </c>
      <c r="CF45" s="86"/>
      <c r="CG45" s="71"/>
      <c r="CH45" s="71"/>
      <c r="CI45" s="68">
        <f t="shared" si="261"/>
        <v>0</v>
      </c>
      <c r="CJ45" s="69">
        <f t="shared" si="262"/>
        <v>0</v>
      </c>
      <c r="CK45" s="70" t="s">
        <v>174</v>
      </c>
      <c r="CL45" s="71" t="s">
        <v>175</v>
      </c>
      <c r="CM45" s="86"/>
      <c r="CN45" s="71"/>
      <c r="CO45" s="71"/>
      <c r="CP45" s="68">
        <f t="shared" si="263"/>
        <v>0</v>
      </c>
      <c r="CQ45" s="69">
        <f t="shared" si="264"/>
        <v>0</v>
      </c>
      <c r="CR45" s="70" t="s">
        <v>174</v>
      </c>
      <c r="CS45" s="71" t="s">
        <v>175</v>
      </c>
      <c r="CT45" s="77"/>
      <c r="CU45" s="71"/>
      <c r="CV45" s="71"/>
      <c r="CW45" s="68">
        <f t="shared" si="265"/>
        <v>0</v>
      </c>
      <c r="CX45" s="69">
        <f t="shared" si="266"/>
        <v>0</v>
      </c>
      <c r="CY45" s="70" t="s">
        <v>174</v>
      </c>
      <c r="CZ45" s="71" t="s">
        <v>175</v>
      </c>
      <c r="DA45" s="77"/>
      <c r="DB45" s="71"/>
      <c r="DC45" s="71"/>
      <c r="DD45" s="68">
        <f t="shared" si="267"/>
        <v>0</v>
      </c>
      <c r="DE45" s="69">
        <f t="shared" si="268"/>
        <v>0</v>
      </c>
      <c r="DF45" s="70" t="s">
        <v>174</v>
      </c>
      <c r="DG45" s="71" t="s">
        <v>175</v>
      </c>
      <c r="DH45" s="77"/>
      <c r="DI45" s="71"/>
      <c r="DJ45" s="71"/>
      <c r="DK45" s="68">
        <f t="shared" si="269"/>
        <v>0</v>
      </c>
      <c r="DL45" s="69">
        <f t="shared" si="270"/>
        <v>0</v>
      </c>
      <c r="DM45" s="70" t="s">
        <v>174</v>
      </c>
      <c r="DN45" s="71" t="s">
        <v>175</v>
      </c>
      <c r="DO45" s="77"/>
      <c r="DP45" s="71"/>
      <c r="DQ45" s="71"/>
      <c r="DR45" s="68">
        <f t="shared" si="271"/>
        <v>0</v>
      </c>
      <c r="DS45" s="69">
        <f t="shared" si="272"/>
        <v>0</v>
      </c>
      <c r="DT45" s="70" t="s">
        <v>174</v>
      </c>
      <c r="DU45" s="71" t="s">
        <v>175</v>
      </c>
      <c r="DV45" s="77"/>
      <c r="DW45" s="71"/>
      <c r="DX45" s="71"/>
      <c r="DY45" s="68">
        <f t="shared" si="273"/>
        <v>0</v>
      </c>
      <c r="DZ45" s="69">
        <f t="shared" si="274"/>
        <v>0</v>
      </c>
      <c r="EA45" s="70" t="s">
        <v>174</v>
      </c>
      <c r="EB45" s="71" t="s">
        <v>175</v>
      </c>
      <c r="EC45" s="77">
        <f t="shared" si="67"/>
        <v>0</v>
      </c>
      <c r="ED45" s="71"/>
      <c r="EE45" s="71"/>
      <c r="EF45" s="68">
        <f t="shared" si="275"/>
        <v>0</v>
      </c>
      <c r="EG45" s="69">
        <f t="shared" si="276"/>
        <v>0</v>
      </c>
      <c r="EH45" s="70" t="s">
        <v>174</v>
      </c>
      <c r="EI45" s="71" t="s">
        <v>175</v>
      </c>
      <c r="EJ45" s="80" t="s">
        <v>173</v>
      </c>
      <c r="EK45" s="78">
        <v>2024</v>
      </c>
      <c r="EL45" s="79" t="str">
        <f>+VLOOKUP(C45,[1]Listas_desplega!$AI$22:$AJ$44,2,0)</f>
        <v>DF_GT</v>
      </c>
      <c r="EM45" s="79" t="str">
        <f>+VLOOKUP(I45,[1]Listas_desplega!$BY$2:$BZ$7,2,0)</f>
        <v>T_2</v>
      </c>
      <c r="EN45" s="79" t="str">
        <f>+VLOOKUP(J45,[1]Listas_desplega!$BY$10:$BZ$23,2,0)</f>
        <v>T_2_C_2</v>
      </c>
      <c r="EO45" s="79" t="str">
        <f>+VLOOKUP(K45,[1]Listas_desplega!$BY$27:$BZ$54,2,0)</f>
        <v>T_2_C_2_ET_1</v>
      </c>
      <c r="EP45" s="79" t="str">
        <f>+VLOOKUP(L45,[1]Listas_desplega!$BY$57:$BZ$105,2,0)</f>
        <v>T_2_C_2_ET_1_CPT_1</v>
      </c>
      <c r="EQ45" s="80" t="str">
        <f>+VLOOKUP(M45,[1]Listas_desplega!$J$2:$K$11,2,FALSE)</f>
        <v>Eje_E_1</v>
      </c>
      <c r="ER45" s="80"/>
    </row>
    <row r="46" spans="1:148" s="81" customFormat="1" ht="15" customHeight="1" x14ac:dyDescent="0.25">
      <c r="A46" s="51" t="str">
        <f t="shared" si="18"/>
        <v>15_VPBM_2024</v>
      </c>
      <c r="B46" s="52" t="s">
        <v>152</v>
      </c>
      <c r="C46" s="53" t="s">
        <v>456</v>
      </c>
      <c r="D46" s="90" t="s">
        <v>456</v>
      </c>
      <c r="E46" s="54" t="s">
        <v>154</v>
      </c>
      <c r="F46" s="54" t="s">
        <v>155</v>
      </c>
      <c r="G46" s="55" t="s">
        <v>156</v>
      </c>
      <c r="H46" s="159" t="s">
        <v>334</v>
      </c>
      <c r="I46" s="54" t="s">
        <v>158</v>
      </c>
      <c r="J46" s="54" t="s">
        <v>159</v>
      </c>
      <c r="K46" s="54" t="s">
        <v>160</v>
      </c>
      <c r="L46" s="54" t="s">
        <v>473</v>
      </c>
      <c r="M46" s="52" t="s">
        <v>474</v>
      </c>
      <c r="N46" s="56" t="s">
        <v>475</v>
      </c>
      <c r="O46" s="60">
        <v>15</v>
      </c>
      <c r="P46" s="165" t="s">
        <v>480</v>
      </c>
      <c r="Q46" s="61" t="s">
        <v>165</v>
      </c>
      <c r="R46" s="59" t="s">
        <v>166</v>
      </c>
      <c r="S46" s="165" t="s">
        <v>481</v>
      </c>
      <c r="T46" s="60" t="s">
        <v>168</v>
      </c>
      <c r="U46" s="60" t="s">
        <v>169</v>
      </c>
      <c r="V46" s="60">
        <v>15</v>
      </c>
      <c r="W46" s="54" t="s">
        <v>464</v>
      </c>
      <c r="X46" s="60" t="s">
        <v>171</v>
      </c>
      <c r="Y46" s="52" t="s">
        <v>172</v>
      </c>
      <c r="Z46" s="61"/>
      <c r="AA46" s="61"/>
      <c r="AB46" s="61"/>
      <c r="AC46" s="61"/>
      <c r="AD46" s="61"/>
      <c r="AE46" s="61"/>
      <c r="AF46" s="61"/>
      <c r="AG46" s="61"/>
      <c r="AH46" s="60"/>
      <c r="AI46" s="60"/>
      <c r="AJ46" s="60"/>
      <c r="AK46" s="60"/>
      <c r="AL46" s="60"/>
      <c r="AM46" s="60"/>
      <c r="AN46" s="60"/>
      <c r="AO46" s="60"/>
      <c r="AP46" s="60"/>
      <c r="AQ46" s="60"/>
      <c r="AR46" s="62"/>
      <c r="AS46" s="60"/>
      <c r="AT46" s="63"/>
      <c r="AU46" s="63"/>
      <c r="AV46" s="166">
        <v>1179</v>
      </c>
      <c r="AW46" s="163"/>
      <c r="AX46" s="163"/>
      <c r="AY46" s="162" t="s">
        <v>482</v>
      </c>
      <c r="AZ46" s="60"/>
      <c r="BA46" s="60"/>
      <c r="BB46" s="60"/>
      <c r="BC46" s="64"/>
      <c r="BD46" s="76">
        <v>0</v>
      </c>
      <c r="BE46" s="164"/>
      <c r="BF46" s="71"/>
      <c r="BG46" s="68">
        <f t="shared" si="253"/>
        <v>0</v>
      </c>
      <c r="BH46" s="69">
        <f t="shared" si="254"/>
        <v>0</v>
      </c>
      <c r="BI46" s="70" t="s">
        <v>174</v>
      </c>
      <c r="BJ46" s="67" t="s">
        <v>175</v>
      </c>
      <c r="BK46" s="76">
        <v>0</v>
      </c>
      <c r="BL46" s="75">
        <f>IF(BI46="SI",BE46,0)</f>
        <v>0</v>
      </c>
      <c r="BM46" s="71"/>
      <c r="BN46" s="68">
        <f t="shared" si="255"/>
        <v>0</v>
      </c>
      <c r="BO46" s="69">
        <f t="shared" si="256"/>
        <v>0</v>
      </c>
      <c r="BP46" s="70" t="s">
        <v>174</v>
      </c>
      <c r="BQ46" s="71" t="s">
        <v>175</v>
      </c>
      <c r="BR46" s="76">
        <v>0</v>
      </c>
      <c r="BS46" s="75">
        <v>0</v>
      </c>
      <c r="BT46" s="67"/>
      <c r="BU46" s="68">
        <f t="shared" si="257"/>
        <v>0</v>
      </c>
      <c r="BV46" s="69">
        <f t="shared" si="258"/>
        <v>0</v>
      </c>
      <c r="BW46" s="70" t="s">
        <v>174</v>
      </c>
      <c r="BX46" s="67" t="s">
        <v>175</v>
      </c>
      <c r="BY46" s="86">
        <v>0</v>
      </c>
      <c r="BZ46" s="75">
        <f>IF(BW46="SI",BS46,0)</f>
        <v>0</v>
      </c>
      <c r="CA46" s="71"/>
      <c r="CB46" s="68">
        <f t="shared" si="259"/>
        <v>0</v>
      </c>
      <c r="CC46" s="69">
        <f t="shared" si="260"/>
        <v>0</v>
      </c>
      <c r="CD46" s="70" t="s">
        <v>174</v>
      </c>
      <c r="CE46" s="71" t="s">
        <v>175</v>
      </c>
      <c r="CF46" s="86">
        <v>0</v>
      </c>
      <c r="CG46" s="75">
        <f>IF(CD46="SI",BZ46,0)</f>
        <v>0</v>
      </c>
      <c r="CH46" s="71"/>
      <c r="CI46" s="68">
        <f t="shared" si="261"/>
        <v>0</v>
      </c>
      <c r="CJ46" s="69">
        <f t="shared" si="262"/>
        <v>0</v>
      </c>
      <c r="CK46" s="70" t="s">
        <v>174</v>
      </c>
      <c r="CL46" s="71" t="s">
        <v>175</v>
      </c>
      <c r="CM46" s="77">
        <v>500</v>
      </c>
      <c r="CN46" s="71"/>
      <c r="CO46" s="71"/>
      <c r="CP46" s="68">
        <f t="shared" si="263"/>
        <v>0.42408821034775235</v>
      </c>
      <c r="CQ46" s="69">
        <f t="shared" si="264"/>
        <v>0</v>
      </c>
      <c r="CR46" s="70" t="s">
        <v>174</v>
      </c>
      <c r="CS46" s="71" t="s">
        <v>175</v>
      </c>
      <c r="CT46" s="148">
        <v>500</v>
      </c>
      <c r="CU46" s="75">
        <f>IF(CR46="SI",CN46,0)</f>
        <v>0</v>
      </c>
      <c r="CV46" s="71"/>
      <c r="CW46" s="68">
        <f t="shared" si="265"/>
        <v>0.42408821034775235</v>
      </c>
      <c r="CX46" s="69">
        <f t="shared" si="266"/>
        <v>0</v>
      </c>
      <c r="CY46" s="70" t="s">
        <v>174</v>
      </c>
      <c r="CZ46" s="71" t="s">
        <v>175</v>
      </c>
      <c r="DA46" s="77">
        <f>+CT46</f>
        <v>500</v>
      </c>
      <c r="DB46" s="75">
        <f>IF(CY46="SI",CU46,0)</f>
        <v>0</v>
      </c>
      <c r="DC46" s="71"/>
      <c r="DD46" s="68">
        <f t="shared" si="267"/>
        <v>0.42408821034775235</v>
      </c>
      <c r="DE46" s="69">
        <f t="shared" si="268"/>
        <v>0</v>
      </c>
      <c r="DF46" s="70" t="s">
        <v>174</v>
      </c>
      <c r="DG46" s="71" t="s">
        <v>175</v>
      </c>
      <c r="DH46" s="77">
        <f>+DA46</f>
        <v>500</v>
      </c>
      <c r="DI46" s="75">
        <f>IF(DF46="SI",DB46,0)</f>
        <v>0</v>
      </c>
      <c r="DJ46" s="71"/>
      <c r="DK46" s="68">
        <f>IFERROR(DH46/$AV46,0)</f>
        <v>0.42408821034775235</v>
      </c>
      <c r="DL46" s="69">
        <f t="shared" si="270"/>
        <v>0</v>
      </c>
      <c r="DM46" s="70" t="s">
        <v>174</v>
      </c>
      <c r="DN46" s="71" t="s">
        <v>175</v>
      </c>
      <c r="DO46" s="77">
        <f>+DH46</f>
        <v>500</v>
      </c>
      <c r="DP46" s="75">
        <f>IF(DM46="SI",DI46,0)</f>
        <v>0</v>
      </c>
      <c r="DQ46" s="71"/>
      <c r="DR46" s="68">
        <f t="shared" si="271"/>
        <v>0.42408821034775235</v>
      </c>
      <c r="DS46" s="69">
        <f t="shared" si="272"/>
        <v>0</v>
      </c>
      <c r="DT46" s="70" t="s">
        <v>174</v>
      </c>
      <c r="DU46" s="71" t="s">
        <v>175</v>
      </c>
      <c r="DV46" s="77">
        <f>+DO46</f>
        <v>500</v>
      </c>
      <c r="DW46" s="75">
        <f>IF(DT46="SI",DP46,0)</f>
        <v>0</v>
      </c>
      <c r="DX46" s="71"/>
      <c r="DY46" s="68">
        <f t="shared" si="273"/>
        <v>0.42408821034775235</v>
      </c>
      <c r="DZ46" s="69">
        <f t="shared" si="274"/>
        <v>0</v>
      </c>
      <c r="EA46" s="70" t="s">
        <v>174</v>
      </c>
      <c r="EB46" s="71" t="s">
        <v>175</v>
      </c>
      <c r="EC46" s="77">
        <f t="shared" si="67"/>
        <v>1179</v>
      </c>
      <c r="ED46" s="71"/>
      <c r="EE46" s="71"/>
      <c r="EF46" s="68">
        <f t="shared" si="275"/>
        <v>1</v>
      </c>
      <c r="EG46" s="69">
        <f t="shared" si="276"/>
        <v>0</v>
      </c>
      <c r="EH46" s="70" t="s">
        <v>174</v>
      </c>
      <c r="EI46" s="71" t="s">
        <v>175</v>
      </c>
      <c r="EJ46" s="80" t="s">
        <v>173</v>
      </c>
      <c r="EK46" s="78">
        <v>2024</v>
      </c>
      <c r="EL46" s="79" t="str">
        <f>+VLOOKUP(C46,[1]Listas_desplega!$AI$22:$AJ$44,2,0)</f>
        <v>DF_GT</v>
      </c>
      <c r="EM46" s="79" t="str">
        <f>+VLOOKUP(I46,[1]Listas_desplega!$BY$2:$BZ$7,2,0)</f>
        <v>T_2</v>
      </c>
      <c r="EN46" s="79" t="str">
        <f>+VLOOKUP(J46,[1]Listas_desplega!$BY$10:$BZ$23,2,0)</f>
        <v>T_2_C_2</v>
      </c>
      <c r="EO46" s="79" t="str">
        <f>+VLOOKUP(K46,[1]Listas_desplega!$BY$27:$BZ$54,2,0)</f>
        <v>T_2_C_2_ET_1</v>
      </c>
      <c r="EP46" s="79" t="str">
        <f>+VLOOKUP(L46,[1]Listas_desplega!$BY$57:$BZ$105,2,0)</f>
        <v>T_2_C_2_ET_1_CPT_1</v>
      </c>
      <c r="EQ46" s="80" t="str">
        <f>+VLOOKUP(M46,[1]Listas_desplega!$J$2:$K$11,2,FALSE)</f>
        <v>Eje_E_1</v>
      </c>
      <c r="ER46" s="80"/>
    </row>
    <row r="47" spans="1:148" s="81" customFormat="1" ht="15" customHeight="1" x14ac:dyDescent="0.25">
      <c r="A47" s="51" t="str">
        <f t="shared" si="18"/>
        <v>16_VPBM_2024</v>
      </c>
      <c r="B47" s="52" t="s">
        <v>152</v>
      </c>
      <c r="C47" s="53" t="s">
        <v>456</v>
      </c>
      <c r="D47" s="90" t="s">
        <v>456</v>
      </c>
      <c r="E47" s="54" t="s">
        <v>154</v>
      </c>
      <c r="F47" s="54" t="s">
        <v>155</v>
      </c>
      <c r="G47" s="55" t="s">
        <v>156</v>
      </c>
      <c r="H47" s="159" t="s">
        <v>334</v>
      </c>
      <c r="I47" s="54" t="s">
        <v>457</v>
      </c>
      <c r="J47" s="54" t="s">
        <v>458</v>
      </c>
      <c r="K47" s="90" t="s">
        <v>459</v>
      </c>
      <c r="L47" s="54" t="s">
        <v>460</v>
      </c>
      <c r="M47" s="52" t="s">
        <v>312</v>
      </c>
      <c r="N47" s="56" t="s">
        <v>483</v>
      </c>
      <c r="O47" s="60">
        <v>16</v>
      </c>
      <c r="P47" s="54" t="s">
        <v>484</v>
      </c>
      <c r="Q47" s="61" t="s">
        <v>165</v>
      </c>
      <c r="R47" s="59" t="s">
        <v>166</v>
      </c>
      <c r="S47" s="54" t="s">
        <v>463</v>
      </c>
      <c r="T47" s="60" t="s">
        <v>168</v>
      </c>
      <c r="U47" s="60" t="s">
        <v>435</v>
      </c>
      <c r="V47" s="163">
        <v>10</v>
      </c>
      <c r="W47" s="54" t="s">
        <v>464</v>
      </c>
      <c r="X47" s="60" t="s">
        <v>171</v>
      </c>
      <c r="Y47" s="52" t="s">
        <v>172</v>
      </c>
      <c r="Z47" s="61"/>
      <c r="AA47" s="61"/>
      <c r="AB47" s="61"/>
      <c r="AC47" s="61"/>
      <c r="AD47" s="61"/>
      <c r="AE47" s="61"/>
      <c r="AF47" s="61"/>
      <c r="AG47" s="61"/>
      <c r="AH47" s="60"/>
      <c r="AI47" s="60"/>
      <c r="AJ47" s="60"/>
      <c r="AK47" s="60"/>
      <c r="AL47" s="60"/>
      <c r="AM47" s="60"/>
      <c r="AN47" s="60"/>
      <c r="AO47" s="60"/>
      <c r="AP47" s="60"/>
      <c r="AQ47" s="60"/>
      <c r="AR47" s="62"/>
      <c r="AS47" s="60"/>
      <c r="AT47" s="63"/>
      <c r="AU47" s="63">
        <v>27</v>
      </c>
      <c r="AV47" s="63">
        <v>27</v>
      </c>
      <c r="AW47" s="163"/>
      <c r="AX47" s="163"/>
      <c r="AY47" s="60">
        <v>27</v>
      </c>
      <c r="AZ47" s="60"/>
      <c r="BA47" s="60"/>
      <c r="BB47" s="60"/>
      <c r="BC47" s="64"/>
      <c r="BD47" s="77">
        <v>27</v>
      </c>
      <c r="BE47" s="99"/>
      <c r="BF47" s="71"/>
      <c r="BG47" s="68">
        <f t="shared" si="253"/>
        <v>1</v>
      </c>
      <c r="BH47" s="69">
        <f t="shared" si="254"/>
        <v>0</v>
      </c>
      <c r="BI47" s="70" t="s">
        <v>205</v>
      </c>
      <c r="BJ47" s="67" t="s">
        <v>465</v>
      </c>
      <c r="BK47" s="86">
        <v>27</v>
      </c>
      <c r="BL47" s="71"/>
      <c r="BM47" s="71"/>
      <c r="BN47" s="68">
        <f t="shared" si="255"/>
        <v>1</v>
      </c>
      <c r="BO47" s="69">
        <f t="shared" si="256"/>
        <v>0</v>
      </c>
      <c r="BP47" s="70" t="s">
        <v>205</v>
      </c>
      <c r="BQ47" s="71" t="s">
        <v>478</v>
      </c>
      <c r="BR47" s="148">
        <v>27</v>
      </c>
      <c r="BS47" s="71"/>
      <c r="BT47" s="67"/>
      <c r="BU47" s="68">
        <f t="shared" si="257"/>
        <v>1</v>
      </c>
      <c r="BV47" s="69">
        <f t="shared" si="258"/>
        <v>0</v>
      </c>
      <c r="BW47" s="70" t="s">
        <v>205</v>
      </c>
      <c r="BX47" s="67" t="s">
        <v>479</v>
      </c>
      <c r="BY47" s="86">
        <v>27</v>
      </c>
      <c r="BZ47" s="71"/>
      <c r="CA47" s="71"/>
      <c r="CB47" s="68">
        <f t="shared" si="259"/>
        <v>1</v>
      </c>
      <c r="CC47" s="69">
        <f t="shared" si="260"/>
        <v>0</v>
      </c>
      <c r="CD47" s="70" t="s">
        <v>174</v>
      </c>
      <c r="CE47" s="71" t="s">
        <v>175</v>
      </c>
      <c r="CF47" s="86">
        <v>27</v>
      </c>
      <c r="CG47" s="71"/>
      <c r="CH47" s="71"/>
      <c r="CI47" s="68">
        <f t="shared" si="261"/>
        <v>1</v>
      </c>
      <c r="CJ47" s="69">
        <f t="shared" si="262"/>
        <v>0</v>
      </c>
      <c r="CK47" s="70" t="s">
        <v>174</v>
      </c>
      <c r="CL47" s="71" t="s">
        <v>175</v>
      </c>
      <c r="CM47" s="86">
        <v>27</v>
      </c>
      <c r="CN47" s="71"/>
      <c r="CO47" s="71"/>
      <c r="CP47" s="68">
        <f t="shared" si="263"/>
        <v>1</v>
      </c>
      <c r="CQ47" s="69">
        <f t="shared" si="264"/>
        <v>0</v>
      </c>
      <c r="CR47" s="70" t="s">
        <v>174</v>
      </c>
      <c r="CS47" s="71" t="s">
        <v>175</v>
      </c>
      <c r="CT47" s="77">
        <v>27</v>
      </c>
      <c r="CU47" s="71"/>
      <c r="CV47" s="71"/>
      <c r="CW47" s="68">
        <f t="shared" si="265"/>
        <v>1</v>
      </c>
      <c r="CX47" s="69">
        <f t="shared" si="266"/>
        <v>0</v>
      </c>
      <c r="CY47" s="70" t="s">
        <v>174</v>
      </c>
      <c r="CZ47" s="71" t="s">
        <v>175</v>
      </c>
      <c r="DA47" s="77">
        <v>27</v>
      </c>
      <c r="DB47" s="71"/>
      <c r="DC47" s="71"/>
      <c r="DD47" s="68">
        <f t="shared" si="267"/>
        <v>1</v>
      </c>
      <c r="DE47" s="69">
        <f t="shared" si="268"/>
        <v>0</v>
      </c>
      <c r="DF47" s="70" t="s">
        <v>174</v>
      </c>
      <c r="DG47" s="71" t="s">
        <v>175</v>
      </c>
      <c r="DH47" s="77">
        <v>27</v>
      </c>
      <c r="DI47" s="71"/>
      <c r="DJ47" s="71"/>
      <c r="DK47" s="68">
        <f t="shared" si="269"/>
        <v>1</v>
      </c>
      <c r="DL47" s="69">
        <f t="shared" si="270"/>
        <v>0</v>
      </c>
      <c r="DM47" s="70" t="s">
        <v>174</v>
      </c>
      <c r="DN47" s="71" t="s">
        <v>175</v>
      </c>
      <c r="DO47" s="77">
        <v>27</v>
      </c>
      <c r="DP47" s="71"/>
      <c r="DQ47" s="71"/>
      <c r="DR47" s="68">
        <f t="shared" si="271"/>
        <v>1</v>
      </c>
      <c r="DS47" s="69">
        <f t="shared" si="272"/>
        <v>0</v>
      </c>
      <c r="DT47" s="70" t="s">
        <v>174</v>
      </c>
      <c r="DU47" s="71" t="s">
        <v>175</v>
      </c>
      <c r="DV47" s="77">
        <v>27</v>
      </c>
      <c r="DW47" s="71"/>
      <c r="DX47" s="71"/>
      <c r="DY47" s="68">
        <f t="shared" si="273"/>
        <v>1</v>
      </c>
      <c r="DZ47" s="69">
        <f t="shared" si="274"/>
        <v>0</v>
      </c>
      <c r="EA47" s="70" t="s">
        <v>174</v>
      </c>
      <c r="EB47" s="71" t="s">
        <v>175</v>
      </c>
      <c r="EC47" s="77">
        <f t="shared" si="67"/>
        <v>27</v>
      </c>
      <c r="ED47" s="71"/>
      <c r="EE47" s="71"/>
      <c r="EF47" s="68">
        <f t="shared" si="275"/>
        <v>1</v>
      </c>
      <c r="EG47" s="69">
        <f t="shared" si="276"/>
        <v>0</v>
      </c>
      <c r="EH47" s="70" t="s">
        <v>174</v>
      </c>
      <c r="EI47" s="71" t="s">
        <v>175</v>
      </c>
      <c r="EJ47" s="80" t="s">
        <v>173</v>
      </c>
      <c r="EK47" s="78">
        <v>2024</v>
      </c>
      <c r="EL47" s="79" t="str">
        <f>+VLOOKUP(C47,[1]Listas_desplega!$AI$22:$AJ$44,2,0)</f>
        <v>DF_GT</v>
      </c>
      <c r="EM47" s="79" t="str">
        <f>+VLOOKUP(I47,[1]Listas_desplega!$BY$2:$BZ$7,2,0)</f>
        <v>T_5</v>
      </c>
      <c r="EN47" s="79" t="str">
        <f>+VLOOKUP(J47,[1]Listas_desplega!$BY$10:$BZ$23,2,0)</f>
        <v>T_5_C_1</v>
      </c>
      <c r="EO47" s="79" t="str">
        <f>+VLOOKUP(K47,[1]Listas_desplega!$BY$27:$BZ$54,2,0)</f>
        <v>T_5_C_1_ET_1</v>
      </c>
      <c r="EP47" s="79" t="str">
        <f>+VLOOKUP(L47,[1]Listas_desplega!$BY$57:$BZ$105,2,0)</f>
        <v>T_5_C_1_ET_1_CPT_2</v>
      </c>
      <c r="EQ47" s="80" t="str">
        <f>+VLOOKUP(M47,[1]Listas_desplega!$J$2:$K$11,2,FALSE)</f>
        <v>Eje_E_5</v>
      </c>
      <c r="ER47" s="80"/>
    </row>
    <row r="48" spans="1:148" s="81" customFormat="1" ht="15" customHeight="1" x14ac:dyDescent="0.25">
      <c r="A48" s="51" t="str">
        <f t="shared" si="18"/>
        <v>17_VPBM_2024</v>
      </c>
      <c r="B48" s="52" t="s">
        <v>152</v>
      </c>
      <c r="C48" s="53" t="s">
        <v>456</v>
      </c>
      <c r="D48" s="53" t="s">
        <v>456</v>
      </c>
      <c r="E48" s="54" t="s">
        <v>154</v>
      </c>
      <c r="F48" s="54" t="s">
        <v>155</v>
      </c>
      <c r="G48" s="55" t="s">
        <v>156</v>
      </c>
      <c r="H48" s="159" t="s">
        <v>334</v>
      </c>
      <c r="I48" s="54" t="s">
        <v>457</v>
      </c>
      <c r="J48" s="54" t="s">
        <v>458</v>
      </c>
      <c r="K48" s="90" t="s">
        <v>459</v>
      </c>
      <c r="L48" s="54" t="s">
        <v>460</v>
      </c>
      <c r="M48" s="52" t="s">
        <v>312</v>
      </c>
      <c r="N48" s="56" t="s">
        <v>483</v>
      </c>
      <c r="O48" s="60">
        <v>17</v>
      </c>
      <c r="P48" s="54" t="s">
        <v>485</v>
      </c>
      <c r="Q48" s="61" t="s">
        <v>165</v>
      </c>
      <c r="R48" s="61" t="s">
        <v>166</v>
      </c>
      <c r="S48" s="54" t="s">
        <v>486</v>
      </c>
      <c r="T48" s="60" t="s">
        <v>168</v>
      </c>
      <c r="U48" s="60" t="s">
        <v>169</v>
      </c>
      <c r="V48" s="60">
        <v>15</v>
      </c>
      <c r="W48" s="54" t="s">
        <v>470</v>
      </c>
      <c r="X48" s="60" t="s">
        <v>171</v>
      </c>
      <c r="Y48" s="52" t="s">
        <v>172</v>
      </c>
      <c r="Z48" s="61"/>
      <c r="AA48" s="61"/>
      <c r="AB48" s="61"/>
      <c r="AC48" s="61"/>
      <c r="AD48" s="61"/>
      <c r="AE48" s="61"/>
      <c r="AF48" s="61"/>
      <c r="AG48" s="61"/>
      <c r="AH48" s="60"/>
      <c r="AI48" s="60"/>
      <c r="AJ48" s="60"/>
      <c r="AK48" s="60"/>
      <c r="AL48" s="60"/>
      <c r="AM48" s="60"/>
      <c r="AN48" s="60"/>
      <c r="AO48" s="60"/>
      <c r="AP48" s="60"/>
      <c r="AQ48" s="60"/>
      <c r="AR48" s="62"/>
      <c r="AS48" s="60"/>
      <c r="AT48" s="63"/>
      <c r="AU48" s="63"/>
      <c r="AV48" s="63">
        <v>3</v>
      </c>
      <c r="AW48" s="163"/>
      <c r="AX48" s="163"/>
      <c r="AY48" s="163"/>
      <c r="AZ48" s="60"/>
      <c r="BA48" s="60"/>
      <c r="BB48" s="60"/>
      <c r="BC48" s="64"/>
      <c r="BD48" s="76">
        <v>0</v>
      </c>
      <c r="BE48" s="164"/>
      <c r="BF48" s="71"/>
      <c r="BG48" s="68">
        <f t="shared" si="253"/>
        <v>0</v>
      </c>
      <c r="BH48" s="69">
        <f t="shared" si="254"/>
        <v>0</v>
      </c>
      <c r="BI48" s="70" t="s">
        <v>174</v>
      </c>
      <c r="BJ48" s="67" t="s">
        <v>175</v>
      </c>
      <c r="BK48" s="76">
        <v>0</v>
      </c>
      <c r="BL48" s="75">
        <f>IF(BI48="SI",BE48,0)</f>
        <v>0</v>
      </c>
      <c r="BM48" s="71"/>
      <c r="BN48" s="68">
        <f t="shared" si="255"/>
        <v>0</v>
      </c>
      <c r="BO48" s="69">
        <f t="shared" si="256"/>
        <v>0</v>
      </c>
      <c r="BP48" s="70" t="s">
        <v>174</v>
      </c>
      <c r="BQ48" s="71" t="s">
        <v>175</v>
      </c>
      <c r="BR48" s="76">
        <v>0</v>
      </c>
      <c r="BS48" s="75">
        <v>0</v>
      </c>
      <c r="BT48" s="67"/>
      <c r="BU48" s="68">
        <f t="shared" si="257"/>
        <v>0</v>
      </c>
      <c r="BV48" s="69">
        <f t="shared" si="258"/>
        <v>0</v>
      </c>
      <c r="BW48" s="70" t="s">
        <v>174</v>
      </c>
      <c r="BX48" s="67" t="s">
        <v>175</v>
      </c>
      <c r="BY48" s="86">
        <v>0</v>
      </c>
      <c r="BZ48" s="75">
        <f>IF(BW48="SI",BS48,0)</f>
        <v>0</v>
      </c>
      <c r="CA48" s="71"/>
      <c r="CB48" s="68">
        <f t="shared" si="259"/>
        <v>0</v>
      </c>
      <c r="CC48" s="69">
        <f t="shared" si="260"/>
        <v>0</v>
      </c>
      <c r="CD48" s="70" t="s">
        <v>174</v>
      </c>
      <c r="CE48" s="71" t="s">
        <v>175</v>
      </c>
      <c r="CF48" s="86">
        <v>0</v>
      </c>
      <c r="CG48" s="75">
        <f>IF(CD48="SI",BZ48,0)</f>
        <v>0</v>
      </c>
      <c r="CH48" s="71"/>
      <c r="CI48" s="68">
        <f t="shared" si="261"/>
        <v>0</v>
      </c>
      <c r="CJ48" s="69">
        <f t="shared" si="262"/>
        <v>0</v>
      </c>
      <c r="CK48" s="70" t="s">
        <v>174</v>
      </c>
      <c r="CL48" s="71" t="s">
        <v>175</v>
      </c>
      <c r="CM48" s="77">
        <v>1</v>
      </c>
      <c r="CN48" s="71"/>
      <c r="CO48" s="71"/>
      <c r="CP48" s="68">
        <f t="shared" si="263"/>
        <v>0.33333333333333331</v>
      </c>
      <c r="CQ48" s="69">
        <f t="shared" si="264"/>
        <v>0</v>
      </c>
      <c r="CR48" s="70" t="s">
        <v>174</v>
      </c>
      <c r="CS48" s="71" t="s">
        <v>175</v>
      </c>
      <c r="CT48" s="148" t="s">
        <v>487</v>
      </c>
      <c r="CU48" s="75">
        <f>IF(CR48="SI",CN48,0)</f>
        <v>0</v>
      </c>
      <c r="CV48" s="71"/>
      <c r="CW48" s="68">
        <f t="shared" si="265"/>
        <v>0</v>
      </c>
      <c r="CX48" s="69">
        <f t="shared" si="266"/>
        <v>0</v>
      </c>
      <c r="CY48" s="70" t="s">
        <v>174</v>
      </c>
      <c r="CZ48" s="71" t="s">
        <v>175</v>
      </c>
      <c r="DA48" s="77" t="str">
        <f>+CT48</f>
        <v>1.00</v>
      </c>
      <c r="DB48" s="75">
        <f>IF(CY48="SI",CU48,0)</f>
        <v>0</v>
      </c>
      <c r="DC48" s="71"/>
      <c r="DD48" s="68">
        <f t="shared" si="267"/>
        <v>0</v>
      </c>
      <c r="DE48" s="69">
        <f t="shared" si="268"/>
        <v>0</v>
      </c>
      <c r="DF48" s="70" t="s">
        <v>174</v>
      </c>
      <c r="DG48" s="71" t="s">
        <v>175</v>
      </c>
      <c r="DH48" s="77" t="str">
        <f>+DA48</f>
        <v>1.00</v>
      </c>
      <c r="DI48" s="75">
        <f>IF(DF48="SI",DB48,0)</f>
        <v>0</v>
      </c>
      <c r="DJ48" s="71"/>
      <c r="DK48" s="68">
        <f>IFERROR(DH48/$AV48,0)</f>
        <v>0</v>
      </c>
      <c r="DL48" s="69">
        <f t="shared" si="270"/>
        <v>0</v>
      </c>
      <c r="DM48" s="70" t="s">
        <v>174</v>
      </c>
      <c r="DN48" s="71" t="s">
        <v>175</v>
      </c>
      <c r="DO48" s="77" t="str">
        <f>+DH48</f>
        <v>1.00</v>
      </c>
      <c r="DP48" s="75">
        <f>IF(DM48="SI",DI48,0)</f>
        <v>0</v>
      </c>
      <c r="DQ48" s="71"/>
      <c r="DR48" s="68">
        <f t="shared" si="271"/>
        <v>0</v>
      </c>
      <c r="DS48" s="69">
        <f t="shared" si="272"/>
        <v>0</v>
      </c>
      <c r="DT48" s="70" t="s">
        <v>174</v>
      </c>
      <c r="DU48" s="71" t="s">
        <v>175</v>
      </c>
      <c r="DV48" s="77" t="str">
        <f>+DO48</f>
        <v>1.00</v>
      </c>
      <c r="DW48" s="75">
        <f t="shared" ref="DW48:DW57" si="278">IF(DT48="SI",DP48,0)</f>
        <v>0</v>
      </c>
      <c r="DX48" s="71"/>
      <c r="DY48" s="68">
        <f t="shared" si="273"/>
        <v>0</v>
      </c>
      <c r="DZ48" s="69">
        <f t="shared" si="274"/>
        <v>0</v>
      </c>
      <c r="EA48" s="70" t="s">
        <v>174</v>
      </c>
      <c r="EB48" s="71" t="s">
        <v>175</v>
      </c>
      <c r="EC48" s="77">
        <f t="shared" si="67"/>
        <v>3</v>
      </c>
      <c r="ED48" s="71"/>
      <c r="EE48" s="71"/>
      <c r="EF48" s="68">
        <f t="shared" si="275"/>
        <v>1</v>
      </c>
      <c r="EG48" s="69">
        <f t="shared" si="276"/>
        <v>0</v>
      </c>
      <c r="EH48" s="70" t="s">
        <v>174</v>
      </c>
      <c r="EI48" s="71" t="s">
        <v>175</v>
      </c>
      <c r="EJ48" s="80" t="s">
        <v>173</v>
      </c>
      <c r="EK48" s="78">
        <v>2024</v>
      </c>
      <c r="EL48" s="79" t="str">
        <f>+VLOOKUP(C48,[1]Listas_desplega!$AI$22:$AJ$44,2,0)</f>
        <v>DF_GT</v>
      </c>
      <c r="EM48" s="79" t="str">
        <f>+VLOOKUP(I48,[1]Listas_desplega!$BY$2:$BZ$7,2,0)</f>
        <v>T_5</v>
      </c>
      <c r="EN48" s="79" t="str">
        <f>+VLOOKUP(J48,[1]Listas_desplega!$BY$10:$BZ$23,2,0)</f>
        <v>T_5_C_1</v>
      </c>
      <c r="EO48" s="79" t="str">
        <f>+VLOOKUP(K48,[1]Listas_desplega!$BY$27:$BZ$54,2,0)</f>
        <v>T_5_C_1_ET_1</v>
      </c>
      <c r="EP48" s="79" t="str">
        <f>+VLOOKUP(L48,[1]Listas_desplega!$BY$57:$BZ$105,2,0)</f>
        <v>T_5_C_1_ET_1_CPT_2</v>
      </c>
      <c r="EQ48" s="80" t="str">
        <f>+VLOOKUP(M48,[1]Listas_desplega!$J$2:$K$11,2,FALSE)</f>
        <v>Eje_E_5</v>
      </c>
      <c r="ER48" s="80"/>
    </row>
    <row r="49" spans="1:148" s="81" customFormat="1" ht="15" customHeight="1" x14ac:dyDescent="0.25">
      <c r="A49" s="51" t="str">
        <f t="shared" si="18"/>
        <v>A.45P_VPBM_2024</v>
      </c>
      <c r="B49" s="52" t="s">
        <v>152</v>
      </c>
      <c r="C49" s="53" t="s">
        <v>456</v>
      </c>
      <c r="D49" s="53" t="s">
        <v>488</v>
      </c>
      <c r="E49" s="54" t="s">
        <v>154</v>
      </c>
      <c r="F49" s="54" t="s">
        <v>155</v>
      </c>
      <c r="G49" s="55" t="s">
        <v>156</v>
      </c>
      <c r="H49" s="159" t="s">
        <v>334</v>
      </c>
      <c r="I49" s="54" t="s">
        <v>158</v>
      </c>
      <c r="J49" s="54" t="s">
        <v>159</v>
      </c>
      <c r="K49" s="90" t="s">
        <v>160</v>
      </c>
      <c r="L49" s="165"/>
      <c r="M49" s="167"/>
      <c r="N49" s="165"/>
      <c r="O49" s="60" t="s">
        <v>489</v>
      </c>
      <c r="P49" s="54" t="s">
        <v>490</v>
      </c>
      <c r="Q49" s="61" t="s">
        <v>165</v>
      </c>
      <c r="R49" s="61" t="s">
        <v>212</v>
      </c>
      <c r="S49" s="54" t="s">
        <v>491</v>
      </c>
      <c r="T49" s="60" t="s">
        <v>181</v>
      </c>
      <c r="U49" s="60" t="s">
        <v>193</v>
      </c>
      <c r="V49" s="60">
        <v>180</v>
      </c>
      <c r="W49" s="54" t="s">
        <v>492</v>
      </c>
      <c r="X49" s="60" t="s">
        <v>331</v>
      </c>
      <c r="Y49" s="52"/>
      <c r="Z49" s="61"/>
      <c r="AA49" s="61"/>
      <c r="AB49" s="61"/>
      <c r="AC49" s="61"/>
      <c r="AD49" s="61"/>
      <c r="AE49" s="61"/>
      <c r="AF49" s="61"/>
      <c r="AG49" s="61"/>
      <c r="AH49" s="60"/>
      <c r="AI49" s="60"/>
      <c r="AJ49" s="60"/>
      <c r="AK49" s="60"/>
      <c r="AL49" s="60"/>
      <c r="AM49" s="60"/>
      <c r="AN49" s="60"/>
      <c r="AO49" s="60"/>
      <c r="AP49" s="60"/>
      <c r="AQ49" s="60"/>
      <c r="AR49" s="62"/>
      <c r="AS49" s="60"/>
      <c r="AT49" s="63">
        <v>0</v>
      </c>
      <c r="AU49" s="63">
        <v>0</v>
      </c>
      <c r="AV49" s="63">
        <v>70</v>
      </c>
      <c r="AW49" s="63">
        <v>80</v>
      </c>
      <c r="AX49" s="63">
        <v>90</v>
      </c>
      <c r="AY49" s="63">
        <v>90</v>
      </c>
      <c r="AZ49" s="60"/>
      <c r="BA49" s="60"/>
      <c r="BB49" s="60"/>
      <c r="BC49" s="64"/>
      <c r="BD49" s="76">
        <v>0</v>
      </c>
      <c r="BE49" s="168"/>
      <c r="BF49" s="71"/>
      <c r="BG49" s="68">
        <f t="shared" si="253"/>
        <v>0</v>
      </c>
      <c r="BH49" s="69">
        <f t="shared" si="254"/>
        <v>0</v>
      </c>
      <c r="BI49" s="70" t="s">
        <v>174</v>
      </c>
      <c r="BJ49" s="67" t="s">
        <v>175</v>
      </c>
      <c r="BK49" s="76"/>
      <c r="BL49" s="75">
        <f t="shared" ref="BL49" si="279">IF(BI49="SI",BE49,0)</f>
        <v>0</v>
      </c>
      <c r="BM49" s="71"/>
      <c r="BN49" s="68">
        <f t="shared" si="255"/>
        <v>0</v>
      </c>
      <c r="BO49" s="69">
        <f t="shared" si="256"/>
        <v>0</v>
      </c>
      <c r="BP49" s="70" t="s">
        <v>174</v>
      </c>
      <c r="BQ49" s="71" t="s">
        <v>175</v>
      </c>
      <c r="BR49" s="76">
        <v>0</v>
      </c>
      <c r="BS49" s="133">
        <v>0</v>
      </c>
      <c r="BT49" s="67"/>
      <c r="BU49" s="68">
        <f t="shared" si="257"/>
        <v>0</v>
      </c>
      <c r="BV49" s="69">
        <f t="shared" si="258"/>
        <v>0</v>
      </c>
      <c r="BW49" s="70" t="s">
        <v>205</v>
      </c>
      <c r="BX49" s="67" t="s">
        <v>493</v>
      </c>
      <c r="BY49" s="86">
        <v>0</v>
      </c>
      <c r="BZ49" s="75">
        <f>IF(BW49="SI",BS49,0)</f>
        <v>0</v>
      </c>
      <c r="CA49" s="71"/>
      <c r="CB49" s="68">
        <f t="shared" si="259"/>
        <v>0</v>
      </c>
      <c r="CC49" s="69">
        <f t="shared" si="260"/>
        <v>0</v>
      </c>
      <c r="CD49" s="70" t="s">
        <v>174</v>
      </c>
      <c r="CE49" s="71" t="s">
        <v>175</v>
      </c>
      <c r="CF49" s="86">
        <v>0</v>
      </c>
      <c r="CG49" s="75">
        <f t="shared" ref="CG49:CG57" si="280">IF(CD49="SI",BZ49,0)</f>
        <v>0</v>
      </c>
      <c r="CH49" s="71"/>
      <c r="CI49" s="68">
        <f t="shared" si="261"/>
        <v>0</v>
      </c>
      <c r="CJ49" s="69">
        <f t="shared" si="262"/>
        <v>0</v>
      </c>
      <c r="CK49" s="70" t="s">
        <v>174</v>
      </c>
      <c r="CL49" s="71" t="s">
        <v>175</v>
      </c>
      <c r="CM49" s="168"/>
      <c r="CN49" s="75">
        <f>IF(CK49="SI",CG49,0)</f>
        <v>0</v>
      </c>
      <c r="CO49" s="71"/>
      <c r="CP49" s="68">
        <f t="shared" si="263"/>
        <v>0</v>
      </c>
      <c r="CQ49" s="69">
        <f t="shared" si="264"/>
        <v>0</v>
      </c>
      <c r="CR49" s="70" t="s">
        <v>174</v>
      </c>
      <c r="CS49" s="71" t="s">
        <v>175</v>
      </c>
      <c r="CT49" s="148"/>
      <c r="CU49" s="75">
        <f>IF(CR49="SI",CN49,0)</f>
        <v>0</v>
      </c>
      <c r="CV49" s="71"/>
      <c r="CW49" s="68">
        <f t="shared" si="265"/>
        <v>0</v>
      </c>
      <c r="CX49" s="69">
        <f t="shared" si="266"/>
        <v>0</v>
      </c>
      <c r="CY49" s="70" t="s">
        <v>174</v>
      </c>
      <c r="CZ49" s="71" t="s">
        <v>175</v>
      </c>
      <c r="DA49" s="169"/>
      <c r="DB49" s="75">
        <f>IF(CY49="SI",CU49,0)</f>
        <v>0</v>
      </c>
      <c r="DC49" s="71"/>
      <c r="DD49" s="68">
        <f t="shared" si="267"/>
        <v>0</v>
      </c>
      <c r="DE49" s="69">
        <f t="shared" si="268"/>
        <v>0</v>
      </c>
      <c r="DF49" s="70" t="s">
        <v>174</v>
      </c>
      <c r="DG49" s="71" t="s">
        <v>175</v>
      </c>
      <c r="DH49" s="169"/>
      <c r="DI49" s="75">
        <f>IF(DF49="SI",DB49,0)</f>
        <v>0</v>
      </c>
      <c r="DJ49" s="71"/>
      <c r="DK49" s="68">
        <f t="shared" si="269"/>
        <v>0</v>
      </c>
      <c r="DL49" s="69">
        <f t="shared" si="270"/>
        <v>0</v>
      </c>
      <c r="DM49" s="70" t="s">
        <v>174</v>
      </c>
      <c r="DN49" s="71" t="s">
        <v>175</v>
      </c>
      <c r="DO49" s="169"/>
      <c r="DP49" s="75">
        <f t="shared" ref="DP49:DP57" si="281">IF(DM49="SI",DI49,0)</f>
        <v>0</v>
      </c>
      <c r="DQ49" s="71"/>
      <c r="DR49" s="68">
        <f t="shared" si="271"/>
        <v>0</v>
      </c>
      <c r="DS49" s="69">
        <f t="shared" si="272"/>
        <v>0</v>
      </c>
      <c r="DT49" s="70" t="s">
        <v>174</v>
      </c>
      <c r="DU49" s="71" t="s">
        <v>175</v>
      </c>
      <c r="DV49" s="98"/>
      <c r="DW49" s="75">
        <f t="shared" si="278"/>
        <v>0</v>
      </c>
      <c r="DX49" s="71"/>
      <c r="DY49" s="68">
        <f t="shared" si="273"/>
        <v>0</v>
      </c>
      <c r="DZ49" s="69">
        <f t="shared" si="274"/>
        <v>0</v>
      </c>
      <c r="EA49" s="70" t="s">
        <v>174</v>
      </c>
      <c r="EB49" s="71" t="s">
        <v>175</v>
      </c>
      <c r="EC49" s="77">
        <f t="shared" si="67"/>
        <v>70</v>
      </c>
      <c r="ED49" s="88"/>
      <c r="EE49" s="71"/>
      <c r="EF49" s="68">
        <f t="shared" si="275"/>
        <v>1</v>
      </c>
      <c r="EG49" s="69">
        <f t="shared" si="276"/>
        <v>0</v>
      </c>
      <c r="EH49" s="70" t="s">
        <v>174</v>
      </c>
      <c r="EI49" s="71" t="s">
        <v>175</v>
      </c>
      <c r="EJ49" s="80" t="s">
        <v>173</v>
      </c>
      <c r="EK49" s="78">
        <v>2024</v>
      </c>
      <c r="EL49" s="79" t="str">
        <f>+VLOOKUP(C49,[1]Listas_desplega!$AI$22:$AJ$44,2,0)</f>
        <v>DF_GT</v>
      </c>
      <c r="EM49" s="79" t="str">
        <f>+VLOOKUP(I49,[1]Listas_desplega!$BY$2:$BZ$7,2,0)</f>
        <v>T_2</v>
      </c>
      <c r="EN49" s="79" t="str">
        <f>+VLOOKUP(J49,[1]Listas_desplega!$BY$10:$BZ$23,2,0)</f>
        <v>T_2_C_2</v>
      </c>
      <c r="EO49" s="79" t="str">
        <f>+VLOOKUP(K49,[1]Listas_desplega!$BY$27:$BZ$54,2,0)</f>
        <v>T_2_C_2_ET_1</v>
      </c>
      <c r="EP49" s="79" t="e">
        <f>+VLOOKUP(L49,[1]Listas_desplega!$BY$57:$BZ$105,2,0)</f>
        <v>#N/A</v>
      </c>
      <c r="EQ49" s="80" t="e">
        <f>+VLOOKUP(M49,[1]Listas_desplega!$J$2:$K$11,2,FALSE)</f>
        <v>#N/A</v>
      </c>
      <c r="ER49" s="80"/>
    </row>
    <row r="50" spans="1:148" s="81" customFormat="1" ht="15" customHeight="1" x14ac:dyDescent="0.25">
      <c r="A50" s="51" t="str">
        <f t="shared" si="18"/>
        <v>18_VPBM_2024</v>
      </c>
      <c r="B50" s="52" t="s">
        <v>152</v>
      </c>
      <c r="C50" s="53" t="s">
        <v>456</v>
      </c>
      <c r="D50" s="53" t="s">
        <v>488</v>
      </c>
      <c r="E50" s="54" t="s">
        <v>154</v>
      </c>
      <c r="F50" s="54" t="s">
        <v>155</v>
      </c>
      <c r="G50" s="55" t="s">
        <v>156</v>
      </c>
      <c r="H50" s="159" t="s">
        <v>334</v>
      </c>
      <c r="I50" s="54" t="s">
        <v>457</v>
      </c>
      <c r="J50" s="54" t="s">
        <v>458</v>
      </c>
      <c r="K50" s="90" t="s">
        <v>459</v>
      </c>
      <c r="L50" s="90" t="s">
        <v>494</v>
      </c>
      <c r="M50" s="53" t="s">
        <v>312</v>
      </c>
      <c r="N50" s="90" t="s">
        <v>483</v>
      </c>
      <c r="O50" s="60">
        <v>18</v>
      </c>
      <c r="P50" s="54" t="s">
        <v>495</v>
      </c>
      <c r="Q50" s="61" t="s">
        <v>165</v>
      </c>
      <c r="R50" s="61" t="s">
        <v>496</v>
      </c>
      <c r="S50" s="54" t="s">
        <v>497</v>
      </c>
      <c r="T50" s="60" t="s">
        <v>168</v>
      </c>
      <c r="U50" s="60" t="s">
        <v>182</v>
      </c>
      <c r="V50" s="60">
        <v>0</v>
      </c>
      <c r="W50" s="54" t="s">
        <v>498</v>
      </c>
      <c r="X50" s="60" t="s">
        <v>171</v>
      </c>
      <c r="Y50" s="52"/>
      <c r="Z50" s="61"/>
      <c r="AA50" s="61"/>
      <c r="AB50" s="61"/>
      <c r="AC50" s="61"/>
      <c r="AD50" s="61"/>
      <c r="AE50" s="61"/>
      <c r="AF50" s="61"/>
      <c r="AG50" s="61"/>
      <c r="AH50" s="60"/>
      <c r="AI50" s="60"/>
      <c r="AJ50" s="60"/>
      <c r="AK50" s="60"/>
      <c r="AL50" s="60"/>
      <c r="AM50" s="60"/>
      <c r="AN50" s="60"/>
      <c r="AO50" s="60"/>
      <c r="AP50" s="60"/>
      <c r="AQ50" s="60"/>
      <c r="AR50" s="62"/>
      <c r="AS50" s="60"/>
      <c r="AT50" s="63">
        <v>96</v>
      </c>
      <c r="AU50" s="63">
        <v>96</v>
      </c>
      <c r="AV50" s="63">
        <v>96</v>
      </c>
      <c r="AW50" s="63">
        <v>96</v>
      </c>
      <c r="AX50" s="63">
        <v>96</v>
      </c>
      <c r="AY50" s="63">
        <v>96</v>
      </c>
      <c r="AZ50" s="95"/>
      <c r="BA50" s="95"/>
      <c r="BB50" s="95"/>
      <c r="BC50" s="96"/>
      <c r="BD50" s="76">
        <v>0</v>
      </c>
      <c r="BE50" s="170"/>
      <c r="BF50" s="171"/>
      <c r="BG50" s="68">
        <f t="shared" si="253"/>
        <v>0</v>
      </c>
      <c r="BH50" s="69">
        <f t="shared" si="254"/>
        <v>0</v>
      </c>
      <c r="BI50" s="70" t="s">
        <v>174</v>
      </c>
      <c r="BJ50" s="172" t="s">
        <v>499</v>
      </c>
      <c r="BK50" s="76">
        <v>0</v>
      </c>
      <c r="BL50" s="75">
        <f>IF(BI50="SI",BE50,0)</f>
        <v>0</v>
      </c>
      <c r="BM50" s="71"/>
      <c r="BN50" s="68">
        <f t="shared" si="255"/>
        <v>0</v>
      </c>
      <c r="BO50" s="69">
        <f t="shared" si="256"/>
        <v>0</v>
      </c>
      <c r="BP50" s="70" t="s">
        <v>174</v>
      </c>
      <c r="BQ50" s="172" t="s">
        <v>500</v>
      </c>
      <c r="BR50" s="86">
        <v>24</v>
      </c>
      <c r="BS50" s="85"/>
      <c r="BT50" s="67" t="s">
        <v>501</v>
      </c>
      <c r="BU50" s="68">
        <f t="shared" si="257"/>
        <v>0.25</v>
      </c>
      <c r="BV50" s="69">
        <f>+IF(BW50="SI",IFERROR((IF(BW50="SI",BS50,0)/AV50),"REVISAR"),0)</f>
        <v>0</v>
      </c>
      <c r="BW50" s="70" t="s">
        <v>205</v>
      </c>
      <c r="BX50" s="67" t="s">
        <v>502</v>
      </c>
      <c r="BY50" s="86">
        <f>+BR50</f>
        <v>24</v>
      </c>
      <c r="BZ50" s="75">
        <f t="shared" ref="BZ50:BZ52" si="282">IF(BW50="SI",BR50,0)</f>
        <v>0</v>
      </c>
      <c r="CA50" s="71"/>
      <c r="CB50" s="68">
        <f t="shared" si="259"/>
        <v>0.25</v>
      </c>
      <c r="CC50" s="69">
        <f t="shared" si="260"/>
        <v>0</v>
      </c>
      <c r="CD50" s="70" t="s">
        <v>174</v>
      </c>
      <c r="CE50" s="71" t="s">
        <v>175</v>
      </c>
      <c r="CF50" s="86">
        <f>+BY50</f>
        <v>24</v>
      </c>
      <c r="CG50" s="75">
        <f t="shared" si="280"/>
        <v>0</v>
      </c>
      <c r="CH50" s="71"/>
      <c r="CI50" s="68">
        <f t="shared" si="261"/>
        <v>0.25</v>
      </c>
      <c r="CJ50" s="69">
        <f t="shared" si="262"/>
        <v>0</v>
      </c>
      <c r="CK50" s="70" t="s">
        <v>174</v>
      </c>
      <c r="CL50" s="71" t="s">
        <v>175</v>
      </c>
      <c r="CM50" s="86">
        <v>48</v>
      </c>
      <c r="CN50" s="71"/>
      <c r="CO50" s="71"/>
      <c r="CP50" s="68">
        <f t="shared" si="263"/>
        <v>0.5</v>
      </c>
      <c r="CQ50" s="69">
        <f t="shared" si="264"/>
        <v>0</v>
      </c>
      <c r="CR50" s="70" t="s">
        <v>174</v>
      </c>
      <c r="CS50" s="71" t="s">
        <v>175</v>
      </c>
      <c r="CT50" s="86">
        <f>+CM50</f>
        <v>48</v>
      </c>
      <c r="CU50" s="75">
        <f t="shared" ref="CU50:CU52" si="283">IF(CR50="SI",CN50,0)</f>
        <v>0</v>
      </c>
      <c r="CV50" s="71"/>
      <c r="CW50" s="68">
        <f t="shared" si="265"/>
        <v>0.5</v>
      </c>
      <c r="CX50" s="69">
        <f t="shared" si="266"/>
        <v>0</v>
      </c>
      <c r="CY50" s="70" t="s">
        <v>174</v>
      </c>
      <c r="CZ50" s="71" t="s">
        <v>175</v>
      </c>
      <c r="DA50" s="77">
        <f t="shared" ref="DA50:DA57" si="284">+CT50</f>
        <v>48</v>
      </c>
      <c r="DB50" s="75">
        <f t="shared" ref="DB50:DB52" si="285">IF(CY50="SI",CU50,0)</f>
        <v>0</v>
      </c>
      <c r="DC50" s="71"/>
      <c r="DD50" s="68">
        <f t="shared" si="267"/>
        <v>0.5</v>
      </c>
      <c r="DE50" s="69">
        <f t="shared" si="268"/>
        <v>0</v>
      </c>
      <c r="DF50" s="70" t="s">
        <v>174</v>
      </c>
      <c r="DG50" s="71" t="s">
        <v>175</v>
      </c>
      <c r="DH50" s="77">
        <v>62</v>
      </c>
      <c r="DI50" s="71"/>
      <c r="DJ50" s="71"/>
      <c r="DK50" s="68">
        <f t="shared" si="269"/>
        <v>0.64583333333333337</v>
      </c>
      <c r="DL50" s="69">
        <f t="shared" si="270"/>
        <v>0</v>
      </c>
      <c r="DM50" s="70" t="s">
        <v>174</v>
      </c>
      <c r="DN50" s="71" t="s">
        <v>175</v>
      </c>
      <c r="DO50" s="77">
        <f>+DH50</f>
        <v>62</v>
      </c>
      <c r="DP50" s="75">
        <f t="shared" si="281"/>
        <v>0</v>
      </c>
      <c r="DQ50" s="71"/>
      <c r="DR50" s="68">
        <f t="shared" si="271"/>
        <v>0.64583333333333337</v>
      </c>
      <c r="DS50" s="69">
        <f t="shared" si="272"/>
        <v>0</v>
      </c>
      <c r="DT50" s="70" t="s">
        <v>174</v>
      </c>
      <c r="DU50" s="71" t="s">
        <v>175</v>
      </c>
      <c r="DV50" s="77">
        <f>+DO50</f>
        <v>62</v>
      </c>
      <c r="DW50" s="75">
        <f t="shared" si="278"/>
        <v>0</v>
      </c>
      <c r="DX50" s="71"/>
      <c r="DY50" s="68">
        <f t="shared" si="273"/>
        <v>0.64583333333333337</v>
      </c>
      <c r="DZ50" s="69">
        <f t="shared" si="274"/>
        <v>0</v>
      </c>
      <c r="EA50" s="70" t="s">
        <v>174</v>
      </c>
      <c r="EB50" s="71" t="s">
        <v>175</v>
      </c>
      <c r="EC50" s="77">
        <f>+AV50</f>
        <v>96</v>
      </c>
      <c r="ED50" s="71"/>
      <c r="EE50" s="71"/>
      <c r="EF50" s="68">
        <f t="shared" si="275"/>
        <v>1</v>
      </c>
      <c r="EG50" s="69">
        <f t="shared" si="276"/>
        <v>0</v>
      </c>
      <c r="EH50" s="70" t="s">
        <v>174</v>
      </c>
      <c r="EI50" s="71" t="s">
        <v>175</v>
      </c>
      <c r="EJ50" s="78" t="s">
        <v>173</v>
      </c>
      <c r="EK50" s="78">
        <v>2024</v>
      </c>
      <c r="EL50" s="79" t="str">
        <f>+VLOOKUP(C50,[1]Listas_desplega!$AI$22:$AJ$44,2,0)</f>
        <v>DF_GT</v>
      </c>
      <c r="EM50" s="79" t="str">
        <f>+VLOOKUP(I50,[1]Listas_desplega!$BY$2:$BZ$7,2,0)</f>
        <v>T_5</v>
      </c>
      <c r="EN50" s="79" t="str">
        <f>+VLOOKUP(J50,[1]Listas_desplega!$BY$10:$BZ$23,2,0)</f>
        <v>T_5_C_1</v>
      </c>
      <c r="EO50" s="79" t="str">
        <f>+VLOOKUP(K50,[1]Listas_desplega!$BY$27:$BZ$54,2,0)</f>
        <v>T_5_C_1_ET_1</v>
      </c>
      <c r="EP50" s="79" t="str">
        <f>+VLOOKUP(L50,[1]Listas_desplega!$BY$57:$BZ$105,2,0)</f>
        <v>T_5_C_1_ET_1_CPT_5</v>
      </c>
      <c r="EQ50" s="80" t="str">
        <f>+VLOOKUP(M50,[1]Listas_desplega!$J$2:$K$11,2,FALSE)</f>
        <v>Eje_E_5</v>
      </c>
      <c r="ER50" s="80"/>
    </row>
    <row r="51" spans="1:148" s="81" customFormat="1" ht="15" customHeight="1" x14ac:dyDescent="0.25">
      <c r="A51" s="51" t="str">
        <f t="shared" si="18"/>
        <v>19_VPBM_2024</v>
      </c>
      <c r="B51" s="52" t="s">
        <v>152</v>
      </c>
      <c r="C51" s="53" t="s">
        <v>456</v>
      </c>
      <c r="D51" s="53" t="s">
        <v>488</v>
      </c>
      <c r="E51" s="54" t="s">
        <v>154</v>
      </c>
      <c r="F51" s="54" t="s">
        <v>155</v>
      </c>
      <c r="G51" s="55" t="s">
        <v>156</v>
      </c>
      <c r="H51" s="159" t="s">
        <v>334</v>
      </c>
      <c r="I51" s="54" t="s">
        <v>457</v>
      </c>
      <c r="J51" s="54" t="s">
        <v>458</v>
      </c>
      <c r="K51" s="90" t="s">
        <v>459</v>
      </c>
      <c r="L51" s="90" t="s">
        <v>494</v>
      </c>
      <c r="M51" s="53" t="s">
        <v>312</v>
      </c>
      <c r="N51" s="90" t="s">
        <v>483</v>
      </c>
      <c r="O51" s="60">
        <v>19</v>
      </c>
      <c r="P51" s="54" t="s">
        <v>503</v>
      </c>
      <c r="Q51" s="61" t="s">
        <v>165</v>
      </c>
      <c r="R51" s="61" t="s">
        <v>166</v>
      </c>
      <c r="S51" s="54" t="s">
        <v>504</v>
      </c>
      <c r="T51" s="60" t="s">
        <v>168</v>
      </c>
      <c r="U51" s="60" t="s">
        <v>182</v>
      </c>
      <c r="V51" s="60">
        <v>0</v>
      </c>
      <c r="W51" s="54" t="s">
        <v>498</v>
      </c>
      <c r="X51" s="60" t="s">
        <v>171</v>
      </c>
      <c r="Y51" s="52"/>
      <c r="Z51" s="61"/>
      <c r="AA51" s="61"/>
      <c r="AB51" s="61"/>
      <c r="AC51" s="61"/>
      <c r="AD51" s="61"/>
      <c r="AE51" s="61"/>
      <c r="AF51" s="61"/>
      <c r="AG51" s="61"/>
      <c r="AH51" s="60"/>
      <c r="AI51" s="60"/>
      <c r="AJ51" s="60"/>
      <c r="AK51" s="60"/>
      <c r="AL51" s="60"/>
      <c r="AM51" s="60"/>
      <c r="AN51" s="60"/>
      <c r="AO51" s="60"/>
      <c r="AP51" s="60"/>
      <c r="AQ51" s="60"/>
      <c r="AR51" s="62"/>
      <c r="AS51" s="60"/>
      <c r="AT51" s="63">
        <v>0</v>
      </c>
      <c r="AU51" s="63"/>
      <c r="AV51" s="63">
        <v>97</v>
      </c>
      <c r="AW51" s="63"/>
      <c r="AX51" s="63"/>
      <c r="AY51" s="63">
        <v>97</v>
      </c>
      <c r="AZ51" s="60"/>
      <c r="BA51" s="60"/>
      <c r="BB51" s="60"/>
      <c r="BC51" s="64"/>
      <c r="BD51" s="76">
        <v>0</v>
      </c>
      <c r="BE51" s="170"/>
      <c r="BF51" s="173" t="s">
        <v>505</v>
      </c>
      <c r="BG51" s="68">
        <f t="shared" si="253"/>
        <v>0</v>
      </c>
      <c r="BH51" s="69">
        <f t="shared" si="254"/>
        <v>0</v>
      </c>
      <c r="BI51" s="70" t="s">
        <v>174</v>
      </c>
      <c r="BJ51" s="172" t="s">
        <v>499</v>
      </c>
      <c r="BK51" s="76">
        <v>0</v>
      </c>
      <c r="BL51" s="75">
        <f>IF(BI51="SI",BE51,0)</f>
        <v>0</v>
      </c>
      <c r="BM51" s="71"/>
      <c r="BN51" s="68">
        <f t="shared" si="255"/>
        <v>0</v>
      </c>
      <c r="BO51" s="69">
        <f t="shared" si="256"/>
        <v>0</v>
      </c>
      <c r="BP51" s="70" t="s">
        <v>174</v>
      </c>
      <c r="BQ51" s="172" t="s">
        <v>500</v>
      </c>
      <c r="BR51" s="86">
        <v>24</v>
      </c>
      <c r="BS51" s="85"/>
      <c r="BT51" s="67" t="s">
        <v>506</v>
      </c>
      <c r="BU51" s="68">
        <f t="shared" si="257"/>
        <v>0.24742268041237114</v>
      </c>
      <c r="BV51" s="69">
        <f t="shared" ref="BV51:BV57" si="286">+IF(BW51="SI",IFERROR((IF(BW51="SI",BS51,0)/AV51),"REVISAR"),0)</f>
        <v>0</v>
      </c>
      <c r="BW51" s="70" t="s">
        <v>205</v>
      </c>
      <c r="BX51" s="67" t="s">
        <v>507</v>
      </c>
      <c r="BY51" s="86">
        <f>+BR51</f>
        <v>24</v>
      </c>
      <c r="BZ51" s="75">
        <f t="shared" si="282"/>
        <v>0</v>
      </c>
      <c r="CA51" s="71"/>
      <c r="CB51" s="68">
        <f t="shared" si="259"/>
        <v>0.24742268041237114</v>
      </c>
      <c r="CC51" s="69">
        <f t="shared" si="260"/>
        <v>0</v>
      </c>
      <c r="CD51" s="70" t="s">
        <v>174</v>
      </c>
      <c r="CE51" s="71" t="s">
        <v>175</v>
      </c>
      <c r="CF51" s="86">
        <f>+BY51</f>
        <v>24</v>
      </c>
      <c r="CG51" s="75">
        <f t="shared" si="280"/>
        <v>0</v>
      </c>
      <c r="CH51" s="71"/>
      <c r="CI51" s="68">
        <f t="shared" si="261"/>
        <v>0.24742268041237114</v>
      </c>
      <c r="CJ51" s="69">
        <f t="shared" si="262"/>
        <v>0</v>
      </c>
      <c r="CK51" s="70" t="s">
        <v>174</v>
      </c>
      <c r="CL51" s="71" t="s">
        <v>175</v>
      </c>
      <c r="CM51" s="86">
        <v>48</v>
      </c>
      <c r="CN51" s="71"/>
      <c r="CO51" s="71"/>
      <c r="CP51" s="68">
        <f t="shared" si="263"/>
        <v>0.49484536082474229</v>
      </c>
      <c r="CQ51" s="69">
        <f t="shared" si="264"/>
        <v>0</v>
      </c>
      <c r="CR51" s="70" t="s">
        <v>174</v>
      </c>
      <c r="CS51" s="71" t="s">
        <v>175</v>
      </c>
      <c r="CT51" s="86">
        <f>+CM51</f>
        <v>48</v>
      </c>
      <c r="CU51" s="75">
        <f t="shared" si="283"/>
        <v>0</v>
      </c>
      <c r="CV51" s="71"/>
      <c r="CW51" s="68">
        <f t="shared" si="265"/>
        <v>0.49484536082474229</v>
      </c>
      <c r="CX51" s="69">
        <f t="shared" si="266"/>
        <v>0</v>
      </c>
      <c r="CY51" s="70" t="s">
        <v>174</v>
      </c>
      <c r="CZ51" s="71" t="s">
        <v>175</v>
      </c>
      <c r="DA51" s="77">
        <f t="shared" si="284"/>
        <v>48</v>
      </c>
      <c r="DB51" s="75">
        <f t="shared" si="285"/>
        <v>0</v>
      </c>
      <c r="DC51" s="71"/>
      <c r="DD51" s="68">
        <f t="shared" si="267"/>
        <v>0.49484536082474229</v>
      </c>
      <c r="DE51" s="69">
        <f t="shared" si="268"/>
        <v>0</v>
      </c>
      <c r="DF51" s="70" t="s">
        <v>174</v>
      </c>
      <c r="DG51" s="71" t="s">
        <v>175</v>
      </c>
      <c r="DH51" s="77">
        <v>62</v>
      </c>
      <c r="DI51" s="71"/>
      <c r="DJ51" s="71"/>
      <c r="DK51" s="68">
        <f t="shared" si="269"/>
        <v>0.63917525773195871</v>
      </c>
      <c r="DL51" s="69">
        <f t="shared" si="270"/>
        <v>0</v>
      </c>
      <c r="DM51" s="70" t="s">
        <v>174</v>
      </c>
      <c r="DN51" s="71" t="s">
        <v>175</v>
      </c>
      <c r="DO51" s="77">
        <f>+DH51</f>
        <v>62</v>
      </c>
      <c r="DP51" s="75">
        <f t="shared" si="281"/>
        <v>0</v>
      </c>
      <c r="DQ51" s="71"/>
      <c r="DR51" s="68">
        <f t="shared" si="271"/>
        <v>0.63917525773195871</v>
      </c>
      <c r="DS51" s="69">
        <f t="shared" si="272"/>
        <v>0</v>
      </c>
      <c r="DT51" s="70" t="s">
        <v>174</v>
      </c>
      <c r="DU51" s="71" t="s">
        <v>175</v>
      </c>
      <c r="DV51" s="77">
        <f>+DO51</f>
        <v>62</v>
      </c>
      <c r="DW51" s="75">
        <f t="shared" si="278"/>
        <v>0</v>
      </c>
      <c r="DX51" s="71"/>
      <c r="DY51" s="68">
        <f t="shared" si="273"/>
        <v>0.63917525773195871</v>
      </c>
      <c r="DZ51" s="69">
        <f t="shared" si="274"/>
        <v>0</v>
      </c>
      <c r="EA51" s="70" t="s">
        <v>174</v>
      </c>
      <c r="EB51" s="71" t="s">
        <v>175</v>
      </c>
      <c r="EC51" s="77">
        <f t="shared" ref="EC51:EC53" si="287">+AV51</f>
        <v>97</v>
      </c>
      <c r="ED51" s="71"/>
      <c r="EE51" s="71"/>
      <c r="EF51" s="68">
        <f t="shared" si="275"/>
        <v>1</v>
      </c>
      <c r="EG51" s="69">
        <f t="shared" si="276"/>
        <v>0</v>
      </c>
      <c r="EH51" s="70" t="s">
        <v>174</v>
      </c>
      <c r="EI51" s="71" t="s">
        <v>175</v>
      </c>
      <c r="EJ51" s="78" t="s">
        <v>173</v>
      </c>
      <c r="EK51" s="78">
        <v>2024</v>
      </c>
      <c r="EL51" s="79" t="str">
        <f>+VLOOKUP(C51,[1]Listas_desplega!$AI$22:$AJ$44,2,0)</f>
        <v>DF_GT</v>
      </c>
      <c r="EM51" s="79" t="str">
        <f>+VLOOKUP(I51,[1]Listas_desplega!$BY$2:$BZ$7,2,0)</f>
        <v>T_5</v>
      </c>
      <c r="EN51" s="79" t="str">
        <f>+VLOOKUP(J51,[1]Listas_desplega!$BY$10:$BZ$23,2,0)</f>
        <v>T_5_C_1</v>
      </c>
      <c r="EO51" s="79" t="str">
        <f>+VLOOKUP(K51,[1]Listas_desplega!$BY$27:$BZ$54,2,0)</f>
        <v>T_5_C_1_ET_1</v>
      </c>
      <c r="EP51" s="79" t="str">
        <f>+VLOOKUP(L51,[1]Listas_desplega!$BY$57:$BZ$105,2,0)</f>
        <v>T_5_C_1_ET_1_CPT_5</v>
      </c>
      <c r="EQ51" s="80" t="str">
        <f>+VLOOKUP(M51,[1]Listas_desplega!$J$2:$K$11,2,FALSE)</f>
        <v>Eje_E_5</v>
      </c>
      <c r="ER51" s="80"/>
    </row>
    <row r="52" spans="1:148" s="81" customFormat="1" ht="15" customHeight="1" x14ac:dyDescent="0.25">
      <c r="A52" s="51" t="str">
        <f t="shared" si="18"/>
        <v>20_VPBM_2024</v>
      </c>
      <c r="B52" s="52" t="s">
        <v>152</v>
      </c>
      <c r="C52" s="53" t="s">
        <v>456</v>
      </c>
      <c r="D52" s="53" t="s">
        <v>488</v>
      </c>
      <c r="E52" s="54" t="s">
        <v>154</v>
      </c>
      <c r="F52" s="54" t="s">
        <v>155</v>
      </c>
      <c r="G52" s="55" t="s">
        <v>156</v>
      </c>
      <c r="H52" s="159" t="s">
        <v>334</v>
      </c>
      <c r="I52" s="54" t="s">
        <v>457</v>
      </c>
      <c r="J52" s="54" t="s">
        <v>458</v>
      </c>
      <c r="K52" s="90" t="s">
        <v>459</v>
      </c>
      <c r="L52" s="90" t="s">
        <v>494</v>
      </c>
      <c r="M52" s="53" t="s">
        <v>312</v>
      </c>
      <c r="N52" s="90" t="s">
        <v>483</v>
      </c>
      <c r="O52" s="60">
        <v>20</v>
      </c>
      <c r="P52" s="54" t="s">
        <v>508</v>
      </c>
      <c r="Q52" s="61" t="s">
        <v>386</v>
      </c>
      <c r="R52" s="59" t="s">
        <v>212</v>
      </c>
      <c r="S52" s="54" t="s">
        <v>509</v>
      </c>
      <c r="T52" s="60" t="s">
        <v>181</v>
      </c>
      <c r="U52" s="60" t="s">
        <v>182</v>
      </c>
      <c r="V52" s="60">
        <v>0</v>
      </c>
      <c r="W52" s="54" t="s">
        <v>510</v>
      </c>
      <c r="X52" s="60" t="s">
        <v>171</v>
      </c>
      <c r="Y52" s="52"/>
      <c r="Z52" s="61"/>
      <c r="AA52" s="61"/>
      <c r="AB52" s="61"/>
      <c r="AC52" s="61"/>
      <c r="AD52" s="61"/>
      <c r="AE52" s="61"/>
      <c r="AF52" s="61"/>
      <c r="AG52" s="61"/>
      <c r="AH52" s="60"/>
      <c r="AI52" s="60"/>
      <c r="AJ52" s="60"/>
      <c r="AK52" s="60"/>
      <c r="AL52" s="60"/>
      <c r="AM52" s="60"/>
      <c r="AN52" s="60"/>
      <c r="AO52" s="60"/>
      <c r="AP52" s="60"/>
      <c r="AQ52" s="60"/>
      <c r="AR52" s="62"/>
      <c r="AS52" s="60"/>
      <c r="AT52" s="63">
        <v>100</v>
      </c>
      <c r="AU52" s="63">
        <v>100</v>
      </c>
      <c r="AV52" s="63">
        <v>100</v>
      </c>
      <c r="AW52" s="63">
        <v>100</v>
      </c>
      <c r="AX52" s="63">
        <v>100</v>
      </c>
      <c r="AY52" s="63">
        <v>100</v>
      </c>
      <c r="AZ52" s="60"/>
      <c r="BA52" s="60"/>
      <c r="BB52" s="60"/>
      <c r="BC52" s="64"/>
      <c r="BD52" s="77">
        <v>0</v>
      </c>
      <c r="BE52" s="170"/>
      <c r="BF52" s="173" t="s">
        <v>511</v>
      </c>
      <c r="BG52" s="68">
        <f t="shared" si="253"/>
        <v>0</v>
      </c>
      <c r="BH52" s="69">
        <f t="shared" si="254"/>
        <v>0</v>
      </c>
      <c r="BI52" s="70" t="s">
        <v>205</v>
      </c>
      <c r="BJ52" s="130" t="s">
        <v>512</v>
      </c>
      <c r="BK52" s="86">
        <v>0</v>
      </c>
      <c r="BL52" s="75">
        <f>IF(BI52="SI",BE52,0)</f>
        <v>0</v>
      </c>
      <c r="BM52" s="67"/>
      <c r="BN52" s="68">
        <f t="shared" si="255"/>
        <v>0</v>
      </c>
      <c r="BO52" s="69">
        <f t="shared" si="256"/>
        <v>0</v>
      </c>
      <c r="BP52" s="70" t="s">
        <v>205</v>
      </c>
      <c r="BQ52" s="174" t="s">
        <v>478</v>
      </c>
      <c r="BR52" s="148">
        <v>10</v>
      </c>
      <c r="BS52" s="71"/>
      <c r="BT52" s="67"/>
      <c r="BU52" s="68">
        <f t="shared" si="257"/>
        <v>0.1</v>
      </c>
      <c r="BV52" s="69">
        <f t="shared" si="286"/>
        <v>0</v>
      </c>
      <c r="BW52" s="70" t="s">
        <v>205</v>
      </c>
      <c r="BX52" s="67" t="s">
        <v>479</v>
      </c>
      <c r="BY52" s="86">
        <f>+BR52</f>
        <v>10</v>
      </c>
      <c r="BZ52" s="75">
        <f t="shared" si="282"/>
        <v>0</v>
      </c>
      <c r="CA52" s="71"/>
      <c r="CB52" s="68">
        <f t="shared" si="259"/>
        <v>0.1</v>
      </c>
      <c r="CC52" s="69">
        <f t="shared" si="260"/>
        <v>0</v>
      </c>
      <c r="CD52" s="70" t="s">
        <v>174</v>
      </c>
      <c r="CE52" s="71" t="s">
        <v>175</v>
      </c>
      <c r="CF52" s="86">
        <f>+BY52</f>
        <v>10</v>
      </c>
      <c r="CG52" s="75">
        <f t="shared" si="280"/>
        <v>0</v>
      </c>
      <c r="CH52" s="71"/>
      <c r="CI52" s="68">
        <f t="shared" si="261"/>
        <v>0.1</v>
      </c>
      <c r="CJ52" s="69">
        <f t="shared" si="262"/>
        <v>0</v>
      </c>
      <c r="CK52" s="70" t="s">
        <v>174</v>
      </c>
      <c r="CL52" s="71" t="s">
        <v>175</v>
      </c>
      <c r="CM52" s="86">
        <v>40</v>
      </c>
      <c r="CN52" s="71"/>
      <c r="CO52" s="71"/>
      <c r="CP52" s="68">
        <f t="shared" si="263"/>
        <v>0.4</v>
      </c>
      <c r="CQ52" s="69">
        <f t="shared" si="264"/>
        <v>0</v>
      </c>
      <c r="CR52" s="70" t="s">
        <v>174</v>
      </c>
      <c r="CS52" s="71" t="s">
        <v>175</v>
      </c>
      <c r="CT52" s="86">
        <f>+CM52</f>
        <v>40</v>
      </c>
      <c r="CU52" s="75">
        <f t="shared" si="283"/>
        <v>0</v>
      </c>
      <c r="CV52" s="71"/>
      <c r="CW52" s="68">
        <f t="shared" si="265"/>
        <v>0.4</v>
      </c>
      <c r="CX52" s="69">
        <f t="shared" si="266"/>
        <v>0</v>
      </c>
      <c r="CY52" s="70" t="s">
        <v>174</v>
      </c>
      <c r="CZ52" s="71" t="s">
        <v>175</v>
      </c>
      <c r="DA52" s="77">
        <f t="shared" si="284"/>
        <v>40</v>
      </c>
      <c r="DB52" s="75">
        <f t="shared" si="285"/>
        <v>0</v>
      </c>
      <c r="DC52" s="71"/>
      <c r="DD52" s="68">
        <f t="shared" si="267"/>
        <v>0.4</v>
      </c>
      <c r="DE52" s="69">
        <f t="shared" si="268"/>
        <v>0</v>
      </c>
      <c r="DF52" s="70" t="s">
        <v>174</v>
      </c>
      <c r="DG52" s="71" t="s">
        <v>175</v>
      </c>
      <c r="DH52" s="77">
        <v>50</v>
      </c>
      <c r="DI52" s="71"/>
      <c r="DJ52" s="71"/>
      <c r="DK52" s="68">
        <f t="shared" si="269"/>
        <v>0.5</v>
      </c>
      <c r="DL52" s="69">
        <f t="shared" si="270"/>
        <v>0</v>
      </c>
      <c r="DM52" s="70" t="s">
        <v>174</v>
      </c>
      <c r="DN52" s="71" t="s">
        <v>175</v>
      </c>
      <c r="DO52" s="77">
        <f>+DH52</f>
        <v>50</v>
      </c>
      <c r="DP52" s="75">
        <f t="shared" si="281"/>
        <v>0</v>
      </c>
      <c r="DQ52" s="71"/>
      <c r="DR52" s="68">
        <f t="shared" si="271"/>
        <v>0.5</v>
      </c>
      <c r="DS52" s="69">
        <f t="shared" si="272"/>
        <v>0</v>
      </c>
      <c r="DT52" s="70" t="s">
        <v>174</v>
      </c>
      <c r="DU52" s="71" t="s">
        <v>175</v>
      </c>
      <c r="DV52" s="77">
        <f>+DO52</f>
        <v>50</v>
      </c>
      <c r="DW52" s="75">
        <f t="shared" si="278"/>
        <v>0</v>
      </c>
      <c r="DX52" s="71"/>
      <c r="DY52" s="68">
        <f t="shared" si="273"/>
        <v>0.5</v>
      </c>
      <c r="DZ52" s="69">
        <f t="shared" si="274"/>
        <v>0</v>
      </c>
      <c r="EA52" s="70" t="s">
        <v>174</v>
      </c>
      <c r="EB52" s="71" t="s">
        <v>175</v>
      </c>
      <c r="EC52" s="77">
        <f t="shared" si="287"/>
        <v>100</v>
      </c>
      <c r="ED52" s="71"/>
      <c r="EE52" s="71"/>
      <c r="EF52" s="68">
        <f t="shared" si="275"/>
        <v>1</v>
      </c>
      <c r="EG52" s="69">
        <f t="shared" si="276"/>
        <v>0</v>
      </c>
      <c r="EH52" s="70" t="s">
        <v>174</v>
      </c>
      <c r="EI52" s="71" t="s">
        <v>175</v>
      </c>
      <c r="EJ52" s="80" t="s">
        <v>173</v>
      </c>
      <c r="EK52" s="78">
        <v>2024</v>
      </c>
      <c r="EL52" s="79" t="str">
        <f>+VLOOKUP(C52,[1]Listas_desplega!$AI$22:$AJ$44,2,0)</f>
        <v>DF_GT</v>
      </c>
      <c r="EM52" s="79" t="str">
        <f>+VLOOKUP(I52,[1]Listas_desplega!$BY$2:$BZ$7,2,0)</f>
        <v>T_5</v>
      </c>
      <c r="EN52" s="79" t="str">
        <f>+VLOOKUP(J52,[1]Listas_desplega!$BY$10:$BZ$23,2,0)</f>
        <v>T_5_C_1</v>
      </c>
      <c r="EO52" s="79" t="str">
        <f>+VLOOKUP(K52,[1]Listas_desplega!$BY$27:$BZ$54,2,0)</f>
        <v>T_5_C_1_ET_1</v>
      </c>
      <c r="EP52" s="79" t="str">
        <f>+VLOOKUP(L52,[1]Listas_desplega!$BY$57:$BZ$105,2,0)</f>
        <v>T_5_C_1_ET_1_CPT_5</v>
      </c>
      <c r="EQ52" s="80" t="str">
        <f>+VLOOKUP(M52,[1]Listas_desplega!$J$2:$K$11,2,FALSE)</f>
        <v>Eje_E_5</v>
      </c>
      <c r="ER52" s="80"/>
    </row>
    <row r="53" spans="1:148" s="81" customFormat="1" ht="15" customHeight="1" x14ac:dyDescent="0.25">
      <c r="A53" s="51" t="str">
        <f t="shared" si="18"/>
        <v>21_VPBM_2024</v>
      </c>
      <c r="B53" s="52" t="s">
        <v>152</v>
      </c>
      <c r="C53" s="53" t="s">
        <v>456</v>
      </c>
      <c r="D53" s="53" t="s">
        <v>488</v>
      </c>
      <c r="E53" s="54" t="s">
        <v>154</v>
      </c>
      <c r="F53" s="54" t="s">
        <v>155</v>
      </c>
      <c r="G53" s="55" t="s">
        <v>156</v>
      </c>
      <c r="H53" s="159" t="s">
        <v>334</v>
      </c>
      <c r="I53" s="54" t="s">
        <v>158</v>
      </c>
      <c r="J53" s="54" t="s">
        <v>159</v>
      </c>
      <c r="K53" s="90" t="s">
        <v>160</v>
      </c>
      <c r="L53" s="165"/>
      <c r="M53" s="167"/>
      <c r="N53" s="165"/>
      <c r="O53" s="60">
        <v>21</v>
      </c>
      <c r="P53" s="54" t="s">
        <v>513</v>
      </c>
      <c r="Q53" s="61" t="s">
        <v>165</v>
      </c>
      <c r="R53" s="59" t="s">
        <v>212</v>
      </c>
      <c r="S53" s="54" t="s">
        <v>514</v>
      </c>
      <c r="T53" s="60" t="s">
        <v>181</v>
      </c>
      <c r="U53" s="60" t="s">
        <v>193</v>
      </c>
      <c r="V53" s="60">
        <v>0</v>
      </c>
      <c r="W53" s="54" t="s">
        <v>515</v>
      </c>
      <c r="X53" s="60" t="s">
        <v>171</v>
      </c>
      <c r="Y53" s="52"/>
      <c r="Z53" s="61"/>
      <c r="AA53" s="61"/>
      <c r="AB53" s="61"/>
      <c r="AC53" s="61"/>
      <c r="AD53" s="61"/>
      <c r="AE53" s="61"/>
      <c r="AF53" s="61"/>
      <c r="AG53" s="61"/>
      <c r="AH53" s="60"/>
      <c r="AI53" s="60"/>
      <c r="AJ53" s="60"/>
      <c r="AK53" s="60"/>
      <c r="AL53" s="60"/>
      <c r="AM53" s="60"/>
      <c r="AN53" s="60"/>
      <c r="AO53" s="60"/>
      <c r="AP53" s="60"/>
      <c r="AQ53" s="60"/>
      <c r="AR53" s="62"/>
      <c r="AS53" s="60"/>
      <c r="AT53" s="63">
        <v>0</v>
      </c>
      <c r="AU53" s="63">
        <v>40</v>
      </c>
      <c r="AV53" s="63">
        <v>20</v>
      </c>
      <c r="AW53" s="63">
        <v>20</v>
      </c>
      <c r="AX53" s="63">
        <v>20</v>
      </c>
      <c r="AY53" s="63">
        <v>100</v>
      </c>
      <c r="AZ53" s="60"/>
      <c r="BA53" s="60"/>
      <c r="BB53" s="60"/>
      <c r="BC53" s="64"/>
      <c r="BD53" s="76">
        <v>0</v>
      </c>
      <c r="BE53" s="168"/>
      <c r="BF53" s="67"/>
      <c r="BG53" s="68">
        <f t="shared" si="253"/>
        <v>0</v>
      </c>
      <c r="BH53" s="69">
        <f t="shared" si="254"/>
        <v>0</v>
      </c>
      <c r="BI53" s="70" t="s">
        <v>174</v>
      </c>
      <c r="BJ53" s="67" t="s">
        <v>175</v>
      </c>
      <c r="BK53" s="76"/>
      <c r="BL53" s="75">
        <f t="shared" ref="BL53:BL63" si="288">IF(BI53="SI",BE53,0)</f>
        <v>0</v>
      </c>
      <c r="BM53" s="71"/>
      <c r="BN53" s="68">
        <f t="shared" si="255"/>
        <v>0</v>
      </c>
      <c r="BO53" s="69">
        <f t="shared" si="256"/>
        <v>0</v>
      </c>
      <c r="BP53" s="70" t="s">
        <v>174</v>
      </c>
      <c r="BQ53" s="71" t="s">
        <v>175</v>
      </c>
      <c r="BR53" s="76"/>
      <c r="BS53" s="133">
        <v>0</v>
      </c>
      <c r="BT53" s="67"/>
      <c r="BU53" s="68">
        <f t="shared" si="257"/>
        <v>0</v>
      </c>
      <c r="BV53" s="69">
        <f t="shared" si="286"/>
        <v>0</v>
      </c>
      <c r="BW53" s="70" t="s">
        <v>174</v>
      </c>
      <c r="BX53" s="67" t="s">
        <v>175</v>
      </c>
      <c r="BY53" s="86">
        <v>0</v>
      </c>
      <c r="BZ53" s="75">
        <f>IF(BW53="SI",BS53,0)</f>
        <v>0</v>
      </c>
      <c r="CA53" s="71"/>
      <c r="CB53" s="68">
        <f t="shared" si="259"/>
        <v>0</v>
      </c>
      <c r="CC53" s="69">
        <f t="shared" si="260"/>
        <v>0</v>
      </c>
      <c r="CD53" s="70" t="s">
        <v>174</v>
      </c>
      <c r="CE53" s="71" t="s">
        <v>175</v>
      </c>
      <c r="CF53" s="86">
        <v>0</v>
      </c>
      <c r="CG53" s="75">
        <f t="shared" si="280"/>
        <v>0</v>
      </c>
      <c r="CH53" s="71"/>
      <c r="CI53" s="68">
        <f t="shared" si="261"/>
        <v>0</v>
      </c>
      <c r="CJ53" s="69">
        <f t="shared" si="262"/>
        <v>0</v>
      </c>
      <c r="CK53" s="70" t="s">
        <v>174</v>
      </c>
      <c r="CL53" s="71" t="s">
        <v>175</v>
      </c>
      <c r="CM53" s="168"/>
      <c r="CN53" s="75">
        <f>IF(CK53="SI",CG53,0)</f>
        <v>0</v>
      </c>
      <c r="CO53" s="71"/>
      <c r="CP53" s="68">
        <f t="shared" si="263"/>
        <v>0</v>
      </c>
      <c r="CQ53" s="69">
        <f t="shared" si="264"/>
        <v>0</v>
      </c>
      <c r="CR53" s="70" t="s">
        <v>174</v>
      </c>
      <c r="CS53" s="71" t="s">
        <v>175</v>
      </c>
      <c r="CT53" s="148"/>
      <c r="CU53" s="75">
        <f>IF(CR53="SI",CN53,0)</f>
        <v>0</v>
      </c>
      <c r="CV53" s="71"/>
      <c r="CW53" s="68">
        <f t="shared" si="265"/>
        <v>0</v>
      </c>
      <c r="CX53" s="69">
        <f t="shared" si="266"/>
        <v>0</v>
      </c>
      <c r="CY53" s="70" t="s">
        <v>174</v>
      </c>
      <c r="CZ53" s="71" t="s">
        <v>175</v>
      </c>
      <c r="DA53" s="77">
        <f t="shared" si="284"/>
        <v>0</v>
      </c>
      <c r="DB53" s="75">
        <f>IF(CY53="SI",CU53,0)</f>
        <v>0</v>
      </c>
      <c r="DC53" s="71"/>
      <c r="DD53" s="68">
        <f t="shared" si="267"/>
        <v>0</v>
      </c>
      <c r="DE53" s="69">
        <f t="shared" si="268"/>
        <v>0</v>
      </c>
      <c r="DF53" s="70" t="s">
        <v>174</v>
      </c>
      <c r="DG53" s="71" t="s">
        <v>175</v>
      </c>
      <c r="DH53" s="169"/>
      <c r="DI53" s="75">
        <f>IF(DF53="SI",DB53,0)</f>
        <v>0</v>
      </c>
      <c r="DJ53" s="71"/>
      <c r="DK53" s="68">
        <f t="shared" si="269"/>
        <v>0</v>
      </c>
      <c r="DL53" s="69">
        <f t="shared" si="270"/>
        <v>0</v>
      </c>
      <c r="DM53" s="70" t="s">
        <v>174</v>
      </c>
      <c r="DN53" s="71" t="s">
        <v>175</v>
      </c>
      <c r="DO53" s="169"/>
      <c r="DP53" s="75">
        <f t="shared" si="281"/>
        <v>0</v>
      </c>
      <c r="DQ53" s="71"/>
      <c r="DR53" s="68">
        <f t="shared" si="271"/>
        <v>0</v>
      </c>
      <c r="DS53" s="69">
        <f t="shared" si="272"/>
        <v>0</v>
      </c>
      <c r="DT53" s="70" t="s">
        <v>174</v>
      </c>
      <c r="DU53" s="71" t="s">
        <v>175</v>
      </c>
      <c r="DV53" s="98"/>
      <c r="DW53" s="75">
        <f t="shared" si="278"/>
        <v>0</v>
      </c>
      <c r="DX53" s="71"/>
      <c r="DY53" s="68">
        <f t="shared" si="273"/>
        <v>0</v>
      </c>
      <c r="DZ53" s="69">
        <f t="shared" si="274"/>
        <v>0</v>
      </c>
      <c r="EA53" s="70" t="s">
        <v>174</v>
      </c>
      <c r="EB53" s="71" t="s">
        <v>175</v>
      </c>
      <c r="EC53" s="77">
        <f t="shared" si="287"/>
        <v>20</v>
      </c>
      <c r="ED53" s="88"/>
      <c r="EE53" s="71"/>
      <c r="EF53" s="68">
        <f t="shared" si="275"/>
        <v>1</v>
      </c>
      <c r="EG53" s="69">
        <f t="shared" si="276"/>
        <v>0</v>
      </c>
      <c r="EH53" s="70" t="s">
        <v>174</v>
      </c>
      <c r="EI53" s="71" t="s">
        <v>175</v>
      </c>
      <c r="EJ53" s="80" t="s">
        <v>173</v>
      </c>
      <c r="EK53" s="78">
        <v>2024</v>
      </c>
      <c r="EL53" s="79" t="str">
        <f>+VLOOKUP(C53,[1]Listas_desplega!$AI$22:$AJ$44,2,0)</f>
        <v>DF_GT</v>
      </c>
      <c r="EM53" s="79" t="str">
        <f>+VLOOKUP(I53,[1]Listas_desplega!$BY$2:$BZ$7,2,0)</f>
        <v>T_2</v>
      </c>
      <c r="EN53" s="79" t="str">
        <f>+VLOOKUP(J53,[1]Listas_desplega!$BY$10:$BZ$23,2,0)</f>
        <v>T_2_C_2</v>
      </c>
      <c r="EO53" s="79" t="str">
        <f>+VLOOKUP(K53,[1]Listas_desplega!$BY$27:$BZ$54,2,0)</f>
        <v>T_2_C_2_ET_1</v>
      </c>
      <c r="EP53" s="79" t="e">
        <f>+VLOOKUP(L53,[1]Listas_desplega!$BY$57:$BZ$105,2,0)</f>
        <v>#N/A</v>
      </c>
      <c r="EQ53" s="80" t="e">
        <f>+VLOOKUP(M53,[1]Listas_desplega!$J$2:$K$11,2,FALSE)</f>
        <v>#N/A</v>
      </c>
      <c r="ER53" s="80"/>
    </row>
    <row r="54" spans="1:148" s="81" customFormat="1" ht="15" customHeight="1" x14ac:dyDescent="0.25">
      <c r="A54" s="51" t="str">
        <f t="shared" si="18"/>
        <v>22_VPBM_2024</v>
      </c>
      <c r="B54" s="52" t="s">
        <v>152</v>
      </c>
      <c r="C54" s="53" t="s">
        <v>456</v>
      </c>
      <c r="D54" s="53" t="s">
        <v>516</v>
      </c>
      <c r="E54" s="54" t="s">
        <v>154</v>
      </c>
      <c r="F54" s="54" t="s">
        <v>155</v>
      </c>
      <c r="G54" s="55" t="s">
        <v>156</v>
      </c>
      <c r="H54" s="159" t="s">
        <v>334</v>
      </c>
      <c r="I54" s="54" t="s">
        <v>457</v>
      </c>
      <c r="J54" s="54" t="s">
        <v>458</v>
      </c>
      <c r="K54" s="90" t="s">
        <v>459</v>
      </c>
      <c r="L54" s="90" t="s">
        <v>460</v>
      </c>
      <c r="M54" s="53" t="s">
        <v>312</v>
      </c>
      <c r="N54" s="90" t="s">
        <v>483</v>
      </c>
      <c r="O54" s="60">
        <v>22</v>
      </c>
      <c r="P54" s="54" t="s">
        <v>517</v>
      </c>
      <c r="Q54" s="61" t="s">
        <v>165</v>
      </c>
      <c r="R54" s="61" t="s">
        <v>387</v>
      </c>
      <c r="S54" s="54" t="s">
        <v>518</v>
      </c>
      <c r="T54" s="60" t="s">
        <v>168</v>
      </c>
      <c r="U54" s="60" t="s">
        <v>182</v>
      </c>
      <c r="V54" s="60">
        <v>0</v>
      </c>
      <c r="W54" s="54" t="s">
        <v>519</v>
      </c>
      <c r="X54" s="60" t="s">
        <v>171</v>
      </c>
      <c r="Y54" s="52"/>
      <c r="Z54" s="61"/>
      <c r="AA54" s="61"/>
      <c r="AB54" s="61"/>
      <c r="AC54" s="61"/>
      <c r="AD54" s="61"/>
      <c r="AE54" s="61"/>
      <c r="AF54" s="61"/>
      <c r="AG54" s="61"/>
      <c r="AH54" s="60"/>
      <c r="AI54" s="60"/>
      <c r="AJ54" s="60"/>
      <c r="AK54" s="60"/>
      <c r="AL54" s="60"/>
      <c r="AM54" s="60"/>
      <c r="AN54" s="60"/>
      <c r="AO54" s="60"/>
      <c r="AP54" s="60"/>
      <c r="AQ54" s="60"/>
      <c r="AR54" s="62"/>
      <c r="AS54" s="60"/>
      <c r="AT54" s="63">
        <v>96</v>
      </c>
      <c r="AU54" s="63">
        <v>96</v>
      </c>
      <c r="AV54" s="63">
        <v>96</v>
      </c>
      <c r="AW54" s="63">
        <v>96</v>
      </c>
      <c r="AX54" s="63">
        <v>96</v>
      </c>
      <c r="AY54" s="63">
        <v>96</v>
      </c>
      <c r="AZ54" s="60"/>
      <c r="BA54" s="60"/>
      <c r="BB54" s="60"/>
      <c r="BC54" s="64"/>
      <c r="BD54" s="76">
        <v>0</v>
      </c>
      <c r="BE54" s="98"/>
      <c r="BF54" s="67" t="s">
        <v>520</v>
      </c>
      <c r="BG54" s="68">
        <f t="shared" si="253"/>
        <v>0</v>
      </c>
      <c r="BH54" s="69">
        <f t="shared" si="254"/>
        <v>0</v>
      </c>
      <c r="BI54" s="70" t="s">
        <v>174</v>
      </c>
      <c r="BJ54" s="172" t="s">
        <v>499</v>
      </c>
      <c r="BK54" s="76">
        <v>0</v>
      </c>
      <c r="BL54" s="75">
        <f t="shared" si="288"/>
        <v>0</v>
      </c>
      <c r="BM54" s="71"/>
      <c r="BN54" s="68">
        <f t="shared" si="255"/>
        <v>0</v>
      </c>
      <c r="BO54" s="69">
        <f t="shared" si="256"/>
        <v>0</v>
      </c>
      <c r="BP54" s="70" t="s">
        <v>174</v>
      </c>
      <c r="BQ54" s="172" t="s">
        <v>500</v>
      </c>
      <c r="BR54" s="175">
        <v>26</v>
      </c>
      <c r="BS54" s="85">
        <v>26</v>
      </c>
      <c r="BT54" s="67" t="s">
        <v>521</v>
      </c>
      <c r="BU54" s="68">
        <f t="shared" si="257"/>
        <v>0.27083333333333331</v>
      </c>
      <c r="BV54" s="69">
        <f t="shared" si="286"/>
        <v>0.27083333333333331</v>
      </c>
      <c r="BW54" s="70" t="s">
        <v>186</v>
      </c>
      <c r="BX54" s="67" t="s">
        <v>522</v>
      </c>
      <c r="BY54" s="86">
        <f>+BR54</f>
        <v>26</v>
      </c>
      <c r="BZ54" s="75">
        <f t="shared" ref="BZ54:BZ57" si="289">IF(BW54="SI",BR54,0)</f>
        <v>26</v>
      </c>
      <c r="CA54" s="71"/>
      <c r="CB54" s="68">
        <f t="shared" si="259"/>
        <v>0.27083333333333331</v>
      </c>
      <c r="CC54" s="69">
        <f t="shared" si="260"/>
        <v>0</v>
      </c>
      <c r="CD54" s="70" t="s">
        <v>174</v>
      </c>
      <c r="CE54" s="71" t="s">
        <v>175</v>
      </c>
      <c r="CF54" s="86">
        <f>+BY54</f>
        <v>26</v>
      </c>
      <c r="CG54" s="75">
        <f t="shared" si="280"/>
        <v>0</v>
      </c>
      <c r="CH54" s="71"/>
      <c r="CI54" s="68">
        <f t="shared" si="261"/>
        <v>0.27083333333333331</v>
      </c>
      <c r="CJ54" s="69">
        <f t="shared" si="262"/>
        <v>0</v>
      </c>
      <c r="CK54" s="70" t="s">
        <v>174</v>
      </c>
      <c r="CL54" s="71" t="s">
        <v>175</v>
      </c>
      <c r="CM54" s="86"/>
      <c r="CN54" s="71"/>
      <c r="CO54" s="71"/>
      <c r="CP54" s="68">
        <f t="shared" si="263"/>
        <v>0</v>
      </c>
      <c r="CQ54" s="69">
        <f t="shared" si="264"/>
        <v>0</v>
      </c>
      <c r="CR54" s="70" t="s">
        <v>174</v>
      </c>
      <c r="CS54" s="71" t="s">
        <v>175</v>
      </c>
      <c r="CT54" s="86">
        <f>+CM54</f>
        <v>0</v>
      </c>
      <c r="CU54" s="75">
        <f t="shared" ref="CU54:CU57" si="290">IF(CR54="SI",CN54,0)</f>
        <v>0</v>
      </c>
      <c r="CV54" s="71"/>
      <c r="CW54" s="68">
        <f t="shared" si="265"/>
        <v>0</v>
      </c>
      <c r="CX54" s="69">
        <f t="shared" si="266"/>
        <v>0</v>
      </c>
      <c r="CY54" s="70" t="s">
        <v>174</v>
      </c>
      <c r="CZ54" s="71" t="s">
        <v>175</v>
      </c>
      <c r="DA54" s="77">
        <f t="shared" si="284"/>
        <v>0</v>
      </c>
      <c r="DB54" s="75">
        <f t="shared" ref="DB54:DB57" si="291">IF(CY54="SI",CU54,0)</f>
        <v>0</v>
      </c>
      <c r="DC54" s="71"/>
      <c r="DD54" s="68">
        <f t="shared" si="267"/>
        <v>0</v>
      </c>
      <c r="DE54" s="69">
        <f t="shared" si="268"/>
        <v>0</v>
      </c>
      <c r="DF54" s="70" t="s">
        <v>174</v>
      </c>
      <c r="DG54" s="71" t="s">
        <v>175</v>
      </c>
      <c r="DH54" s="77"/>
      <c r="DI54" s="71"/>
      <c r="DJ54" s="71"/>
      <c r="DK54" s="68">
        <f t="shared" si="269"/>
        <v>0</v>
      </c>
      <c r="DL54" s="69">
        <f t="shared" si="270"/>
        <v>0</v>
      </c>
      <c r="DM54" s="70" t="s">
        <v>174</v>
      </c>
      <c r="DN54" s="71" t="s">
        <v>175</v>
      </c>
      <c r="DO54" s="77">
        <f>+DH54</f>
        <v>0</v>
      </c>
      <c r="DP54" s="75">
        <f t="shared" si="281"/>
        <v>0</v>
      </c>
      <c r="DQ54" s="71"/>
      <c r="DR54" s="68">
        <f t="shared" si="271"/>
        <v>0</v>
      </c>
      <c r="DS54" s="69">
        <f t="shared" si="272"/>
        <v>0</v>
      </c>
      <c r="DT54" s="70" t="s">
        <v>174</v>
      </c>
      <c r="DU54" s="71" t="s">
        <v>175</v>
      </c>
      <c r="DV54" s="77">
        <f>+DO54</f>
        <v>0</v>
      </c>
      <c r="DW54" s="75">
        <f t="shared" si="278"/>
        <v>0</v>
      </c>
      <c r="DX54" s="71"/>
      <c r="DY54" s="68">
        <f t="shared" si="273"/>
        <v>0</v>
      </c>
      <c r="DZ54" s="69">
        <f t="shared" si="274"/>
        <v>0</v>
      </c>
      <c r="EA54" s="70" t="s">
        <v>174</v>
      </c>
      <c r="EB54" s="71" t="s">
        <v>175</v>
      </c>
      <c r="EC54" s="77">
        <f>+AV54</f>
        <v>96</v>
      </c>
      <c r="ED54" s="71"/>
      <c r="EE54" s="71"/>
      <c r="EF54" s="68">
        <f t="shared" si="275"/>
        <v>1</v>
      </c>
      <c r="EG54" s="69">
        <f t="shared" si="276"/>
        <v>0</v>
      </c>
      <c r="EH54" s="70" t="s">
        <v>174</v>
      </c>
      <c r="EI54" s="71" t="s">
        <v>175</v>
      </c>
      <c r="EJ54" s="78" t="s">
        <v>173</v>
      </c>
      <c r="EK54" s="78">
        <v>2024</v>
      </c>
      <c r="EL54" s="79" t="str">
        <f>+VLOOKUP(C54,[1]Listas_desplega!$AI$22:$AJ$44,2,0)</f>
        <v>DF_GT</v>
      </c>
      <c r="EM54" s="79" t="str">
        <f>+VLOOKUP(I54,[1]Listas_desplega!$BY$2:$BZ$7,2,0)</f>
        <v>T_5</v>
      </c>
      <c r="EN54" s="79" t="str">
        <f>+VLOOKUP(J55,[1]Listas_desplega!$BY$10:$BZ$23,2,0)</f>
        <v>T_5_C_1</v>
      </c>
      <c r="EO54" s="79" t="str">
        <f>+VLOOKUP(K54,[1]Listas_desplega!$BY$27:$BZ$54,2,0)</f>
        <v>T_5_C_1_ET_1</v>
      </c>
      <c r="EP54" s="79" t="str">
        <f>+VLOOKUP(L54,[1]Listas_desplega!$BY$57:$BZ$105,2,0)</f>
        <v>T_5_C_1_ET_1_CPT_2</v>
      </c>
      <c r="EQ54" s="80" t="str">
        <f>+VLOOKUP(M54,[1]Listas_desplega!$J$2:$K$11,2,FALSE)</f>
        <v>Eje_E_5</v>
      </c>
      <c r="ER54" s="80"/>
    </row>
    <row r="55" spans="1:148" s="81" customFormat="1" ht="15" customHeight="1" x14ac:dyDescent="0.25">
      <c r="A55" s="51" t="str">
        <f t="shared" si="18"/>
        <v>23_VPBM_2024</v>
      </c>
      <c r="B55" s="52" t="s">
        <v>152</v>
      </c>
      <c r="C55" s="53" t="s">
        <v>456</v>
      </c>
      <c r="D55" s="53" t="s">
        <v>523</v>
      </c>
      <c r="E55" s="54" t="s">
        <v>154</v>
      </c>
      <c r="F55" s="54" t="s">
        <v>155</v>
      </c>
      <c r="G55" s="55" t="s">
        <v>156</v>
      </c>
      <c r="H55" s="159" t="s">
        <v>334</v>
      </c>
      <c r="I55" s="54" t="s">
        <v>457</v>
      </c>
      <c r="J55" s="54" t="s">
        <v>458</v>
      </c>
      <c r="K55" s="90" t="s">
        <v>459</v>
      </c>
      <c r="L55" s="90" t="s">
        <v>460</v>
      </c>
      <c r="M55" s="53" t="s">
        <v>312</v>
      </c>
      <c r="N55" s="90" t="s">
        <v>483</v>
      </c>
      <c r="O55" s="60">
        <v>23</v>
      </c>
      <c r="P55" s="54" t="s">
        <v>524</v>
      </c>
      <c r="Q55" s="61" t="s">
        <v>165</v>
      </c>
      <c r="R55" s="61" t="s">
        <v>387</v>
      </c>
      <c r="S55" s="54" t="s">
        <v>525</v>
      </c>
      <c r="T55" s="60" t="s">
        <v>168</v>
      </c>
      <c r="U55" s="60" t="s">
        <v>182</v>
      </c>
      <c r="V55" s="60">
        <v>0</v>
      </c>
      <c r="W55" s="54" t="s">
        <v>526</v>
      </c>
      <c r="X55" s="60" t="s">
        <v>171</v>
      </c>
      <c r="Y55" s="52"/>
      <c r="Z55" s="61"/>
      <c r="AA55" s="61"/>
      <c r="AB55" s="61"/>
      <c r="AC55" s="61"/>
      <c r="AD55" s="61"/>
      <c r="AE55" s="61"/>
      <c r="AF55" s="61"/>
      <c r="AG55" s="61"/>
      <c r="AH55" s="60"/>
      <c r="AI55" s="60"/>
      <c r="AJ55" s="60"/>
      <c r="AK55" s="60"/>
      <c r="AL55" s="60"/>
      <c r="AM55" s="60"/>
      <c r="AN55" s="60"/>
      <c r="AO55" s="60"/>
      <c r="AP55" s="60"/>
      <c r="AQ55" s="60"/>
      <c r="AR55" s="62"/>
      <c r="AS55" s="60"/>
      <c r="AT55" s="63">
        <v>0</v>
      </c>
      <c r="AU55" s="63">
        <v>96</v>
      </c>
      <c r="AV55" s="63">
        <v>97</v>
      </c>
      <c r="AW55" s="63">
        <v>97</v>
      </c>
      <c r="AX55" s="63">
        <v>97</v>
      </c>
      <c r="AY55" s="63">
        <v>97</v>
      </c>
      <c r="AZ55" s="60"/>
      <c r="BA55" s="60"/>
      <c r="BB55" s="60"/>
      <c r="BC55" s="64"/>
      <c r="BD55" s="76">
        <v>0</v>
      </c>
      <c r="BE55" s="98"/>
      <c r="BF55" s="67" t="s">
        <v>527</v>
      </c>
      <c r="BG55" s="68">
        <f t="shared" si="253"/>
        <v>0</v>
      </c>
      <c r="BH55" s="69">
        <f t="shared" si="254"/>
        <v>0</v>
      </c>
      <c r="BI55" s="70" t="s">
        <v>174</v>
      </c>
      <c r="BJ55" s="172" t="s">
        <v>499</v>
      </c>
      <c r="BK55" s="76">
        <v>0</v>
      </c>
      <c r="BL55" s="75">
        <f t="shared" si="288"/>
        <v>0</v>
      </c>
      <c r="BM55" s="67" t="s">
        <v>528</v>
      </c>
      <c r="BN55" s="68">
        <f t="shared" si="255"/>
        <v>0</v>
      </c>
      <c r="BO55" s="69">
        <f t="shared" si="256"/>
        <v>0</v>
      </c>
      <c r="BP55" s="70" t="s">
        <v>174</v>
      </c>
      <c r="BQ55" s="172" t="s">
        <v>500</v>
      </c>
      <c r="BR55" s="86">
        <v>24</v>
      </c>
      <c r="BS55" s="85"/>
      <c r="BT55" s="67" t="s">
        <v>529</v>
      </c>
      <c r="BU55" s="68">
        <f t="shared" si="257"/>
        <v>0.24742268041237114</v>
      </c>
      <c r="BV55" s="69">
        <f t="shared" si="286"/>
        <v>0</v>
      </c>
      <c r="BW55" s="70" t="s">
        <v>205</v>
      </c>
      <c r="BX55" s="67" t="s">
        <v>530</v>
      </c>
      <c r="BY55" s="86">
        <f>+BR55</f>
        <v>24</v>
      </c>
      <c r="BZ55" s="75">
        <f t="shared" si="289"/>
        <v>0</v>
      </c>
      <c r="CA55" s="71"/>
      <c r="CB55" s="68">
        <f t="shared" si="259"/>
        <v>0.24742268041237114</v>
      </c>
      <c r="CC55" s="69">
        <f t="shared" si="260"/>
        <v>0</v>
      </c>
      <c r="CD55" s="70" t="s">
        <v>174</v>
      </c>
      <c r="CE55" s="71" t="s">
        <v>175</v>
      </c>
      <c r="CF55" s="86">
        <f>+BY55</f>
        <v>24</v>
      </c>
      <c r="CG55" s="75">
        <f t="shared" si="280"/>
        <v>0</v>
      </c>
      <c r="CH55" s="71"/>
      <c r="CI55" s="68">
        <f t="shared" si="261"/>
        <v>0.24742268041237114</v>
      </c>
      <c r="CJ55" s="69">
        <f t="shared" si="262"/>
        <v>0</v>
      </c>
      <c r="CK55" s="70" t="s">
        <v>174</v>
      </c>
      <c r="CL55" s="71" t="s">
        <v>175</v>
      </c>
      <c r="CM55" s="86">
        <v>48</v>
      </c>
      <c r="CN55" s="71"/>
      <c r="CO55" s="71"/>
      <c r="CP55" s="68">
        <f t="shared" si="263"/>
        <v>0.49484536082474229</v>
      </c>
      <c r="CQ55" s="69">
        <f t="shared" si="264"/>
        <v>0</v>
      </c>
      <c r="CR55" s="70" t="s">
        <v>174</v>
      </c>
      <c r="CS55" s="71" t="s">
        <v>175</v>
      </c>
      <c r="CT55" s="86">
        <f>+CM55</f>
        <v>48</v>
      </c>
      <c r="CU55" s="75">
        <f t="shared" si="290"/>
        <v>0</v>
      </c>
      <c r="CV55" s="71"/>
      <c r="CW55" s="68">
        <f t="shared" si="265"/>
        <v>0.49484536082474229</v>
      </c>
      <c r="CX55" s="69">
        <f t="shared" si="266"/>
        <v>0</v>
      </c>
      <c r="CY55" s="70" t="s">
        <v>174</v>
      </c>
      <c r="CZ55" s="71" t="s">
        <v>175</v>
      </c>
      <c r="DA55" s="77">
        <f t="shared" si="284"/>
        <v>48</v>
      </c>
      <c r="DB55" s="75">
        <f t="shared" si="291"/>
        <v>0</v>
      </c>
      <c r="DC55" s="71"/>
      <c r="DD55" s="68">
        <f t="shared" si="267"/>
        <v>0.49484536082474229</v>
      </c>
      <c r="DE55" s="69">
        <f t="shared" si="268"/>
        <v>0</v>
      </c>
      <c r="DF55" s="70" t="s">
        <v>174</v>
      </c>
      <c r="DG55" s="71" t="s">
        <v>175</v>
      </c>
      <c r="DH55" s="77">
        <v>72</v>
      </c>
      <c r="DI55" s="71"/>
      <c r="DJ55" s="71"/>
      <c r="DK55" s="68">
        <f t="shared" si="269"/>
        <v>0.74226804123711343</v>
      </c>
      <c r="DL55" s="69">
        <f t="shared" si="270"/>
        <v>0</v>
      </c>
      <c r="DM55" s="70" t="s">
        <v>174</v>
      </c>
      <c r="DN55" s="71" t="s">
        <v>175</v>
      </c>
      <c r="DO55" s="77">
        <f>+DH55</f>
        <v>72</v>
      </c>
      <c r="DP55" s="75">
        <f t="shared" si="281"/>
        <v>0</v>
      </c>
      <c r="DQ55" s="71"/>
      <c r="DR55" s="68">
        <f t="shared" si="271"/>
        <v>0.74226804123711343</v>
      </c>
      <c r="DS55" s="69">
        <f t="shared" si="272"/>
        <v>0</v>
      </c>
      <c r="DT55" s="70" t="s">
        <v>174</v>
      </c>
      <c r="DU55" s="71" t="s">
        <v>175</v>
      </c>
      <c r="DV55" s="77">
        <f>+DO55</f>
        <v>72</v>
      </c>
      <c r="DW55" s="75">
        <f t="shared" si="278"/>
        <v>0</v>
      </c>
      <c r="DX55" s="71"/>
      <c r="DY55" s="68">
        <f t="shared" si="273"/>
        <v>0.74226804123711343</v>
      </c>
      <c r="DZ55" s="69">
        <f t="shared" si="274"/>
        <v>0</v>
      </c>
      <c r="EA55" s="70" t="s">
        <v>174</v>
      </c>
      <c r="EB55" s="71" t="s">
        <v>175</v>
      </c>
      <c r="EC55" s="77">
        <f>+AV55</f>
        <v>97</v>
      </c>
      <c r="ED55" s="71"/>
      <c r="EE55" s="71"/>
      <c r="EF55" s="68">
        <f t="shared" si="275"/>
        <v>1</v>
      </c>
      <c r="EG55" s="69">
        <f t="shared" si="276"/>
        <v>0</v>
      </c>
      <c r="EH55" s="70" t="s">
        <v>174</v>
      </c>
      <c r="EI55" s="71" t="s">
        <v>175</v>
      </c>
      <c r="EJ55" s="78" t="s">
        <v>173</v>
      </c>
      <c r="EK55" s="78">
        <v>2024</v>
      </c>
      <c r="EL55" s="79" t="str">
        <f>+VLOOKUP(C55,[1]Listas_desplega!$AI$22:$AJ$44,2,0)</f>
        <v>DF_GT</v>
      </c>
      <c r="EM55" s="79" t="str">
        <f>+VLOOKUP(I55,[1]Listas_desplega!$BY$2:$BZ$7,2,0)</f>
        <v>T_5</v>
      </c>
      <c r="EN55" s="79" t="str">
        <f>+VLOOKUP(J56,[1]Listas_desplega!$BY$10:$BZ$23,2,0)</f>
        <v>T_5_C_1</v>
      </c>
      <c r="EO55" s="79" t="str">
        <f>+VLOOKUP(K55,[1]Listas_desplega!$BY$27:$BZ$54,2,0)</f>
        <v>T_5_C_1_ET_1</v>
      </c>
      <c r="EP55" s="79" t="str">
        <f>+VLOOKUP(L55,[1]Listas_desplega!$BY$57:$BZ$105,2,0)</f>
        <v>T_5_C_1_ET_1_CPT_2</v>
      </c>
      <c r="EQ55" s="80" t="str">
        <f>+VLOOKUP(M55,[1]Listas_desplega!$J$2:$K$11,2,FALSE)</f>
        <v>Eje_E_5</v>
      </c>
      <c r="ER55" s="80"/>
    </row>
    <row r="56" spans="1:148" s="81" customFormat="1" ht="15" customHeight="1" x14ac:dyDescent="0.25">
      <c r="A56" s="51" t="str">
        <f t="shared" si="18"/>
        <v>24_VPBM_2024</v>
      </c>
      <c r="B56" s="52" t="s">
        <v>152</v>
      </c>
      <c r="C56" s="53" t="s">
        <v>456</v>
      </c>
      <c r="D56" s="53" t="s">
        <v>523</v>
      </c>
      <c r="E56" s="54" t="s">
        <v>154</v>
      </c>
      <c r="F56" s="54" t="s">
        <v>155</v>
      </c>
      <c r="G56" s="55" t="s">
        <v>156</v>
      </c>
      <c r="H56" s="159" t="s">
        <v>334</v>
      </c>
      <c r="I56" s="54" t="s">
        <v>457</v>
      </c>
      <c r="J56" s="54" t="s">
        <v>458</v>
      </c>
      <c r="K56" s="90" t="s">
        <v>459</v>
      </c>
      <c r="L56" s="90" t="s">
        <v>460</v>
      </c>
      <c r="M56" s="53" t="s">
        <v>312</v>
      </c>
      <c r="N56" s="90" t="s">
        <v>483</v>
      </c>
      <c r="O56" s="60">
        <v>24</v>
      </c>
      <c r="P56" s="54" t="s">
        <v>531</v>
      </c>
      <c r="Q56" s="61" t="s">
        <v>386</v>
      </c>
      <c r="R56" s="61" t="s">
        <v>387</v>
      </c>
      <c r="S56" s="54" t="s">
        <v>532</v>
      </c>
      <c r="T56" s="60" t="s">
        <v>168</v>
      </c>
      <c r="U56" s="60" t="s">
        <v>182</v>
      </c>
      <c r="V56" s="60">
        <v>0</v>
      </c>
      <c r="W56" s="54" t="s">
        <v>533</v>
      </c>
      <c r="X56" s="60" t="s">
        <v>171</v>
      </c>
      <c r="Y56" s="52"/>
      <c r="Z56" s="61"/>
      <c r="AA56" s="61"/>
      <c r="AB56" s="61"/>
      <c r="AC56" s="61"/>
      <c r="AD56" s="61"/>
      <c r="AE56" s="61"/>
      <c r="AF56" s="61"/>
      <c r="AG56" s="61"/>
      <c r="AH56" s="60"/>
      <c r="AI56" s="60"/>
      <c r="AJ56" s="60"/>
      <c r="AK56" s="60"/>
      <c r="AL56" s="60"/>
      <c r="AM56" s="60"/>
      <c r="AN56" s="60"/>
      <c r="AO56" s="60"/>
      <c r="AP56" s="60"/>
      <c r="AQ56" s="60"/>
      <c r="AR56" s="62"/>
      <c r="AS56" s="60"/>
      <c r="AT56" s="63">
        <v>96</v>
      </c>
      <c r="AU56" s="63">
        <v>97</v>
      </c>
      <c r="AV56" s="63">
        <v>97</v>
      </c>
      <c r="AW56" s="63">
        <v>97</v>
      </c>
      <c r="AX56" s="63">
        <v>97</v>
      </c>
      <c r="AY56" s="63">
        <v>97</v>
      </c>
      <c r="AZ56" s="60"/>
      <c r="BA56" s="60"/>
      <c r="BB56" s="60"/>
      <c r="BC56" s="64"/>
      <c r="BD56" s="76">
        <v>0</v>
      </c>
      <c r="BE56" s="98"/>
      <c r="BF56" s="67" t="s">
        <v>534</v>
      </c>
      <c r="BG56" s="68">
        <f t="shared" si="253"/>
        <v>0</v>
      </c>
      <c r="BH56" s="69">
        <f t="shared" si="254"/>
        <v>0</v>
      </c>
      <c r="BI56" s="70" t="s">
        <v>174</v>
      </c>
      <c r="BJ56" s="172" t="s">
        <v>499</v>
      </c>
      <c r="BK56" s="76">
        <v>0</v>
      </c>
      <c r="BL56" s="75">
        <f t="shared" si="288"/>
        <v>0</v>
      </c>
      <c r="BM56" s="67" t="s">
        <v>535</v>
      </c>
      <c r="BN56" s="68">
        <f t="shared" si="255"/>
        <v>0</v>
      </c>
      <c r="BO56" s="69">
        <f t="shared" si="256"/>
        <v>0</v>
      </c>
      <c r="BP56" s="70" t="s">
        <v>174</v>
      </c>
      <c r="BQ56" s="172" t="s">
        <v>500</v>
      </c>
      <c r="BR56" s="86">
        <v>97</v>
      </c>
      <c r="BS56" s="85"/>
      <c r="BT56" s="67" t="s">
        <v>536</v>
      </c>
      <c r="BU56" s="68">
        <f t="shared" si="257"/>
        <v>1</v>
      </c>
      <c r="BV56" s="69">
        <f t="shared" si="286"/>
        <v>0</v>
      </c>
      <c r="BW56" s="70" t="s">
        <v>205</v>
      </c>
      <c r="BX56" s="67" t="s">
        <v>537</v>
      </c>
      <c r="BY56" s="86">
        <f>+BR56</f>
        <v>97</v>
      </c>
      <c r="BZ56" s="75">
        <f t="shared" si="289"/>
        <v>0</v>
      </c>
      <c r="CA56" s="71"/>
      <c r="CB56" s="68">
        <f t="shared" si="259"/>
        <v>1</v>
      </c>
      <c r="CC56" s="69">
        <f t="shared" si="260"/>
        <v>0</v>
      </c>
      <c r="CD56" s="70" t="s">
        <v>174</v>
      </c>
      <c r="CE56" s="71" t="s">
        <v>175</v>
      </c>
      <c r="CF56" s="86">
        <f>+BY56</f>
        <v>97</v>
      </c>
      <c r="CG56" s="75">
        <f t="shared" si="280"/>
        <v>0</v>
      </c>
      <c r="CH56" s="71"/>
      <c r="CI56" s="68">
        <f t="shared" si="261"/>
        <v>1</v>
      </c>
      <c r="CJ56" s="69">
        <f t="shared" si="262"/>
        <v>0</v>
      </c>
      <c r="CK56" s="70" t="s">
        <v>174</v>
      </c>
      <c r="CL56" s="71" t="s">
        <v>175</v>
      </c>
      <c r="CM56" s="86">
        <v>97</v>
      </c>
      <c r="CN56" s="71"/>
      <c r="CO56" s="71"/>
      <c r="CP56" s="68">
        <f t="shared" si="263"/>
        <v>1</v>
      </c>
      <c r="CQ56" s="69">
        <f t="shared" si="264"/>
        <v>0</v>
      </c>
      <c r="CR56" s="70" t="s">
        <v>174</v>
      </c>
      <c r="CS56" s="71" t="s">
        <v>175</v>
      </c>
      <c r="CT56" s="86">
        <f>+CM56</f>
        <v>97</v>
      </c>
      <c r="CU56" s="75">
        <f t="shared" si="290"/>
        <v>0</v>
      </c>
      <c r="CV56" s="71"/>
      <c r="CW56" s="68">
        <f t="shared" si="265"/>
        <v>1</v>
      </c>
      <c r="CX56" s="69">
        <f t="shared" si="266"/>
        <v>0</v>
      </c>
      <c r="CY56" s="70" t="s">
        <v>174</v>
      </c>
      <c r="CZ56" s="71" t="s">
        <v>175</v>
      </c>
      <c r="DA56" s="77">
        <f t="shared" si="284"/>
        <v>97</v>
      </c>
      <c r="DB56" s="75">
        <f t="shared" si="291"/>
        <v>0</v>
      </c>
      <c r="DC56" s="71"/>
      <c r="DD56" s="68">
        <f t="shared" si="267"/>
        <v>1</v>
      </c>
      <c r="DE56" s="69">
        <f t="shared" si="268"/>
        <v>0</v>
      </c>
      <c r="DF56" s="70" t="s">
        <v>174</v>
      </c>
      <c r="DG56" s="71" t="s">
        <v>175</v>
      </c>
      <c r="DH56" s="77">
        <v>97</v>
      </c>
      <c r="DI56" s="71"/>
      <c r="DJ56" s="71"/>
      <c r="DK56" s="68">
        <f t="shared" si="269"/>
        <v>1</v>
      </c>
      <c r="DL56" s="69">
        <f t="shared" si="270"/>
        <v>0</v>
      </c>
      <c r="DM56" s="70" t="s">
        <v>174</v>
      </c>
      <c r="DN56" s="71" t="s">
        <v>175</v>
      </c>
      <c r="DO56" s="77">
        <f>+DH56</f>
        <v>97</v>
      </c>
      <c r="DP56" s="75">
        <f t="shared" si="281"/>
        <v>0</v>
      </c>
      <c r="DQ56" s="71"/>
      <c r="DR56" s="68">
        <f t="shared" si="271"/>
        <v>1</v>
      </c>
      <c r="DS56" s="69">
        <f t="shared" si="272"/>
        <v>0</v>
      </c>
      <c r="DT56" s="70" t="s">
        <v>174</v>
      </c>
      <c r="DU56" s="71" t="s">
        <v>175</v>
      </c>
      <c r="DV56" s="77">
        <f>+DO56</f>
        <v>97</v>
      </c>
      <c r="DW56" s="75">
        <f t="shared" si="278"/>
        <v>0</v>
      </c>
      <c r="DX56" s="71"/>
      <c r="DY56" s="68">
        <f t="shared" si="273"/>
        <v>1</v>
      </c>
      <c r="DZ56" s="69">
        <f t="shared" si="274"/>
        <v>0</v>
      </c>
      <c r="EA56" s="70" t="s">
        <v>174</v>
      </c>
      <c r="EB56" s="71" t="s">
        <v>175</v>
      </c>
      <c r="EC56" s="77">
        <f>+AV56</f>
        <v>97</v>
      </c>
      <c r="ED56" s="71"/>
      <c r="EE56" s="71"/>
      <c r="EF56" s="68">
        <f t="shared" si="275"/>
        <v>1</v>
      </c>
      <c r="EG56" s="69">
        <f t="shared" si="276"/>
        <v>0</v>
      </c>
      <c r="EH56" s="70" t="s">
        <v>174</v>
      </c>
      <c r="EI56" s="71" t="s">
        <v>175</v>
      </c>
      <c r="EJ56" s="78" t="s">
        <v>173</v>
      </c>
      <c r="EK56" s="78">
        <v>2024</v>
      </c>
      <c r="EL56" s="79" t="str">
        <f>+VLOOKUP(C56,[1]Listas_desplega!$AI$22:$AJ$44,2,0)</f>
        <v>DF_GT</v>
      </c>
      <c r="EM56" s="79" t="str">
        <f>+VLOOKUP(I56,[1]Listas_desplega!$BY$2:$BZ$7,2,0)</f>
        <v>T_5</v>
      </c>
      <c r="EN56" s="79" t="str">
        <f>+VLOOKUP(J56,[1]Listas_desplega!$BY$10:$BZ$23,2,0)</f>
        <v>T_5_C_1</v>
      </c>
      <c r="EO56" s="79" t="str">
        <f>+VLOOKUP(K56,[1]Listas_desplega!$BY$27:$BZ$54,2,0)</f>
        <v>T_5_C_1_ET_1</v>
      </c>
      <c r="EP56" s="79" t="str">
        <f>+VLOOKUP(L56,[1]Listas_desplega!$BY$57:$BZ$105,2,0)</f>
        <v>T_5_C_1_ET_1_CPT_2</v>
      </c>
      <c r="EQ56" s="80" t="str">
        <f>+VLOOKUP(M56,[1]Listas_desplega!$J$2:$K$11,2,FALSE)</f>
        <v>Eje_E_5</v>
      </c>
      <c r="ER56" s="80"/>
    </row>
    <row r="57" spans="1:148" s="81" customFormat="1" ht="15" customHeight="1" x14ac:dyDescent="0.25">
      <c r="A57" s="51" t="str">
        <f t="shared" si="18"/>
        <v>25_VPBM_2024</v>
      </c>
      <c r="B57" s="52" t="s">
        <v>152</v>
      </c>
      <c r="C57" s="53" t="s">
        <v>456</v>
      </c>
      <c r="D57" s="53" t="s">
        <v>523</v>
      </c>
      <c r="E57" s="54" t="s">
        <v>154</v>
      </c>
      <c r="F57" s="54" t="s">
        <v>155</v>
      </c>
      <c r="G57" s="55" t="s">
        <v>156</v>
      </c>
      <c r="H57" s="159" t="s">
        <v>334</v>
      </c>
      <c r="I57" s="54" t="s">
        <v>457</v>
      </c>
      <c r="J57" s="54" t="s">
        <v>458</v>
      </c>
      <c r="K57" s="90" t="s">
        <v>459</v>
      </c>
      <c r="L57" s="90" t="s">
        <v>460</v>
      </c>
      <c r="M57" s="53" t="s">
        <v>312</v>
      </c>
      <c r="N57" s="90" t="s">
        <v>483</v>
      </c>
      <c r="O57" s="60">
        <v>25</v>
      </c>
      <c r="P57" s="54" t="s">
        <v>538</v>
      </c>
      <c r="Q57" s="61" t="s">
        <v>386</v>
      </c>
      <c r="R57" s="59" t="s">
        <v>387</v>
      </c>
      <c r="S57" s="54" t="s">
        <v>539</v>
      </c>
      <c r="T57" s="60" t="s">
        <v>168</v>
      </c>
      <c r="U57" s="60" t="s">
        <v>182</v>
      </c>
      <c r="V57" s="60">
        <v>0</v>
      </c>
      <c r="W57" s="54" t="s">
        <v>540</v>
      </c>
      <c r="X57" s="60" t="s">
        <v>171</v>
      </c>
      <c r="Y57" s="52"/>
      <c r="Z57" s="61"/>
      <c r="AA57" s="61"/>
      <c r="AB57" s="61"/>
      <c r="AC57" s="61"/>
      <c r="AD57" s="61"/>
      <c r="AE57" s="61"/>
      <c r="AF57" s="61"/>
      <c r="AG57" s="61"/>
      <c r="AH57" s="60"/>
      <c r="AI57" s="60"/>
      <c r="AJ57" s="60"/>
      <c r="AK57" s="60"/>
      <c r="AL57" s="60"/>
      <c r="AM57" s="60"/>
      <c r="AN57" s="60"/>
      <c r="AO57" s="60"/>
      <c r="AP57" s="60"/>
      <c r="AQ57" s="60"/>
      <c r="AR57" s="62"/>
      <c r="AS57" s="60"/>
      <c r="AT57" s="63">
        <v>0</v>
      </c>
      <c r="AU57" s="63">
        <v>53</v>
      </c>
      <c r="AV57" s="63">
        <v>44</v>
      </c>
      <c r="AW57" s="163"/>
      <c r="AX57" s="163"/>
      <c r="AY57" s="60">
        <v>97</v>
      </c>
      <c r="AZ57" s="60"/>
      <c r="BA57" s="60"/>
      <c r="BB57" s="60"/>
      <c r="BC57" s="64"/>
      <c r="BD57" s="76">
        <v>0</v>
      </c>
      <c r="BE57" s="98"/>
      <c r="BF57" s="67" t="s">
        <v>541</v>
      </c>
      <c r="BG57" s="68">
        <f t="shared" si="253"/>
        <v>0</v>
      </c>
      <c r="BH57" s="69">
        <f t="shared" si="254"/>
        <v>0</v>
      </c>
      <c r="BI57" s="70" t="s">
        <v>174</v>
      </c>
      <c r="BJ57" s="172" t="s">
        <v>499</v>
      </c>
      <c r="BK57" s="76">
        <v>0</v>
      </c>
      <c r="BL57" s="75">
        <f t="shared" si="288"/>
        <v>0</v>
      </c>
      <c r="BM57" s="67" t="s">
        <v>542</v>
      </c>
      <c r="BN57" s="68">
        <f t="shared" si="255"/>
        <v>0</v>
      </c>
      <c r="BO57" s="69">
        <f t="shared" si="256"/>
        <v>0</v>
      </c>
      <c r="BP57" s="70" t="s">
        <v>174</v>
      </c>
      <c r="BQ57" s="172" t="s">
        <v>500</v>
      </c>
      <c r="BR57" s="86">
        <v>11</v>
      </c>
      <c r="BS57" s="85"/>
      <c r="BT57" s="67" t="s">
        <v>543</v>
      </c>
      <c r="BU57" s="68">
        <f t="shared" si="257"/>
        <v>0.25</v>
      </c>
      <c r="BV57" s="69">
        <f t="shared" si="286"/>
        <v>0</v>
      </c>
      <c r="BW57" s="70" t="s">
        <v>205</v>
      </c>
      <c r="BX57" s="67" t="s">
        <v>544</v>
      </c>
      <c r="BY57" s="86">
        <f>+BR57</f>
        <v>11</v>
      </c>
      <c r="BZ57" s="75">
        <f t="shared" si="289"/>
        <v>0</v>
      </c>
      <c r="CA57" s="71"/>
      <c r="CB57" s="68">
        <f t="shared" si="259"/>
        <v>0.25</v>
      </c>
      <c r="CC57" s="69">
        <f t="shared" si="260"/>
        <v>0</v>
      </c>
      <c r="CD57" s="70" t="s">
        <v>174</v>
      </c>
      <c r="CE57" s="71" t="s">
        <v>175</v>
      </c>
      <c r="CF57" s="86">
        <f>+BY57</f>
        <v>11</v>
      </c>
      <c r="CG57" s="75">
        <f t="shared" si="280"/>
        <v>0</v>
      </c>
      <c r="CH57" s="71"/>
      <c r="CI57" s="68">
        <f t="shared" si="261"/>
        <v>0.25</v>
      </c>
      <c r="CJ57" s="69">
        <f t="shared" si="262"/>
        <v>0</v>
      </c>
      <c r="CK57" s="70" t="s">
        <v>174</v>
      </c>
      <c r="CL57" s="71" t="s">
        <v>175</v>
      </c>
      <c r="CM57" s="86">
        <v>22</v>
      </c>
      <c r="CN57" s="71"/>
      <c r="CO57" s="71"/>
      <c r="CP57" s="68">
        <f t="shared" si="263"/>
        <v>0.5</v>
      </c>
      <c r="CQ57" s="69">
        <f t="shared" si="264"/>
        <v>0</v>
      </c>
      <c r="CR57" s="70" t="s">
        <v>174</v>
      </c>
      <c r="CS57" s="71" t="s">
        <v>175</v>
      </c>
      <c r="CT57" s="86">
        <f>+CM57</f>
        <v>22</v>
      </c>
      <c r="CU57" s="75">
        <f t="shared" si="290"/>
        <v>0</v>
      </c>
      <c r="CV57" s="71"/>
      <c r="CW57" s="68">
        <f t="shared" si="265"/>
        <v>0.5</v>
      </c>
      <c r="CX57" s="69">
        <f t="shared" si="266"/>
        <v>0</v>
      </c>
      <c r="CY57" s="70" t="s">
        <v>174</v>
      </c>
      <c r="CZ57" s="71" t="s">
        <v>175</v>
      </c>
      <c r="DA57" s="77">
        <f t="shared" si="284"/>
        <v>22</v>
      </c>
      <c r="DB57" s="75">
        <f t="shared" si="291"/>
        <v>0</v>
      </c>
      <c r="DC57" s="71"/>
      <c r="DD57" s="68">
        <f t="shared" si="267"/>
        <v>0.5</v>
      </c>
      <c r="DE57" s="69">
        <f t="shared" si="268"/>
        <v>0</v>
      </c>
      <c r="DF57" s="70" t="s">
        <v>174</v>
      </c>
      <c r="DG57" s="71" t="s">
        <v>175</v>
      </c>
      <c r="DH57" s="77">
        <v>33</v>
      </c>
      <c r="DI57" s="71"/>
      <c r="DJ57" s="71"/>
      <c r="DK57" s="68">
        <f t="shared" si="269"/>
        <v>0.75</v>
      </c>
      <c r="DL57" s="69">
        <f t="shared" si="270"/>
        <v>0</v>
      </c>
      <c r="DM57" s="70" t="s">
        <v>174</v>
      </c>
      <c r="DN57" s="71" t="s">
        <v>175</v>
      </c>
      <c r="DO57" s="77">
        <f>+DH57</f>
        <v>33</v>
      </c>
      <c r="DP57" s="75">
        <f t="shared" si="281"/>
        <v>0</v>
      </c>
      <c r="DQ57" s="71"/>
      <c r="DR57" s="68">
        <f t="shared" si="271"/>
        <v>0.75</v>
      </c>
      <c r="DS57" s="69">
        <f t="shared" si="272"/>
        <v>0</v>
      </c>
      <c r="DT57" s="70" t="s">
        <v>174</v>
      </c>
      <c r="DU57" s="71" t="s">
        <v>175</v>
      </c>
      <c r="DV57" s="77">
        <f>+DO57</f>
        <v>33</v>
      </c>
      <c r="DW57" s="75">
        <f t="shared" si="278"/>
        <v>0</v>
      </c>
      <c r="DX57" s="71"/>
      <c r="DY57" s="68">
        <f t="shared" si="273"/>
        <v>0.75</v>
      </c>
      <c r="DZ57" s="69">
        <f t="shared" si="274"/>
        <v>0</v>
      </c>
      <c r="EA57" s="70" t="s">
        <v>174</v>
      </c>
      <c r="EB57" s="71" t="s">
        <v>175</v>
      </c>
      <c r="EC57" s="77">
        <f>+AV57</f>
        <v>44</v>
      </c>
      <c r="ED57" s="71"/>
      <c r="EE57" s="71"/>
      <c r="EF57" s="68">
        <f t="shared" si="275"/>
        <v>1</v>
      </c>
      <c r="EG57" s="69">
        <f t="shared" si="276"/>
        <v>0</v>
      </c>
      <c r="EH57" s="70" t="s">
        <v>174</v>
      </c>
      <c r="EI57" s="71" t="s">
        <v>175</v>
      </c>
      <c r="EJ57" s="78" t="s">
        <v>173</v>
      </c>
      <c r="EK57" s="78">
        <v>2024</v>
      </c>
      <c r="EL57" s="79" t="str">
        <f>+VLOOKUP(C57,[1]Listas_desplega!$AI$22:$AJ$44,2,0)</f>
        <v>DF_GT</v>
      </c>
      <c r="EM57" s="79" t="str">
        <f>+VLOOKUP(I57,[1]Listas_desplega!$BY$2:$BZ$7,2,0)</f>
        <v>T_5</v>
      </c>
      <c r="EN57" s="79" t="str">
        <f>+VLOOKUP(J57,[1]Listas_desplega!$BY$10:$BZ$23,2,0)</f>
        <v>T_5_C_1</v>
      </c>
      <c r="EO57" s="79" t="str">
        <f>+VLOOKUP(K57,[1]Listas_desplega!$BY$27:$BZ$54,2,0)</f>
        <v>T_5_C_1_ET_1</v>
      </c>
      <c r="EP57" s="79" t="str">
        <f>+VLOOKUP(L57,[1]Listas_desplega!$BY$57:$BZ$105,2,0)</f>
        <v>T_5_C_1_ET_1_CPT_2</v>
      </c>
      <c r="EQ57" s="80" t="str">
        <f>+VLOOKUP(M57,[1]Listas_desplega!$J$2:$K$11,2,FALSE)</f>
        <v>Eje_E_5</v>
      </c>
      <c r="ER57" s="80"/>
    </row>
    <row r="58" spans="1:148" s="81" customFormat="1" ht="15" customHeight="1" x14ac:dyDescent="0.25">
      <c r="A58" s="51" t="str">
        <f t="shared" si="18"/>
        <v>103_VPBM_2024</v>
      </c>
      <c r="B58" s="52" t="s">
        <v>152</v>
      </c>
      <c r="C58" s="53" t="s">
        <v>456</v>
      </c>
      <c r="D58" s="53" t="s">
        <v>488</v>
      </c>
      <c r="E58" s="54" t="s">
        <v>154</v>
      </c>
      <c r="F58" s="54" t="s">
        <v>155</v>
      </c>
      <c r="G58" s="55" t="s">
        <v>156</v>
      </c>
      <c r="H58" s="54" t="s">
        <v>334</v>
      </c>
      <c r="I58" s="54" t="s">
        <v>158</v>
      </c>
      <c r="J58" s="54" t="s">
        <v>159</v>
      </c>
      <c r="K58" s="90" t="s">
        <v>160</v>
      </c>
      <c r="L58" s="54" t="s">
        <v>161</v>
      </c>
      <c r="M58" s="52" t="s">
        <v>189</v>
      </c>
      <c r="N58" s="90" t="s">
        <v>190</v>
      </c>
      <c r="O58" s="60">
        <v>103</v>
      </c>
      <c r="P58" s="54" t="s">
        <v>545</v>
      </c>
      <c r="Q58" s="61" t="s">
        <v>165</v>
      </c>
      <c r="R58" s="61" t="s">
        <v>263</v>
      </c>
      <c r="S58" s="54" t="s">
        <v>546</v>
      </c>
      <c r="T58" s="60" t="s">
        <v>168</v>
      </c>
      <c r="U58" s="60" t="s">
        <v>169</v>
      </c>
      <c r="V58" s="60">
        <v>30</v>
      </c>
      <c r="W58" s="165"/>
      <c r="X58" s="60" t="s">
        <v>215</v>
      </c>
      <c r="Y58" s="52"/>
      <c r="Z58" s="61"/>
      <c r="AA58" s="61"/>
      <c r="AB58" s="61"/>
      <c r="AC58" s="61"/>
      <c r="AD58" s="61"/>
      <c r="AE58" s="61"/>
      <c r="AF58" s="61"/>
      <c r="AG58" s="61"/>
      <c r="AH58" s="60"/>
      <c r="AI58" s="60"/>
      <c r="AJ58" s="60"/>
      <c r="AK58" s="60"/>
      <c r="AL58" s="60"/>
      <c r="AM58" s="60"/>
      <c r="AN58" s="60"/>
      <c r="AO58" s="60"/>
      <c r="AP58" s="60"/>
      <c r="AQ58" s="60"/>
      <c r="AR58" s="62"/>
      <c r="AS58" s="60"/>
      <c r="AT58" s="60">
        <v>761</v>
      </c>
      <c r="AU58" s="60">
        <v>800</v>
      </c>
      <c r="AV58" s="176">
        <v>900</v>
      </c>
      <c r="AW58" s="176">
        <v>1600</v>
      </c>
      <c r="AX58" s="176">
        <v>2000</v>
      </c>
      <c r="AY58" s="176">
        <v>2000</v>
      </c>
      <c r="AZ58" s="60"/>
      <c r="BA58" s="60"/>
      <c r="BB58" s="60"/>
      <c r="BC58" s="64"/>
      <c r="BD58" s="76">
        <v>0</v>
      </c>
      <c r="BE58" s="164"/>
      <c r="BF58" s="67" t="s">
        <v>547</v>
      </c>
      <c r="BG58" s="100">
        <f>IFERROR(((BD58-$AT58)/($AV58-$AT58)),0)</f>
        <v>-5.4748201438848918</v>
      </c>
      <c r="BH58" s="69">
        <f>+IF(BI58="SI",IFERROR((((IF(BI58="SI",(BE58-AS58),0)))/(AT58-AS58)),"REVISAR"),0)</f>
        <v>0</v>
      </c>
      <c r="BI58" s="70" t="s">
        <v>186</v>
      </c>
      <c r="BJ58" s="67" t="s">
        <v>548</v>
      </c>
      <c r="BK58" s="76">
        <v>0</v>
      </c>
      <c r="BL58" s="75">
        <f t="shared" si="288"/>
        <v>0</v>
      </c>
      <c r="BM58" s="67" t="s">
        <v>549</v>
      </c>
      <c r="BN58" s="100">
        <f>IFERROR(((BK58-$AT58)/($AV58-$AT58)),0)</f>
        <v>-5.4748201438848918</v>
      </c>
      <c r="BO58" s="69">
        <f>+IF(BP58="SI",IFERROR((((IF(BP58="SI",(BL58-AS58),0)))/(AT58-AS58)),"REVISAR"),0)</f>
        <v>0</v>
      </c>
      <c r="BP58" s="70" t="s">
        <v>186</v>
      </c>
      <c r="BQ58" s="67" t="s">
        <v>550</v>
      </c>
      <c r="BR58" s="76"/>
      <c r="BS58" s="75">
        <v>0</v>
      </c>
      <c r="BT58" s="67" t="s">
        <v>551</v>
      </c>
      <c r="BU58" s="100">
        <f>IFERROR(((BR58-$AT58)/($AV58-$AT58)),0)</f>
        <v>-5.4748201438848918</v>
      </c>
      <c r="BV58" s="69">
        <f>+IF(BW58="SI",IFERROR((((IF(BW58="SI",(BS58-AS58),0)))/(AT58-AS58)),"REVISAR"),0)</f>
        <v>0</v>
      </c>
      <c r="BW58" s="70" t="s">
        <v>186</v>
      </c>
      <c r="BX58" s="67" t="s">
        <v>552</v>
      </c>
      <c r="BY58" s="86">
        <v>0</v>
      </c>
      <c r="BZ58" s="75">
        <f>IF(BW58="SI",BS58,0)</f>
        <v>0</v>
      </c>
      <c r="CA58" s="71"/>
      <c r="CB58" s="100">
        <f>IFERROR(((BY58-$AT58)/($AV58-$AT58)),0)</f>
        <v>-5.4748201438848918</v>
      </c>
      <c r="CC58" s="69">
        <f>+IF(CD58="SI",IFERROR((((IF(CD58="SI",(BZ58-AS58),0)))/(AT58-AS58)),"REVISAR"),0)</f>
        <v>0</v>
      </c>
      <c r="CD58" s="70" t="s">
        <v>174</v>
      </c>
      <c r="CE58" s="71" t="s">
        <v>175</v>
      </c>
      <c r="CF58" s="86">
        <v>0</v>
      </c>
      <c r="CG58" s="75">
        <f>IF(CD58="SI",BZ58,0)</f>
        <v>0</v>
      </c>
      <c r="CH58" s="71"/>
      <c r="CI58" s="100">
        <f>IFERROR(((CF58-$AT58)/($AV58-$AT58)),0)</f>
        <v>-5.4748201438848918</v>
      </c>
      <c r="CJ58" s="69">
        <f>+IF(CK58="SI",IFERROR((((IF(CK58="SI",(CG58-AS58),0)))/(AT58-AS58)),"REVISAR"),0)</f>
        <v>0</v>
      </c>
      <c r="CK58" s="70" t="s">
        <v>174</v>
      </c>
      <c r="CL58" s="71" t="s">
        <v>175</v>
      </c>
      <c r="CM58" s="77"/>
      <c r="CN58" s="71"/>
      <c r="CO58" s="71"/>
      <c r="CP58" s="100">
        <f>IFERROR(((CM58-$AT58)/($AV58-$AT58)),0)</f>
        <v>-5.4748201438848918</v>
      </c>
      <c r="CQ58" s="69">
        <f>+IF(CR58="SI",IFERROR((((IF(CR58="SI",(CN58-AS58),0)))/(AT58-AS58)),"REVISAR"),0)</f>
        <v>0</v>
      </c>
      <c r="CR58" s="70" t="s">
        <v>174</v>
      </c>
      <c r="CS58" s="71" t="s">
        <v>175</v>
      </c>
      <c r="CT58" s="148"/>
      <c r="CU58" s="75">
        <f>IF(CR58="SI",CN58,0)</f>
        <v>0</v>
      </c>
      <c r="CV58" s="71"/>
      <c r="CW58" s="100">
        <f>IFERROR(((CT58-$AT58)/($AV58-$AT58)),0)</f>
        <v>-5.4748201438848918</v>
      </c>
      <c r="CX58" s="69">
        <f>+IF(CY58="SI",IFERROR((((IF(CY58="SI",(CU58-AS58),0)))/(AT58-AS58)),"REVISAR"),0)</f>
        <v>0</v>
      </c>
      <c r="CY58" s="70" t="s">
        <v>174</v>
      </c>
      <c r="CZ58" s="71" t="s">
        <v>175</v>
      </c>
      <c r="DA58" s="98"/>
      <c r="DB58" s="75">
        <f>IF(CY58="SI",CU58,0)</f>
        <v>0</v>
      </c>
      <c r="DC58" s="71"/>
      <c r="DD58" s="100">
        <f>IFERROR(((DA58-$AT58)/($AV58-$AT58)),0)</f>
        <v>-5.4748201438848918</v>
      </c>
      <c r="DE58" s="69">
        <f>+IF(DF58="SI",IFERROR((((IF(DF58="SI",(DB58-AS58),0)))/(AT58-AS58)),"REVISAR"),0)</f>
        <v>0</v>
      </c>
      <c r="DF58" s="70" t="s">
        <v>174</v>
      </c>
      <c r="DG58" s="71" t="s">
        <v>175</v>
      </c>
      <c r="DH58" s="77"/>
      <c r="DI58" s="75">
        <f>IF(DF58="SI",DB58,0)</f>
        <v>0</v>
      </c>
      <c r="DJ58" s="71"/>
      <c r="DK58" s="100">
        <f>IFERROR(((DH58-$AT58)/($AV58-$AT58)),0)</f>
        <v>-5.4748201438848918</v>
      </c>
      <c r="DL58" s="69">
        <f>+IF(DM58="SI",IFERROR((((IF(DM58="SI",(DI58-AS58),0)))/(AT58-AS58)),"REVISAR"),0)</f>
        <v>0</v>
      </c>
      <c r="DM58" s="70" t="s">
        <v>174</v>
      </c>
      <c r="DN58" s="71" t="s">
        <v>175</v>
      </c>
      <c r="DO58" s="77"/>
      <c r="DP58" s="75">
        <f>IF(DM58="SI",DI58,0)</f>
        <v>0</v>
      </c>
      <c r="DQ58" s="71"/>
      <c r="DR58" s="100">
        <f>IFERROR(((DO58-$AT58)/($AV58-$AT58)),0)</f>
        <v>-5.4748201438848918</v>
      </c>
      <c r="DS58" s="69">
        <f>+IF(DT58="SI",IFERROR((((IF(DT58="SI",(DP58-AS58),0)))/(AT58-AS58)),"REVISAR"),0)</f>
        <v>0</v>
      </c>
      <c r="DT58" s="70" t="s">
        <v>174</v>
      </c>
      <c r="DU58" s="71" t="s">
        <v>175</v>
      </c>
      <c r="DV58" s="77"/>
      <c r="DW58" s="75">
        <f>IF(DT58="SI",DP58,0)</f>
        <v>0</v>
      </c>
      <c r="DX58" s="71"/>
      <c r="DY58" s="100">
        <f>IFERROR(((DV58-$AT58)/($AV58-$AT58)),0)</f>
        <v>-5.4748201438848918</v>
      </c>
      <c r="DZ58" s="69">
        <f>+IF(EA58="SI",IFERROR((((IF(EA58="SI",(DW58-AS58),0)))/(AT58-AS58)),"REVISAR"),0)</f>
        <v>0</v>
      </c>
      <c r="EA58" s="70" t="s">
        <v>174</v>
      </c>
      <c r="EB58" s="71" t="s">
        <v>175</v>
      </c>
      <c r="EC58" s="77">
        <v>900</v>
      </c>
      <c r="ED58" s="71"/>
      <c r="EE58" s="71"/>
      <c r="EF58" s="100">
        <f>IFERROR(((EC58-$AT58)/($AV58-$AT58)),0)</f>
        <v>1</v>
      </c>
      <c r="EG58" s="69">
        <f>+IF(EH58="SI",IFERROR((((IF(EH58="SI",(ED58-AS58),0)))/(AT58-AS58)),"REVISAR"),0)</f>
        <v>0</v>
      </c>
      <c r="EH58" s="70" t="s">
        <v>174</v>
      </c>
      <c r="EI58" s="71" t="s">
        <v>175</v>
      </c>
      <c r="EJ58" s="78"/>
      <c r="EK58" s="78">
        <v>2024</v>
      </c>
      <c r="EL58" s="79" t="str">
        <f>+VLOOKUP(C58,[1]Listas_desplega!$AI$22:$AJ$44,2,0)</f>
        <v>DF_GT</v>
      </c>
      <c r="EM58" s="79" t="str">
        <f>+VLOOKUP(I58,[1]Listas_desplega!$BY$2:$BZ$7,2,0)</f>
        <v>T_2</v>
      </c>
      <c r="EN58" s="79" t="str">
        <f>+VLOOKUP(J58,[1]Listas_desplega!$BY$10:$BZ$23,2,0)</f>
        <v>T_2_C_2</v>
      </c>
      <c r="EO58" s="79" t="str">
        <f>+VLOOKUP(K58,[1]Listas_desplega!$BY$27:$BZ$54,2,0)</f>
        <v>T_2_C_2_ET_1</v>
      </c>
      <c r="EP58" s="79" t="str">
        <f>+VLOOKUP(L58,[1]Listas_desplega!$BY$57:$BZ$105,2,0)</f>
        <v>T_2_C_2_ET_1_CPT_3</v>
      </c>
      <c r="EQ58" s="80" t="str">
        <f>+VLOOKUP(M58,[1]Listas_desplega!$J$2:$K$11,2,FALSE)</f>
        <v>Eje_E_4</v>
      </c>
      <c r="ER58" s="80"/>
    </row>
    <row r="59" spans="1:148" s="81" customFormat="1" ht="15" customHeight="1" x14ac:dyDescent="0.25">
      <c r="A59" s="51" t="str">
        <f t="shared" si="18"/>
        <v>A.38_VPBM_2024</v>
      </c>
      <c r="B59" s="52" t="s">
        <v>152</v>
      </c>
      <c r="C59" s="53" t="s">
        <v>553</v>
      </c>
      <c r="D59" s="53" t="s">
        <v>553</v>
      </c>
      <c r="E59" s="54" t="s">
        <v>154</v>
      </c>
      <c r="F59" s="54" t="s">
        <v>155</v>
      </c>
      <c r="G59" s="55" t="s">
        <v>156</v>
      </c>
      <c r="H59" s="54" t="s">
        <v>352</v>
      </c>
      <c r="I59" s="54" t="s">
        <v>158</v>
      </c>
      <c r="J59" s="54" t="s">
        <v>159</v>
      </c>
      <c r="K59" s="54" t="s">
        <v>160</v>
      </c>
      <c r="L59" s="54" t="s">
        <v>473</v>
      </c>
      <c r="M59" s="52" t="s">
        <v>474</v>
      </c>
      <c r="N59" s="56" t="s">
        <v>554</v>
      </c>
      <c r="O59" s="60" t="s">
        <v>555</v>
      </c>
      <c r="P59" s="54" t="s">
        <v>556</v>
      </c>
      <c r="Q59" s="61" t="s">
        <v>165</v>
      </c>
      <c r="R59" s="58" t="s">
        <v>212</v>
      </c>
      <c r="S59" s="54" t="s">
        <v>557</v>
      </c>
      <c r="T59" s="60" t="s">
        <v>181</v>
      </c>
      <c r="U59" s="60" t="s">
        <v>182</v>
      </c>
      <c r="V59" s="60">
        <v>60</v>
      </c>
      <c r="W59" s="54" t="s">
        <v>558</v>
      </c>
      <c r="X59" s="60" t="s">
        <v>331</v>
      </c>
      <c r="Y59" s="52" t="s">
        <v>172</v>
      </c>
      <c r="Z59" s="61" t="s">
        <v>344</v>
      </c>
      <c r="AA59" s="61" t="s">
        <v>344</v>
      </c>
      <c r="AB59" s="61" t="s">
        <v>344</v>
      </c>
      <c r="AC59" s="61" t="s">
        <v>344</v>
      </c>
      <c r="AD59" s="61" t="s">
        <v>344</v>
      </c>
      <c r="AE59" s="61" t="s">
        <v>344</v>
      </c>
      <c r="AF59" s="61" t="s">
        <v>344</v>
      </c>
      <c r="AG59" s="61" t="s">
        <v>344</v>
      </c>
      <c r="AH59" s="60" t="s">
        <v>344</v>
      </c>
      <c r="AI59" s="60" t="s">
        <v>559</v>
      </c>
      <c r="AJ59" s="60" t="s">
        <v>344</v>
      </c>
      <c r="AK59" s="60" t="s">
        <v>344</v>
      </c>
      <c r="AL59" s="60" t="s">
        <v>344</v>
      </c>
      <c r="AM59" s="60" t="s">
        <v>344</v>
      </c>
      <c r="AN59" s="60" t="s">
        <v>344</v>
      </c>
      <c r="AO59" s="60" t="s">
        <v>344</v>
      </c>
      <c r="AP59" s="60" t="s">
        <v>344</v>
      </c>
      <c r="AQ59" s="60" t="s">
        <v>344</v>
      </c>
      <c r="AR59" s="62" t="s">
        <v>344</v>
      </c>
      <c r="AS59" s="60" t="s">
        <v>344</v>
      </c>
      <c r="AT59" s="60">
        <v>41</v>
      </c>
      <c r="AU59" s="60">
        <v>44</v>
      </c>
      <c r="AV59" s="60">
        <v>48</v>
      </c>
      <c r="AW59" s="60">
        <v>56</v>
      </c>
      <c r="AX59" s="60">
        <v>60</v>
      </c>
      <c r="AY59" s="60">
        <v>60</v>
      </c>
      <c r="AZ59" s="60" t="s">
        <v>344</v>
      </c>
      <c r="BA59" s="60" t="s">
        <v>344</v>
      </c>
      <c r="BB59" s="60" t="s">
        <v>344</v>
      </c>
      <c r="BC59" s="64" t="s">
        <v>344</v>
      </c>
      <c r="BD59" s="177" t="s">
        <v>344</v>
      </c>
      <c r="BE59" s="98"/>
      <c r="BF59" s="71"/>
      <c r="BG59" s="68">
        <f t="shared" ref="BG59:BG82" si="292">IFERROR(BD59/AV59,0)</f>
        <v>0</v>
      </c>
      <c r="BH59" s="69">
        <f t="shared" ref="BH59:BH81" si="293">+IF(BI59="SI",IFERROR((IF(BI59="SI",BE59,0)/AV59),"REVISAR"),0)</f>
        <v>0</v>
      </c>
      <c r="BI59" s="70" t="s">
        <v>174</v>
      </c>
      <c r="BJ59" s="71" t="s">
        <v>175</v>
      </c>
      <c r="BK59" s="86" t="s">
        <v>344</v>
      </c>
      <c r="BL59" s="75">
        <f t="shared" si="288"/>
        <v>0</v>
      </c>
      <c r="BM59" s="71"/>
      <c r="BN59" s="68">
        <f t="shared" ref="BN59:BN82" si="294">+IFERROR(BK59/AV59,0)</f>
        <v>0</v>
      </c>
      <c r="BO59" s="69">
        <f t="shared" ref="BO59:BO82" si="295">+IF(BP59="SI",IFERROR((IF(BP59="SI",BL59,0)/AV59),"REVISAR"),0)</f>
        <v>0</v>
      </c>
      <c r="BP59" s="70" t="s">
        <v>174</v>
      </c>
      <c r="BQ59" s="71" t="s">
        <v>175</v>
      </c>
      <c r="BR59" s="86">
        <v>41</v>
      </c>
      <c r="BS59" s="85"/>
      <c r="BT59" s="71"/>
      <c r="BU59" s="68">
        <f t="shared" ref="BU59:BU84" si="296">IFERROR(BR59/AV59,0)</f>
        <v>0.85416666666666663</v>
      </c>
      <c r="BV59" s="69">
        <f t="shared" ref="BV59:BV63" si="297">+IF(BW59="SI",IFERROR((IF(BW59="SI",BS59,0)/AV59),"REVISAR"),0)</f>
        <v>0</v>
      </c>
      <c r="BW59" s="70" t="s">
        <v>174</v>
      </c>
      <c r="BX59" s="71" t="s">
        <v>175</v>
      </c>
      <c r="BY59" s="86">
        <f t="shared" ref="BY59:BY63" si="298">+BR59</f>
        <v>41</v>
      </c>
      <c r="BZ59" s="75">
        <f t="shared" ref="BZ59:BZ63" si="299">IF(BW59="SI",BR59,0)</f>
        <v>0</v>
      </c>
      <c r="CA59" s="71"/>
      <c r="CB59" s="68">
        <f t="shared" ref="CB59:CB82" si="300">IFERROR(BY59/$AV59,0)</f>
        <v>0.85416666666666663</v>
      </c>
      <c r="CC59" s="69">
        <f t="shared" ref="CC59:CC76" si="301">+IF(CD59="SI",IFERROR((IF(CD59="SI",BZ59,0)/AV59),"REVISAR"),0)</f>
        <v>0</v>
      </c>
      <c r="CD59" s="70" t="s">
        <v>174</v>
      </c>
      <c r="CE59" s="71" t="s">
        <v>175</v>
      </c>
      <c r="CF59" s="86">
        <f t="shared" ref="CF59:CF63" si="302">+BY59</f>
        <v>41</v>
      </c>
      <c r="CG59" s="75">
        <f t="shared" ref="CG59:CG63" si="303">IF(CD59="SI",BZ59,0)</f>
        <v>0</v>
      </c>
      <c r="CH59" s="71"/>
      <c r="CI59" s="68">
        <f t="shared" ref="CI59:CI82" si="304">IFERROR(CF59/$AV59,0)</f>
        <v>0.85416666666666663</v>
      </c>
      <c r="CJ59" s="69">
        <f t="shared" ref="CJ59:CJ82" si="305">+IF(CK59="SI",IFERROR((IF(CK59="SI",CG59,0)/AV59),"REVISAR"),0)</f>
        <v>0</v>
      </c>
      <c r="CK59" s="70" t="s">
        <v>174</v>
      </c>
      <c r="CL59" s="71" t="s">
        <v>175</v>
      </c>
      <c r="CM59" s="86">
        <v>42</v>
      </c>
      <c r="CN59" s="71"/>
      <c r="CO59" s="71"/>
      <c r="CP59" s="68">
        <f t="shared" ref="CP59:CP82" si="306">IFERROR(CM59/$AV59,0)</f>
        <v>0.875</v>
      </c>
      <c r="CQ59" s="69">
        <f t="shared" ref="CQ59:CQ82" si="307">+IF(CR59="SI",IFERROR((IF(CR59="SI",CN59,0)/AV59),"REVISAR"),0)</f>
        <v>0</v>
      </c>
      <c r="CR59" s="70" t="s">
        <v>174</v>
      </c>
      <c r="CS59" s="71" t="s">
        <v>175</v>
      </c>
      <c r="CT59" s="86">
        <f t="shared" ref="CT59:CT63" si="308">+CM59</f>
        <v>42</v>
      </c>
      <c r="CU59" s="75">
        <f t="shared" ref="CU59:CU72" si="309">IF(CR59="SI",CN59,0)</f>
        <v>0</v>
      </c>
      <c r="CV59" s="71"/>
      <c r="CW59" s="68">
        <f t="shared" ref="CW59:CW82" si="310">IFERROR(CT59/$AV59,0)</f>
        <v>0.875</v>
      </c>
      <c r="CX59" s="69">
        <f t="shared" ref="CX59:CX82" si="311">+IF(CY59="SI",IFERROR((IF(CY59="SI",CU59,0)/AV59),"REVISAR"),0)</f>
        <v>0</v>
      </c>
      <c r="CY59" s="70" t="s">
        <v>174</v>
      </c>
      <c r="CZ59" s="71" t="s">
        <v>175</v>
      </c>
      <c r="DA59" s="77">
        <f t="shared" ref="DA59:DA63" si="312">+CT59</f>
        <v>42</v>
      </c>
      <c r="DB59" s="75">
        <f t="shared" ref="DB59:DB63" si="313">IF(CY59="SI",CU59,0)</f>
        <v>0</v>
      </c>
      <c r="DC59" s="71"/>
      <c r="DD59" s="68">
        <f t="shared" ref="DD59:DD82" si="314">IFERROR(DA59/$AV59,0)</f>
        <v>0.875</v>
      </c>
      <c r="DE59" s="69">
        <f t="shared" ref="DE59:DE82" si="315">+IF(DF59="SI",IFERROR((IF(DF59="SI",DB59,0)/AV59),"REVISAR"),0)</f>
        <v>0</v>
      </c>
      <c r="DF59" s="70" t="s">
        <v>174</v>
      </c>
      <c r="DG59" s="71" t="s">
        <v>175</v>
      </c>
      <c r="DH59" s="77">
        <v>44</v>
      </c>
      <c r="DI59" s="71"/>
      <c r="DJ59" s="71"/>
      <c r="DK59" s="68">
        <f t="shared" ref="DK59:DK82" si="316">IFERROR(DH59/$AV59,0)</f>
        <v>0.91666666666666663</v>
      </c>
      <c r="DL59" s="69">
        <f t="shared" ref="DL59:DL82" si="317">+IF(DM59="SI",IFERROR((IF(DM59="SI",DI59,0)/AV59),"REVISAR"),0)</f>
        <v>0</v>
      </c>
      <c r="DM59" s="70" t="s">
        <v>174</v>
      </c>
      <c r="DN59" s="71" t="s">
        <v>175</v>
      </c>
      <c r="DO59" s="77">
        <f t="shared" ref="DO59:DO63" si="318">+DH59</f>
        <v>44</v>
      </c>
      <c r="DP59" s="75">
        <f t="shared" ref="DP59:DP63" si="319">IF(DM59="SI",DI59,0)</f>
        <v>0</v>
      </c>
      <c r="DQ59" s="71"/>
      <c r="DR59" s="68">
        <f t="shared" ref="DR59:DR82" si="320">IFERROR(DO59/$AV59,0)</f>
        <v>0.91666666666666663</v>
      </c>
      <c r="DS59" s="69">
        <f t="shared" ref="DS59:DS82" si="321">+IF(DT59="SI",IFERROR((IF(DT59="SI",DP59,0)/AV59),"REVISAR"),0)</f>
        <v>0</v>
      </c>
      <c r="DT59" s="70" t="s">
        <v>174</v>
      </c>
      <c r="DU59" s="71" t="s">
        <v>175</v>
      </c>
      <c r="DV59" s="77">
        <f t="shared" ref="DV59:DV63" si="322">+DO59</f>
        <v>44</v>
      </c>
      <c r="DW59" s="75">
        <f t="shared" ref="DW59:DW63" si="323">IF(DT59="SI",DP59,0)</f>
        <v>0</v>
      </c>
      <c r="DX59" s="71"/>
      <c r="DY59" s="68">
        <f t="shared" ref="DY59:DY82" si="324">IFERROR(DV59/$AV59,0)</f>
        <v>0.91666666666666663</v>
      </c>
      <c r="DZ59" s="69">
        <f t="shared" ref="DZ59:DZ82" si="325">+IF(EA59="SI",IFERROR((IF(EA59="SI",DW59,0)/AV59),"REVISAR"),0)</f>
        <v>0</v>
      </c>
      <c r="EA59" s="70" t="s">
        <v>174</v>
      </c>
      <c r="EB59" s="71" t="s">
        <v>175</v>
      </c>
      <c r="EC59" s="77">
        <f t="shared" ref="EC59:EC63" si="326">+AV59</f>
        <v>48</v>
      </c>
      <c r="ED59" s="71"/>
      <c r="EE59" s="71"/>
      <c r="EF59" s="68">
        <f t="shared" ref="EF59:EF82" si="327">IFERROR(EC59/$AV59,0)</f>
        <v>1</v>
      </c>
      <c r="EG59" s="69">
        <f t="shared" ref="EG59:EG82" si="328">+IF(EH59="SI",IFERROR((IF(EH59="SI",ED59,0)/AV59),"REVISAR"),0)</f>
        <v>0</v>
      </c>
      <c r="EH59" s="70" t="s">
        <v>174</v>
      </c>
      <c r="EI59" s="71" t="s">
        <v>175</v>
      </c>
      <c r="EJ59" s="78"/>
      <c r="EK59" s="78">
        <v>2024</v>
      </c>
      <c r="EL59" s="79" t="str">
        <f>+VLOOKUP(C59,[1]Listas_desplega!$AI$22:$AJ$44,2,0)</f>
        <v>DPI</v>
      </c>
      <c r="EM59" s="79" t="str">
        <f>+VLOOKUP(I59,[1]Listas_desplega!$BY$2:$BZ$7,2,0)</f>
        <v>T_2</v>
      </c>
      <c r="EN59" s="79" t="str">
        <f>+VLOOKUP(J59,[1]Listas_desplega!$BY$10:$BZ$23,2,0)</f>
        <v>T_2_C_2</v>
      </c>
      <c r="EO59" s="79" t="str">
        <f>+VLOOKUP(K59,[1]Listas_desplega!$BY$27:$BZ$54,2,0)</f>
        <v>T_2_C_2_ET_1</v>
      </c>
      <c r="EP59" s="79" t="str">
        <f>+VLOOKUP(L59,[1]Listas_desplega!$BY$57:$BZ$105,2,0)</f>
        <v>T_2_C_2_ET_1_CPT_1</v>
      </c>
      <c r="EQ59" s="80" t="str">
        <f>+VLOOKUP(M59,[1]Listas_desplega!$J$2:$K$11,2,FALSE)</f>
        <v>Eje_E_1</v>
      </c>
      <c r="ER59" s="80"/>
    </row>
    <row r="60" spans="1:148" s="81" customFormat="1" ht="15" customHeight="1" x14ac:dyDescent="0.25">
      <c r="A60" s="51" t="str">
        <f t="shared" si="18"/>
        <v>A.38P_VPBM_2024</v>
      </c>
      <c r="B60" s="52" t="s">
        <v>152</v>
      </c>
      <c r="C60" s="53" t="s">
        <v>553</v>
      </c>
      <c r="D60" s="53" t="s">
        <v>553</v>
      </c>
      <c r="E60" s="54" t="s">
        <v>154</v>
      </c>
      <c r="F60" s="54" t="s">
        <v>155</v>
      </c>
      <c r="G60" s="55" t="s">
        <v>156</v>
      </c>
      <c r="H60" s="54" t="s">
        <v>352</v>
      </c>
      <c r="I60" s="54" t="s">
        <v>158</v>
      </c>
      <c r="J60" s="54" t="s">
        <v>159</v>
      </c>
      <c r="K60" s="54" t="s">
        <v>160</v>
      </c>
      <c r="L60" s="54" t="s">
        <v>473</v>
      </c>
      <c r="M60" s="52" t="s">
        <v>474</v>
      </c>
      <c r="N60" s="56" t="s">
        <v>554</v>
      </c>
      <c r="O60" s="60" t="s">
        <v>560</v>
      </c>
      <c r="P60" s="54" t="s">
        <v>561</v>
      </c>
      <c r="Q60" s="61" t="s">
        <v>165</v>
      </c>
      <c r="R60" s="58" t="s">
        <v>212</v>
      </c>
      <c r="S60" s="54" t="s">
        <v>562</v>
      </c>
      <c r="T60" s="60" t="s">
        <v>181</v>
      </c>
      <c r="U60" s="60" t="s">
        <v>182</v>
      </c>
      <c r="V60" s="60">
        <v>60</v>
      </c>
      <c r="W60" s="54" t="s">
        <v>558</v>
      </c>
      <c r="X60" s="60" t="s">
        <v>331</v>
      </c>
      <c r="Y60" s="52" t="s">
        <v>172</v>
      </c>
      <c r="Z60" s="61" t="s">
        <v>344</v>
      </c>
      <c r="AA60" s="61" t="s">
        <v>344</v>
      </c>
      <c r="AB60" s="61" t="s">
        <v>344</v>
      </c>
      <c r="AC60" s="61" t="s">
        <v>344</v>
      </c>
      <c r="AD60" s="61" t="s">
        <v>344</v>
      </c>
      <c r="AE60" s="61" t="s">
        <v>344</v>
      </c>
      <c r="AF60" s="61" t="s">
        <v>344</v>
      </c>
      <c r="AG60" s="61" t="s">
        <v>344</v>
      </c>
      <c r="AH60" s="60" t="s">
        <v>344</v>
      </c>
      <c r="AI60" s="60" t="s">
        <v>559</v>
      </c>
      <c r="AJ60" s="60" t="s">
        <v>344</v>
      </c>
      <c r="AK60" s="60" t="s">
        <v>344</v>
      </c>
      <c r="AL60" s="60" t="s">
        <v>344</v>
      </c>
      <c r="AM60" s="60" t="s">
        <v>344</v>
      </c>
      <c r="AN60" s="60" t="s">
        <v>344</v>
      </c>
      <c r="AO60" s="60" t="s">
        <v>344</v>
      </c>
      <c r="AP60" s="60" t="s">
        <v>344</v>
      </c>
      <c r="AQ60" s="60" t="s">
        <v>344</v>
      </c>
      <c r="AR60" s="62" t="s">
        <v>344</v>
      </c>
      <c r="AS60" s="60" t="s">
        <v>344</v>
      </c>
      <c r="AT60" s="60">
        <v>43</v>
      </c>
      <c r="AU60" s="60">
        <v>44</v>
      </c>
      <c r="AV60" s="60">
        <v>48</v>
      </c>
      <c r="AW60" s="60">
        <v>57</v>
      </c>
      <c r="AX60" s="60">
        <v>60</v>
      </c>
      <c r="AY60" s="60">
        <v>60</v>
      </c>
      <c r="AZ60" s="60" t="s">
        <v>344</v>
      </c>
      <c r="BA60" s="60" t="s">
        <v>344</v>
      </c>
      <c r="BB60" s="60" t="s">
        <v>344</v>
      </c>
      <c r="BC60" s="64" t="s">
        <v>344</v>
      </c>
      <c r="BD60" s="177" t="s">
        <v>344</v>
      </c>
      <c r="BE60" s="98"/>
      <c r="BF60" s="71"/>
      <c r="BG60" s="68">
        <f t="shared" si="292"/>
        <v>0</v>
      </c>
      <c r="BH60" s="69">
        <f t="shared" si="293"/>
        <v>0</v>
      </c>
      <c r="BI60" s="70" t="s">
        <v>174</v>
      </c>
      <c r="BJ60" s="71" t="s">
        <v>175</v>
      </c>
      <c r="BK60" s="86" t="s">
        <v>344</v>
      </c>
      <c r="BL60" s="75">
        <f t="shared" si="288"/>
        <v>0</v>
      </c>
      <c r="BM60" s="71"/>
      <c r="BN60" s="68">
        <f t="shared" si="294"/>
        <v>0</v>
      </c>
      <c r="BO60" s="69">
        <f t="shared" si="295"/>
        <v>0</v>
      </c>
      <c r="BP60" s="70" t="s">
        <v>174</v>
      </c>
      <c r="BQ60" s="71" t="s">
        <v>175</v>
      </c>
      <c r="BR60" s="86">
        <v>43</v>
      </c>
      <c r="BS60" s="85"/>
      <c r="BT60" s="71"/>
      <c r="BU60" s="68">
        <f t="shared" si="296"/>
        <v>0.89583333333333337</v>
      </c>
      <c r="BV60" s="69">
        <f t="shared" si="297"/>
        <v>0</v>
      </c>
      <c r="BW60" s="70" t="s">
        <v>174</v>
      </c>
      <c r="BX60" s="71" t="s">
        <v>175</v>
      </c>
      <c r="BY60" s="86">
        <f t="shared" si="298"/>
        <v>43</v>
      </c>
      <c r="BZ60" s="75">
        <f t="shared" si="299"/>
        <v>0</v>
      </c>
      <c r="CA60" s="71"/>
      <c r="CB60" s="68">
        <f t="shared" si="300"/>
        <v>0.89583333333333337</v>
      </c>
      <c r="CC60" s="69">
        <f t="shared" si="301"/>
        <v>0</v>
      </c>
      <c r="CD60" s="70" t="s">
        <v>174</v>
      </c>
      <c r="CE60" s="71" t="s">
        <v>175</v>
      </c>
      <c r="CF60" s="86">
        <f t="shared" si="302"/>
        <v>43</v>
      </c>
      <c r="CG60" s="75">
        <f t="shared" si="303"/>
        <v>0</v>
      </c>
      <c r="CH60" s="71"/>
      <c r="CI60" s="68">
        <f t="shared" si="304"/>
        <v>0.89583333333333337</v>
      </c>
      <c r="CJ60" s="69">
        <f t="shared" si="305"/>
        <v>0</v>
      </c>
      <c r="CK60" s="70" t="s">
        <v>174</v>
      </c>
      <c r="CL60" s="71" t="s">
        <v>175</v>
      </c>
      <c r="CM60" s="86">
        <v>44</v>
      </c>
      <c r="CN60" s="71"/>
      <c r="CO60" s="71"/>
      <c r="CP60" s="68">
        <f t="shared" si="306"/>
        <v>0.91666666666666663</v>
      </c>
      <c r="CQ60" s="69">
        <f t="shared" si="307"/>
        <v>0</v>
      </c>
      <c r="CR60" s="70" t="s">
        <v>174</v>
      </c>
      <c r="CS60" s="71" t="s">
        <v>175</v>
      </c>
      <c r="CT60" s="86">
        <f t="shared" si="308"/>
        <v>44</v>
      </c>
      <c r="CU60" s="75">
        <f t="shared" si="309"/>
        <v>0</v>
      </c>
      <c r="CV60" s="71"/>
      <c r="CW60" s="68">
        <f t="shared" si="310"/>
        <v>0.91666666666666663</v>
      </c>
      <c r="CX60" s="69">
        <f t="shared" si="311"/>
        <v>0</v>
      </c>
      <c r="CY60" s="70" t="s">
        <v>174</v>
      </c>
      <c r="CZ60" s="71" t="s">
        <v>175</v>
      </c>
      <c r="DA60" s="77">
        <f t="shared" si="312"/>
        <v>44</v>
      </c>
      <c r="DB60" s="75">
        <f t="shared" si="313"/>
        <v>0</v>
      </c>
      <c r="DC60" s="71"/>
      <c r="DD60" s="68">
        <f t="shared" si="314"/>
        <v>0.91666666666666663</v>
      </c>
      <c r="DE60" s="69">
        <f t="shared" si="315"/>
        <v>0</v>
      </c>
      <c r="DF60" s="70" t="s">
        <v>174</v>
      </c>
      <c r="DG60" s="71" t="s">
        <v>175</v>
      </c>
      <c r="DH60" s="77">
        <v>46</v>
      </c>
      <c r="DI60" s="71"/>
      <c r="DJ60" s="71"/>
      <c r="DK60" s="68">
        <f t="shared" si="316"/>
        <v>0.95833333333333337</v>
      </c>
      <c r="DL60" s="69">
        <f t="shared" si="317"/>
        <v>0</v>
      </c>
      <c r="DM60" s="70" t="s">
        <v>174</v>
      </c>
      <c r="DN60" s="71" t="s">
        <v>175</v>
      </c>
      <c r="DO60" s="77">
        <f t="shared" si="318"/>
        <v>46</v>
      </c>
      <c r="DP60" s="75">
        <f t="shared" si="319"/>
        <v>0</v>
      </c>
      <c r="DQ60" s="71"/>
      <c r="DR60" s="68">
        <f t="shared" si="320"/>
        <v>0.95833333333333337</v>
      </c>
      <c r="DS60" s="69">
        <f t="shared" si="321"/>
        <v>0</v>
      </c>
      <c r="DT60" s="70" t="s">
        <v>174</v>
      </c>
      <c r="DU60" s="71" t="s">
        <v>175</v>
      </c>
      <c r="DV60" s="77">
        <f t="shared" si="322"/>
        <v>46</v>
      </c>
      <c r="DW60" s="75">
        <f t="shared" si="323"/>
        <v>0</v>
      </c>
      <c r="DX60" s="71"/>
      <c r="DY60" s="68">
        <f t="shared" si="324"/>
        <v>0.95833333333333337</v>
      </c>
      <c r="DZ60" s="69">
        <f t="shared" si="325"/>
        <v>0</v>
      </c>
      <c r="EA60" s="70" t="s">
        <v>174</v>
      </c>
      <c r="EB60" s="71" t="s">
        <v>175</v>
      </c>
      <c r="EC60" s="77">
        <f t="shared" si="326"/>
        <v>48</v>
      </c>
      <c r="ED60" s="71"/>
      <c r="EE60" s="71"/>
      <c r="EF60" s="68">
        <f t="shared" si="327"/>
        <v>1</v>
      </c>
      <c r="EG60" s="69">
        <f t="shared" si="328"/>
        <v>0</v>
      </c>
      <c r="EH60" s="70" t="s">
        <v>174</v>
      </c>
      <c r="EI60" s="71" t="s">
        <v>175</v>
      </c>
      <c r="EJ60" s="78"/>
      <c r="EK60" s="78">
        <v>2024</v>
      </c>
      <c r="EL60" s="79" t="str">
        <f>+VLOOKUP(C60,[1]Listas_desplega!$AI$22:$AJ$44,2,0)</f>
        <v>DPI</v>
      </c>
      <c r="EM60" s="79" t="str">
        <f>+VLOOKUP(I60,[1]Listas_desplega!$BY$2:$BZ$7,2,0)</f>
        <v>T_2</v>
      </c>
      <c r="EN60" s="79" t="str">
        <f>+VLOOKUP(J60,[1]Listas_desplega!$BY$10:$BZ$23,2,0)</f>
        <v>T_2_C_2</v>
      </c>
      <c r="EO60" s="79" t="str">
        <f>+VLOOKUP(K60,[1]Listas_desplega!$BY$27:$BZ$54,2,0)</f>
        <v>T_2_C_2_ET_1</v>
      </c>
      <c r="EP60" s="79" t="str">
        <f>+VLOOKUP(L60,[1]Listas_desplega!$BY$57:$BZ$105,2,0)</f>
        <v>T_2_C_2_ET_1_CPT_1</v>
      </c>
      <c r="EQ60" s="80" t="str">
        <f>+VLOOKUP(M60,[1]Listas_desplega!$J$2:$K$11,2,FALSE)</f>
        <v>Eje_E_1</v>
      </c>
      <c r="ER60" s="80"/>
    </row>
    <row r="61" spans="1:148" s="81" customFormat="1" ht="15" customHeight="1" x14ac:dyDescent="0.25">
      <c r="A61" s="51" t="str">
        <f t="shared" si="18"/>
        <v>D.277_VPBM_2024</v>
      </c>
      <c r="B61" s="52" t="s">
        <v>152</v>
      </c>
      <c r="C61" s="53" t="s">
        <v>553</v>
      </c>
      <c r="D61" s="53" t="s">
        <v>553</v>
      </c>
      <c r="E61" s="54" t="s">
        <v>154</v>
      </c>
      <c r="F61" s="54" t="s">
        <v>155</v>
      </c>
      <c r="G61" s="55" t="s">
        <v>156</v>
      </c>
      <c r="H61" s="54" t="s">
        <v>352</v>
      </c>
      <c r="I61" s="54" t="s">
        <v>158</v>
      </c>
      <c r="J61" s="54" t="s">
        <v>159</v>
      </c>
      <c r="K61" s="54" t="s">
        <v>160</v>
      </c>
      <c r="L61" s="54" t="s">
        <v>473</v>
      </c>
      <c r="M61" s="52" t="s">
        <v>474</v>
      </c>
      <c r="N61" s="56" t="s">
        <v>554</v>
      </c>
      <c r="O61" s="60" t="s">
        <v>563</v>
      </c>
      <c r="P61" s="54" t="s">
        <v>564</v>
      </c>
      <c r="Q61" s="61" t="s">
        <v>165</v>
      </c>
      <c r="R61" s="58" t="s">
        <v>212</v>
      </c>
      <c r="S61" s="54" t="s">
        <v>565</v>
      </c>
      <c r="T61" s="60" t="s">
        <v>181</v>
      </c>
      <c r="U61" s="60" t="s">
        <v>182</v>
      </c>
      <c r="V61" s="60">
        <v>60</v>
      </c>
      <c r="W61" s="54" t="s">
        <v>558</v>
      </c>
      <c r="X61" s="60" t="s">
        <v>331</v>
      </c>
      <c r="Y61" s="52" t="s">
        <v>172</v>
      </c>
      <c r="Z61" s="61" t="s">
        <v>344</v>
      </c>
      <c r="AA61" s="61" t="s">
        <v>344</v>
      </c>
      <c r="AB61" s="61" t="s">
        <v>344</v>
      </c>
      <c r="AC61" s="61" t="s">
        <v>344</v>
      </c>
      <c r="AD61" s="61" t="s">
        <v>344</v>
      </c>
      <c r="AE61" s="61" t="s">
        <v>344</v>
      </c>
      <c r="AF61" s="61" t="s">
        <v>344</v>
      </c>
      <c r="AG61" s="61" t="s">
        <v>344</v>
      </c>
      <c r="AH61" s="60" t="s">
        <v>344</v>
      </c>
      <c r="AI61" s="60" t="s">
        <v>559</v>
      </c>
      <c r="AJ61" s="60" t="s">
        <v>344</v>
      </c>
      <c r="AK61" s="60" t="s">
        <v>344</v>
      </c>
      <c r="AL61" s="60" t="s">
        <v>344</v>
      </c>
      <c r="AM61" s="60" t="s">
        <v>344</v>
      </c>
      <c r="AN61" s="60" t="s">
        <v>344</v>
      </c>
      <c r="AO61" s="60" t="s">
        <v>344</v>
      </c>
      <c r="AP61" s="60" t="s">
        <v>344</v>
      </c>
      <c r="AQ61" s="60" t="s">
        <v>344</v>
      </c>
      <c r="AR61" s="62" t="s">
        <v>344</v>
      </c>
      <c r="AS61" s="60" t="s">
        <v>344</v>
      </c>
      <c r="AT61" s="176">
        <v>36</v>
      </c>
      <c r="AU61" s="176">
        <v>36</v>
      </c>
      <c r="AV61" s="176">
        <v>40</v>
      </c>
      <c r="AW61" s="176">
        <v>56</v>
      </c>
      <c r="AX61" s="176">
        <v>52</v>
      </c>
      <c r="AY61" s="176">
        <v>52</v>
      </c>
      <c r="AZ61" s="176" t="s">
        <v>344</v>
      </c>
      <c r="BA61" s="176" t="s">
        <v>344</v>
      </c>
      <c r="BB61" s="176" t="s">
        <v>344</v>
      </c>
      <c r="BC61" s="178" t="s">
        <v>344</v>
      </c>
      <c r="BD61" s="177" t="s">
        <v>344</v>
      </c>
      <c r="BE61" s="98"/>
      <c r="BF61" s="71"/>
      <c r="BG61" s="68">
        <f t="shared" si="292"/>
        <v>0</v>
      </c>
      <c r="BH61" s="69">
        <f t="shared" si="293"/>
        <v>0</v>
      </c>
      <c r="BI61" s="70" t="s">
        <v>174</v>
      </c>
      <c r="BJ61" s="71" t="s">
        <v>175</v>
      </c>
      <c r="BK61" s="86" t="s">
        <v>344</v>
      </c>
      <c r="BL61" s="75">
        <f t="shared" si="288"/>
        <v>0</v>
      </c>
      <c r="BM61" s="71"/>
      <c r="BN61" s="68">
        <f t="shared" si="294"/>
        <v>0</v>
      </c>
      <c r="BO61" s="69">
        <f t="shared" si="295"/>
        <v>0</v>
      </c>
      <c r="BP61" s="70" t="s">
        <v>174</v>
      </c>
      <c r="BQ61" s="71" t="s">
        <v>175</v>
      </c>
      <c r="BR61" s="86">
        <v>36</v>
      </c>
      <c r="BS61" s="85"/>
      <c r="BT61" s="71"/>
      <c r="BU61" s="68">
        <f t="shared" si="296"/>
        <v>0.9</v>
      </c>
      <c r="BV61" s="69">
        <f t="shared" si="297"/>
        <v>0</v>
      </c>
      <c r="BW61" s="70" t="s">
        <v>174</v>
      </c>
      <c r="BX61" s="71" t="s">
        <v>175</v>
      </c>
      <c r="BY61" s="86">
        <f t="shared" si="298"/>
        <v>36</v>
      </c>
      <c r="BZ61" s="75">
        <f t="shared" si="299"/>
        <v>0</v>
      </c>
      <c r="CA61" s="71"/>
      <c r="CB61" s="68">
        <f t="shared" si="300"/>
        <v>0.9</v>
      </c>
      <c r="CC61" s="69">
        <f t="shared" si="301"/>
        <v>0</v>
      </c>
      <c r="CD61" s="70" t="s">
        <v>174</v>
      </c>
      <c r="CE61" s="71" t="s">
        <v>175</v>
      </c>
      <c r="CF61" s="86">
        <f t="shared" si="302"/>
        <v>36</v>
      </c>
      <c r="CG61" s="75">
        <f t="shared" si="303"/>
        <v>0</v>
      </c>
      <c r="CH61" s="71"/>
      <c r="CI61" s="68">
        <f t="shared" si="304"/>
        <v>0.9</v>
      </c>
      <c r="CJ61" s="69">
        <f t="shared" si="305"/>
        <v>0</v>
      </c>
      <c r="CK61" s="70" t="s">
        <v>174</v>
      </c>
      <c r="CL61" s="71" t="s">
        <v>175</v>
      </c>
      <c r="CM61" s="86">
        <v>37</v>
      </c>
      <c r="CN61" s="71"/>
      <c r="CO61" s="71"/>
      <c r="CP61" s="68">
        <f t="shared" si="306"/>
        <v>0.92500000000000004</v>
      </c>
      <c r="CQ61" s="69">
        <f t="shared" si="307"/>
        <v>0</v>
      </c>
      <c r="CR61" s="70" t="s">
        <v>174</v>
      </c>
      <c r="CS61" s="71" t="s">
        <v>175</v>
      </c>
      <c r="CT61" s="86">
        <f t="shared" si="308"/>
        <v>37</v>
      </c>
      <c r="CU61" s="75">
        <f t="shared" si="309"/>
        <v>0</v>
      </c>
      <c r="CV61" s="71"/>
      <c r="CW61" s="68">
        <f t="shared" si="310"/>
        <v>0.92500000000000004</v>
      </c>
      <c r="CX61" s="69">
        <f t="shared" si="311"/>
        <v>0</v>
      </c>
      <c r="CY61" s="70" t="s">
        <v>174</v>
      </c>
      <c r="CZ61" s="71" t="s">
        <v>175</v>
      </c>
      <c r="DA61" s="77">
        <f t="shared" si="312"/>
        <v>37</v>
      </c>
      <c r="DB61" s="75">
        <f t="shared" si="313"/>
        <v>0</v>
      </c>
      <c r="DC61" s="71"/>
      <c r="DD61" s="68">
        <f t="shared" si="314"/>
        <v>0.92500000000000004</v>
      </c>
      <c r="DE61" s="69">
        <f t="shared" si="315"/>
        <v>0</v>
      </c>
      <c r="DF61" s="70" t="s">
        <v>174</v>
      </c>
      <c r="DG61" s="71" t="s">
        <v>175</v>
      </c>
      <c r="DH61" s="77">
        <v>39</v>
      </c>
      <c r="DI61" s="71"/>
      <c r="DJ61" s="71"/>
      <c r="DK61" s="68">
        <f t="shared" si="316"/>
        <v>0.97499999999999998</v>
      </c>
      <c r="DL61" s="69">
        <f t="shared" si="317"/>
        <v>0</v>
      </c>
      <c r="DM61" s="70" t="s">
        <v>174</v>
      </c>
      <c r="DN61" s="71" t="s">
        <v>175</v>
      </c>
      <c r="DO61" s="77">
        <f t="shared" si="318"/>
        <v>39</v>
      </c>
      <c r="DP61" s="75">
        <f t="shared" si="319"/>
        <v>0</v>
      </c>
      <c r="DQ61" s="71"/>
      <c r="DR61" s="68">
        <f t="shared" si="320"/>
        <v>0.97499999999999998</v>
      </c>
      <c r="DS61" s="69">
        <f t="shared" si="321"/>
        <v>0</v>
      </c>
      <c r="DT61" s="70" t="s">
        <v>174</v>
      </c>
      <c r="DU61" s="71" t="s">
        <v>175</v>
      </c>
      <c r="DV61" s="77">
        <f t="shared" si="322"/>
        <v>39</v>
      </c>
      <c r="DW61" s="75">
        <f t="shared" si="323"/>
        <v>0</v>
      </c>
      <c r="DX61" s="71"/>
      <c r="DY61" s="68">
        <f t="shared" si="324"/>
        <v>0.97499999999999998</v>
      </c>
      <c r="DZ61" s="69">
        <f t="shared" si="325"/>
        <v>0</v>
      </c>
      <c r="EA61" s="70" t="s">
        <v>174</v>
      </c>
      <c r="EB61" s="71" t="s">
        <v>175</v>
      </c>
      <c r="EC61" s="77">
        <f t="shared" si="326"/>
        <v>40</v>
      </c>
      <c r="ED61" s="71"/>
      <c r="EE61" s="71"/>
      <c r="EF61" s="68">
        <f t="shared" si="327"/>
        <v>1</v>
      </c>
      <c r="EG61" s="69">
        <f t="shared" si="328"/>
        <v>0</v>
      </c>
      <c r="EH61" s="70" t="s">
        <v>174</v>
      </c>
      <c r="EI61" s="71" t="s">
        <v>175</v>
      </c>
      <c r="EJ61" s="78"/>
      <c r="EK61" s="78">
        <v>2024</v>
      </c>
      <c r="EL61" s="79" t="str">
        <f>+VLOOKUP(C61,[1]Listas_desplega!$AI$22:$AJ$44,2,0)</f>
        <v>DPI</v>
      </c>
      <c r="EM61" s="79" t="str">
        <f>+VLOOKUP(I61,[1]Listas_desplega!$BY$2:$BZ$7,2,0)</f>
        <v>T_2</v>
      </c>
      <c r="EN61" s="79" t="str">
        <f>+VLOOKUP(J61,[1]Listas_desplega!$BY$10:$BZ$23,2,0)</f>
        <v>T_2_C_2</v>
      </c>
      <c r="EO61" s="79" t="str">
        <f>+VLOOKUP(K61,[1]Listas_desplega!$BY$27:$BZ$54,2,0)</f>
        <v>T_2_C_2_ET_1</v>
      </c>
      <c r="EP61" s="79" t="str">
        <f>+VLOOKUP(L61,[1]Listas_desplega!$BY$57:$BZ$105,2,0)</f>
        <v>T_2_C_2_ET_1_CPT_1</v>
      </c>
      <c r="EQ61" s="80" t="str">
        <f>+VLOOKUP(M61,[1]Listas_desplega!$J$2:$K$11,2,FALSE)</f>
        <v>Eje_E_1</v>
      </c>
      <c r="ER61" s="80"/>
    </row>
    <row r="62" spans="1:148" s="81" customFormat="1" x14ac:dyDescent="0.25">
      <c r="A62" s="51" t="str">
        <f t="shared" si="18"/>
        <v>A.MT.3_VPBM_2024</v>
      </c>
      <c r="B62" s="52" t="s">
        <v>152</v>
      </c>
      <c r="C62" s="53" t="s">
        <v>553</v>
      </c>
      <c r="D62" s="53" t="s">
        <v>553</v>
      </c>
      <c r="E62" s="54" t="s">
        <v>154</v>
      </c>
      <c r="F62" s="54" t="s">
        <v>155</v>
      </c>
      <c r="G62" s="55" t="s">
        <v>156</v>
      </c>
      <c r="H62" s="54" t="s">
        <v>352</v>
      </c>
      <c r="I62" s="54" t="s">
        <v>158</v>
      </c>
      <c r="J62" s="54" t="s">
        <v>159</v>
      </c>
      <c r="K62" s="54" t="s">
        <v>160</v>
      </c>
      <c r="L62" s="54" t="s">
        <v>473</v>
      </c>
      <c r="M62" s="52" t="s">
        <v>474</v>
      </c>
      <c r="N62" s="56" t="s">
        <v>554</v>
      </c>
      <c r="O62" s="60" t="s">
        <v>566</v>
      </c>
      <c r="P62" s="54" t="s">
        <v>567</v>
      </c>
      <c r="Q62" s="61" t="s">
        <v>165</v>
      </c>
      <c r="R62" s="58" t="s">
        <v>212</v>
      </c>
      <c r="S62" s="54" t="s">
        <v>568</v>
      </c>
      <c r="T62" s="60" t="s">
        <v>181</v>
      </c>
      <c r="U62" s="60" t="s">
        <v>182</v>
      </c>
      <c r="V62" s="60">
        <v>60</v>
      </c>
      <c r="W62" s="54" t="s">
        <v>558</v>
      </c>
      <c r="X62" s="60" t="s">
        <v>331</v>
      </c>
      <c r="Y62" s="52" t="s">
        <v>172</v>
      </c>
      <c r="Z62" s="61" t="s">
        <v>344</v>
      </c>
      <c r="AA62" s="61" t="s">
        <v>344</v>
      </c>
      <c r="AB62" s="61" t="s">
        <v>344</v>
      </c>
      <c r="AC62" s="61" t="s">
        <v>344</v>
      </c>
      <c r="AD62" s="61" t="s">
        <v>344</v>
      </c>
      <c r="AE62" s="61" t="s">
        <v>344</v>
      </c>
      <c r="AF62" s="61" t="s">
        <v>344</v>
      </c>
      <c r="AG62" s="61" t="s">
        <v>344</v>
      </c>
      <c r="AH62" s="60" t="s">
        <v>344</v>
      </c>
      <c r="AI62" s="60" t="s">
        <v>559</v>
      </c>
      <c r="AJ62" s="60" t="s">
        <v>344</v>
      </c>
      <c r="AK62" s="60" t="s">
        <v>344</v>
      </c>
      <c r="AL62" s="60" t="s">
        <v>344</v>
      </c>
      <c r="AM62" s="60" t="s">
        <v>344</v>
      </c>
      <c r="AN62" s="60" t="s">
        <v>344</v>
      </c>
      <c r="AO62" s="60" t="s">
        <v>344</v>
      </c>
      <c r="AP62" s="60" t="s">
        <v>344</v>
      </c>
      <c r="AQ62" s="60" t="s">
        <v>344</v>
      </c>
      <c r="AR62" s="62" t="s">
        <v>344</v>
      </c>
      <c r="AS62" s="60" t="s">
        <v>344</v>
      </c>
      <c r="AT62" s="128">
        <v>41</v>
      </c>
      <c r="AU62" s="179">
        <v>44</v>
      </c>
      <c r="AV62" s="179">
        <v>49</v>
      </c>
      <c r="AW62" s="179">
        <v>48</v>
      </c>
      <c r="AX62" s="179">
        <v>60</v>
      </c>
      <c r="AY62" s="179">
        <v>60</v>
      </c>
      <c r="AZ62" s="180" t="s">
        <v>344</v>
      </c>
      <c r="BA62" s="180" t="s">
        <v>344</v>
      </c>
      <c r="BB62" s="180" t="s">
        <v>344</v>
      </c>
      <c r="BC62" s="181" t="s">
        <v>344</v>
      </c>
      <c r="BD62" s="177" t="s">
        <v>344</v>
      </c>
      <c r="BE62" s="98"/>
      <c r="BF62" s="71"/>
      <c r="BG62" s="68">
        <f t="shared" si="292"/>
        <v>0</v>
      </c>
      <c r="BH62" s="69">
        <f t="shared" si="293"/>
        <v>0</v>
      </c>
      <c r="BI62" s="70" t="s">
        <v>174</v>
      </c>
      <c r="BJ62" s="71" t="s">
        <v>175</v>
      </c>
      <c r="BK62" s="86" t="s">
        <v>344</v>
      </c>
      <c r="BL62" s="75">
        <f t="shared" si="288"/>
        <v>0</v>
      </c>
      <c r="BM62" s="71"/>
      <c r="BN62" s="68">
        <f t="shared" si="294"/>
        <v>0</v>
      </c>
      <c r="BO62" s="69">
        <f t="shared" si="295"/>
        <v>0</v>
      </c>
      <c r="BP62" s="70" t="s">
        <v>174</v>
      </c>
      <c r="BQ62" s="71" t="s">
        <v>175</v>
      </c>
      <c r="BR62" s="86">
        <v>41</v>
      </c>
      <c r="BS62" s="85"/>
      <c r="BT62" s="71"/>
      <c r="BU62" s="68">
        <f t="shared" si="296"/>
        <v>0.83673469387755106</v>
      </c>
      <c r="BV62" s="69">
        <f t="shared" si="297"/>
        <v>0</v>
      </c>
      <c r="BW62" s="70" t="s">
        <v>174</v>
      </c>
      <c r="BX62" s="71" t="s">
        <v>175</v>
      </c>
      <c r="BY62" s="86">
        <f t="shared" si="298"/>
        <v>41</v>
      </c>
      <c r="BZ62" s="75">
        <f t="shared" si="299"/>
        <v>0</v>
      </c>
      <c r="CA62" s="71"/>
      <c r="CB62" s="68">
        <f t="shared" si="300"/>
        <v>0.83673469387755106</v>
      </c>
      <c r="CC62" s="69">
        <f t="shared" si="301"/>
        <v>0</v>
      </c>
      <c r="CD62" s="70" t="s">
        <v>174</v>
      </c>
      <c r="CE62" s="71" t="s">
        <v>175</v>
      </c>
      <c r="CF62" s="86">
        <f t="shared" si="302"/>
        <v>41</v>
      </c>
      <c r="CG62" s="75">
        <f t="shared" si="303"/>
        <v>0</v>
      </c>
      <c r="CH62" s="71"/>
      <c r="CI62" s="68">
        <f t="shared" si="304"/>
        <v>0.83673469387755106</v>
      </c>
      <c r="CJ62" s="69">
        <f t="shared" si="305"/>
        <v>0</v>
      </c>
      <c r="CK62" s="70" t="s">
        <v>174</v>
      </c>
      <c r="CL62" s="71" t="s">
        <v>175</v>
      </c>
      <c r="CM62" s="86">
        <v>42</v>
      </c>
      <c r="CN62" s="71"/>
      <c r="CO62" s="71"/>
      <c r="CP62" s="68">
        <f t="shared" si="306"/>
        <v>0.8571428571428571</v>
      </c>
      <c r="CQ62" s="69">
        <f t="shared" si="307"/>
        <v>0</v>
      </c>
      <c r="CR62" s="70" t="s">
        <v>174</v>
      </c>
      <c r="CS62" s="71" t="s">
        <v>175</v>
      </c>
      <c r="CT62" s="86">
        <f t="shared" si="308"/>
        <v>42</v>
      </c>
      <c r="CU62" s="75">
        <f t="shared" si="309"/>
        <v>0</v>
      </c>
      <c r="CV62" s="71"/>
      <c r="CW62" s="68">
        <f t="shared" si="310"/>
        <v>0.8571428571428571</v>
      </c>
      <c r="CX62" s="69">
        <f t="shared" si="311"/>
        <v>0</v>
      </c>
      <c r="CY62" s="70" t="s">
        <v>174</v>
      </c>
      <c r="CZ62" s="71" t="s">
        <v>175</v>
      </c>
      <c r="DA62" s="77">
        <f t="shared" si="312"/>
        <v>42</v>
      </c>
      <c r="DB62" s="75">
        <f t="shared" si="313"/>
        <v>0</v>
      </c>
      <c r="DC62" s="71"/>
      <c r="DD62" s="68">
        <f t="shared" si="314"/>
        <v>0.8571428571428571</v>
      </c>
      <c r="DE62" s="69">
        <f t="shared" si="315"/>
        <v>0</v>
      </c>
      <c r="DF62" s="70" t="s">
        <v>174</v>
      </c>
      <c r="DG62" s="71" t="s">
        <v>175</v>
      </c>
      <c r="DH62" s="77">
        <v>45</v>
      </c>
      <c r="DI62" s="71"/>
      <c r="DJ62" s="71"/>
      <c r="DK62" s="68">
        <f t="shared" si="316"/>
        <v>0.91836734693877553</v>
      </c>
      <c r="DL62" s="69">
        <f t="shared" si="317"/>
        <v>0</v>
      </c>
      <c r="DM62" s="70" t="s">
        <v>174</v>
      </c>
      <c r="DN62" s="71" t="s">
        <v>175</v>
      </c>
      <c r="DO62" s="77">
        <f t="shared" si="318"/>
        <v>45</v>
      </c>
      <c r="DP62" s="75">
        <f t="shared" si="319"/>
        <v>0</v>
      </c>
      <c r="DQ62" s="71"/>
      <c r="DR62" s="68">
        <f t="shared" si="320"/>
        <v>0.91836734693877553</v>
      </c>
      <c r="DS62" s="69">
        <f t="shared" si="321"/>
        <v>0</v>
      </c>
      <c r="DT62" s="70" t="s">
        <v>174</v>
      </c>
      <c r="DU62" s="71" t="s">
        <v>175</v>
      </c>
      <c r="DV62" s="77">
        <f t="shared" si="322"/>
        <v>45</v>
      </c>
      <c r="DW62" s="75">
        <f t="shared" si="323"/>
        <v>0</v>
      </c>
      <c r="DX62" s="71"/>
      <c r="DY62" s="68">
        <f t="shared" si="324"/>
        <v>0.91836734693877553</v>
      </c>
      <c r="DZ62" s="69">
        <f t="shared" si="325"/>
        <v>0</v>
      </c>
      <c r="EA62" s="70" t="s">
        <v>174</v>
      </c>
      <c r="EB62" s="71" t="s">
        <v>175</v>
      </c>
      <c r="EC62" s="77">
        <f t="shared" si="326"/>
        <v>49</v>
      </c>
      <c r="ED62" s="71"/>
      <c r="EE62" s="71"/>
      <c r="EF62" s="68">
        <f t="shared" si="327"/>
        <v>1</v>
      </c>
      <c r="EG62" s="69">
        <f t="shared" si="328"/>
        <v>0</v>
      </c>
      <c r="EH62" s="70" t="s">
        <v>174</v>
      </c>
      <c r="EI62" s="71" t="s">
        <v>175</v>
      </c>
      <c r="EJ62" s="78"/>
      <c r="EK62" s="78">
        <v>2024</v>
      </c>
      <c r="EL62" s="79" t="str">
        <f>+VLOOKUP(C62,[1]Listas_desplega!$AI$22:$AJ$44,2,0)</f>
        <v>DPI</v>
      </c>
      <c r="EM62" s="79" t="str">
        <f>+VLOOKUP(I62,[1]Listas_desplega!$BY$2:$BZ$7,2,0)</f>
        <v>T_2</v>
      </c>
      <c r="EN62" s="79" t="str">
        <f>+VLOOKUP(J62,[1]Listas_desplega!$BY$10:$BZ$23,2,0)</f>
        <v>T_2_C_2</v>
      </c>
      <c r="EO62" s="79" t="str">
        <f>+VLOOKUP(K62,[1]Listas_desplega!$BY$27:$BZ$54,2,0)</f>
        <v>T_2_C_2_ET_1</v>
      </c>
      <c r="EP62" s="79" t="str">
        <f>+VLOOKUP(L62,[1]Listas_desplega!$BY$57:$BZ$105,2,0)</f>
        <v>T_2_C_2_ET_1_CPT_1</v>
      </c>
      <c r="EQ62" s="80" t="str">
        <f>+VLOOKUP(M62,[1]Listas_desplega!$J$2:$K$11,2,FALSE)</f>
        <v>Eje_E_1</v>
      </c>
      <c r="ER62" s="80"/>
    </row>
    <row r="63" spans="1:148" s="81" customFormat="1" x14ac:dyDescent="0.25">
      <c r="A63" s="51" t="str">
        <f t="shared" si="18"/>
        <v>42_VPBM_2024</v>
      </c>
      <c r="B63" s="52" t="s">
        <v>152</v>
      </c>
      <c r="C63" s="53" t="s">
        <v>553</v>
      </c>
      <c r="D63" s="53" t="s">
        <v>569</v>
      </c>
      <c r="E63" s="54" t="s">
        <v>154</v>
      </c>
      <c r="F63" s="54" t="s">
        <v>155</v>
      </c>
      <c r="G63" s="55" t="s">
        <v>156</v>
      </c>
      <c r="H63" s="54" t="s">
        <v>352</v>
      </c>
      <c r="I63" s="54" t="s">
        <v>158</v>
      </c>
      <c r="J63" s="54" t="s">
        <v>159</v>
      </c>
      <c r="K63" s="54" t="s">
        <v>160</v>
      </c>
      <c r="L63" s="54" t="s">
        <v>473</v>
      </c>
      <c r="M63" s="52" t="s">
        <v>474</v>
      </c>
      <c r="N63" s="56" t="s">
        <v>554</v>
      </c>
      <c r="O63" s="60">
        <v>42</v>
      </c>
      <c r="P63" s="131" t="s">
        <v>576</v>
      </c>
      <c r="Q63" s="61" t="s">
        <v>165</v>
      </c>
      <c r="R63" s="58" t="s">
        <v>212</v>
      </c>
      <c r="S63" s="54" t="s">
        <v>577</v>
      </c>
      <c r="T63" s="60" t="s">
        <v>168</v>
      </c>
      <c r="U63" s="60" t="s">
        <v>182</v>
      </c>
      <c r="V63" s="60">
        <v>30</v>
      </c>
      <c r="W63" s="54" t="s">
        <v>558</v>
      </c>
      <c r="X63" s="60" t="s">
        <v>215</v>
      </c>
      <c r="Y63" s="52" t="s">
        <v>172</v>
      </c>
      <c r="Z63" s="61" t="s">
        <v>344</v>
      </c>
      <c r="AA63" s="61" t="s">
        <v>344</v>
      </c>
      <c r="AB63" s="61" t="s">
        <v>344</v>
      </c>
      <c r="AC63" s="61" t="s">
        <v>344</v>
      </c>
      <c r="AD63" s="61" t="s">
        <v>344</v>
      </c>
      <c r="AE63" s="61" t="s">
        <v>344</v>
      </c>
      <c r="AF63" s="61" t="s">
        <v>344</v>
      </c>
      <c r="AG63" s="61" t="s">
        <v>344</v>
      </c>
      <c r="AH63" s="60" t="s">
        <v>344</v>
      </c>
      <c r="AI63" s="60" t="s">
        <v>559</v>
      </c>
      <c r="AJ63" s="60" t="s">
        <v>344</v>
      </c>
      <c r="AK63" s="60" t="s">
        <v>344</v>
      </c>
      <c r="AL63" s="60" t="s">
        <v>344</v>
      </c>
      <c r="AM63" s="60" t="s">
        <v>344</v>
      </c>
      <c r="AN63" s="60" t="s">
        <v>344</v>
      </c>
      <c r="AO63" s="60" t="s">
        <v>344</v>
      </c>
      <c r="AP63" s="60" t="s">
        <v>344</v>
      </c>
      <c r="AQ63" s="60" t="s">
        <v>344</v>
      </c>
      <c r="AR63" s="62" t="s">
        <v>344</v>
      </c>
      <c r="AS63" s="60" t="s">
        <v>344</v>
      </c>
      <c r="AT63" s="176">
        <v>409038</v>
      </c>
      <c r="AU63" s="176">
        <v>446893</v>
      </c>
      <c r="AV63" s="176">
        <v>645895</v>
      </c>
      <c r="AW63" s="176">
        <v>746969</v>
      </c>
      <c r="AX63" s="176">
        <v>800000</v>
      </c>
      <c r="AY63" s="176">
        <v>800000</v>
      </c>
      <c r="AZ63" s="60" t="s">
        <v>344</v>
      </c>
      <c r="BA63" s="60" t="s">
        <v>344</v>
      </c>
      <c r="BB63" s="60">
        <v>446.89299999999997</v>
      </c>
      <c r="BC63" s="64" t="s">
        <v>344</v>
      </c>
      <c r="BD63" s="177" t="s">
        <v>344</v>
      </c>
      <c r="BE63" s="98"/>
      <c r="BF63" s="67" t="s">
        <v>578</v>
      </c>
      <c r="BG63" s="68">
        <f t="shared" si="292"/>
        <v>0</v>
      </c>
      <c r="BH63" s="69">
        <f t="shared" si="293"/>
        <v>0</v>
      </c>
      <c r="BI63" s="186" t="s">
        <v>186</v>
      </c>
      <c r="BJ63" s="187" t="s">
        <v>579</v>
      </c>
      <c r="BK63" s="86"/>
      <c r="BL63" s="75">
        <f t="shared" si="288"/>
        <v>0</v>
      </c>
      <c r="BM63" s="67" t="s">
        <v>580</v>
      </c>
      <c r="BN63" s="68">
        <f t="shared" si="294"/>
        <v>0</v>
      </c>
      <c r="BO63" s="69">
        <f t="shared" si="295"/>
        <v>0</v>
      </c>
      <c r="BP63" s="70" t="s">
        <v>186</v>
      </c>
      <c r="BQ63" s="67" t="s">
        <v>581</v>
      </c>
      <c r="BR63" s="86">
        <v>456893</v>
      </c>
      <c r="BS63" s="183"/>
      <c r="BT63" s="67" t="s">
        <v>582</v>
      </c>
      <c r="BU63" s="68">
        <f t="shared" si="296"/>
        <v>0.70737968245612681</v>
      </c>
      <c r="BV63" s="69">
        <f t="shared" si="297"/>
        <v>0</v>
      </c>
      <c r="BW63" s="70" t="s">
        <v>186</v>
      </c>
      <c r="BX63" s="71" t="s">
        <v>583</v>
      </c>
      <c r="BY63" s="86">
        <f t="shared" si="298"/>
        <v>456893</v>
      </c>
      <c r="BZ63" s="75">
        <f t="shared" si="299"/>
        <v>456893</v>
      </c>
      <c r="CA63" s="184"/>
      <c r="CB63" s="68">
        <f t="shared" si="300"/>
        <v>0.70737968245612681</v>
      </c>
      <c r="CC63" s="69">
        <f t="shared" si="301"/>
        <v>0</v>
      </c>
      <c r="CD63" s="70" t="s">
        <v>174</v>
      </c>
      <c r="CE63" s="71" t="s">
        <v>175</v>
      </c>
      <c r="CF63" s="86">
        <f t="shared" si="302"/>
        <v>456893</v>
      </c>
      <c r="CG63" s="75">
        <f t="shared" si="303"/>
        <v>0</v>
      </c>
      <c r="CH63" s="185"/>
      <c r="CI63" s="68">
        <f t="shared" si="304"/>
        <v>0.70737968245612681</v>
      </c>
      <c r="CJ63" s="69">
        <f t="shared" si="305"/>
        <v>0</v>
      </c>
      <c r="CK63" s="70" t="s">
        <v>174</v>
      </c>
      <c r="CL63" s="71" t="s">
        <v>175</v>
      </c>
      <c r="CM63" s="86">
        <v>486893</v>
      </c>
      <c r="CN63" s="184"/>
      <c r="CO63" s="184"/>
      <c r="CP63" s="68">
        <f t="shared" si="306"/>
        <v>0.75382686040300673</v>
      </c>
      <c r="CQ63" s="69">
        <f t="shared" si="307"/>
        <v>0</v>
      </c>
      <c r="CR63" s="70" t="s">
        <v>174</v>
      </c>
      <c r="CS63" s="71" t="s">
        <v>175</v>
      </c>
      <c r="CT63" s="86">
        <f t="shared" si="308"/>
        <v>486893</v>
      </c>
      <c r="CU63" s="75">
        <f t="shared" si="309"/>
        <v>0</v>
      </c>
      <c r="CV63" s="184"/>
      <c r="CW63" s="68">
        <f t="shared" si="310"/>
        <v>0.75382686040300673</v>
      </c>
      <c r="CX63" s="69">
        <f t="shared" si="311"/>
        <v>0</v>
      </c>
      <c r="CY63" s="70" t="s">
        <v>174</v>
      </c>
      <c r="CZ63" s="71" t="s">
        <v>175</v>
      </c>
      <c r="DA63" s="77">
        <f t="shared" si="312"/>
        <v>486893</v>
      </c>
      <c r="DB63" s="75">
        <f t="shared" si="313"/>
        <v>0</v>
      </c>
      <c r="DC63" s="184"/>
      <c r="DD63" s="68">
        <f t="shared" si="314"/>
        <v>0.75382686040300673</v>
      </c>
      <c r="DE63" s="69">
        <f t="shared" si="315"/>
        <v>0</v>
      </c>
      <c r="DF63" s="70" t="s">
        <v>174</v>
      </c>
      <c r="DG63" s="71" t="s">
        <v>175</v>
      </c>
      <c r="DH63" s="77">
        <v>566893</v>
      </c>
      <c r="DI63" s="184"/>
      <c r="DJ63" s="184"/>
      <c r="DK63" s="68">
        <f t="shared" si="316"/>
        <v>0.87768600159468646</v>
      </c>
      <c r="DL63" s="69">
        <f t="shared" si="317"/>
        <v>0</v>
      </c>
      <c r="DM63" s="70" t="s">
        <v>174</v>
      </c>
      <c r="DN63" s="71" t="s">
        <v>175</v>
      </c>
      <c r="DO63" s="77">
        <f t="shared" si="318"/>
        <v>566893</v>
      </c>
      <c r="DP63" s="75">
        <f t="shared" si="319"/>
        <v>0</v>
      </c>
      <c r="DQ63" s="184"/>
      <c r="DR63" s="68">
        <f t="shared" si="320"/>
        <v>0.87768600159468646</v>
      </c>
      <c r="DS63" s="69">
        <f t="shared" si="321"/>
        <v>0</v>
      </c>
      <c r="DT63" s="70" t="s">
        <v>174</v>
      </c>
      <c r="DU63" s="71" t="s">
        <v>175</v>
      </c>
      <c r="DV63" s="77">
        <f t="shared" si="322"/>
        <v>566893</v>
      </c>
      <c r="DW63" s="75">
        <f t="shared" si="323"/>
        <v>0</v>
      </c>
      <c r="DX63" s="184"/>
      <c r="DY63" s="68">
        <f t="shared" si="324"/>
        <v>0.87768600159468646</v>
      </c>
      <c r="DZ63" s="69">
        <f t="shared" si="325"/>
        <v>0</v>
      </c>
      <c r="EA63" s="70" t="s">
        <v>174</v>
      </c>
      <c r="EB63" s="71" t="s">
        <v>175</v>
      </c>
      <c r="EC63" s="77">
        <f t="shared" si="326"/>
        <v>645895</v>
      </c>
      <c r="ED63" s="101"/>
      <c r="EE63" s="101"/>
      <c r="EF63" s="68">
        <f t="shared" si="327"/>
        <v>1</v>
      </c>
      <c r="EG63" s="69">
        <f t="shared" si="328"/>
        <v>0</v>
      </c>
      <c r="EH63" s="70" t="s">
        <v>174</v>
      </c>
      <c r="EI63" s="71" t="s">
        <v>175</v>
      </c>
      <c r="EJ63" s="78"/>
      <c r="EK63" s="78">
        <v>2024</v>
      </c>
      <c r="EL63" s="79" t="str">
        <f>+VLOOKUP(C63,[1]Listas_desplega!$AI$22:$AJ$44,2,0)</f>
        <v>DPI</v>
      </c>
      <c r="EM63" s="79" t="str">
        <f>+VLOOKUP(I63,[1]Listas_desplega!$BY$2:$BZ$7,2,0)</f>
        <v>T_2</v>
      </c>
      <c r="EN63" s="79" t="str">
        <f>+VLOOKUP(J63,[1]Listas_desplega!$BY$10:$BZ$23,2,0)</f>
        <v>T_2_C_2</v>
      </c>
      <c r="EO63" s="79" t="str">
        <f>+VLOOKUP(K63,[1]Listas_desplega!$BY$27:$BZ$54,2,0)</f>
        <v>T_2_C_2_ET_1</v>
      </c>
      <c r="EP63" s="79" t="str">
        <f>+VLOOKUP(L63,[1]Listas_desplega!$BY$57:$BZ$105,2,0)</f>
        <v>T_2_C_2_ET_1_CPT_1</v>
      </c>
      <c r="EQ63" s="80" t="str">
        <f>+VLOOKUP(M63,[1]Listas_desplega!$J$2:$K$11,2,FALSE)</f>
        <v>Eje_E_1</v>
      </c>
      <c r="ER63" s="80"/>
    </row>
    <row r="64" spans="1:148" s="81" customFormat="1" x14ac:dyDescent="0.25">
      <c r="A64" s="51" t="str">
        <f t="shared" ref="A64:A87" si="329">+CONCATENATE(O64,"_",B64,"_",EK64)</f>
        <v>A.451_VES_2024</v>
      </c>
      <c r="B64" s="52" t="s">
        <v>625</v>
      </c>
      <c r="C64" s="53" t="s">
        <v>626</v>
      </c>
      <c r="D64" s="53" t="s">
        <v>627</v>
      </c>
      <c r="E64" s="54" t="s">
        <v>154</v>
      </c>
      <c r="F64" s="90" t="s">
        <v>155</v>
      </c>
      <c r="G64" s="55" t="s">
        <v>156</v>
      </c>
      <c r="H64" s="54" t="s">
        <v>628</v>
      </c>
      <c r="I64" s="165" t="s">
        <v>158</v>
      </c>
      <c r="J64" s="165" t="s">
        <v>159</v>
      </c>
      <c r="K64" s="165" t="s">
        <v>160</v>
      </c>
      <c r="L64" s="165" t="s">
        <v>629</v>
      </c>
      <c r="M64" s="52" t="s">
        <v>630</v>
      </c>
      <c r="N64" s="195" t="s">
        <v>631</v>
      </c>
      <c r="O64" s="60" t="s">
        <v>632</v>
      </c>
      <c r="P64" s="54" t="s">
        <v>633</v>
      </c>
      <c r="Q64" s="61" t="s">
        <v>165</v>
      </c>
      <c r="R64" s="61" t="s">
        <v>166</v>
      </c>
      <c r="S64" s="90" t="s">
        <v>634</v>
      </c>
      <c r="T64" s="60" t="s">
        <v>168</v>
      </c>
      <c r="U64" s="60" t="s">
        <v>193</v>
      </c>
      <c r="V64" s="60">
        <v>180</v>
      </c>
      <c r="W64" s="54" t="s">
        <v>635</v>
      </c>
      <c r="X64" s="60" t="s">
        <v>331</v>
      </c>
      <c r="Y64" s="52"/>
      <c r="Z64" s="61"/>
      <c r="AA64" s="61"/>
      <c r="AB64" s="61"/>
      <c r="AC64" s="61"/>
      <c r="AD64" s="61"/>
      <c r="AE64" s="61"/>
      <c r="AF64" s="61"/>
      <c r="AG64" s="61"/>
      <c r="AH64" s="60"/>
      <c r="AI64" s="60"/>
      <c r="AJ64" s="60"/>
      <c r="AK64" s="60"/>
      <c r="AL64" s="60"/>
      <c r="AM64" s="60"/>
      <c r="AN64" s="60"/>
      <c r="AO64" s="60"/>
      <c r="AP64" s="60"/>
      <c r="AQ64" s="60"/>
      <c r="AR64" s="62"/>
      <c r="AS64" s="60"/>
      <c r="AT64" s="196">
        <v>200</v>
      </c>
      <c r="AU64" s="197">
        <v>4600</v>
      </c>
      <c r="AV64" s="197">
        <v>4700</v>
      </c>
      <c r="AW64" s="197">
        <v>4800</v>
      </c>
      <c r="AX64" s="197">
        <v>4900</v>
      </c>
      <c r="AY64" s="198">
        <v>19000</v>
      </c>
      <c r="AZ64" s="190"/>
      <c r="BA64" s="190"/>
      <c r="BB64" s="190"/>
      <c r="BC64" s="191"/>
      <c r="BD64" s="168"/>
      <c r="BE64" s="121"/>
      <c r="BF64" s="67" t="s">
        <v>636</v>
      </c>
      <c r="BG64" s="68">
        <f t="shared" si="292"/>
        <v>0</v>
      </c>
      <c r="BH64" s="69">
        <f t="shared" si="293"/>
        <v>0</v>
      </c>
      <c r="BI64" s="70" t="s">
        <v>174</v>
      </c>
      <c r="BJ64" s="71"/>
      <c r="BK64" s="199"/>
      <c r="BL64" s="75">
        <f t="shared" ref="BL64:BL72" si="330">IF(BI64="SI",BE64,0)</f>
        <v>0</v>
      </c>
      <c r="BM64" s="67" t="s">
        <v>637</v>
      </c>
      <c r="BN64" s="68">
        <f t="shared" si="294"/>
        <v>0</v>
      </c>
      <c r="BO64" s="69">
        <f t="shared" si="295"/>
        <v>0</v>
      </c>
      <c r="BP64" s="70" t="s">
        <v>174</v>
      </c>
      <c r="BQ64" s="71"/>
      <c r="BR64" s="118"/>
      <c r="BS64" s="133">
        <f t="shared" ref="BS64:BS72" si="331">IF(BP64="SI",BL64,0)</f>
        <v>0</v>
      </c>
      <c r="BT64" s="67" t="s">
        <v>638</v>
      </c>
      <c r="BU64" s="68">
        <f t="shared" si="296"/>
        <v>0</v>
      </c>
      <c r="BV64" s="69">
        <f t="shared" ref="BV64:BV75" si="332">+IF(BW64="SI",IFERROR((IF(BW64="SI",BS64,0)/AV64),"REVISAR"),0)</f>
        <v>0</v>
      </c>
      <c r="BW64" s="70" t="s">
        <v>205</v>
      </c>
      <c r="BX64" s="67" t="s">
        <v>639</v>
      </c>
      <c r="BY64" s="168"/>
      <c r="BZ64" s="75">
        <f t="shared" ref="BZ64:BZ72" si="333">IF(BW64="SI",BS64,0)</f>
        <v>0</v>
      </c>
      <c r="CA64" s="71"/>
      <c r="CB64" s="68">
        <f t="shared" si="300"/>
        <v>0</v>
      </c>
      <c r="CC64" s="69">
        <f t="shared" si="301"/>
        <v>0</v>
      </c>
      <c r="CD64" s="70" t="s">
        <v>174</v>
      </c>
      <c r="CE64" s="71" t="s">
        <v>175</v>
      </c>
      <c r="CF64" s="168"/>
      <c r="CG64" s="75">
        <f t="shared" ref="CG64:CG72" si="334">IF(CD64="SI",BZ64,0)</f>
        <v>0</v>
      </c>
      <c r="CH64" s="71"/>
      <c r="CI64" s="68">
        <f t="shared" si="304"/>
        <v>0</v>
      </c>
      <c r="CJ64" s="69">
        <f t="shared" si="305"/>
        <v>0</v>
      </c>
      <c r="CK64" s="70" t="s">
        <v>174</v>
      </c>
      <c r="CL64" s="71" t="s">
        <v>175</v>
      </c>
      <c r="CM64" s="168"/>
      <c r="CN64" s="75">
        <f t="shared" ref="CN64:CN72" si="335">IF(CK64="SI",CG64,0)</f>
        <v>0</v>
      </c>
      <c r="CO64" s="71"/>
      <c r="CP64" s="68">
        <f t="shared" si="306"/>
        <v>0</v>
      </c>
      <c r="CQ64" s="69">
        <f t="shared" si="307"/>
        <v>0</v>
      </c>
      <c r="CR64" s="70" t="s">
        <v>174</v>
      </c>
      <c r="CS64" s="71" t="s">
        <v>175</v>
      </c>
      <c r="CT64" s="148"/>
      <c r="CU64" s="75">
        <f t="shared" si="309"/>
        <v>0</v>
      </c>
      <c r="CV64" s="71"/>
      <c r="CW64" s="68">
        <f t="shared" si="310"/>
        <v>0</v>
      </c>
      <c r="CX64" s="69">
        <f t="shared" si="311"/>
        <v>0</v>
      </c>
      <c r="CY64" s="70" t="s">
        <v>174</v>
      </c>
      <c r="CZ64" s="71" t="s">
        <v>175</v>
      </c>
      <c r="DA64" s="169"/>
      <c r="DB64" s="75">
        <f t="shared" ref="DB64:DB72" si="336">IF(CY64="SI",CU64,0)</f>
        <v>0</v>
      </c>
      <c r="DC64" s="71"/>
      <c r="DD64" s="68">
        <f t="shared" si="314"/>
        <v>0</v>
      </c>
      <c r="DE64" s="69">
        <f t="shared" si="315"/>
        <v>0</v>
      </c>
      <c r="DF64" s="70" t="s">
        <v>174</v>
      </c>
      <c r="DG64" s="71" t="s">
        <v>175</v>
      </c>
      <c r="DH64" s="169"/>
      <c r="DI64" s="75">
        <f t="shared" ref="DI64:DI72" si="337">IF(DF64="SI",DB64,0)</f>
        <v>0</v>
      </c>
      <c r="DJ64" s="71"/>
      <c r="DK64" s="68">
        <f t="shared" si="316"/>
        <v>0</v>
      </c>
      <c r="DL64" s="69">
        <f t="shared" si="317"/>
        <v>0</v>
      </c>
      <c r="DM64" s="70" t="s">
        <v>174</v>
      </c>
      <c r="DN64" s="71" t="s">
        <v>175</v>
      </c>
      <c r="DO64" s="169"/>
      <c r="DP64" s="75">
        <f t="shared" ref="DP64:DP72" si="338">IF(DM64="SI",DI64,0)</f>
        <v>0</v>
      </c>
      <c r="DQ64" s="71"/>
      <c r="DR64" s="68">
        <f t="shared" si="320"/>
        <v>0</v>
      </c>
      <c r="DS64" s="69">
        <f t="shared" si="321"/>
        <v>0</v>
      </c>
      <c r="DT64" s="70" t="s">
        <v>174</v>
      </c>
      <c r="DU64" s="71" t="s">
        <v>175</v>
      </c>
      <c r="DV64" s="98"/>
      <c r="DW64" s="75">
        <f t="shared" ref="DW64:DW72" si="339">IF(DT64="SI",DP64,0)</f>
        <v>0</v>
      </c>
      <c r="DX64" s="71"/>
      <c r="DY64" s="68">
        <f t="shared" si="324"/>
        <v>0</v>
      </c>
      <c r="DZ64" s="69">
        <f t="shared" si="325"/>
        <v>0</v>
      </c>
      <c r="EA64" s="70" t="s">
        <v>174</v>
      </c>
      <c r="EB64" s="71" t="s">
        <v>175</v>
      </c>
      <c r="EC64" s="77">
        <f t="shared" ref="EC64:EC75" si="340">+AV64</f>
        <v>4700</v>
      </c>
      <c r="ED64" s="71"/>
      <c r="EE64" s="71"/>
      <c r="EF64" s="68">
        <f t="shared" si="327"/>
        <v>1</v>
      </c>
      <c r="EG64" s="69">
        <f t="shared" si="328"/>
        <v>0</v>
      </c>
      <c r="EH64" s="70" t="s">
        <v>174</v>
      </c>
      <c r="EI64" s="71" t="s">
        <v>175</v>
      </c>
      <c r="EJ64" s="80" t="s">
        <v>173</v>
      </c>
      <c r="EK64" s="78">
        <v>2024</v>
      </c>
      <c r="EL64" s="79" t="str">
        <f>+VLOOKUP(C64,[1]Listas_desplega!$AI$22:$AJ$44,2,0)</f>
        <v>DF_ES</v>
      </c>
      <c r="EM64" s="79" t="str">
        <f>+VLOOKUP(I64,[1]Listas_desplega!$BY$2:$BZ$7,2,0)</f>
        <v>T_2</v>
      </c>
      <c r="EN64" s="79" t="str">
        <f>+VLOOKUP(J64,[1]Listas_desplega!$BY$10:$BZ$23,2,0)</f>
        <v>T_2_C_2</v>
      </c>
      <c r="EO64" s="79" t="str">
        <f>+VLOOKUP(K64,[1]Listas_desplega!$BY$27:$BZ$54,2,0)</f>
        <v>T_2_C_2_ET_1</v>
      </c>
      <c r="EP64" s="79" t="str">
        <f>+VLOOKUP(L64,[1]Listas_desplega!$BY$57:$BZ$105,2,0)</f>
        <v>T_1_C_1_ET_1_CPT_1</v>
      </c>
      <c r="EQ64" s="80" t="str">
        <f>+VLOOKUP(M64,[1]Listas_desplega!$J$2:$K$11,2,FALSE)</f>
        <v>Eje_E_8</v>
      </c>
      <c r="ER64" s="80"/>
    </row>
    <row r="65" spans="1:148" s="81" customFormat="1" x14ac:dyDescent="0.25">
      <c r="A65" s="51" t="str">
        <f t="shared" si="329"/>
        <v>A.451P_VES_2024</v>
      </c>
      <c r="B65" s="52" t="s">
        <v>625</v>
      </c>
      <c r="C65" s="53" t="s">
        <v>626</v>
      </c>
      <c r="D65" s="53" t="s">
        <v>627</v>
      </c>
      <c r="E65" s="54" t="s">
        <v>154</v>
      </c>
      <c r="F65" s="90" t="s">
        <v>155</v>
      </c>
      <c r="G65" s="55" t="s">
        <v>156</v>
      </c>
      <c r="H65" s="54" t="s">
        <v>628</v>
      </c>
      <c r="I65" s="165" t="s">
        <v>158</v>
      </c>
      <c r="J65" s="165" t="s">
        <v>159</v>
      </c>
      <c r="K65" s="165" t="s">
        <v>160</v>
      </c>
      <c r="L65" s="165" t="s">
        <v>640</v>
      </c>
      <c r="M65" s="52" t="s">
        <v>630</v>
      </c>
      <c r="N65" s="195" t="s">
        <v>631</v>
      </c>
      <c r="O65" s="60" t="s">
        <v>641</v>
      </c>
      <c r="P65" s="54" t="s">
        <v>642</v>
      </c>
      <c r="Q65" s="61" t="s">
        <v>165</v>
      </c>
      <c r="R65" s="61" t="s">
        <v>166</v>
      </c>
      <c r="S65" s="54" t="s">
        <v>643</v>
      </c>
      <c r="T65" s="60" t="s">
        <v>168</v>
      </c>
      <c r="U65" s="60" t="s">
        <v>193</v>
      </c>
      <c r="V65" s="60">
        <v>180</v>
      </c>
      <c r="W65" s="54" t="s">
        <v>635</v>
      </c>
      <c r="X65" s="60" t="s">
        <v>331</v>
      </c>
      <c r="Y65" s="52"/>
      <c r="Z65" s="61"/>
      <c r="AA65" s="61"/>
      <c r="AB65" s="61"/>
      <c r="AC65" s="61"/>
      <c r="AD65" s="61"/>
      <c r="AE65" s="61"/>
      <c r="AF65" s="61"/>
      <c r="AG65" s="61"/>
      <c r="AH65" s="60"/>
      <c r="AI65" s="60"/>
      <c r="AJ65" s="60"/>
      <c r="AK65" s="60"/>
      <c r="AL65" s="60"/>
      <c r="AM65" s="60"/>
      <c r="AN65" s="60"/>
      <c r="AO65" s="60"/>
      <c r="AP65" s="60"/>
      <c r="AQ65" s="60"/>
      <c r="AR65" s="62"/>
      <c r="AS65" s="60"/>
      <c r="AT65" s="57">
        <v>350</v>
      </c>
      <c r="AU65" s="197">
        <v>3200</v>
      </c>
      <c r="AV65" s="197">
        <v>3300</v>
      </c>
      <c r="AW65" s="197">
        <v>3400</v>
      </c>
      <c r="AX65" s="197">
        <v>3500</v>
      </c>
      <c r="AY65" s="198">
        <v>13400</v>
      </c>
      <c r="AZ65" s="190"/>
      <c r="BA65" s="190"/>
      <c r="BB65" s="190"/>
      <c r="BC65" s="191"/>
      <c r="BD65" s="168"/>
      <c r="BE65" s="121"/>
      <c r="BF65" s="67" t="s">
        <v>644</v>
      </c>
      <c r="BG65" s="68">
        <f t="shared" si="292"/>
        <v>0</v>
      </c>
      <c r="BH65" s="69">
        <f t="shared" si="293"/>
        <v>0</v>
      </c>
      <c r="BI65" s="70" t="s">
        <v>174</v>
      </c>
      <c r="BJ65" s="71" t="s">
        <v>175</v>
      </c>
      <c r="BK65" s="199"/>
      <c r="BL65" s="75">
        <f t="shared" si="330"/>
        <v>0</v>
      </c>
      <c r="BM65" s="67" t="s">
        <v>645</v>
      </c>
      <c r="BN65" s="68">
        <f t="shared" si="294"/>
        <v>0</v>
      </c>
      <c r="BO65" s="69">
        <f t="shared" si="295"/>
        <v>0</v>
      </c>
      <c r="BP65" s="70" t="s">
        <v>174</v>
      </c>
      <c r="BQ65" s="71" t="s">
        <v>175</v>
      </c>
      <c r="BR65" s="118"/>
      <c r="BS65" s="133">
        <f t="shared" si="331"/>
        <v>0</v>
      </c>
      <c r="BT65" s="67" t="s">
        <v>646</v>
      </c>
      <c r="BU65" s="68">
        <f t="shared" si="296"/>
        <v>0</v>
      </c>
      <c r="BV65" s="69">
        <f t="shared" si="332"/>
        <v>0</v>
      </c>
      <c r="BW65" s="70" t="s">
        <v>205</v>
      </c>
      <c r="BX65" s="67" t="s">
        <v>639</v>
      </c>
      <c r="BY65" s="168"/>
      <c r="BZ65" s="75">
        <f t="shared" si="333"/>
        <v>0</v>
      </c>
      <c r="CA65" s="71"/>
      <c r="CB65" s="68">
        <f t="shared" si="300"/>
        <v>0</v>
      </c>
      <c r="CC65" s="69">
        <f t="shared" si="301"/>
        <v>0</v>
      </c>
      <c r="CD65" s="70" t="s">
        <v>174</v>
      </c>
      <c r="CE65" s="71" t="s">
        <v>175</v>
      </c>
      <c r="CF65" s="168"/>
      <c r="CG65" s="75">
        <f t="shared" si="334"/>
        <v>0</v>
      </c>
      <c r="CH65" s="71"/>
      <c r="CI65" s="68">
        <f t="shared" si="304"/>
        <v>0</v>
      </c>
      <c r="CJ65" s="69">
        <f t="shared" si="305"/>
        <v>0</v>
      </c>
      <c r="CK65" s="70" t="s">
        <v>174</v>
      </c>
      <c r="CL65" s="71" t="s">
        <v>175</v>
      </c>
      <c r="CM65" s="168"/>
      <c r="CN65" s="75">
        <f t="shared" si="335"/>
        <v>0</v>
      </c>
      <c r="CO65" s="71"/>
      <c r="CP65" s="68">
        <f t="shared" si="306"/>
        <v>0</v>
      </c>
      <c r="CQ65" s="69">
        <f t="shared" si="307"/>
        <v>0</v>
      </c>
      <c r="CR65" s="70" t="s">
        <v>174</v>
      </c>
      <c r="CS65" s="71" t="s">
        <v>175</v>
      </c>
      <c r="CT65" s="148"/>
      <c r="CU65" s="75">
        <f t="shared" si="309"/>
        <v>0</v>
      </c>
      <c r="CV65" s="71"/>
      <c r="CW65" s="68">
        <f t="shared" si="310"/>
        <v>0</v>
      </c>
      <c r="CX65" s="69">
        <f t="shared" si="311"/>
        <v>0</v>
      </c>
      <c r="CY65" s="70" t="s">
        <v>174</v>
      </c>
      <c r="CZ65" s="71" t="s">
        <v>175</v>
      </c>
      <c r="DA65" s="169"/>
      <c r="DB65" s="75">
        <f t="shared" si="336"/>
        <v>0</v>
      </c>
      <c r="DC65" s="71"/>
      <c r="DD65" s="68">
        <f t="shared" si="314"/>
        <v>0</v>
      </c>
      <c r="DE65" s="69">
        <f t="shared" si="315"/>
        <v>0</v>
      </c>
      <c r="DF65" s="70" t="s">
        <v>174</v>
      </c>
      <c r="DG65" s="71" t="s">
        <v>175</v>
      </c>
      <c r="DH65" s="169"/>
      <c r="DI65" s="75">
        <f t="shared" si="337"/>
        <v>0</v>
      </c>
      <c r="DJ65" s="71"/>
      <c r="DK65" s="68">
        <f t="shared" si="316"/>
        <v>0</v>
      </c>
      <c r="DL65" s="69">
        <f t="shared" si="317"/>
        <v>0</v>
      </c>
      <c r="DM65" s="70" t="s">
        <v>174</v>
      </c>
      <c r="DN65" s="71" t="s">
        <v>175</v>
      </c>
      <c r="DO65" s="169"/>
      <c r="DP65" s="75">
        <f t="shared" si="338"/>
        <v>0</v>
      </c>
      <c r="DQ65" s="71"/>
      <c r="DR65" s="68">
        <f t="shared" si="320"/>
        <v>0</v>
      </c>
      <c r="DS65" s="69">
        <f t="shared" si="321"/>
        <v>0</v>
      </c>
      <c r="DT65" s="70" t="s">
        <v>174</v>
      </c>
      <c r="DU65" s="71" t="s">
        <v>175</v>
      </c>
      <c r="DV65" s="98"/>
      <c r="DW65" s="75">
        <f t="shared" si="339"/>
        <v>0</v>
      </c>
      <c r="DX65" s="71"/>
      <c r="DY65" s="68">
        <f t="shared" si="324"/>
        <v>0</v>
      </c>
      <c r="DZ65" s="69">
        <f t="shared" si="325"/>
        <v>0</v>
      </c>
      <c r="EA65" s="70" t="s">
        <v>174</v>
      </c>
      <c r="EB65" s="71" t="s">
        <v>175</v>
      </c>
      <c r="EC65" s="77">
        <f t="shared" si="340"/>
        <v>3300</v>
      </c>
      <c r="ED65" s="71"/>
      <c r="EE65" s="71"/>
      <c r="EF65" s="68">
        <f t="shared" si="327"/>
        <v>1</v>
      </c>
      <c r="EG65" s="69">
        <f t="shared" si="328"/>
        <v>0</v>
      </c>
      <c r="EH65" s="70" t="s">
        <v>174</v>
      </c>
      <c r="EI65" s="71" t="s">
        <v>175</v>
      </c>
      <c r="EJ65" s="80" t="s">
        <v>173</v>
      </c>
      <c r="EK65" s="78">
        <v>2024</v>
      </c>
      <c r="EL65" s="79" t="str">
        <f>+VLOOKUP(C65,[1]Listas_desplega!$AI$22:$AJ$44,2,0)</f>
        <v>DF_ES</v>
      </c>
      <c r="EM65" s="79" t="str">
        <f>+VLOOKUP(I65,[1]Listas_desplega!$BY$2:$BZ$7,2,0)</f>
        <v>T_2</v>
      </c>
      <c r="EN65" s="79" t="str">
        <f>+VLOOKUP(J65,[1]Listas_desplega!$BY$10:$BZ$23,2,0)</f>
        <v>T_2_C_2</v>
      </c>
      <c r="EO65" s="79" t="str">
        <f>+VLOOKUP(K65,[1]Listas_desplega!$BY$27:$BZ$54,2,0)</f>
        <v>T_2_C_2_ET_1</v>
      </c>
      <c r="EP65" s="79" t="str">
        <f>+VLOOKUP(L65,[1]Listas_desplega!$BY$57:$BZ$105,2,0)</f>
        <v>T_2_C_2_ET_1_CPT_11</v>
      </c>
      <c r="EQ65" s="80" t="str">
        <f>+VLOOKUP(M65,[1]Listas_desplega!$J$2:$K$11,2,FALSE)</f>
        <v>Eje_E_8</v>
      </c>
      <c r="ER65" s="80"/>
    </row>
    <row r="66" spans="1:148" s="81" customFormat="1" x14ac:dyDescent="0.25">
      <c r="A66" s="51" t="str">
        <f t="shared" si="329"/>
        <v>A.61_VES_2024</v>
      </c>
      <c r="B66" s="52" t="s">
        <v>625</v>
      </c>
      <c r="C66" s="53" t="s">
        <v>626</v>
      </c>
      <c r="D66" s="53" t="s">
        <v>627</v>
      </c>
      <c r="E66" s="54" t="s">
        <v>154</v>
      </c>
      <c r="F66" s="90" t="s">
        <v>155</v>
      </c>
      <c r="G66" s="55" t="s">
        <v>156</v>
      </c>
      <c r="H66" s="54" t="s">
        <v>628</v>
      </c>
      <c r="I66" s="165" t="s">
        <v>158</v>
      </c>
      <c r="J66" s="165" t="s">
        <v>159</v>
      </c>
      <c r="K66" s="165" t="s">
        <v>160</v>
      </c>
      <c r="L66" s="165" t="s">
        <v>640</v>
      </c>
      <c r="M66" s="52" t="s">
        <v>630</v>
      </c>
      <c r="N66" s="195" t="s">
        <v>631</v>
      </c>
      <c r="O66" s="60" t="s">
        <v>647</v>
      </c>
      <c r="P66" s="54" t="s">
        <v>648</v>
      </c>
      <c r="Q66" s="61" t="s">
        <v>165</v>
      </c>
      <c r="R66" s="61" t="s">
        <v>166</v>
      </c>
      <c r="S66" s="54" t="s">
        <v>649</v>
      </c>
      <c r="T66" s="60" t="s">
        <v>168</v>
      </c>
      <c r="U66" s="60" t="s">
        <v>193</v>
      </c>
      <c r="V66" s="60">
        <v>60</v>
      </c>
      <c r="W66" s="54" t="s">
        <v>650</v>
      </c>
      <c r="X66" s="60" t="s">
        <v>331</v>
      </c>
      <c r="Y66" s="52"/>
      <c r="Z66" s="61"/>
      <c r="AA66" s="61"/>
      <c r="AB66" s="61"/>
      <c r="AC66" s="61"/>
      <c r="AD66" s="61"/>
      <c r="AE66" s="61"/>
      <c r="AF66" s="61"/>
      <c r="AG66" s="61"/>
      <c r="AH66" s="60"/>
      <c r="AI66" s="60"/>
      <c r="AJ66" s="60"/>
      <c r="AK66" s="60"/>
      <c r="AL66" s="60"/>
      <c r="AM66" s="60"/>
      <c r="AN66" s="60"/>
      <c r="AO66" s="60"/>
      <c r="AP66" s="60"/>
      <c r="AQ66" s="60"/>
      <c r="AR66" s="62"/>
      <c r="AS66" s="60"/>
      <c r="AT66" s="63">
        <v>8000</v>
      </c>
      <c r="AU66" s="63">
        <v>10000</v>
      </c>
      <c r="AV66" s="63">
        <v>10000</v>
      </c>
      <c r="AW66" s="63">
        <v>10000</v>
      </c>
      <c r="AX66" s="63">
        <v>10000</v>
      </c>
      <c r="AY66" s="63">
        <v>40000</v>
      </c>
      <c r="AZ66" s="119"/>
      <c r="BA66" s="119"/>
      <c r="BB66" s="119"/>
      <c r="BC66" s="120"/>
      <c r="BD66" s="168"/>
      <c r="BE66" s="121"/>
      <c r="BF66" s="67" t="s">
        <v>651</v>
      </c>
      <c r="BG66" s="68">
        <f t="shared" si="292"/>
        <v>0</v>
      </c>
      <c r="BH66" s="69">
        <f t="shared" si="293"/>
        <v>0</v>
      </c>
      <c r="BI66" s="70" t="s">
        <v>174</v>
      </c>
      <c r="BJ66" s="71" t="s">
        <v>175</v>
      </c>
      <c r="BK66" s="199"/>
      <c r="BL66" s="75">
        <f t="shared" si="330"/>
        <v>0</v>
      </c>
      <c r="BM66" s="67" t="s">
        <v>652</v>
      </c>
      <c r="BN66" s="68">
        <f t="shared" si="294"/>
        <v>0</v>
      </c>
      <c r="BO66" s="69">
        <f t="shared" si="295"/>
        <v>0</v>
      </c>
      <c r="BP66" s="70" t="s">
        <v>174</v>
      </c>
      <c r="BQ66" s="71" t="s">
        <v>175</v>
      </c>
      <c r="BR66" s="118"/>
      <c r="BS66" s="133">
        <f t="shared" si="331"/>
        <v>0</v>
      </c>
      <c r="BT66" s="67" t="s">
        <v>653</v>
      </c>
      <c r="BU66" s="68">
        <f t="shared" si="296"/>
        <v>0</v>
      </c>
      <c r="BV66" s="69">
        <f t="shared" si="332"/>
        <v>0</v>
      </c>
      <c r="BW66" s="70" t="s">
        <v>205</v>
      </c>
      <c r="BX66" s="67" t="s">
        <v>639</v>
      </c>
      <c r="BY66" s="168"/>
      <c r="BZ66" s="75">
        <f t="shared" si="333"/>
        <v>0</v>
      </c>
      <c r="CA66" s="71"/>
      <c r="CB66" s="68">
        <f t="shared" si="300"/>
        <v>0</v>
      </c>
      <c r="CC66" s="69">
        <f t="shared" si="301"/>
        <v>0</v>
      </c>
      <c r="CD66" s="70" t="s">
        <v>174</v>
      </c>
      <c r="CE66" s="71" t="s">
        <v>175</v>
      </c>
      <c r="CF66" s="168"/>
      <c r="CG66" s="75">
        <f t="shared" si="334"/>
        <v>0</v>
      </c>
      <c r="CH66" s="71"/>
      <c r="CI66" s="68">
        <f t="shared" si="304"/>
        <v>0</v>
      </c>
      <c r="CJ66" s="69">
        <f t="shared" si="305"/>
        <v>0</v>
      </c>
      <c r="CK66" s="70" t="s">
        <v>174</v>
      </c>
      <c r="CL66" s="71" t="s">
        <v>175</v>
      </c>
      <c r="CM66" s="168"/>
      <c r="CN66" s="75">
        <f t="shared" si="335"/>
        <v>0</v>
      </c>
      <c r="CO66" s="71"/>
      <c r="CP66" s="68">
        <f t="shared" si="306"/>
        <v>0</v>
      </c>
      <c r="CQ66" s="69">
        <f t="shared" si="307"/>
        <v>0</v>
      </c>
      <c r="CR66" s="70" t="s">
        <v>174</v>
      </c>
      <c r="CS66" s="71" t="s">
        <v>175</v>
      </c>
      <c r="CT66" s="148"/>
      <c r="CU66" s="75">
        <f t="shared" si="309"/>
        <v>0</v>
      </c>
      <c r="CV66" s="71"/>
      <c r="CW66" s="68">
        <f t="shared" si="310"/>
        <v>0</v>
      </c>
      <c r="CX66" s="69">
        <f t="shared" si="311"/>
        <v>0</v>
      </c>
      <c r="CY66" s="70" t="s">
        <v>174</v>
      </c>
      <c r="CZ66" s="71" t="s">
        <v>175</v>
      </c>
      <c r="DA66" s="169"/>
      <c r="DB66" s="75">
        <f t="shared" si="336"/>
        <v>0</v>
      </c>
      <c r="DC66" s="71"/>
      <c r="DD66" s="68">
        <f t="shared" si="314"/>
        <v>0</v>
      </c>
      <c r="DE66" s="69">
        <f t="shared" si="315"/>
        <v>0</v>
      </c>
      <c r="DF66" s="70" t="s">
        <v>174</v>
      </c>
      <c r="DG66" s="71" t="s">
        <v>175</v>
      </c>
      <c r="DH66" s="169"/>
      <c r="DI66" s="75">
        <f t="shared" si="337"/>
        <v>0</v>
      </c>
      <c r="DJ66" s="71"/>
      <c r="DK66" s="68">
        <f t="shared" si="316"/>
        <v>0</v>
      </c>
      <c r="DL66" s="69">
        <f t="shared" si="317"/>
        <v>0</v>
      </c>
      <c r="DM66" s="70" t="s">
        <v>174</v>
      </c>
      <c r="DN66" s="71" t="s">
        <v>175</v>
      </c>
      <c r="DO66" s="169"/>
      <c r="DP66" s="75">
        <f t="shared" si="338"/>
        <v>0</v>
      </c>
      <c r="DQ66" s="71"/>
      <c r="DR66" s="68">
        <f t="shared" si="320"/>
        <v>0</v>
      </c>
      <c r="DS66" s="69">
        <f t="shared" si="321"/>
        <v>0</v>
      </c>
      <c r="DT66" s="70" t="s">
        <v>174</v>
      </c>
      <c r="DU66" s="71" t="s">
        <v>175</v>
      </c>
      <c r="DV66" s="98"/>
      <c r="DW66" s="75">
        <f t="shared" si="339"/>
        <v>0</v>
      </c>
      <c r="DX66" s="71"/>
      <c r="DY66" s="68">
        <f t="shared" si="324"/>
        <v>0</v>
      </c>
      <c r="DZ66" s="69">
        <f t="shared" si="325"/>
        <v>0</v>
      </c>
      <c r="EA66" s="70" t="s">
        <v>174</v>
      </c>
      <c r="EB66" s="71" t="s">
        <v>175</v>
      </c>
      <c r="EC66" s="77">
        <f t="shared" si="340"/>
        <v>10000</v>
      </c>
      <c r="ED66" s="71"/>
      <c r="EE66" s="71"/>
      <c r="EF66" s="68">
        <f t="shared" si="327"/>
        <v>1</v>
      </c>
      <c r="EG66" s="69">
        <f t="shared" si="328"/>
        <v>0</v>
      </c>
      <c r="EH66" s="70" t="s">
        <v>174</v>
      </c>
      <c r="EI66" s="71" t="s">
        <v>175</v>
      </c>
      <c r="EJ66" s="80"/>
      <c r="EK66" s="78">
        <v>2024</v>
      </c>
      <c r="EL66" s="79" t="str">
        <f>+VLOOKUP(C66,[1]Listas_desplega!$AI$22:$AJ$44,2,0)</f>
        <v>DF_ES</v>
      </c>
      <c r="EM66" s="79" t="str">
        <f>+VLOOKUP(I66,[1]Listas_desplega!$BY$2:$BZ$7,2,0)</f>
        <v>T_2</v>
      </c>
      <c r="EN66" s="79" t="str">
        <f>+VLOOKUP(J66,[1]Listas_desplega!$BY$10:$BZ$23,2,0)</f>
        <v>T_2_C_2</v>
      </c>
      <c r="EO66" s="79" t="str">
        <f>+VLOOKUP(K66,[1]Listas_desplega!$BY$27:$BZ$54,2,0)</f>
        <v>T_2_C_2_ET_1</v>
      </c>
      <c r="EP66" s="79" t="str">
        <f>+VLOOKUP(L66,[1]Listas_desplega!$BY$57:$BZ$105,2,0)</f>
        <v>T_2_C_2_ET_1_CPT_11</v>
      </c>
      <c r="EQ66" s="80" t="str">
        <f>+VLOOKUP(M66,[1]Listas_desplega!$J$2:$K$11,2,FALSE)</f>
        <v>Eje_E_8</v>
      </c>
      <c r="ER66" s="80"/>
    </row>
    <row r="67" spans="1:148" s="81" customFormat="1" x14ac:dyDescent="0.25">
      <c r="A67" s="51" t="str">
        <f t="shared" si="329"/>
        <v>A.61P_VES_2024</v>
      </c>
      <c r="B67" s="52" t="s">
        <v>625</v>
      </c>
      <c r="C67" s="53" t="s">
        <v>626</v>
      </c>
      <c r="D67" s="53" t="s">
        <v>627</v>
      </c>
      <c r="E67" s="54" t="s">
        <v>154</v>
      </c>
      <c r="F67" s="90" t="s">
        <v>155</v>
      </c>
      <c r="G67" s="55" t="s">
        <v>156</v>
      </c>
      <c r="H67" s="54" t="s">
        <v>628</v>
      </c>
      <c r="I67" s="165" t="s">
        <v>158</v>
      </c>
      <c r="J67" s="165" t="s">
        <v>159</v>
      </c>
      <c r="K67" s="165" t="s">
        <v>160</v>
      </c>
      <c r="L67" s="165" t="s">
        <v>640</v>
      </c>
      <c r="M67" s="52" t="s">
        <v>630</v>
      </c>
      <c r="N67" s="195" t="s">
        <v>631</v>
      </c>
      <c r="O67" s="60" t="s">
        <v>654</v>
      </c>
      <c r="P67" s="54" t="s">
        <v>655</v>
      </c>
      <c r="Q67" s="61" t="s">
        <v>165</v>
      </c>
      <c r="R67" s="61" t="s">
        <v>166</v>
      </c>
      <c r="S67" s="54" t="s">
        <v>656</v>
      </c>
      <c r="T67" s="60" t="s">
        <v>168</v>
      </c>
      <c r="U67" s="60" t="s">
        <v>193</v>
      </c>
      <c r="V67" s="60">
        <v>60</v>
      </c>
      <c r="W67" s="54" t="s">
        <v>650</v>
      </c>
      <c r="X67" s="60" t="s">
        <v>331</v>
      </c>
      <c r="Y67" s="52"/>
      <c r="Z67" s="61"/>
      <c r="AA67" s="61"/>
      <c r="AB67" s="61"/>
      <c r="AC67" s="61"/>
      <c r="AD67" s="61"/>
      <c r="AE67" s="61"/>
      <c r="AF67" s="61"/>
      <c r="AG67" s="61"/>
      <c r="AH67" s="60"/>
      <c r="AI67" s="60"/>
      <c r="AJ67" s="60"/>
      <c r="AK67" s="60"/>
      <c r="AL67" s="60"/>
      <c r="AM67" s="60"/>
      <c r="AN67" s="60"/>
      <c r="AO67" s="60"/>
      <c r="AP67" s="60"/>
      <c r="AQ67" s="60"/>
      <c r="AR67" s="62"/>
      <c r="AS67" s="60"/>
      <c r="AT67" s="63">
        <v>4000</v>
      </c>
      <c r="AU67" s="63">
        <v>10000</v>
      </c>
      <c r="AV67" s="63">
        <v>10000</v>
      </c>
      <c r="AW67" s="63">
        <v>10000</v>
      </c>
      <c r="AX67" s="63">
        <v>10000</v>
      </c>
      <c r="AY67" s="63">
        <v>40000</v>
      </c>
      <c r="AZ67" s="119"/>
      <c r="BA67" s="119"/>
      <c r="BB67" s="119"/>
      <c r="BC67" s="120"/>
      <c r="BD67" s="168"/>
      <c r="BE67" s="121"/>
      <c r="BF67" s="67" t="s">
        <v>651</v>
      </c>
      <c r="BG67" s="68">
        <f t="shared" si="292"/>
        <v>0</v>
      </c>
      <c r="BH67" s="69">
        <f t="shared" si="293"/>
        <v>0</v>
      </c>
      <c r="BI67" s="70" t="s">
        <v>174</v>
      </c>
      <c r="BJ67" s="71" t="s">
        <v>175</v>
      </c>
      <c r="BK67" s="199"/>
      <c r="BL67" s="75">
        <f t="shared" si="330"/>
        <v>0</v>
      </c>
      <c r="BM67" s="67" t="s">
        <v>652</v>
      </c>
      <c r="BN67" s="68">
        <f t="shared" si="294"/>
        <v>0</v>
      </c>
      <c r="BO67" s="69">
        <f t="shared" si="295"/>
        <v>0</v>
      </c>
      <c r="BP67" s="70" t="s">
        <v>174</v>
      </c>
      <c r="BQ67" s="71"/>
      <c r="BR67" s="118"/>
      <c r="BS67" s="133">
        <f t="shared" si="331"/>
        <v>0</v>
      </c>
      <c r="BT67" s="67" t="s">
        <v>653</v>
      </c>
      <c r="BU67" s="68">
        <f t="shared" si="296"/>
        <v>0</v>
      </c>
      <c r="BV67" s="69">
        <f t="shared" si="332"/>
        <v>0</v>
      </c>
      <c r="BW67" s="70" t="s">
        <v>205</v>
      </c>
      <c r="BX67" s="67" t="s">
        <v>639</v>
      </c>
      <c r="BY67" s="168"/>
      <c r="BZ67" s="75">
        <f t="shared" si="333"/>
        <v>0</v>
      </c>
      <c r="CA67" s="71"/>
      <c r="CB67" s="68">
        <f t="shared" si="300"/>
        <v>0</v>
      </c>
      <c r="CC67" s="69">
        <f t="shared" si="301"/>
        <v>0</v>
      </c>
      <c r="CD67" s="70" t="s">
        <v>174</v>
      </c>
      <c r="CE67" s="71" t="s">
        <v>175</v>
      </c>
      <c r="CF67" s="168"/>
      <c r="CG67" s="75">
        <f t="shared" si="334"/>
        <v>0</v>
      </c>
      <c r="CH67" s="71"/>
      <c r="CI67" s="68">
        <f t="shared" si="304"/>
        <v>0</v>
      </c>
      <c r="CJ67" s="69">
        <f t="shared" si="305"/>
        <v>0</v>
      </c>
      <c r="CK67" s="70" t="s">
        <v>174</v>
      </c>
      <c r="CL67" s="71" t="s">
        <v>175</v>
      </c>
      <c r="CM67" s="168"/>
      <c r="CN67" s="75">
        <f t="shared" si="335"/>
        <v>0</v>
      </c>
      <c r="CO67" s="71"/>
      <c r="CP67" s="68">
        <f t="shared" si="306"/>
        <v>0</v>
      </c>
      <c r="CQ67" s="69">
        <f t="shared" si="307"/>
        <v>0</v>
      </c>
      <c r="CR67" s="70" t="s">
        <v>174</v>
      </c>
      <c r="CS67" s="71" t="s">
        <v>175</v>
      </c>
      <c r="CT67" s="148"/>
      <c r="CU67" s="75">
        <f t="shared" si="309"/>
        <v>0</v>
      </c>
      <c r="CV67" s="71"/>
      <c r="CW67" s="68">
        <f t="shared" si="310"/>
        <v>0</v>
      </c>
      <c r="CX67" s="69">
        <f t="shared" si="311"/>
        <v>0</v>
      </c>
      <c r="CY67" s="70" t="s">
        <v>174</v>
      </c>
      <c r="CZ67" s="71" t="s">
        <v>175</v>
      </c>
      <c r="DA67" s="169"/>
      <c r="DB67" s="75">
        <f t="shared" si="336"/>
        <v>0</v>
      </c>
      <c r="DC67" s="71"/>
      <c r="DD67" s="68">
        <f t="shared" si="314"/>
        <v>0</v>
      </c>
      <c r="DE67" s="69">
        <f t="shared" si="315"/>
        <v>0</v>
      </c>
      <c r="DF67" s="70" t="s">
        <v>174</v>
      </c>
      <c r="DG67" s="71" t="s">
        <v>175</v>
      </c>
      <c r="DH67" s="169"/>
      <c r="DI67" s="75">
        <f t="shared" si="337"/>
        <v>0</v>
      </c>
      <c r="DJ67" s="71"/>
      <c r="DK67" s="68">
        <f t="shared" si="316"/>
        <v>0</v>
      </c>
      <c r="DL67" s="69">
        <f t="shared" si="317"/>
        <v>0</v>
      </c>
      <c r="DM67" s="70" t="s">
        <v>174</v>
      </c>
      <c r="DN67" s="71" t="s">
        <v>175</v>
      </c>
      <c r="DO67" s="169"/>
      <c r="DP67" s="75">
        <f t="shared" si="338"/>
        <v>0</v>
      </c>
      <c r="DQ67" s="71"/>
      <c r="DR67" s="68">
        <f t="shared" si="320"/>
        <v>0</v>
      </c>
      <c r="DS67" s="69">
        <f t="shared" si="321"/>
        <v>0</v>
      </c>
      <c r="DT67" s="70" t="s">
        <v>174</v>
      </c>
      <c r="DU67" s="71" t="s">
        <v>175</v>
      </c>
      <c r="DV67" s="98"/>
      <c r="DW67" s="75">
        <f t="shared" si="339"/>
        <v>0</v>
      </c>
      <c r="DX67" s="71"/>
      <c r="DY67" s="68">
        <f t="shared" si="324"/>
        <v>0</v>
      </c>
      <c r="DZ67" s="69">
        <f t="shared" si="325"/>
        <v>0</v>
      </c>
      <c r="EA67" s="70" t="s">
        <v>174</v>
      </c>
      <c r="EB67" s="71" t="s">
        <v>175</v>
      </c>
      <c r="EC67" s="77">
        <f t="shared" si="340"/>
        <v>10000</v>
      </c>
      <c r="ED67" s="71"/>
      <c r="EE67" s="71"/>
      <c r="EF67" s="68">
        <f t="shared" si="327"/>
        <v>1</v>
      </c>
      <c r="EG67" s="69">
        <f t="shared" si="328"/>
        <v>0</v>
      </c>
      <c r="EH67" s="70" t="s">
        <v>174</v>
      </c>
      <c r="EI67" s="71" t="s">
        <v>175</v>
      </c>
      <c r="EJ67" s="80"/>
      <c r="EK67" s="78">
        <v>2024</v>
      </c>
      <c r="EL67" s="79" t="str">
        <f>+VLOOKUP(C67,[1]Listas_desplega!$AI$22:$AJ$44,2,0)</f>
        <v>DF_ES</v>
      </c>
      <c r="EM67" s="79" t="str">
        <f>+VLOOKUP(I67,[1]Listas_desplega!$BY$2:$BZ$7,2,0)</f>
        <v>T_2</v>
      </c>
      <c r="EN67" s="79" t="str">
        <f>+VLOOKUP(J67,[1]Listas_desplega!$BY$10:$BZ$23,2,0)</f>
        <v>T_2_C_2</v>
      </c>
      <c r="EO67" s="79" t="str">
        <f>+VLOOKUP(K67,[1]Listas_desplega!$BY$27:$BZ$54,2,0)</f>
        <v>T_2_C_2_ET_1</v>
      </c>
      <c r="EP67" s="79" t="str">
        <f>+VLOOKUP(L67,[1]Listas_desplega!$BY$57:$BZ$105,2,0)</f>
        <v>T_2_C_2_ET_1_CPT_11</v>
      </c>
      <c r="EQ67" s="80" t="str">
        <f>+VLOOKUP(M67,[1]Listas_desplega!$J$2:$K$11,2,FALSE)</f>
        <v>Eje_E_8</v>
      </c>
      <c r="ER67" s="80"/>
    </row>
    <row r="68" spans="1:148" s="81" customFormat="1" x14ac:dyDescent="0.25">
      <c r="A68" s="51" t="str">
        <f t="shared" si="329"/>
        <v>A.62_VES_2024</v>
      </c>
      <c r="B68" s="52" t="s">
        <v>625</v>
      </c>
      <c r="C68" s="53" t="s">
        <v>626</v>
      </c>
      <c r="D68" s="53" t="s">
        <v>627</v>
      </c>
      <c r="E68" s="54" t="s">
        <v>154</v>
      </c>
      <c r="F68" s="90" t="s">
        <v>155</v>
      </c>
      <c r="G68" s="55" t="s">
        <v>156</v>
      </c>
      <c r="H68" s="54" t="s">
        <v>628</v>
      </c>
      <c r="I68" s="165" t="s">
        <v>158</v>
      </c>
      <c r="J68" s="165" t="s">
        <v>159</v>
      </c>
      <c r="K68" s="165" t="s">
        <v>160</v>
      </c>
      <c r="L68" s="165" t="s">
        <v>640</v>
      </c>
      <c r="M68" s="52" t="s">
        <v>630</v>
      </c>
      <c r="N68" s="195" t="s">
        <v>631</v>
      </c>
      <c r="O68" s="60" t="s">
        <v>657</v>
      </c>
      <c r="P68" s="54" t="s">
        <v>658</v>
      </c>
      <c r="Q68" s="61" t="s">
        <v>165</v>
      </c>
      <c r="R68" s="61" t="s">
        <v>166</v>
      </c>
      <c r="S68" s="54" t="s">
        <v>659</v>
      </c>
      <c r="T68" s="60" t="s">
        <v>168</v>
      </c>
      <c r="U68" s="60" t="s">
        <v>193</v>
      </c>
      <c r="V68" s="60">
        <v>0</v>
      </c>
      <c r="W68" s="54" t="s">
        <v>660</v>
      </c>
      <c r="X68" s="60" t="s">
        <v>331</v>
      </c>
      <c r="Y68" s="52"/>
      <c r="Z68" s="61"/>
      <c r="AA68" s="61"/>
      <c r="AB68" s="61"/>
      <c r="AC68" s="61"/>
      <c r="AD68" s="61"/>
      <c r="AE68" s="61"/>
      <c r="AF68" s="61"/>
      <c r="AG68" s="61"/>
      <c r="AH68" s="60"/>
      <c r="AI68" s="60"/>
      <c r="AJ68" s="60"/>
      <c r="AK68" s="60"/>
      <c r="AL68" s="60"/>
      <c r="AM68" s="60"/>
      <c r="AN68" s="60"/>
      <c r="AO68" s="60"/>
      <c r="AP68" s="60"/>
      <c r="AQ68" s="60"/>
      <c r="AR68" s="62"/>
      <c r="AS68" s="60"/>
      <c r="AT68" s="57">
        <v>2</v>
      </c>
      <c r="AU68" s="197">
        <v>4</v>
      </c>
      <c r="AV68" s="197">
        <v>4</v>
      </c>
      <c r="AW68" s="197">
        <v>4</v>
      </c>
      <c r="AX68" s="197">
        <v>4</v>
      </c>
      <c r="AY68" s="197">
        <v>16</v>
      </c>
      <c r="AZ68" s="119"/>
      <c r="BA68" s="119"/>
      <c r="BB68" s="119"/>
      <c r="BC68" s="120"/>
      <c r="BD68" s="168"/>
      <c r="BE68" s="121"/>
      <c r="BF68" s="67" t="s">
        <v>661</v>
      </c>
      <c r="BG68" s="68">
        <f t="shared" si="292"/>
        <v>0</v>
      </c>
      <c r="BH68" s="69">
        <f t="shared" si="293"/>
        <v>0</v>
      </c>
      <c r="BI68" s="70" t="s">
        <v>174</v>
      </c>
      <c r="BJ68" s="71" t="s">
        <v>175</v>
      </c>
      <c r="BK68" s="199"/>
      <c r="BL68" s="75">
        <f t="shared" si="330"/>
        <v>0</v>
      </c>
      <c r="BM68" s="67" t="s">
        <v>645</v>
      </c>
      <c r="BN68" s="68">
        <f t="shared" si="294"/>
        <v>0</v>
      </c>
      <c r="BO68" s="69">
        <f t="shared" si="295"/>
        <v>0</v>
      </c>
      <c r="BP68" s="70" t="s">
        <v>174</v>
      </c>
      <c r="BQ68" s="71" t="s">
        <v>175</v>
      </c>
      <c r="BR68" s="118"/>
      <c r="BS68" s="133">
        <f t="shared" si="331"/>
        <v>0</v>
      </c>
      <c r="BT68" s="67" t="s">
        <v>662</v>
      </c>
      <c r="BU68" s="68">
        <f t="shared" si="296"/>
        <v>0</v>
      </c>
      <c r="BV68" s="69">
        <f t="shared" si="332"/>
        <v>0</v>
      </c>
      <c r="BW68" s="70" t="s">
        <v>205</v>
      </c>
      <c r="BX68" s="67" t="s">
        <v>639</v>
      </c>
      <c r="BY68" s="168"/>
      <c r="BZ68" s="75">
        <f t="shared" si="333"/>
        <v>0</v>
      </c>
      <c r="CA68" s="71"/>
      <c r="CB68" s="68">
        <f t="shared" si="300"/>
        <v>0</v>
      </c>
      <c r="CC68" s="69">
        <f t="shared" si="301"/>
        <v>0</v>
      </c>
      <c r="CD68" s="70" t="s">
        <v>174</v>
      </c>
      <c r="CE68" s="71" t="s">
        <v>175</v>
      </c>
      <c r="CF68" s="168"/>
      <c r="CG68" s="75">
        <f t="shared" si="334"/>
        <v>0</v>
      </c>
      <c r="CH68" s="71"/>
      <c r="CI68" s="68">
        <f t="shared" si="304"/>
        <v>0</v>
      </c>
      <c r="CJ68" s="69">
        <f t="shared" si="305"/>
        <v>0</v>
      </c>
      <c r="CK68" s="70" t="s">
        <v>174</v>
      </c>
      <c r="CL68" s="71" t="s">
        <v>175</v>
      </c>
      <c r="CM68" s="168"/>
      <c r="CN68" s="75">
        <f t="shared" si="335"/>
        <v>0</v>
      </c>
      <c r="CO68" s="71"/>
      <c r="CP68" s="68">
        <f t="shared" si="306"/>
        <v>0</v>
      </c>
      <c r="CQ68" s="69">
        <f t="shared" si="307"/>
        <v>0</v>
      </c>
      <c r="CR68" s="70" t="s">
        <v>174</v>
      </c>
      <c r="CS68" s="71" t="s">
        <v>175</v>
      </c>
      <c r="CT68" s="148"/>
      <c r="CU68" s="75">
        <f t="shared" si="309"/>
        <v>0</v>
      </c>
      <c r="CV68" s="71"/>
      <c r="CW68" s="68">
        <f t="shared" si="310"/>
        <v>0</v>
      </c>
      <c r="CX68" s="69">
        <f t="shared" si="311"/>
        <v>0</v>
      </c>
      <c r="CY68" s="70" t="s">
        <v>174</v>
      </c>
      <c r="CZ68" s="71" t="s">
        <v>175</v>
      </c>
      <c r="DA68" s="169"/>
      <c r="DB68" s="75">
        <f t="shared" si="336"/>
        <v>0</v>
      </c>
      <c r="DC68" s="71"/>
      <c r="DD68" s="68">
        <f t="shared" si="314"/>
        <v>0</v>
      </c>
      <c r="DE68" s="69">
        <f t="shared" si="315"/>
        <v>0</v>
      </c>
      <c r="DF68" s="70" t="s">
        <v>174</v>
      </c>
      <c r="DG68" s="71" t="s">
        <v>175</v>
      </c>
      <c r="DH68" s="169"/>
      <c r="DI68" s="75">
        <f t="shared" si="337"/>
        <v>0</v>
      </c>
      <c r="DJ68" s="71"/>
      <c r="DK68" s="68">
        <f t="shared" si="316"/>
        <v>0</v>
      </c>
      <c r="DL68" s="69">
        <f t="shared" si="317"/>
        <v>0</v>
      </c>
      <c r="DM68" s="70" t="s">
        <v>174</v>
      </c>
      <c r="DN68" s="71" t="s">
        <v>175</v>
      </c>
      <c r="DO68" s="169"/>
      <c r="DP68" s="75">
        <f t="shared" si="338"/>
        <v>0</v>
      </c>
      <c r="DQ68" s="71"/>
      <c r="DR68" s="68">
        <f t="shared" si="320"/>
        <v>0</v>
      </c>
      <c r="DS68" s="69">
        <f t="shared" si="321"/>
        <v>0</v>
      </c>
      <c r="DT68" s="70" t="s">
        <v>174</v>
      </c>
      <c r="DU68" s="71" t="s">
        <v>175</v>
      </c>
      <c r="DV68" s="98"/>
      <c r="DW68" s="75">
        <f t="shared" si="339"/>
        <v>0</v>
      </c>
      <c r="DX68" s="71"/>
      <c r="DY68" s="68">
        <f t="shared" si="324"/>
        <v>0</v>
      </c>
      <c r="DZ68" s="69">
        <f t="shared" si="325"/>
        <v>0</v>
      </c>
      <c r="EA68" s="70" t="s">
        <v>174</v>
      </c>
      <c r="EB68" s="71" t="s">
        <v>175</v>
      </c>
      <c r="EC68" s="77">
        <f t="shared" si="340"/>
        <v>4</v>
      </c>
      <c r="ED68" s="71"/>
      <c r="EE68" s="71"/>
      <c r="EF68" s="68">
        <f t="shared" si="327"/>
        <v>1</v>
      </c>
      <c r="EG68" s="69">
        <f t="shared" si="328"/>
        <v>0</v>
      </c>
      <c r="EH68" s="70" t="s">
        <v>174</v>
      </c>
      <c r="EI68" s="71" t="s">
        <v>175</v>
      </c>
      <c r="EJ68" s="80"/>
      <c r="EK68" s="78">
        <v>2024</v>
      </c>
      <c r="EL68" s="79" t="str">
        <f>+VLOOKUP(C68,[1]Listas_desplega!$AI$22:$AJ$44,2,0)</f>
        <v>DF_ES</v>
      </c>
      <c r="EM68" s="79" t="str">
        <f>+VLOOKUP(I68,[1]Listas_desplega!$BY$2:$BZ$7,2,0)</f>
        <v>T_2</v>
      </c>
      <c r="EN68" s="79" t="str">
        <f>+VLOOKUP(J68,[1]Listas_desplega!$BY$10:$BZ$23,2,0)</f>
        <v>T_2_C_2</v>
      </c>
      <c r="EO68" s="79" t="str">
        <f>+VLOOKUP(K68,[1]Listas_desplega!$BY$27:$BZ$54,2,0)</f>
        <v>T_2_C_2_ET_1</v>
      </c>
      <c r="EP68" s="79" t="str">
        <f>+VLOOKUP(L68,[1]Listas_desplega!$BY$57:$BZ$105,2,0)</f>
        <v>T_2_C_2_ET_1_CPT_11</v>
      </c>
      <c r="EQ68" s="80" t="str">
        <f>+VLOOKUP(M68,[1]Listas_desplega!$J$2:$K$11,2,FALSE)</f>
        <v>Eje_E_8</v>
      </c>
      <c r="ER68" s="80"/>
    </row>
    <row r="69" spans="1:148" s="81" customFormat="1" x14ac:dyDescent="0.25">
      <c r="A69" s="51" t="str">
        <f t="shared" si="329"/>
        <v>A.63_VES_2024</v>
      </c>
      <c r="B69" s="52" t="s">
        <v>625</v>
      </c>
      <c r="C69" s="53" t="s">
        <v>626</v>
      </c>
      <c r="D69" s="53" t="s">
        <v>627</v>
      </c>
      <c r="E69" s="54" t="s">
        <v>154</v>
      </c>
      <c r="F69" s="90" t="s">
        <v>155</v>
      </c>
      <c r="G69" s="55" t="s">
        <v>156</v>
      </c>
      <c r="H69" s="54" t="s">
        <v>628</v>
      </c>
      <c r="I69" s="165" t="s">
        <v>158</v>
      </c>
      <c r="J69" s="165" t="s">
        <v>159</v>
      </c>
      <c r="K69" s="165" t="s">
        <v>160</v>
      </c>
      <c r="L69" s="165" t="s">
        <v>640</v>
      </c>
      <c r="M69" s="52" t="s">
        <v>630</v>
      </c>
      <c r="N69" s="195" t="s">
        <v>631</v>
      </c>
      <c r="O69" s="60" t="s">
        <v>663</v>
      </c>
      <c r="P69" s="54" t="s">
        <v>664</v>
      </c>
      <c r="Q69" s="61" t="s">
        <v>386</v>
      </c>
      <c r="R69" s="61" t="s">
        <v>212</v>
      </c>
      <c r="S69" s="54" t="s">
        <v>665</v>
      </c>
      <c r="T69" s="60" t="s">
        <v>181</v>
      </c>
      <c r="U69" s="60" t="s">
        <v>193</v>
      </c>
      <c r="V69" s="60">
        <v>0</v>
      </c>
      <c r="W69" s="54" t="s">
        <v>666</v>
      </c>
      <c r="X69" s="60" t="s">
        <v>331</v>
      </c>
      <c r="Y69" s="52"/>
      <c r="Z69" s="61"/>
      <c r="AA69" s="61"/>
      <c r="AB69" s="61"/>
      <c r="AC69" s="61"/>
      <c r="AD69" s="61"/>
      <c r="AE69" s="61"/>
      <c r="AF69" s="61"/>
      <c r="AG69" s="61"/>
      <c r="AH69" s="60"/>
      <c r="AI69" s="60"/>
      <c r="AJ69" s="60"/>
      <c r="AK69" s="60"/>
      <c r="AL69" s="60"/>
      <c r="AM69" s="60"/>
      <c r="AN69" s="60"/>
      <c r="AO69" s="60"/>
      <c r="AP69" s="60"/>
      <c r="AQ69" s="60"/>
      <c r="AR69" s="62"/>
      <c r="AS69" s="60"/>
      <c r="AT69" s="196"/>
      <c r="AU69" s="197"/>
      <c r="AV69" s="197">
        <v>100</v>
      </c>
      <c r="AW69" s="197"/>
      <c r="AX69" s="197"/>
      <c r="AY69" s="200"/>
      <c r="AZ69" s="190"/>
      <c r="BA69" s="190"/>
      <c r="BB69" s="190"/>
      <c r="BC69" s="191"/>
      <c r="BD69" s="168"/>
      <c r="BE69" s="168"/>
      <c r="BF69" s="67" t="s">
        <v>667</v>
      </c>
      <c r="BG69" s="68">
        <f t="shared" si="292"/>
        <v>0</v>
      </c>
      <c r="BH69" s="69">
        <f t="shared" si="293"/>
        <v>0</v>
      </c>
      <c r="BI69" s="70" t="s">
        <v>174</v>
      </c>
      <c r="BJ69" s="71" t="s">
        <v>175</v>
      </c>
      <c r="BK69" s="168"/>
      <c r="BL69" s="75">
        <f t="shared" si="330"/>
        <v>0</v>
      </c>
      <c r="BM69" s="67" t="s">
        <v>668</v>
      </c>
      <c r="BN69" s="68">
        <f t="shared" si="294"/>
        <v>0</v>
      </c>
      <c r="BO69" s="69">
        <f t="shared" si="295"/>
        <v>0</v>
      </c>
      <c r="BP69" s="70" t="s">
        <v>174</v>
      </c>
      <c r="BQ69" s="71" t="s">
        <v>175</v>
      </c>
      <c r="BR69" s="118"/>
      <c r="BS69" s="133">
        <f t="shared" si="331"/>
        <v>0</v>
      </c>
      <c r="BT69" s="67" t="s">
        <v>669</v>
      </c>
      <c r="BU69" s="68">
        <f t="shared" si="296"/>
        <v>0</v>
      </c>
      <c r="BV69" s="69">
        <f t="shared" si="332"/>
        <v>0</v>
      </c>
      <c r="BW69" s="70" t="s">
        <v>205</v>
      </c>
      <c r="BX69" s="67" t="s">
        <v>639</v>
      </c>
      <c r="BY69" s="168"/>
      <c r="BZ69" s="75">
        <f t="shared" si="333"/>
        <v>0</v>
      </c>
      <c r="CA69" s="71"/>
      <c r="CB69" s="68">
        <f t="shared" si="300"/>
        <v>0</v>
      </c>
      <c r="CC69" s="69">
        <f t="shared" si="301"/>
        <v>0</v>
      </c>
      <c r="CD69" s="70" t="s">
        <v>174</v>
      </c>
      <c r="CE69" s="71" t="s">
        <v>175</v>
      </c>
      <c r="CF69" s="168"/>
      <c r="CG69" s="75">
        <f t="shared" si="334"/>
        <v>0</v>
      </c>
      <c r="CH69" s="71"/>
      <c r="CI69" s="68">
        <f t="shared" si="304"/>
        <v>0</v>
      </c>
      <c r="CJ69" s="69">
        <f t="shared" si="305"/>
        <v>0</v>
      </c>
      <c r="CK69" s="70" t="s">
        <v>174</v>
      </c>
      <c r="CL69" s="71" t="s">
        <v>175</v>
      </c>
      <c r="CM69" s="168"/>
      <c r="CN69" s="75">
        <f t="shared" si="335"/>
        <v>0</v>
      </c>
      <c r="CO69" s="71"/>
      <c r="CP69" s="68">
        <f t="shared" si="306"/>
        <v>0</v>
      </c>
      <c r="CQ69" s="69">
        <f t="shared" si="307"/>
        <v>0</v>
      </c>
      <c r="CR69" s="70" t="s">
        <v>174</v>
      </c>
      <c r="CS69" s="71" t="s">
        <v>175</v>
      </c>
      <c r="CT69" s="148"/>
      <c r="CU69" s="75">
        <f t="shared" si="309"/>
        <v>0</v>
      </c>
      <c r="CV69" s="71"/>
      <c r="CW69" s="68">
        <f t="shared" si="310"/>
        <v>0</v>
      </c>
      <c r="CX69" s="69">
        <f t="shared" si="311"/>
        <v>0</v>
      </c>
      <c r="CY69" s="70" t="s">
        <v>174</v>
      </c>
      <c r="CZ69" s="71" t="s">
        <v>175</v>
      </c>
      <c r="DA69" s="169"/>
      <c r="DB69" s="75">
        <f t="shared" si="336"/>
        <v>0</v>
      </c>
      <c r="DC69" s="71"/>
      <c r="DD69" s="68">
        <f t="shared" si="314"/>
        <v>0</v>
      </c>
      <c r="DE69" s="69">
        <f t="shared" si="315"/>
        <v>0</v>
      </c>
      <c r="DF69" s="70" t="s">
        <v>174</v>
      </c>
      <c r="DG69" s="71" t="s">
        <v>175</v>
      </c>
      <c r="DH69" s="169"/>
      <c r="DI69" s="75">
        <f t="shared" si="337"/>
        <v>0</v>
      </c>
      <c r="DJ69" s="71"/>
      <c r="DK69" s="68">
        <f t="shared" si="316"/>
        <v>0</v>
      </c>
      <c r="DL69" s="69">
        <f t="shared" si="317"/>
        <v>0</v>
      </c>
      <c r="DM69" s="70" t="s">
        <v>174</v>
      </c>
      <c r="DN69" s="71" t="s">
        <v>175</v>
      </c>
      <c r="DO69" s="169"/>
      <c r="DP69" s="75">
        <f t="shared" si="338"/>
        <v>0</v>
      </c>
      <c r="DQ69" s="71"/>
      <c r="DR69" s="68">
        <f t="shared" si="320"/>
        <v>0</v>
      </c>
      <c r="DS69" s="69">
        <f t="shared" si="321"/>
        <v>0</v>
      </c>
      <c r="DT69" s="70" t="s">
        <v>174</v>
      </c>
      <c r="DU69" s="71" t="s">
        <v>175</v>
      </c>
      <c r="DV69" s="98"/>
      <c r="DW69" s="75">
        <f t="shared" si="339"/>
        <v>0</v>
      </c>
      <c r="DX69" s="71"/>
      <c r="DY69" s="68">
        <f t="shared" si="324"/>
        <v>0</v>
      </c>
      <c r="DZ69" s="69">
        <f t="shared" si="325"/>
        <v>0</v>
      </c>
      <c r="EA69" s="70" t="s">
        <v>174</v>
      </c>
      <c r="EB69" s="71" t="s">
        <v>175</v>
      </c>
      <c r="EC69" s="77">
        <f t="shared" si="340"/>
        <v>100</v>
      </c>
      <c r="ED69" s="88"/>
      <c r="EE69" s="71"/>
      <c r="EF69" s="68">
        <f t="shared" si="327"/>
        <v>1</v>
      </c>
      <c r="EG69" s="69">
        <f t="shared" si="328"/>
        <v>0</v>
      </c>
      <c r="EH69" s="70" t="s">
        <v>174</v>
      </c>
      <c r="EI69" s="71" t="s">
        <v>175</v>
      </c>
      <c r="EJ69" s="80"/>
      <c r="EK69" s="78">
        <v>2024</v>
      </c>
      <c r="EL69" s="79" t="str">
        <f>+VLOOKUP(C69,[1]Listas_desplega!$AI$22:$AJ$44,2,0)</f>
        <v>DF_ES</v>
      </c>
      <c r="EM69" s="79" t="str">
        <f>+VLOOKUP(I69,[1]Listas_desplega!$BY$2:$BZ$7,2,0)</f>
        <v>T_2</v>
      </c>
      <c r="EN69" s="79" t="str">
        <f>+VLOOKUP(J69,[1]Listas_desplega!$BY$10:$BZ$23,2,0)</f>
        <v>T_2_C_2</v>
      </c>
      <c r="EO69" s="79" t="str">
        <f>+VLOOKUP(K69,[1]Listas_desplega!$BY$27:$BZ$54,2,0)</f>
        <v>T_2_C_2_ET_1</v>
      </c>
      <c r="EP69" s="79" t="str">
        <f>+VLOOKUP(L69,[1]Listas_desplega!$BY$57:$BZ$105,2,0)</f>
        <v>T_2_C_2_ET_1_CPT_11</v>
      </c>
      <c r="EQ69" s="80" t="str">
        <f>+VLOOKUP(M69,[1]Listas_desplega!$J$2:$K$11,2,FALSE)</f>
        <v>Eje_E_8</v>
      </c>
      <c r="ER69" s="80"/>
    </row>
    <row r="70" spans="1:148" s="81" customFormat="1" x14ac:dyDescent="0.25">
      <c r="A70" s="51" t="str">
        <f t="shared" si="329"/>
        <v>91_VES_2024</v>
      </c>
      <c r="B70" s="52" t="s">
        <v>625</v>
      </c>
      <c r="C70" s="53" t="s">
        <v>626</v>
      </c>
      <c r="D70" s="53" t="s">
        <v>626</v>
      </c>
      <c r="E70" s="54" t="s">
        <v>154</v>
      </c>
      <c r="F70" s="54" t="s">
        <v>155</v>
      </c>
      <c r="G70" s="55" t="s">
        <v>156</v>
      </c>
      <c r="H70" s="54" t="s">
        <v>628</v>
      </c>
      <c r="I70" s="165" t="s">
        <v>158</v>
      </c>
      <c r="J70" s="165" t="s">
        <v>159</v>
      </c>
      <c r="K70" s="165" t="s">
        <v>160</v>
      </c>
      <c r="L70" s="165" t="s">
        <v>640</v>
      </c>
      <c r="M70" s="52" t="s">
        <v>630</v>
      </c>
      <c r="N70" s="195" t="s">
        <v>676</v>
      </c>
      <c r="O70" s="60">
        <v>91</v>
      </c>
      <c r="P70" s="54" t="s">
        <v>677</v>
      </c>
      <c r="Q70" s="61" t="s">
        <v>165</v>
      </c>
      <c r="R70" s="61" t="s">
        <v>166</v>
      </c>
      <c r="S70" s="54" t="s">
        <v>678</v>
      </c>
      <c r="T70" s="60" t="s">
        <v>168</v>
      </c>
      <c r="U70" s="60" t="s">
        <v>193</v>
      </c>
      <c r="V70" s="60">
        <v>180</v>
      </c>
      <c r="W70" s="54" t="s">
        <v>679</v>
      </c>
      <c r="X70" s="60" t="s">
        <v>215</v>
      </c>
      <c r="Y70" s="52"/>
      <c r="Z70" s="61"/>
      <c r="AA70" s="61"/>
      <c r="AB70" s="61"/>
      <c r="AC70" s="61"/>
      <c r="AD70" s="61"/>
      <c r="AE70" s="61"/>
      <c r="AF70" s="61"/>
      <c r="AG70" s="61"/>
      <c r="AH70" s="60"/>
      <c r="AI70" s="60"/>
      <c r="AJ70" s="60"/>
      <c r="AK70" s="60"/>
      <c r="AL70" s="60"/>
      <c r="AM70" s="60"/>
      <c r="AN70" s="60"/>
      <c r="AO70" s="60"/>
      <c r="AP70" s="60"/>
      <c r="AQ70" s="60"/>
      <c r="AR70" s="62"/>
      <c r="AS70" s="60"/>
      <c r="AT70" s="57" t="s">
        <v>175</v>
      </c>
      <c r="AU70" s="182">
        <v>50000</v>
      </c>
      <c r="AV70" s="182">
        <v>100000</v>
      </c>
      <c r="AW70" s="182">
        <v>150000</v>
      </c>
      <c r="AX70" s="182">
        <v>200000</v>
      </c>
      <c r="AY70" s="182">
        <v>500000</v>
      </c>
      <c r="AZ70" s="119"/>
      <c r="BA70" s="119"/>
      <c r="BB70" s="119"/>
      <c r="BC70" s="120"/>
      <c r="BD70" s="168"/>
      <c r="BE70" s="121"/>
      <c r="BF70" s="67" t="s">
        <v>680</v>
      </c>
      <c r="BG70" s="68">
        <f t="shared" si="292"/>
        <v>0</v>
      </c>
      <c r="BH70" s="69">
        <f t="shared" si="293"/>
        <v>0</v>
      </c>
      <c r="BI70" s="70" t="s">
        <v>186</v>
      </c>
      <c r="BJ70" s="67" t="s">
        <v>681</v>
      </c>
      <c r="BK70" s="199"/>
      <c r="BL70" s="75">
        <f t="shared" si="330"/>
        <v>0</v>
      </c>
      <c r="BM70" s="67" t="s">
        <v>682</v>
      </c>
      <c r="BN70" s="68">
        <f t="shared" si="294"/>
        <v>0</v>
      </c>
      <c r="BO70" s="69">
        <f t="shared" si="295"/>
        <v>0</v>
      </c>
      <c r="BP70" s="70" t="s">
        <v>186</v>
      </c>
      <c r="BQ70" s="67" t="s">
        <v>683</v>
      </c>
      <c r="BR70" s="118"/>
      <c r="BS70" s="133">
        <f t="shared" si="331"/>
        <v>0</v>
      </c>
      <c r="BT70" s="67" t="s">
        <v>684</v>
      </c>
      <c r="BU70" s="68">
        <f t="shared" si="296"/>
        <v>0</v>
      </c>
      <c r="BV70" s="69">
        <f t="shared" si="332"/>
        <v>0</v>
      </c>
      <c r="BW70" s="70" t="s">
        <v>318</v>
      </c>
      <c r="BX70" s="67" t="s">
        <v>685</v>
      </c>
      <c r="BY70" s="168"/>
      <c r="BZ70" s="75">
        <f t="shared" si="333"/>
        <v>0</v>
      </c>
      <c r="CA70" s="71"/>
      <c r="CB70" s="68">
        <f t="shared" si="300"/>
        <v>0</v>
      </c>
      <c r="CC70" s="69">
        <f t="shared" si="301"/>
        <v>0</v>
      </c>
      <c r="CD70" s="70" t="s">
        <v>174</v>
      </c>
      <c r="CE70" s="71" t="s">
        <v>175</v>
      </c>
      <c r="CF70" s="168"/>
      <c r="CG70" s="75">
        <f t="shared" si="334"/>
        <v>0</v>
      </c>
      <c r="CH70" s="71"/>
      <c r="CI70" s="68">
        <f t="shared" si="304"/>
        <v>0</v>
      </c>
      <c r="CJ70" s="69">
        <f t="shared" si="305"/>
        <v>0</v>
      </c>
      <c r="CK70" s="70" t="s">
        <v>174</v>
      </c>
      <c r="CL70" s="71" t="s">
        <v>175</v>
      </c>
      <c r="CM70" s="168"/>
      <c r="CN70" s="75">
        <f t="shared" si="335"/>
        <v>0</v>
      </c>
      <c r="CO70" s="71"/>
      <c r="CP70" s="68">
        <f t="shared" si="306"/>
        <v>0</v>
      </c>
      <c r="CQ70" s="69">
        <f t="shared" si="307"/>
        <v>0</v>
      </c>
      <c r="CR70" s="70" t="s">
        <v>174</v>
      </c>
      <c r="CS70" s="71" t="s">
        <v>175</v>
      </c>
      <c r="CT70" s="148"/>
      <c r="CU70" s="75">
        <f t="shared" si="309"/>
        <v>0</v>
      </c>
      <c r="CV70" s="71"/>
      <c r="CW70" s="68">
        <f t="shared" si="310"/>
        <v>0</v>
      </c>
      <c r="CX70" s="69">
        <f t="shared" si="311"/>
        <v>0</v>
      </c>
      <c r="CY70" s="70" t="s">
        <v>174</v>
      </c>
      <c r="CZ70" s="71" t="s">
        <v>175</v>
      </c>
      <c r="DA70" s="169"/>
      <c r="DB70" s="75">
        <f t="shared" si="336"/>
        <v>0</v>
      </c>
      <c r="DC70" s="71"/>
      <c r="DD70" s="68">
        <f t="shared" si="314"/>
        <v>0</v>
      </c>
      <c r="DE70" s="69">
        <f t="shared" si="315"/>
        <v>0</v>
      </c>
      <c r="DF70" s="70" t="s">
        <v>174</v>
      </c>
      <c r="DG70" s="71" t="s">
        <v>175</v>
      </c>
      <c r="DH70" s="169"/>
      <c r="DI70" s="75">
        <f t="shared" si="337"/>
        <v>0</v>
      </c>
      <c r="DJ70" s="71"/>
      <c r="DK70" s="68">
        <f t="shared" si="316"/>
        <v>0</v>
      </c>
      <c r="DL70" s="69">
        <f t="shared" si="317"/>
        <v>0</v>
      </c>
      <c r="DM70" s="70" t="s">
        <v>174</v>
      </c>
      <c r="DN70" s="71" t="s">
        <v>175</v>
      </c>
      <c r="DO70" s="169"/>
      <c r="DP70" s="75">
        <f t="shared" si="338"/>
        <v>0</v>
      </c>
      <c r="DQ70" s="71"/>
      <c r="DR70" s="68">
        <f t="shared" si="320"/>
        <v>0</v>
      </c>
      <c r="DS70" s="69">
        <f t="shared" si="321"/>
        <v>0</v>
      </c>
      <c r="DT70" s="70" t="s">
        <v>174</v>
      </c>
      <c r="DU70" s="71" t="s">
        <v>175</v>
      </c>
      <c r="DV70" s="98"/>
      <c r="DW70" s="75">
        <f t="shared" si="339"/>
        <v>0</v>
      </c>
      <c r="DX70" s="71"/>
      <c r="DY70" s="68">
        <f t="shared" si="324"/>
        <v>0</v>
      </c>
      <c r="DZ70" s="69">
        <f t="shared" si="325"/>
        <v>0</v>
      </c>
      <c r="EA70" s="70" t="s">
        <v>174</v>
      </c>
      <c r="EB70" s="71" t="s">
        <v>175</v>
      </c>
      <c r="EC70" s="77">
        <f t="shared" si="340"/>
        <v>100000</v>
      </c>
      <c r="ED70" s="71"/>
      <c r="EE70" s="101"/>
      <c r="EF70" s="68">
        <f t="shared" si="327"/>
        <v>1</v>
      </c>
      <c r="EG70" s="69">
        <f t="shared" si="328"/>
        <v>0</v>
      </c>
      <c r="EH70" s="70" t="s">
        <v>174</v>
      </c>
      <c r="EI70" s="71" t="s">
        <v>175</v>
      </c>
      <c r="EJ70" s="78"/>
      <c r="EK70" s="78">
        <v>2024</v>
      </c>
      <c r="EL70" s="79" t="str">
        <f>+VLOOKUP(C70,[1]Listas_desplega!$AI$22:$AJ$44,2,0)</f>
        <v>DF_ES</v>
      </c>
      <c r="EM70" s="79" t="str">
        <f>+VLOOKUP(I70,[1]Listas_desplega!$BY$2:$BZ$7,2,0)</f>
        <v>T_2</v>
      </c>
      <c r="EN70" s="79" t="str">
        <f>+VLOOKUP(J70,[1]Listas_desplega!$BY$10:$BZ$23,2,0)</f>
        <v>T_2_C_2</v>
      </c>
      <c r="EO70" s="79" t="str">
        <f>+VLOOKUP(K70,[1]Listas_desplega!$BY$27:$BZ$54,2,0)</f>
        <v>T_2_C_2_ET_1</v>
      </c>
      <c r="EP70" s="79" t="str">
        <f>+VLOOKUP(L70,[1]Listas_desplega!$BY$57:$BZ$105,2,0)</f>
        <v>T_2_C_2_ET_1_CPT_11</v>
      </c>
      <c r="EQ70" s="80" t="str">
        <f>+VLOOKUP(M70,[1]Listas_desplega!$J$2:$K$11,2,FALSE)</f>
        <v>Eje_E_8</v>
      </c>
      <c r="ER70" s="80"/>
    </row>
    <row r="71" spans="1:148" s="81" customFormat="1" x14ac:dyDescent="0.25">
      <c r="A71" s="51" t="str">
        <f t="shared" si="329"/>
        <v>8_VES_2024</v>
      </c>
      <c r="B71" s="52" t="s">
        <v>625</v>
      </c>
      <c r="C71" s="53" t="s">
        <v>626</v>
      </c>
      <c r="D71" s="53" t="s">
        <v>626</v>
      </c>
      <c r="E71" s="54" t="s">
        <v>154</v>
      </c>
      <c r="F71" s="90" t="s">
        <v>155</v>
      </c>
      <c r="G71" s="55" t="s">
        <v>156</v>
      </c>
      <c r="H71" s="54" t="s">
        <v>628</v>
      </c>
      <c r="I71" s="165" t="s">
        <v>158</v>
      </c>
      <c r="J71" s="165" t="s">
        <v>159</v>
      </c>
      <c r="K71" s="165" t="s">
        <v>160</v>
      </c>
      <c r="L71" s="165" t="s">
        <v>640</v>
      </c>
      <c r="M71" s="52" t="s">
        <v>630</v>
      </c>
      <c r="N71" s="195" t="s">
        <v>676</v>
      </c>
      <c r="O71" s="60">
        <v>8</v>
      </c>
      <c r="P71" s="54" t="s">
        <v>686</v>
      </c>
      <c r="Q71" s="61" t="s">
        <v>211</v>
      </c>
      <c r="R71" s="61" t="s">
        <v>212</v>
      </c>
      <c r="S71" s="54" t="s">
        <v>687</v>
      </c>
      <c r="T71" s="60" t="s">
        <v>181</v>
      </c>
      <c r="U71" s="60" t="s">
        <v>193</v>
      </c>
      <c r="V71" s="60">
        <v>180</v>
      </c>
      <c r="W71" s="54" t="s">
        <v>688</v>
      </c>
      <c r="X71" s="60" t="s">
        <v>215</v>
      </c>
      <c r="Y71" s="52"/>
      <c r="Z71" s="61"/>
      <c r="AA71" s="61"/>
      <c r="AB71" s="61"/>
      <c r="AC71" s="61"/>
      <c r="AD71" s="61"/>
      <c r="AE71" s="61"/>
      <c r="AF71" s="61"/>
      <c r="AG71" s="61"/>
      <c r="AH71" s="60"/>
      <c r="AI71" s="60"/>
      <c r="AJ71" s="60"/>
      <c r="AK71" s="60"/>
      <c r="AL71" s="60"/>
      <c r="AM71" s="60"/>
      <c r="AN71" s="60"/>
      <c r="AO71" s="60"/>
      <c r="AP71" s="60"/>
      <c r="AQ71" s="60"/>
      <c r="AR71" s="62"/>
      <c r="AS71" s="60"/>
      <c r="AT71" s="57" t="s">
        <v>689</v>
      </c>
      <c r="AU71" s="57">
        <v>57</v>
      </c>
      <c r="AV71" s="196">
        <v>58</v>
      </c>
      <c r="AW71" s="196">
        <v>60</v>
      </c>
      <c r="AX71" s="196">
        <v>62</v>
      </c>
      <c r="AY71" s="196">
        <v>62</v>
      </c>
      <c r="AZ71" s="119"/>
      <c r="BA71" s="119"/>
      <c r="BB71" s="119"/>
      <c r="BC71" s="120"/>
      <c r="BD71" s="168"/>
      <c r="BE71" s="168"/>
      <c r="BF71" s="67" t="s">
        <v>690</v>
      </c>
      <c r="BG71" s="68">
        <f t="shared" si="292"/>
        <v>0</v>
      </c>
      <c r="BH71" s="69">
        <f t="shared" si="293"/>
        <v>0</v>
      </c>
      <c r="BI71" s="70" t="s">
        <v>186</v>
      </c>
      <c r="BJ71" s="67" t="s">
        <v>691</v>
      </c>
      <c r="BK71" s="168"/>
      <c r="BL71" s="75">
        <f t="shared" si="330"/>
        <v>0</v>
      </c>
      <c r="BM71" s="67" t="s">
        <v>692</v>
      </c>
      <c r="BN71" s="68">
        <f t="shared" si="294"/>
        <v>0</v>
      </c>
      <c r="BO71" s="69">
        <f t="shared" si="295"/>
        <v>0</v>
      </c>
      <c r="BP71" s="70" t="s">
        <v>186</v>
      </c>
      <c r="BQ71" s="67" t="s">
        <v>693</v>
      </c>
      <c r="BR71" s="118"/>
      <c r="BS71" s="133">
        <f t="shared" si="331"/>
        <v>0</v>
      </c>
      <c r="BT71" s="67" t="s">
        <v>694</v>
      </c>
      <c r="BU71" s="68">
        <f t="shared" si="296"/>
        <v>0</v>
      </c>
      <c r="BV71" s="69">
        <f t="shared" si="332"/>
        <v>0</v>
      </c>
      <c r="BW71" s="70" t="s">
        <v>186</v>
      </c>
      <c r="BX71" s="67" t="s">
        <v>695</v>
      </c>
      <c r="BY71" s="168"/>
      <c r="BZ71" s="75">
        <f t="shared" si="333"/>
        <v>0</v>
      </c>
      <c r="CA71" s="71"/>
      <c r="CB71" s="68">
        <f t="shared" si="300"/>
        <v>0</v>
      </c>
      <c r="CC71" s="69">
        <f t="shared" si="301"/>
        <v>0</v>
      </c>
      <c r="CD71" s="70" t="s">
        <v>174</v>
      </c>
      <c r="CE71" s="71" t="s">
        <v>175</v>
      </c>
      <c r="CF71" s="168"/>
      <c r="CG71" s="75">
        <f t="shared" si="334"/>
        <v>0</v>
      </c>
      <c r="CH71" s="71"/>
      <c r="CI71" s="68">
        <f t="shared" si="304"/>
        <v>0</v>
      </c>
      <c r="CJ71" s="69">
        <f t="shared" si="305"/>
        <v>0</v>
      </c>
      <c r="CK71" s="70" t="s">
        <v>174</v>
      </c>
      <c r="CL71" s="71" t="s">
        <v>175</v>
      </c>
      <c r="CM71" s="168"/>
      <c r="CN71" s="75">
        <f t="shared" si="335"/>
        <v>0</v>
      </c>
      <c r="CO71" s="71"/>
      <c r="CP71" s="68">
        <f t="shared" si="306"/>
        <v>0</v>
      </c>
      <c r="CQ71" s="69">
        <f t="shared" si="307"/>
        <v>0</v>
      </c>
      <c r="CR71" s="70" t="s">
        <v>174</v>
      </c>
      <c r="CS71" s="71" t="s">
        <v>175</v>
      </c>
      <c r="CT71" s="148"/>
      <c r="CU71" s="75">
        <f t="shared" si="309"/>
        <v>0</v>
      </c>
      <c r="CV71" s="71"/>
      <c r="CW71" s="68">
        <f t="shared" si="310"/>
        <v>0</v>
      </c>
      <c r="CX71" s="69">
        <f t="shared" si="311"/>
        <v>0</v>
      </c>
      <c r="CY71" s="70" t="s">
        <v>174</v>
      </c>
      <c r="CZ71" s="71" t="s">
        <v>175</v>
      </c>
      <c r="DA71" s="169"/>
      <c r="DB71" s="75">
        <f t="shared" si="336"/>
        <v>0</v>
      </c>
      <c r="DC71" s="71"/>
      <c r="DD71" s="68">
        <f t="shared" si="314"/>
        <v>0</v>
      </c>
      <c r="DE71" s="69">
        <f t="shared" si="315"/>
        <v>0</v>
      </c>
      <c r="DF71" s="70" t="s">
        <v>174</v>
      </c>
      <c r="DG71" s="71" t="s">
        <v>175</v>
      </c>
      <c r="DH71" s="169"/>
      <c r="DI71" s="75">
        <f t="shared" si="337"/>
        <v>0</v>
      </c>
      <c r="DJ71" s="71"/>
      <c r="DK71" s="68">
        <f t="shared" si="316"/>
        <v>0</v>
      </c>
      <c r="DL71" s="69">
        <f t="shared" si="317"/>
        <v>0</v>
      </c>
      <c r="DM71" s="70" t="s">
        <v>174</v>
      </c>
      <c r="DN71" s="71" t="s">
        <v>175</v>
      </c>
      <c r="DO71" s="169"/>
      <c r="DP71" s="75">
        <f t="shared" si="338"/>
        <v>0</v>
      </c>
      <c r="DQ71" s="71"/>
      <c r="DR71" s="68">
        <f t="shared" si="320"/>
        <v>0</v>
      </c>
      <c r="DS71" s="69">
        <f t="shared" si="321"/>
        <v>0</v>
      </c>
      <c r="DT71" s="70" t="s">
        <v>174</v>
      </c>
      <c r="DU71" s="71" t="s">
        <v>175</v>
      </c>
      <c r="DV71" s="98"/>
      <c r="DW71" s="75">
        <f t="shared" si="339"/>
        <v>0</v>
      </c>
      <c r="DX71" s="71"/>
      <c r="DY71" s="68">
        <f t="shared" si="324"/>
        <v>0</v>
      </c>
      <c r="DZ71" s="69">
        <f t="shared" si="325"/>
        <v>0</v>
      </c>
      <c r="EA71" s="70" t="s">
        <v>174</v>
      </c>
      <c r="EB71" s="71" t="s">
        <v>175</v>
      </c>
      <c r="EC71" s="77">
        <f t="shared" si="340"/>
        <v>58</v>
      </c>
      <c r="ED71" s="137"/>
      <c r="EE71" s="101"/>
      <c r="EF71" s="68">
        <f t="shared" si="327"/>
        <v>1</v>
      </c>
      <c r="EG71" s="69">
        <f t="shared" si="328"/>
        <v>0</v>
      </c>
      <c r="EH71" s="70" t="s">
        <v>174</v>
      </c>
      <c r="EI71" s="71" t="s">
        <v>175</v>
      </c>
      <c r="EJ71" s="78"/>
      <c r="EK71" s="78">
        <v>2024</v>
      </c>
      <c r="EL71" s="79" t="str">
        <f>+VLOOKUP(C71,[1]Listas_desplega!$AI$22:$AJ$44,2,0)</f>
        <v>DF_ES</v>
      </c>
      <c r="EM71" s="79" t="str">
        <f>+VLOOKUP(I71,[1]Listas_desplega!$BY$2:$BZ$7,2,0)</f>
        <v>T_2</v>
      </c>
      <c r="EN71" s="79" t="str">
        <f>+VLOOKUP(J71,[1]Listas_desplega!$BY$10:$BZ$23,2,0)</f>
        <v>T_2_C_2</v>
      </c>
      <c r="EO71" s="79" t="str">
        <f>+VLOOKUP(K71,[1]Listas_desplega!$BY$27:$BZ$54,2,0)</f>
        <v>T_2_C_2_ET_1</v>
      </c>
      <c r="EP71" s="79" t="str">
        <f>+VLOOKUP(L71,[1]Listas_desplega!$BY$57:$BZ$105,2,0)</f>
        <v>T_2_C_2_ET_1_CPT_11</v>
      </c>
      <c r="EQ71" s="80" t="str">
        <f>+VLOOKUP(M71,[1]Listas_desplega!$J$2:$K$11,2,FALSE)</f>
        <v>Eje_E_8</v>
      </c>
      <c r="ER71" s="80"/>
    </row>
    <row r="72" spans="1:148" s="81" customFormat="1" x14ac:dyDescent="0.25">
      <c r="A72" s="51" t="str">
        <f t="shared" si="329"/>
        <v>99_VES_2024</v>
      </c>
      <c r="B72" s="52" t="s">
        <v>625</v>
      </c>
      <c r="C72" s="53" t="s">
        <v>626</v>
      </c>
      <c r="D72" s="53" t="s">
        <v>626</v>
      </c>
      <c r="E72" s="54" t="s">
        <v>154</v>
      </c>
      <c r="F72" s="90" t="s">
        <v>155</v>
      </c>
      <c r="G72" s="55" t="s">
        <v>156</v>
      </c>
      <c r="H72" s="54" t="s">
        <v>628</v>
      </c>
      <c r="I72" s="165" t="s">
        <v>158</v>
      </c>
      <c r="J72" s="165" t="s">
        <v>159</v>
      </c>
      <c r="K72" s="165" t="s">
        <v>160</v>
      </c>
      <c r="L72" s="165" t="s">
        <v>640</v>
      </c>
      <c r="M72" s="52" t="s">
        <v>630</v>
      </c>
      <c r="N72" s="195" t="s">
        <v>676</v>
      </c>
      <c r="O72" s="60">
        <v>99</v>
      </c>
      <c r="P72" s="54" t="s">
        <v>702</v>
      </c>
      <c r="Q72" s="61" t="s">
        <v>211</v>
      </c>
      <c r="R72" s="61" t="s">
        <v>212</v>
      </c>
      <c r="S72" s="54" t="s">
        <v>703</v>
      </c>
      <c r="T72" s="60" t="s">
        <v>181</v>
      </c>
      <c r="U72" s="60" t="s">
        <v>193</v>
      </c>
      <c r="V72" s="60">
        <v>270</v>
      </c>
      <c r="W72" s="54" t="s">
        <v>704</v>
      </c>
      <c r="X72" s="60" t="s">
        <v>215</v>
      </c>
      <c r="Y72" s="52"/>
      <c r="Z72" s="61"/>
      <c r="AA72" s="61"/>
      <c r="AB72" s="61"/>
      <c r="AC72" s="61"/>
      <c r="AD72" s="61"/>
      <c r="AE72" s="61"/>
      <c r="AF72" s="61"/>
      <c r="AG72" s="61"/>
      <c r="AH72" s="60"/>
      <c r="AI72" s="60"/>
      <c r="AJ72" s="60"/>
      <c r="AK72" s="60"/>
      <c r="AL72" s="60"/>
      <c r="AM72" s="60"/>
      <c r="AN72" s="60"/>
      <c r="AO72" s="60"/>
      <c r="AP72" s="60"/>
      <c r="AQ72" s="60"/>
      <c r="AR72" s="62"/>
      <c r="AS72" s="60"/>
      <c r="AT72" s="57" t="s">
        <v>705</v>
      </c>
      <c r="AU72" s="203">
        <v>24.5</v>
      </c>
      <c r="AV72" s="203">
        <v>25</v>
      </c>
      <c r="AW72" s="203">
        <v>25.5</v>
      </c>
      <c r="AX72" s="203">
        <v>26</v>
      </c>
      <c r="AY72" s="197">
        <v>26</v>
      </c>
      <c r="AZ72" s="119"/>
      <c r="BA72" s="119"/>
      <c r="BB72" s="119"/>
      <c r="BC72" s="120"/>
      <c r="BD72" s="168"/>
      <c r="BE72" s="168"/>
      <c r="BF72" s="67" t="s">
        <v>706</v>
      </c>
      <c r="BG72" s="68">
        <f t="shared" si="292"/>
        <v>0</v>
      </c>
      <c r="BH72" s="69">
        <f t="shared" si="293"/>
        <v>0</v>
      </c>
      <c r="BI72" s="70" t="s">
        <v>174</v>
      </c>
      <c r="BJ72" s="67" t="s">
        <v>707</v>
      </c>
      <c r="BK72" s="168"/>
      <c r="BL72" s="75">
        <f t="shared" si="330"/>
        <v>0</v>
      </c>
      <c r="BM72" s="67" t="s">
        <v>708</v>
      </c>
      <c r="BN72" s="68">
        <f t="shared" si="294"/>
        <v>0</v>
      </c>
      <c r="BO72" s="69">
        <f t="shared" si="295"/>
        <v>0</v>
      </c>
      <c r="BP72" s="70" t="s">
        <v>205</v>
      </c>
      <c r="BQ72" s="67" t="s">
        <v>709</v>
      </c>
      <c r="BR72" s="118"/>
      <c r="BS72" s="133">
        <f t="shared" si="331"/>
        <v>0</v>
      </c>
      <c r="BT72" s="67" t="s">
        <v>710</v>
      </c>
      <c r="BU72" s="68">
        <f t="shared" si="296"/>
        <v>0</v>
      </c>
      <c r="BV72" s="69">
        <f t="shared" si="332"/>
        <v>0</v>
      </c>
      <c r="BW72" s="70" t="s">
        <v>318</v>
      </c>
      <c r="BX72" s="67" t="s">
        <v>711</v>
      </c>
      <c r="BY72" s="168"/>
      <c r="BZ72" s="75">
        <f t="shared" si="333"/>
        <v>0</v>
      </c>
      <c r="CA72" s="71"/>
      <c r="CB72" s="68">
        <f t="shared" si="300"/>
        <v>0</v>
      </c>
      <c r="CC72" s="69">
        <f t="shared" si="301"/>
        <v>0</v>
      </c>
      <c r="CD72" s="70" t="s">
        <v>174</v>
      </c>
      <c r="CE72" s="71" t="s">
        <v>175</v>
      </c>
      <c r="CF72" s="168"/>
      <c r="CG72" s="75">
        <f t="shared" si="334"/>
        <v>0</v>
      </c>
      <c r="CH72" s="71"/>
      <c r="CI72" s="68">
        <f t="shared" si="304"/>
        <v>0</v>
      </c>
      <c r="CJ72" s="69">
        <f t="shared" si="305"/>
        <v>0</v>
      </c>
      <c r="CK72" s="70" t="s">
        <v>174</v>
      </c>
      <c r="CL72" s="71" t="s">
        <v>175</v>
      </c>
      <c r="CM72" s="168"/>
      <c r="CN72" s="75">
        <f t="shared" si="335"/>
        <v>0</v>
      </c>
      <c r="CO72" s="71"/>
      <c r="CP72" s="68">
        <f t="shared" si="306"/>
        <v>0</v>
      </c>
      <c r="CQ72" s="69">
        <f t="shared" si="307"/>
        <v>0</v>
      </c>
      <c r="CR72" s="70" t="s">
        <v>174</v>
      </c>
      <c r="CS72" s="71" t="s">
        <v>175</v>
      </c>
      <c r="CT72" s="148"/>
      <c r="CU72" s="75">
        <f t="shared" si="309"/>
        <v>0</v>
      </c>
      <c r="CV72" s="71"/>
      <c r="CW72" s="68">
        <f t="shared" si="310"/>
        <v>0</v>
      </c>
      <c r="CX72" s="69">
        <f t="shared" si="311"/>
        <v>0</v>
      </c>
      <c r="CY72" s="70" t="s">
        <v>174</v>
      </c>
      <c r="CZ72" s="71" t="s">
        <v>175</v>
      </c>
      <c r="DA72" s="169"/>
      <c r="DB72" s="75">
        <f t="shared" si="336"/>
        <v>0</v>
      </c>
      <c r="DC72" s="71"/>
      <c r="DD72" s="68">
        <f t="shared" si="314"/>
        <v>0</v>
      </c>
      <c r="DE72" s="69">
        <f t="shared" si="315"/>
        <v>0</v>
      </c>
      <c r="DF72" s="70" t="s">
        <v>174</v>
      </c>
      <c r="DG72" s="71" t="s">
        <v>175</v>
      </c>
      <c r="DH72" s="169"/>
      <c r="DI72" s="75">
        <f t="shared" si="337"/>
        <v>0</v>
      </c>
      <c r="DJ72" s="71"/>
      <c r="DK72" s="68">
        <f t="shared" si="316"/>
        <v>0</v>
      </c>
      <c r="DL72" s="69">
        <f t="shared" si="317"/>
        <v>0</v>
      </c>
      <c r="DM72" s="70" t="s">
        <v>174</v>
      </c>
      <c r="DN72" s="71" t="s">
        <v>175</v>
      </c>
      <c r="DO72" s="169"/>
      <c r="DP72" s="75">
        <f t="shared" si="338"/>
        <v>0</v>
      </c>
      <c r="DQ72" s="71"/>
      <c r="DR72" s="68">
        <f t="shared" si="320"/>
        <v>0</v>
      </c>
      <c r="DS72" s="69">
        <f t="shared" si="321"/>
        <v>0</v>
      </c>
      <c r="DT72" s="70" t="s">
        <v>174</v>
      </c>
      <c r="DU72" s="71" t="s">
        <v>175</v>
      </c>
      <c r="DV72" s="98"/>
      <c r="DW72" s="75">
        <f t="shared" si="339"/>
        <v>0</v>
      </c>
      <c r="DX72" s="71"/>
      <c r="DY72" s="68">
        <f t="shared" si="324"/>
        <v>0</v>
      </c>
      <c r="DZ72" s="69">
        <f t="shared" si="325"/>
        <v>0</v>
      </c>
      <c r="EA72" s="70" t="s">
        <v>174</v>
      </c>
      <c r="EB72" s="71" t="s">
        <v>175</v>
      </c>
      <c r="EC72" s="77">
        <f t="shared" si="340"/>
        <v>25</v>
      </c>
      <c r="ED72" s="88"/>
      <c r="EE72" s="71"/>
      <c r="EF72" s="68">
        <f t="shared" si="327"/>
        <v>1</v>
      </c>
      <c r="EG72" s="69">
        <f t="shared" si="328"/>
        <v>0</v>
      </c>
      <c r="EH72" s="70" t="s">
        <v>174</v>
      </c>
      <c r="EI72" s="71" t="s">
        <v>175</v>
      </c>
      <c r="EJ72" s="78"/>
      <c r="EK72" s="78">
        <v>2024</v>
      </c>
      <c r="EL72" s="79" t="str">
        <f>+VLOOKUP(C72,[1]Listas_desplega!$AI$22:$AJ$44,2,0)</f>
        <v>DF_ES</v>
      </c>
      <c r="EM72" s="79" t="str">
        <f>+VLOOKUP(I72,[1]Listas_desplega!$BY$2:$BZ$7,2,0)</f>
        <v>T_2</v>
      </c>
      <c r="EN72" s="79" t="str">
        <f>+VLOOKUP(J72,[1]Listas_desplega!$BY$10:$BZ$23,2,0)</f>
        <v>T_2_C_2</v>
      </c>
      <c r="EO72" s="79" t="str">
        <f>+VLOOKUP(K72,[1]Listas_desplega!$BY$27:$BZ$54,2,0)</f>
        <v>T_2_C_2_ET_1</v>
      </c>
      <c r="EP72" s="79" t="str">
        <f>+VLOOKUP(L72,[1]Listas_desplega!$BY$57:$BZ$105,2,0)</f>
        <v>T_2_C_2_ET_1_CPT_11</v>
      </c>
      <c r="EQ72" s="80" t="str">
        <f>+VLOOKUP(M72,[1]Listas_desplega!$J$2:$K$11,2,FALSE)</f>
        <v>Eje_E_8</v>
      </c>
      <c r="ER72" s="80"/>
    </row>
    <row r="73" spans="1:148" s="81" customFormat="1" x14ac:dyDescent="0.25">
      <c r="A73" s="51" t="str">
        <f t="shared" si="329"/>
        <v>43_VES_2024</v>
      </c>
      <c r="B73" s="52" t="s">
        <v>625</v>
      </c>
      <c r="C73" s="53" t="s">
        <v>712</v>
      </c>
      <c r="D73" s="53" t="s">
        <v>712</v>
      </c>
      <c r="E73" s="54" t="s">
        <v>154</v>
      </c>
      <c r="F73" s="54" t="s">
        <v>155</v>
      </c>
      <c r="G73" s="54" t="s">
        <v>589</v>
      </c>
      <c r="H73" s="54" t="s">
        <v>628</v>
      </c>
      <c r="I73" s="54" t="s">
        <v>158</v>
      </c>
      <c r="J73" s="54" t="s">
        <v>198</v>
      </c>
      <c r="K73" s="54" t="s">
        <v>713</v>
      </c>
      <c r="L73" s="54" t="s">
        <v>714</v>
      </c>
      <c r="M73" s="52" t="s">
        <v>630</v>
      </c>
      <c r="N73" s="56" t="s">
        <v>676</v>
      </c>
      <c r="O73" s="60">
        <v>43</v>
      </c>
      <c r="P73" s="54" t="s">
        <v>715</v>
      </c>
      <c r="Q73" s="61" t="s">
        <v>165</v>
      </c>
      <c r="R73" s="61" t="s">
        <v>166</v>
      </c>
      <c r="S73" s="54" t="s">
        <v>716</v>
      </c>
      <c r="T73" s="60" t="s">
        <v>168</v>
      </c>
      <c r="U73" s="60" t="s">
        <v>193</v>
      </c>
      <c r="V73" s="60">
        <v>0</v>
      </c>
      <c r="W73" s="54" t="s">
        <v>717</v>
      </c>
      <c r="X73" s="60" t="s">
        <v>171</v>
      </c>
      <c r="Y73" s="52" t="s">
        <v>172</v>
      </c>
      <c r="Z73" s="61"/>
      <c r="AA73" s="61"/>
      <c r="AB73" s="61"/>
      <c r="AC73" s="61"/>
      <c r="AD73" s="61"/>
      <c r="AE73" s="61"/>
      <c r="AF73" s="61"/>
      <c r="AG73" s="61"/>
      <c r="AH73" s="60"/>
      <c r="AI73" s="60"/>
      <c r="AJ73" s="60"/>
      <c r="AK73" s="60"/>
      <c r="AL73" s="60"/>
      <c r="AM73" s="60"/>
      <c r="AN73" s="60"/>
      <c r="AO73" s="60"/>
      <c r="AP73" s="60"/>
      <c r="AQ73" s="60"/>
      <c r="AR73" s="62"/>
      <c r="AS73" s="60"/>
      <c r="AT73" s="60">
        <v>0</v>
      </c>
      <c r="AU73" s="128">
        <v>3</v>
      </c>
      <c r="AV73" s="128">
        <v>3</v>
      </c>
      <c r="AW73" s="128">
        <v>1</v>
      </c>
      <c r="AX73" s="128">
        <v>1</v>
      </c>
      <c r="AY73" s="128">
        <v>8</v>
      </c>
      <c r="AZ73" s="204"/>
      <c r="BA73" s="204"/>
      <c r="BB73" s="204"/>
      <c r="BC73" s="205"/>
      <c r="BD73" s="177">
        <v>0</v>
      </c>
      <c r="BE73" s="206"/>
      <c r="BF73" s="171" t="s">
        <v>718</v>
      </c>
      <c r="BG73" s="68">
        <f t="shared" si="292"/>
        <v>0</v>
      </c>
      <c r="BH73" s="69">
        <f t="shared" si="293"/>
        <v>0</v>
      </c>
      <c r="BI73" s="70" t="s">
        <v>174</v>
      </c>
      <c r="BJ73" s="71" t="s">
        <v>175</v>
      </c>
      <c r="BK73" s="86">
        <v>0</v>
      </c>
      <c r="BL73" s="206"/>
      <c r="BM73" s="171" t="s">
        <v>718</v>
      </c>
      <c r="BN73" s="68">
        <f t="shared" si="294"/>
        <v>0</v>
      </c>
      <c r="BO73" s="69">
        <f t="shared" si="295"/>
        <v>0</v>
      </c>
      <c r="BP73" s="70" t="s">
        <v>174</v>
      </c>
      <c r="BQ73" s="71" t="s">
        <v>175</v>
      </c>
      <c r="BR73" s="118">
        <v>0</v>
      </c>
      <c r="BS73" s="206"/>
      <c r="BT73" s="171" t="s">
        <v>718</v>
      </c>
      <c r="BU73" s="68">
        <f t="shared" si="296"/>
        <v>0</v>
      </c>
      <c r="BV73" s="69">
        <f t="shared" si="332"/>
        <v>0</v>
      </c>
      <c r="BW73" s="70" t="s">
        <v>174</v>
      </c>
      <c r="BX73" s="71" t="s">
        <v>175</v>
      </c>
      <c r="BY73" s="168"/>
      <c r="BZ73" s="206"/>
      <c r="CA73" s="171" t="s">
        <v>718</v>
      </c>
      <c r="CB73" s="68">
        <f t="shared" si="300"/>
        <v>0</v>
      </c>
      <c r="CC73" s="69">
        <f t="shared" si="301"/>
        <v>0</v>
      </c>
      <c r="CD73" s="70" t="s">
        <v>174</v>
      </c>
      <c r="CE73" s="71" t="s">
        <v>175</v>
      </c>
      <c r="CF73" s="168"/>
      <c r="CG73" s="206"/>
      <c r="CH73" s="171" t="s">
        <v>718</v>
      </c>
      <c r="CI73" s="68">
        <f t="shared" si="304"/>
        <v>0</v>
      </c>
      <c r="CJ73" s="69">
        <f t="shared" si="305"/>
        <v>0</v>
      </c>
      <c r="CK73" s="70" t="s">
        <v>174</v>
      </c>
      <c r="CL73" s="71" t="s">
        <v>175</v>
      </c>
      <c r="CM73" s="168"/>
      <c r="CN73" s="206"/>
      <c r="CO73" s="171" t="s">
        <v>718</v>
      </c>
      <c r="CP73" s="68">
        <f t="shared" si="306"/>
        <v>0</v>
      </c>
      <c r="CQ73" s="69">
        <f t="shared" si="307"/>
        <v>0</v>
      </c>
      <c r="CR73" s="70" t="s">
        <v>174</v>
      </c>
      <c r="CS73" s="71" t="s">
        <v>175</v>
      </c>
      <c r="CT73" s="148"/>
      <c r="CU73" s="206"/>
      <c r="CV73" s="171" t="s">
        <v>718</v>
      </c>
      <c r="CW73" s="68">
        <f t="shared" si="310"/>
        <v>0</v>
      </c>
      <c r="CX73" s="69">
        <f t="shared" si="311"/>
        <v>0</v>
      </c>
      <c r="CY73" s="70" t="s">
        <v>174</v>
      </c>
      <c r="CZ73" s="71" t="s">
        <v>175</v>
      </c>
      <c r="DA73" s="169"/>
      <c r="DB73" s="206"/>
      <c r="DC73" s="171" t="s">
        <v>718</v>
      </c>
      <c r="DD73" s="68">
        <f t="shared" si="314"/>
        <v>0</v>
      </c>
      <c r="DE73" s="69">
        <f t="shared" si="315"/>
        <v>0</v>
      </c>
      <c r="DF73" s="70" t="s">
        <v>174</v>
      </c>
      <c r="DG73" s="71" t="s">
        <v>175</v>
      </c>
      <c r="DH73" s="169"/>
      <c r="DI73" s="206"/>
      <c r="DJ73" s="171" t="s">
        <v>718</v>
      </c>
      <c r="DK73" s="68">
        <f t="shared" si="316"/>
        <v>0</v>
      </c>
      <c r="DL73" s="69">
        <f t="shared" si="317"/>
        <v>0</v>
      </c>
      <c r="DM73" s="70" t="s">
        <v>174</v>
      </c>
      <c r="DN73" s="71" t="s">
        <v>175</v>
      </c>
      <c r="DO73" s="169"/>
      <c r="DP73" s="206"/>
      <c r="DQ73" s="171" t="s">
        <v>718</v>
      </c>
      <c r="DR73" s="68">
        <f t="shared" si="320"/>
        <v>0</v>
      </c>
      <c r="DS73" s="69">
        <f t="shared" si="321"/>
        <v>0</v>
      </c>
      <c r="DT73" s="70" t="s">
        <v>174</v>
      </c>
      <c r="DU73" s="71" t="s">
        <v>175</v>
      </c>
      <c r="DV73" s="98"/>
      <c r="DW73" s="206"/>
      <c r="DX73" s="171" t="s">
        <v>718</v>
      </c>
      <c r="DY73" s="68">
        <f t="shared" si="324"/>
        <v>0</v>
      </c>
      <c r="DZ73" s="69">
        <f t="shared" si="325"/>
        <v>0</v>
      </c>
      <c r="EA73" s="70" t="s">
        <v>174</v>
      </c>
      <c r="EB73" s="71" t="s">
        <v>175</v>
      </c>
      <c r="EC73" s="77">
        <f t="shared" si="340"/>
        <v>3</v>
      </c>
      <c r="ED73" s="71"/>
      <c r="EE73" s="71"/>
      <c r="EF73" s="68">
        <f t="shared" si="327"/>
        <v>1</v>
      </c>
      <c r="EG73" s="69">
        <f t="shared" si="328"/>
        <v>0</v>
      </c>
      <c r="EH73" s="70" t="s">
        <v>174</v>
      </c>
      <c r="EI73" s="71" t="s">
        <v>175</v>
      </c>
      <c r="EJ73" s="80"/>
      <c r="EK73" s="78">
        <v>2024</v>
      </c>
      <c r="EL73" s="79" t="str">
        <f>+VLOOKUP(C73,[1]Listas_desplega!$AI$22:$AJ$44,2,0)</f>
        <v>DC_ES</v>
      </c>
      <c r="EM73" s="79" t="str">
        <f>+VLOOKUP(I73,[1]Listas_desplega!$BY$2:$BZ$7,2,0)</f>
        <v>T_2</v>
      </c>
      <c r="EN73" s="79" t="str">
        <f>+VLOOKUP(J73,[1]Listas_desplega!$BY$10:$BZ$23,2,0)</f>
        <v>T_2_C_3</v>
      </c>
      <c r="EO73" s="79" t="str">
        <f>+VLOOKUP(K73,[1]Listas_desplega!$BY$27:$BZ$54,2,0)</f>
        <v>T_2_C_3_ET_5</v>
      </c>
      <c r="EP73" s="79" t="str">
        <f>+VLOOKUP(L73,[1]Listas_desplega!$BY$57:$BZ$105,2,0)</f>
        <v>T_2_C_3_ET_5_CPT_2</v>
      </c>
      <c r="EQ73" s="80" t="str">
        <f>+VLOOKUP(M73,[1]Listas_desplega!$J$2:$K$11,2,FALSE)</f>
        <v>Eje_E_8</v>
      </c>
      <c r="ER73" s="80"/>
    </row>
    <row r="74" spans="1:148" s="81" customFormat="1" ht="17.25" customHeight="1" x14ac:dyDescent="0.25">
      <c r="A74" s="51" t="str">
        <f t="shared" si="329"/>
        <v>44_VES_2024</v>
      </c>
      <c r="B74" s="52" t="s">
        <v>625</v>
      </c>
      <c r="C74" s="53" t="s">
        <v>712</v>
      </c>
      <c r="D74" s="53" t="s">
        <v>719</v>
      </c>
      <c r="E74" s="54" t="s">
        <v>154</v>
      </c>
      <c r="F74" s="54" t="s">
        <v>155</v>
      </c>
      <c r="G74" s="54" t="s">
        <v>589</v>
      </c>
      <c r="H74" s="54" t="s">
        <v>628</v>
      </c>
      <c r="I74" s="54" t="s">
        <v>158</v>
      </c>
      <c r="J74" s="54" t="s">
        <v>198</v>
      </c>
      <c r="K74" s="54" t="s">
        <v>713</v>
      </c>
      <c r="L74" s="54" t="s">
        <v>714</v>
      </c>
      <c r="M74" s="52" t="s">
        <v>630</v>
      </c>
      <c r="N74" s="56" t="s">
        <v>631</v>
      </c>
      <c r="O74" s="60">
        <v>44</v>
      </c>
      <c r="P74" s="54" t="s">
        <v>720</v>
      </c>
      <c r="Q74" s="61" t="s">
        <v>211</v>
      </c>
      <c r="R74" s="59" t="s">
        <v>166</v>
      </c>
      <c r="S74" s="54" t="s">
        <v>721</v>
      </c>
      <c r="T74" s="60" t="s">
        <v>181</v>
      </c>
      <c r="U74" s="60" t="s">
        <v>182</v>
      </c>
      <c r="V74" s="60">
        <v>0</v>
      </c>
      <c r="W74" s="54" t="s">
        <v>722</v>
      </c>
      <c r="X74" s="60" t="s">
        <v>171</v>
      </c>
      <c r="Y74" s="52"/>
      <c r="Z74" s="61"/>
      <c r="AA74" s="61"/>
      <c r="AB74" s="61"/>
      <c r="AC74" s="61"/>
      <c r="AD74" s="61"/>
      <c r="AE74" s="61"/>
      <c r="AF74" s="61"/>
      <c r="AG74" s="61"/>
      <c r="AH74" s="60"/>
      <c r="AI74" s="60"/>
      <c r="AJ74" s="60"/>
      <c r="AK74" s="60"/>
      <c r="AL74" s="60"/>
      <c r="AM74" s="60"/>
      <c r="AN74" s="60"/>
      <c r="AO74" s="60"/>
      <c r="AP74" s="60"/>
      <c r="AQ74" s="60"/>
      <c r="AR74" s="62"/>
      <c r="AS74" s="60"/>
      <c r="AT74" s="60">
        <v>0</v>
      </c>
      <c r="AU74" s="60">
        <v>45</v>
      </c>
      <c r="AV74" s="60">
        <v>67</v>
      </c>
      <c r="AW74" s="60">
        <v>88</v>
      </c>
      <c r="AX74" s="60">
        <v>90</v>
      </c>
      <c r="AY74" s="60">
        <v>90</v>
      </c>
      <c r="AZ74" s="60"/>
      <c r="BA74" s="60"/>
      <c r="BB74" s="60"/>
      <c r="BC74" s="64"/>
      <c r="BD74" s="177">
        <v>0</v>
      </c>
      <c r="BE74" s="170"/>
      <c r="BF74" s="171" t="s">
        <v>723</v>
      </c>
      <c r="BG74" s="68">
        <f t="shared" si="292"/>
        <v>0</v>
      </c>
      <c r="BH74" s="69">
        <f t="shared" si="293"/>
        <v>0</v>
      </c>
      <c r="BI74" s="70" t="s">
        <v>174</v>
      </c>
      <c r="BJ74" s="71" t="s">
        <v>175</v>
      </c>
      <c r="BK74" s="86">
        <v>0</v>
      </c>
      <c r="BL74" s="170"/>
      <c r="BM74" s="171" t="s">
        <v>723</v>
      </c>
      <c r="BN74" s="68">
        <f t="shared" si="294"/>
        <v>0</v>
      </c>
      <c r="BO74" s="69">
        <f t="shared" si="295"/>
        <v>0</v>
      </c>
      <c r="BP74" s="70" t="s">
        <v>174</v>
      </c>
      <c r="BQ74" s="71" t="s">
        <v>175</v>
      </c>
      <c r="BR74" s="86">
        <v>48</v>
      </c>
      <c r="BS74" s="85">
        <v>48</v>
      </c>
      <c r="BT74" s="71" t="s">
        <v>724</v>
      </c>
      <c r="BU74" s="68">
        <f t="shared" si="296"/>
        <v>0.71641791044776115</v>
      </c>
      <c r="BV74" s="69">
        <f t="shared" si="332"/>
        <v>0.71641791044776115</v>
      </c>
      <c r="BW74" s="70" t="s">
        <v>186</v>
      </c>
      <c r="BX74" s="67" t="s">
        <v>725</v>
      </c>
      <c r="BY74" s="86">
        <f>+BR74</f>
        <v>48</v>
      </c>
      <c r="BZ74" s="207">
        <f t="shared" ref="BZ74:BZ75" si="341">IF(BW74="SI",BR74,0)</f>
        <v>48</v>
      </c>
      <c r="CA74" s="171"/>
      <c r="CB74" s="68">
        <f t="shared" si="300"/>
        <v>0.71641791044776115</v>
      </c>
      <c r="CC74" s="69">
        <f t="shared" si="301"/>
        <v>0</v>
      </c>
      <c r="CD74" s="70" t="s">
        <v>174</v>
      </c>
      <c r="CE74" s="71" t="s">
        <v>175</v>
      </c>
      <c r="CF74" s="86">
        <f>+BY74</f>
        <v>48</v>
      </c>
      <c r="CG74" s="207">
        <f t="shared" ref="CG74:CG75" si="342">IF(CD74="SI",BZ74,0)</f>
        <v>0</v>
      </c>
      <c r="CH74" s="171"/>
      <c r="CI74" s="68">
        <f t="shared" si="304"/>
        <v>0.71641791044776115</v>
      </c>
      <c r="CJ74" s="69">
        <f t="shared" si="305"/>
        <v>0</v>
      </c>
      <c r="CK74" s="70" t="s">
        <v>174</v>
      </c>
      <c r="CL74" s="71" t="s">
        <v>175</v>
      </c>
      <c r="CM74" s="86">
        <v>54</v>
      </c>
      <c r="CN74" s="71"/>
      <c r="CO74" s="71"/>
      <c r="CP74" s="68">
        <f t="shared" si="306"/>
        <v>0.80597014925373134</v>
      </c>
      <c r="CQ74" s="69">
        <f t="shared" si="307"/>
        <v>0</v>
      </c>
      <c r="CR74" s="70" t="s">
        <v>174</v>
      </c>
      <c r="CS74" s="71" t="s">
        <v>175</v>
      </c>
      <c r="CT74" s="86">
        <f>+CM74</f>
        <v>54</v>
      </c>
      <c r="CU74" s="207">
        <f t="shared" ref="CU74:CU75" si="343">IF(CR74="SI",CN74,0)</f>
        <v>0</v>
      </c>
      <c r="CV74" s="171"/>
      <c r="CW74" s="68">
        <f t="shared" si="310"/>
        <v>0.80597014925373134</v>
      </c>
      <c r="CX74" s="69">
        <f t="shared" si="311"/>
        <v>0</v>
      </c>
      <c r="CY74" s="70" t="s">
        <v>174</v>
      </c>
      <c r="CZ74" s="71" t="s">
        <v>175</v>
      </c>
      <c r="DA74" s="77">
        <f>+CT74</f>
        <v>54</v>
      </c>
      <c r="DB74" s="207">
        <f t="shared" ref="DB74:DB75" si="344">IF(CY74="SI",CU74,0)</f>
        <v>0</v>
      </c>
      <c r="DC74" s="171"/>
      <c r="DD74" s="68">
        <f t="shared" si="314"/>
        <v>0.80597014925373134</v>
      </c>
      <c r="DE74" s="69">
        <f t="shared" si="315"/>
        <v>0</v>
      </c>
      <c r="DF74" s="70" t="s">
        <v>174</v>
      </c>
      <c r="DG74" s="71" t="s">
        <v>175</v>
      </c>
      <c r="DH74" s="77">
        <v>62</v>
      </c>
      <c r="DI74" s="71"/>
      <c r="DJ74" s="71"/>
      <c r="DK74" s="68">
        <f t="shared" si="316"/>
        <v>0.92537313432835822</v>
      </c>
      <c r="DL74" s="69">
        <f t="shared" si="317"/>
        <v>0</v>
      </c>
      <c r="DM74" s="70" t="s">
        <v>174</v>
      </c>
      <c r="DN74" s="71" t="s">
        <v>175</v>
      </c>
      <c r="DO74" s="77">
        <f>+DH74</f>
        <v>62</v>
      </c>
      <c r="DP74" s="207">
        <f t="shared" ref="DP74:DP75" si="345">IF(DM74="SI",DI74,0)</f>
        <v>0</v>
      </c>
      <c r="DQ74" s="171"/>
      <c r="DR74" s="68">
        <f t="shared" si="320"/>
        <v>0.92537313432835822</v>
      </c>
      <c r="DS74" s="69">
        <f t="shared" si="321"/>
        <v>0</v>
      </c>
      <c r="DT74" s="70" t="s">
        <v>174</v>
      </c>
      <c r="DU74" s="71" t="s">
        <v>175</v>
      </c>
      <c r="DV74" s="77">
        <f>+DO74</f>
        <v>62</v>
      </c>
      <c r="DW74" s="207">
        <f t="shared" ref="DW74:DW75" si="346">IF(DT74="SI",DP74,0)</f>
        <v>0</v>
      </c>
      <c r="DX74" s="171"/>
      <c r="DY74" s="68">
        <f t="shared" si="324"/>
        <v>0.92537313432835822</v>
      </c>
      <c r="DZ74" s="69">
        <f t="shared" si="325"/>
        <v>0</v>
      </c>
      <c r="EA74" s="70" t="s">
        <v>174</v>
      </c>
      <c r="EB74" s="71" t="s">
        <v>175</v>
      </c>
      <c r="EC74" s="77">
        <f t="shared" si="340"/>
        <v>67</v>
      </c>
      <c r="ED74" s="71"/>
      <c r="EE74" s="71"/>
      <c r="EF74" s="68">
        <f t="shared" si="327"/>
        <v>1</v>
      </c>
      <c r="EG74" s="69">
        <f t="shared" si="328"/>
        <v>0</v>
      </c>
      <c r="EH74" s="70" t="s">
        <v>174</v>
      </c>
      <c r="EI74" s="71" t="s">
        <v>175</v>
      </c>
      <c r="EJ74" s="78"/>
      <c r="EK74" s="78">
        <v>2024</v>
      </c>
      <c r="EL74" s="79" t="str">
        <f>+VLOOKUP(C74,[1]Listas_desplega!$AI$22:$AJ$44,2,0)</f>
        <v>DC_ES</v>
      </c>
      <c r="EM74" s="79" t="str">
        <f>+VLOOKUP(I74,[1]Listas_desplega!$BY$2:$BZ$7,2,0)</f>
        <v>T_2</v>
      </c>
      <c r="EN74" s="79" t="str">
        <f>+VLOOKUP(J74,[1]Listas_desplega!$BY$10:$BZ$23,2,0)</f>
        <v>T_2_C_3</v>
      </c>
      <c r="EO74" s="79" t="str">
        <f>+VLOOKUP(K74,[1]Listas_desplega!$BY$27:$BZ$54,2,0)</f>
        <v>T_2_C_3_ET_5</v>
      </c>
      <c r="EP74" s="79" t="str">
        <f>+VLOOKUP(L74,[1]Listas_desplega!$BY$57:$BZ$105,2,0)</f>
        <v>T_2_C_3_ET_5_CPT_2</v>
      </c>
      <c r="EQ74" s="80" t="str">
        <f>+VLOOKUP(M74,[1]Listas_desplega!$J$2:$K$11,2,FALSE)</f>
        <v>Eje_E_8</v>
      </c>
      <c r="ER74" s="80"/>
    </row>
    <row r="75" spans="1:148" s="81" customFormat="1" x14ac:dyDescent="0.25">
      <c r="A75" s="51" t="str">
        <f t="shared" si="329"/>
        <v>45_VES_2024</v>
      </c>
      <c r="B75" s="52" t="s">
        <v>625</v>
      </c>
      <c r="C75" s="53" t="s">
        <v>712</v>
      </c>
      <c r="D75" s="53" t="s">
        <v>719</v>
      </c>
      <c r="E75" s="54" t="s">
        <v>154</v>
      </c>
      <c r="F75" s="54" t="s">
        <v>155</v>
      </c>
      <c r="G75" s="54" t="s">
        <v>589</v>
      </c>
      <c r="H75" s="54" t="s">
        <v>628</v>
      </c>
      <c r="I75" s="54" t="s">
        <v>158</v>
      </c>
      <c r="J75" s="54" t="s">
        <v>198</v>
      </c>
      <c r="K75" s="54" t="s">
        <v>713</v>
      </c>
      <c r="L75" s="54" t="s">
        <v>714</v>
      </c>
      <c r="M75" s="52" t="s">
        <v>630</v>
      </c>
      <c r="N75" s="56" t="s">
        <v>631</v>
      </c>
      <c r="O75" s="60">
        <v>45</v>
      </c>
      <c r="P75" s="54" t="s">
        <v>726</v>
      </c>
      <c r="Q75" s="61" t="s">
        <v>211</v>
      </c>
      <c r="R75" s="59" t="s">
        <v>166</v>
      </c>
      <c r="S75" s="54" t="s">
        <v>727</v>
      </c>
      <c r="T75" s="60" t="s">
        <v>181</v>
      </c>
      <c r="U75" s="60" t="s">
        <v>182</v>
      </c>
      <c r="V75" s="60">
        <v>0</v>
      </c>
      <c r="W75" s="54" t="s">
        <v>728</v>
      </c>
      <c r="X75" s="60" t="s">
        <v>171</v>
      </c>
      <c r="Y75" s="52"/>
      <c r="Z75" s="61"/>
      <c r="AA75" s="61"/>
      <c r="AB75" s="61"/>
      <c r="AC75" s="61"/>
      <c r="AD75" s="61"/>
      <c r="AE75" s="61"/>
      <c r="AF75" s="61"/>
      <c r="AG75" s="61"/>
      <c r="AH75" s="60"/>
      <c r="AI75" s="60"/>
      <c r="AJ75" s="60"/>
      <c r="AK75" s="60"/>
      <c r="AL75" s="60"/>
      <c r="AM75" s="60"/>
      <c r="AN75" s="60"/>
      <c r="AO75" s="60"/>
      <c r="AP75" s="60"/>
      <c r="AQ75" s="60"/>
      <c r="AR75" s="62"/>
      <c r="AS75" s="60"/>
      <c r="AT75" s="60">
        <v>0</v>
      </c>
      <c r="AU75" s="60">
        <v>0</v>
      </c>
      <c r="AV75" s="60">
        <v>50</v>
      </c>
      <c r="AW75" s="60">
        <v>86</v>
      </c>
      <c r="AX75" s="60">
        <v>90</v>
      </c>
      <c r="AY75" s="60">
        <v>90</v>
      </c>
      <c r="AZ75" s="60"/>
      <c r="BA75" s="60"/>
      <c r="BB75" s="60"/>
      <c r="BC75" s="64"/>
      <c r="BD75" s="177">
        <v>0</v>
      </c>
      <c r="BE75" s="170"/>
      <c r="BF75" s="171" t="s">
        <v>723</v>
      </c>
      <c r="BG75" s="68">
        <f t="shared" si="292"/>
        <v>0</v>
      </c>
      <c r="BH75" s="69">
        <f t="shared" si="293"/>
        <v>0</v>
      </c>
      <c r="BI75" s="70" t="s">
        <v>174</v>
      </c>
      <c r="BJ75" s="71" t="s">
        <v>175</v>
      </c>
      <c r="BK75" s="86">
        <v>0</v>
      </c>
      <c r="BL75" s="170"/>
      <c r="BM75" s="171" t="s">
        <v>723</v>
      </c>
      <c r="BN75" s="68">
        <f t="shared" si="294"/>
        <v>0</v>
      </c>
      <c r="BO75" s="69">
        <f t="shared" si="295"/>
        <v>0</v>
      </c>
      <c r="BP75" s="70" t="s">
        <v>174</v>
      </c>
      <c r="BQ75" s="71" t="s">
        <v>175</v>
      </c>
      <c r="BR75" s="86">
        <v>6</v>
      </c>
      <c r="BS75" s="85">
        <v>6</v>
      </c>
      <c r="BT75" s="71" t="s">
        <v>729</v>
      </c>
      <c r="BU75" s="68">
        <f t="shared" si="296"/>
        <v>0.12</v>
      </c>
      <c r="BV75" s="69">
        <f t="shared" si="332"/>
        <v>0.12</v>
      </c>
      <c r="BW75" s="70" t="s">
        <v>186</v>
      </c>
      <c r="BX75" s="67" t="s">
        <v>730</v>
      </c>
      <c r="BY75" s="86">
        <f>+BR75</f>
        <v>6</v>
      </c>
      <c r="BZ75" s="207">
        <f t="shared" si="341"/>
        <v>6</v>
      </c>
      <c r="CA75" s="171"/>
      <c r="CB75" s="68">
        <f t="shared" si="300"/>
        <v>0.12</v>
      </c>
      <c r="CC75" s="69">
        <f t="shared" si="301"/>
        <v>0</v>
      </c>
      <c r="CD75" s="70" t="s">
        <v>174</v>
      </c>
      <c r="CE75" s="71" t="s">
        <v>175</v>
      </c>
      <c r="CF75" s="86">
        <f>+BY75</f>
        <v>6</v>
      </c>
      <c r="CG75" s="207">
        <f t="shared" si="342"/>
        <v>0</v>
      </c>
      <c r="CH75" s="171"/>
      <c r="CI75" s="68">
        <f t="shared" si="304"/>
        <v>0.12</v>
      </c>
      <c r="CJ75" s="69">
        <f t="shared" si="305"/>
        <v>0</v>
      </c>
      <c r="CK75" s="70" t="s">
        <v>174</v>
      </c>
      <c r="CL75" s="71" t="s">
        <v>175</v>
      </c>
      <c r="CM75" s="86">
        <v>22</v>
      </c>
      <c r="CN75" s="71"/>
      <c r="CO75" s="71"/>
      <c r="CP75" s="68">
        <f t="shared" si="306"/>
        <v>0.44</v>
      </c>
      <c r="CQ75" s="69">
        <f t="shared" si="307"/>
        <v>0</v>
      </c>
      <c r="CR75" s="70" t="s">
        <v>174</v>
      </c>
      <c r="CS75" s="71" t="s">
        <v>175</v>
      </c>
      <c r="CT75" s="86">
        <f>+CM75</f>
        <v>22</v>
      </c>
      <c r="CU75" s="207">
        <f t="shared" si="343"/>
        <v>0</v>
      </c>
      <c r="CV75" s="171"/>
      <c r="CW75" s="68">
        <f t="shared" si="310"/>
        <v>0.44</v>
      </c>
      <c r="CX75" s="69">
        <f t="shared" si="311"/>
        <v>0</v>
      </c>
      <c r="CY75" s="70" t="s">
        <v>174</v>
      </c>
      <c r="CZ75" s="71" t="s">
        <v>175</v>
      </c>
      <c r="DA75" s="77">
        <f>+CT75</f>
        <v>22</v>
      </c>
      <c r="DB75" s="207">
        <f t="shared" si="344"/>
        <v>0</v>
      </c>
      <c r="DC75" s="171"/>
      <c r="DD75" s="68">
        <f t="shared" si="314"/>
        <v>0.44</v>
      </c>
      <c r="DE75" s="69">
        <f t="shared" si="315"/>
        <v>0</v>
      </c>
      <c r="DF75" s="70" t="s">
        <v>174</v>
      </c>
      <c r="DG75" s="71" t="s">
        <v>175</v>
      </c>
      <c r="DH75" s="77">
        <v>42</v>
      </c>
      <c r="DI75" s="71"/>
      <c r="DJ75" s="71"/>
      <c r="DK75" s="68">
        <f t="shared" si="316"/>
        <v>0.84</v>
      </c>
      <c r="DL75" s="69">
        <f t="shared" si="317"/>
        <v>0</v>
      </c>
      <c r="DM75" s="70" t="s">
        <v>174</v>
      </c>
      <c r="DN75" s="71" t="s">
        <v>175</v>
      </c>
      <c r="DO75" s="77">
        <f>+DH75</f>
        <v>42</v>
      </c>
      <c r="DP75" s="207">
        <f t="shared" si="345"/>
        <v>0</v>
      </c>
      <c r="DQ75" s="171"/>
      <c r="DR75" s="68">
        <f t="shared" si="320"/>
        <v>0.84</v>
      </c>
      <c r="DS75" s="69">
        <f t="shared" si="321"/>
        <v>0</v>
      </c>
      <c r="DT75" s="70" t="s">
        <v>174</v>
      </c>
      <c r="DU75" s="71" t="s">
        <v>175</v>
      </c>
      <c r="DV75" s="77">
        <f>+DO75</f>
        <v>42</v>
      </c>
      <c r="DW75" s="207">
        <f t="shared" si="346"/>
        <v>0</v>
      </c>
      <c r="DX75" s="171"/>
      <c r="DY75" s="68">
        <f t="shared" si="324"/>
        <v>0.84</v>
      </c>
      <c r="DZ75" s="69">
        <f t="shared" si="325"/>
        <v>0</v>
      </c>
      <c r="EA75" s="70" t="s">
        <v>174</v>
      </c>
      <c r="EB75" s="71" t="s">
        <v>175</v>
      </c>
      <c r="EC75" s="77">
        <f t="shared" si="340"/>
        <v>50</v>
      </c>
      <c r="ED75" s="71"/>
      <c r="EE75" s="71"/>
      <c r="EF75" s="68">
        <f t="shared" si="327"/>
        <v>1</v>
      </c>
      <c r="EG75" s="69">
        <f t="shared" si="328"/>
        <v>0</v>
      </c>
      <c r="EH75" s="70" t="s">
        <v>174</v>
      </c>
      <c r="EI75" s="71" t="s">
        <v>175</v>
      </c>
      <c r="EJ75" s="78"/>
      <c r="EK75" s="78">
        <v>2024</v>
      </c>
      <c r="EL75" s="79" t="str">
        <f>+VLOOKUP(C75,[1]Listas_desplega!$AI$22:$AJ$44,2,0)</f>
        <v>DC_ES</v>
      </c>
      <c r="EM75" s="79" t="str">
        <f>+VLOOKUP(I75,[1]Listas_desplega!$BY$2:$BZ$7,2,0)</f>
        <v>T_2</v>
      </c>
      <c r="EN75" s="79" t="str">
        <f>+VLOOKUP(J75,[1]Listas_desplega!$BY$10:$BZ$23,2,0)</f>
        <v>T_2_C_3</v>
      </c>
      <c r="EO75" s="79" t="str">
        <f>+VLOOKUP(K75,[1]Listas_desplega!$BY$27:$BZ$54,2,0)</f>
        <v>T_2_C_3_ET_5</v>
      </c>
      <c r="EP75" s="79" t="str">
        <f>+VLOOKUP(L75,[1]Listas_desplega!$BY$57:$BZ$105,2,0)</f>
        <v>T_2_C_3_ET_5_CPT_2</v>
      </c>
      <c r="EQ75" s="80" t="str">
        <f>+VLOOKUP(M75,[1]Listas_desplega!$J$2:$K$11,2,FALSE)</f>
        <v>Eje_E_8</v>
      </c>
      <c r="ER75" s="80"/>
    </row>
    <row r="76" spans="1:148" s="81" customFormat="1" x14ac:dyDescent="0.25">
      <c r="A76" s="51" t="str">
        <f t="shared" si="329"/>
        <v>46_VES_2024</v>
      </c>
      <c r="B76" s="52" t="s">
        <v>625</v>
      </c>
      <c r="C76" s="53" t="s">
        <v>712</v>
      </c>
      <c r="D76" s="53" t="s">
        <v>731</v>
      </c>
      <c r="E76" s="54" t="s">
        <v>154</v>
      </c>
      <c r="F76" s="54" t="s">
        <v>155</v>
      </c>
      <c r="G76" s="54" t="s">
        <v>589</v>
      </c>
      <c r="H76" s="54" t="s">
        <v>628</v>
      </c>
      <c r="I76" s="54" t="s">
        <v>158</v>
      </c>
      <c r="J76" s="54" t="s">
        <v>198</v>
      </c>
      <c r="K76" s="54" t="s">
        <v>713</v>
      </c>
      <c r="L76" s="54" t="s">
        <v>714</v>
      </c>
      <c r="M76" s="52" t="s">
        <v>630</v>
      </c>
      <c r="N76" s="56" t="s">
        <v>631</v>
      </c>
      <c r="O76" s="60">
        <v>46</v>
      </c>
      <c r="P76" s="54" t="s">
        <v>732</v>
      </c>
      <c r="Q76" s="61" t="s">
        <v>165</v>
      </c>
      <c r="R76" s="61" t="s">
        <v>387</v>
      </c>
      <c r="S76" s="54" t="s">
        <v>733</v>
      </c>
      <c r="T76" s="60" t="s">
        <v>181</v>
      </c>
      <c r="U76" s="60" t="s">
        <v>435</v>
      </c>
      <c r="V76" s="60">
        <v>0</v>
      </c>
      <c r="W76" s="54" t="s">
        <v>734</v>
      </c>
      <c r="X76" s="60" t="s">
        <v>171</v>
      </c>
      <c r="Y76" s="52"/>
      <c r="Z76" s="61"/>
      <c r="AA76" s="61"/>
      <c r="AB76" s="61"/>
      <c r="AC76" s="61"/>
      <c r="AD76" s="61"/>
      <c r="AE76" s="61"/>
      <c r="AF76" s="61"/>
      <c r="AG76" s="61"/>
      <c r="AH76" s="60"/>
      <c r="AI76" s="60"/>
      <c r="AJ76" s="60"/>
      <c r="AK76" s="60"/>
      <c r="AL76" s="60"/>
      <c r="AM76" s="60"/>
      <c r="AN76" s="60"/>
      <c r="AO76" s="60"/>
      <c r="AP76" s="60"/>
      <c r="AQ76" s="60"/>
      <c r="AR76" s="62"/>
      <c r="AS76" s="60"/>
      <c r="AT76" s="60">
        <v>90</v>
      </c>
      <c r="AU76" s="60">
        <v>97</v>
      </c>
      <c r="AV76" s="60">
        <v>100</v>
      </c>
      <c r="AW76" s="60">
        <v>100</v>
      </c>
      <c r="AX76" s="60">
        <v>100</v>
      </c>
      <c r="AY76" s="60">
        <v>100</v>
      </c>
      <c r="AZ76" s="60"/>
      <c r="BA76" s="60"/>
      <c r="BB76" s="60"/>
      <c r="BC76" s="64"/>
      <c r="BD76" s="77">
        <v>60</v>
      </c>
      <c r="BE76" s="99">
        <v>98</v>
      </c>
      <c r="BF76" s="71" t="s">
        <v>735</v>
      </c>
      <c r="BG76" s="68">
        <f t="shared" si="292"/>
        <v>0.6</v>
      </c>
      <c r="BH76" s="69">
        <f t="shared" si="293"/>
        <v>0.98</v>
      </c>
      <c r="BI76" s="70" t="s">
        <v>186</v>
      </c>
      <c r="BJ76" s="67" t="s">
        <v>736</v>
      </c>
      <c r="BK76" s="86">
        <v>60</v>
      </c>
      <c r="BL76" s="71">
        <v>99.7</v>
      </c>
      <c r="BM76" s="67" t="s">
        <v>737</v>
      </c>
      <c r="BN76" s="68">
        <f t="shared" si="294"/>
        <v>0.6</v>
      </c>
      <c r="BO76" s="69">
        <f t="shared" si="295"/>
        <v>0.997</v>
      </c>
      <c r="BP76" s="70" t="s">
        <v>186</v>
      </c>
      <c r="BQ76" s="67" t="s">
        <v>738</v>
      </c>
      <c r="BR76" s="148">
        <v>60</v>
      </c>
      <c r="BS76" s="71">
        <v>82.97</v>
      </c>
      <c r="BT76" s="71" t="s">
        <v>739</v>
      </c>
      <c r="BU76" s="68">
        <f t="shared" si="296"/>
        <v>0.6</v>
      </c>
      <c r="BV76" s="69">
        <f>+IF(BW76="SI",IFERROR((IF(BW76="SI",BS76,0)/AV76),"REVISAR"),0)</f>
        <v>0.82969999999999999</v>
      </c>
      <c r="BW76" s="70" t="s">
        <v>186</v>
      </c>
      <c r="BX76" s="67" t="s">
        <v>740</v>
      </c>
      <c r="BY76" s="86">
        <v>70</v>
      </c>
      <c r="BZ76" s="71"/>
      <c r="CA76" s="71"/>
      <c r="CB76" s="68">
        <f t="shared" si="300"/>
        <v>0.7</v>
      </c>
      <c r="CC76" s="69">
        <f t="shared" si="301"/>
        <v>0</v>
      </c>
      <c r="CD76" s="70" t="s">
        <v>174</v>
      </c>
      <c r="CE76" s="71" t="s">
        <v>175</v>
      </c>
      <c r="CF76" s="86">
        <v>70</v>
      </c>
      <c r="CG76" s="71"/>
      <c r="CH76" s="71"/>
      <c r="CI76" s="68">
        <f t="shared" si="304"/>
        <v>0.7</v>
      </c>
      <c r="CJ76" s="69">
        <f t="shared" si="305"/>
        <v>0</v>
      </c>
      <c r="CK76" s="70" t="s">
        <v>174</v>
      </c>
      <c r="CL76" s="71" t="s">
        <v>175</v>
      </c>
      <c r="CM76" s="86">
        <v>70</v>
      </c>
      <c r="CN76" s="71"/>
      <c r="CO76" s="71"/>
      <c r="CP76" s="68">
        <f t="shared" si="306"/>
        <v>0.7</v>
      </c>
      <c r="CQ76" s="69">
        <f t="shared" si="307"/>
        <v>0</v>
      </c>
      <c r="CR76" s="70" t="s">
        <v>174</v>
      </c>
      <c r="CS76" s="71" t="s">
        <v>175</v>
      </c>
      <c r="CT76" s="77">
        <v>80</v>
      </c>
      <c r="CU76" s="71"/>
      <c r="CV76" s="71"/>
      <c r="CW76" s="68">
        <f t="shared" si="310"/>
        <v>0.8</v>
      </c>
      <c r="CX76" s="69">
        <f t="shared" si="311"/>
        <v>0</v>
      </c>
      <c r="CY76" s="70" t="s">
        <v>174</v>
      </c>
      <c r="CZ76" s="71" t="s">
        <v>175</v>
      </c>
      <c r="DA76" s="98">
        <v>80</v>
      </c>
      <c r="DB76" s="71"/>
      <c r="DC76" s="71"/>
      <c r="DD76" s="68">
        <f t="shared" si="314"/>
        <v>0.8</v>
      </c>
      <c r="DE76" s="69">
        <f t="shared" si="315"/>
        <v>0</v>
      </c>
      <c r="DF76" s="70" t="s">
        <v>174</v>
      </c>
      <c r="DG76" s="71" t="s">
        <v>175</v>
      </c>
      <c r="DH76" s="77">
        <v>80</v>
      </c>
      <c r="DI76" s="71"/>
      <c r="DJ76" s="71"/>
      <c r="DK76" s="68">
        <f t="shared" si="316"/>
        <v>0.8</v>
      </c>
      <c r="DL76" s="69">
        <f t="shared" si="317"/>
        <v>0</v>
      </c>
      <c r="DM76" s="70" t="s">
        <v>174</v>
      </c>
      <c r="DN76" s="71" t="s">
        <v>175</v>
      </c>
      <c r="DO76" s="77">
        <v>90</v>
      </c>
      <c r="DP76" s="71"/>
      <c r="DQ76" s="71"/>
      <c r="DR76" s="68">
        <f t="shared" si="320"/>
        <v>0.9</v>
      </c>
      <c r="DS76" s="69">
        <f t="shared" si="321"/>
        <v>0</v>
      </c>
      <c r="DT76" s="70" t="s">
        <v>174</v>
      </c>
      <c r="DU76" s="71" t="s">
        <v>175</v>
      </c>
      <c r="DV76" s="77">
        <v>90</v>
      </c>
      <c r="DW76" s="71"/>
      <c r="DX76" s="71"/>
      <c r="DY76" s="68">
        <f t="shared" si="324"/>
        <v>0.9</v>
      </c>
      <c r="DZ76" s="69">
        <f t="shared" si="325"/>
        <v>0</v>
      </c>
      <c r="EA76" s="70" t="s">
        <v>174</v>
      </c>
      <c r="EB76" s="71" t="s">
        <v>175</v>
      </c>
      <c r="EC76" s="77">
        <v>100</v>
      </c>
      <c r="ED76" s="71"/>
      <c r="EE76" s="71"/>
      <c r="EF76" s="68">
        <f t="shared" si="327"/>
        <v>1</v>
      </c>
      <c r="EG76" s="69">
        <f t="shared" si="328"/>
        <v>0</v>
      </c>
      <c r="EH76" s="70" t="s">
        <v>174</v>
      </c>
      <c r="EI76" s="71" t="s">
        <v>175</v>
      </c>
      <c r="EJ76" s="80"/>
      <c r="EK76" s="78">
        <v>2024</v>
      </c>
      <c r="EL76" s="79" t="str">
        <f>+VLOOKUP(C76,[1]Listas_desplega!$AI$22:$AJ$44,2,0)</f>
        <v>DC_ES</v>
      </c>
      <c r="EM76" s="79" t="str">
        <f>+VLOOKUP(I76,[1]Listas_desplega!$BY$2:$BZ$7,2,0)</f>
        <v>T_2</v>
      </c>
      <c r="EN76" s="79" t="str">
        <f>+VLOOKUP(J76,[1]Listas_desplega!$BY$10:$BZ$23,2,0)</f>
        <v>T_2_C_3</v>
      </c>
      <c r="EO76" s="79" t="str">
        <f>+VLOOKUP(K76,[1]Listas_desplega!$BY$27:$BZ$54,2,0)</f>
        <v>T_2_C_3_ET_5</v>
      </c>
      <c r="EP76" s="79" t="str">
        <f>+VLOOKUP(L76,[1]Listas_desplega!$BY$57:$BZ$105,2,0)</f>
        <v>T_2_C_3_ET_5_CPT_2</v>
      </c>
      <c r="EQ76" s="80" t="str">
        <f>+VLOOKUP(M76,[1]Listas_desplega!$J$2:$K$11,2,FALSE)</f>
        <v>Eje_E_8</v>
      </c>
      <c r="ER76" s="80"/>
    </row>
    <row r="77" spans="1:148" s="81" customFormat="1" x14ac:dyDescent="0.25">
      <c r="A77" s="51" t="str">
        <f t="shared" si="329"/>
        <v>47_VES_2024</v>
      </c>
      <c r="B77" s="52" t="s">
        <v>625</v>
      </c>
      <c r="C77" s="53" t="s">
        <v>712</v>
      </c>
      <c r="D77" s="53" t="s">
        <v>731</v>
      </c>
      <c r="E77" s="54" t="s">
        <v>154</v>
      </c>
      <c r="F77" s="54" t="s">
        <v>155</v>
      </c>
      <c r="G77" s="54" t="s">
        <v>589</v>
      </c>
      <c r="H77" s="54" t="s">
        <v>628</v>
      </c>
      <c r="I77" s="54" t="s">
        <v>158</v>
      </c>
      <c r="J77" s="54" t="s">
        <v>198</v>
      </c>
      <c r="K77" s="54" t="s">
        <v>713</v>
      </c>
      <c r="L77" s="54" t="s">
        <v>714</v>
      </c>
      <c r="M77" s="52" t="s">
        <v>630</v>
      </c>
      <c r="N77" s="56" t="s">
        <v>676</v>
      </c>
      <c r="O77" s="60">
        <v>47</v>
      </c>
      <c r="P77" s="54" t="s">
        <v>741</v>
      </c>
      <c r="Q77" s="61" t="s">
        <v>211</v>
      </c>
      <c r="R77" s="61" t="s">
        <v>166</v>
      </c>
      <c r="S77" s="54" t="s">
        <v>742</v>
      </c>
      <c r="T77" s="60" t="s">
        <v>181</v>
      </c>
      <c r="U77" s="60" t="s">
        <v>182</v>
      </c>
      <c r="V77" s="60">
        <v>0</v>
      </c>
      <c r="W77" s="54" t="s">
        <v>743</v>
      </c>
      <c r="X77" s="60" t="s">
        <v>171</v>
      </c>
      <c r="Y77" s="52" t="s">
        <v>172</v>
      </c>
      <c r="Z77" s="61"/>
      <c r="AA77" s="61"/>
      <c r="AB77" s="61"/>
      <c r="AC77" s="61"/>
      <c r="AD77" s="61"/>
      <c r="AE77" s="61"/>
      <c r="AF77" s="61"/>
      <c r="AG77" s="61"/>
      <c r="AH77" s="60"/>
      <c r="AI77" s="60"/>
      <c r="AJ77" s="60"/>
      <c r="AK77" s="60"/>
      <c r="AL77" s="60"/>
      <c r="AM77" s="60"/>
      <c r="AN77" s="60"/>
      <c r="AO77" s="60"/>
      <c r="AP77" s="60"/>
      <c r="AQ77" s="60"/>
      <c r="AR77" s="62"/>
      <c r="AS77" s="60"/>
      <c r="AT77" s="60">
        <v>0</v>
      </c>
      <c r="AU77" s="60">
        <v>30</v>
      </c>
      <c r="AV77" s="60">
        <v>30</v>
      </c>
      <c r="AW77" s="60">
        <v>25</v>
      </c>
      <c r="AX77" s="60">
        <v>15</v>
      </c>
      <c r="AY77" s="60">
        <v>100</v>
      </c>
      <c r="AZ77" s="60"/>
      <c r="BA77" s="60"/>
      <c r="BB77" s="60"/>
      <c r="BC77" s="64"/>
      <c r="BD77" s="177">
        <v>0</v>
      </c>
      <c r="BE77" s="170"/>
      <c r="BF77" s="171" t="s">
        <v>723</v>
      </c>
      <c r="BG77" s="68">
        <f t="shared" si="292"/>
        <v>0</v>
      </c>
      <c r="BH77" s="69">
        <f t="shared" si="293"/>
        <v>0</v>
      </c>
      <c r="BI77" s="70" t="s">
        <v>174</v>
      </c>
      <c r="BJ77" s="71" t="s">
        <v>175</v>
      </c>
      <c r="BK77" s="86">
        <v>0</v>
      </c>
      <c r="BL77" s="170"/>
      <c r="BM77" s="171" t="s">
        <v>723</v>
      </c>
      <c r="BN77" s="68">
        <f t="shared" si="294"/>
        <v>0</v>
      </c>
      <c r="BO77" s="69">
        <f t="shared" si="295"/>
        <v>0</v>
      </c>
      <c r="BP77" s="70" t="s">
        <v>174</v>
      </c>
      <c r="BQ77" s="71" t="s">
        <v>175</v>
      </c>
      <c r="BR77" s="86">
        <v>4.0999999999999996</v>
      </c>
      <c r="BS77" s="85">
        <v>4.0999999999999996</v>
      </c>
      <c r="BT77" s="71" t="s">
        <v>744</v>
      </c>
      <c r="BU77" s="68">
        <f t="shared" si="296"/>
        <v>0.13666666666666666</v>
      </c>
      <c r="BV77" s="69">
        <f>+IF(BW77="SI",IFERROR((IF(BW77="SI",BS77,0)/AV77),"REVISAR"),0)</f>
        <v>0.13666666666666666</v>
      </c>
      <c r="BW77" s="70" t="s">
        <v>186</v>
      </c>
      <c r="BX77" s="67" t="s">
        <v>745</v>
      </c>
      <c r="BY77" s="86">
        <f>+BR77</f>
        <v>4.0999999999999996</v>
      </c>
      <c r="BZ77" s="207">
        <f t="shared" ref="BZ77:BZ79" si="347">IF(BW77="SI",BR77,0)</f>
        <v>4.0999999999999996</v>
      </c>
      <c r="CA77" s="171"/>
      <c r="CB77" s="68">
        <f t="shared" si="300"/>
        <v>0.13666666666666666</v>
      </c>
      <c r="CC77" s="69">
        <f>+IF(CD77="SI",IFERROR((IF(CD77="SI",BZ77,0)/AV77),"REVISAR"),0)</f>
        <v>0</v>
      </c>
      <c r="CD77" s="70" t="s">
        <v>174</v>
      </c>
      <c r="CE77" s="71" t="s">
        <v>175</v>
      </c>
      <c r="CF77" s="86">
        <f>+BY77</f>
        <v>4.0999999999999996</v>
      </c>
      <c r="CG77" s="207">
        <f t="shared" ref="CG77:CG79" si="348">IF(CD77="SI",BZ77,0)</f>
        <v>0</v>
      </c>
      <c r="CH77" s="171"/>
      <c r="CI77" s="68">
        <f t="shared" si="304"/>
        <v>0.13666666666666666</v>
      </c>
      <c r="CJ77" s="69">
        <f t="shared" si="305"/>
        <v>0</v>
      </c>
      <c r="CK77" s="70" t="s">
        <v>174</v>
      </c>
      <c r="CL77" s="71" t="s">
        <v>175</v>
      </c>
      <c r="CM77" s="86">
        <v>12.3</v>
      </c>
      <c r="CN77" s="71"/>
      <c r="CO77" s="71"/>
      <c r="CP77" s="68">
        <f t="shared" si="306"/>
        <v>0.41000000000000003</v>
      </c>
      <c r="CQ77" s="69">
        <f t="shared" si="307"/>
        <v>0</v>
      </c>
      <c r="CR77" s="70" t="s">
        <v>174</v>
      </c>
      <c r="CS77" s="71" t="s">
        <v>175</v>
      </c>
      <c r="CT77" s="86">
        <f>+CM77</f>
        <v>12.3</v>
      </c>
      <c r="CU77" s="207">
        <f t="shared" ref="CU77:CU79" si="349">IF(CR77="SI",CN77,0)</f>
        <v>0</v>
      </c>
      <c r="CV77" s="171"/>
      <c r="CW77" s="68">
        <f t="shared" si="310"/>
        <v>0.41000000000000003</v>
      </c>
      <c r="CX77" s="69">
        <f t="shared" si="311"/>
        <v>0</v>
      </c>
      <c r="CY77" s="70" t="s">
        <v>174</v>
      </c>
      <c r="CZ77" s="71" t="s">
        <v>175</v>
      </c>
      <c r="DA77" s="77">
        <f>+CT77</f>
        <v>12.3</v>
      </c>
      <c r="DB77" s="207">
        <f t="shared" ref="DB77:DB79" si="350">IF(CY77="SI",CU77,0)</f>
        <v>0</v>
      </c>
      <c r="DC77" s="171"/>
      <c r="DD77" s="68">
        <f t="shared" si="314"/>
        <v>0.41000000000000003</v>
      </c>
      <c r="DE77" s="69">
        <f t="shared" si="315"/>
        <v>0</v>
      </c>
      <c r="DF77" s="70" t="s">
        <v>174</v>
      </c>
      <c r="DG77" s="71" t="s">
        <v>175</v>
      </c>
      <c r="DH77" s="77">
        <v>19.2</v>
      </c>
      <c r="DI77" s="71"/>
      <c r="DJ77" s="71"/>
      <c r="DK77" s="68">
        <f t="shared" si="316"/>
        <v>0.64</v>
      </c>
      <c r="DL77" s="69">
        <f t="shared" si="317"/>
        <v>0</v>
      </c>
      <c r="DM77" s="70" t="s">
        <v>174</v>
      </c>
      <c r="DN77" s="71" t="s">
        <v>175</v>
      </c>
      <c r="DO77" s="77">
        <f>+DH77</f>
        <v>19.2</v>
      </c>
      <c r="DP77" s="207">
        <f t="shared" ref="DP77:DP79" si="351">IF(DM77="SI",DI77,0)</f>
        <v>0</v>
      </c>
      <c r="DQ77" s="171"/>
      <c r="DR77" s="68">
        <f t="shared" si="320"/>
        <v>0.64</v>
      </c>
      <c r="DS77" s="69">
        <f t="shared" si="321"/>
        <v>0</v>
      </c>
      <c r="DT77" s="70" t="s">
        <v>174</v>
      </c>
      <c r="DU77" s="71" t="s">
        <v>175</v>
      </c>
      <c r="DV77" s="77">
        <f>+DO77</f>
        <v>19.2</v>
      </c>
      <c r="DW77" s="207">
        <f t="shared" ref="DW77:DW79" si="352">IF(DT77="SI",DP77,0)</f>
        <v>0</v>
      </c>
      <c r="DX77" s="171"/>
      <c r="DY77" s="68">
        <f t="shared" si="324"/>
        <v>0.64</v>
      </c>
      <c r="DZ77" s="69">
        <f t="shared" si="325"/>
        <v>0</v>
      </c>
      <c r="EA77" s="70" t="s">
        <v>174</v>
      </c>
      <c r="EB77" s="71" t="s">
        <v>175</v>
      </c>
      <c r="EC77" s="77">
        <f>+AV77</f>
        <v>30</v>
      </c>
      <c r="ED77" s="71"/>
      <c r="EE77" s="71"/>
      <c r="EF77" s="68">
        <f t="shared" si="327"/>
        <v>1</v>
      </c>
      <c r="EG77" s="69">
        <f t="shared" si="328"/>
        <v>0</v>
      </c>
      <c r="EH77" s="70" t="s">
        <v>174</v>
      </c>
      <c r="EI77" s="71" t="s">
        <v>175</v>
      </c>
      <c r="EJ77" s="78"/>
      <c r="EK77" s="78">
        <v>2024</v>
      </c>
      <c r="EL77" s="79" t="str">
        <f>+VLOOKUP(C77,[1]Listas_desplega!$AI$22:$AJ$44,2,0)</f>
        <v>DC_ES</v>
      </c>
      <c r="EM77" s="79" t="str">
        <f>+VLOOKUP(I77,[1]Listas_desplega!$BY$2:$BZ$7,2,0)</f>
        <v>T_2</v>
      </c>
      <c r="EN77" s="79" t="str">
        <f>+VLOOKUP(J77,[1]Listas_desplega!$BY$10:$BZ$23,2,0)</f>
        <v>T_2_C_3</v>
      </c>
      <c r="EO77" s="79" t="str">
        <f>+VLOOKUP(K77,[1]Listas_desplega!$BY$27:$BZ$54,2,0)</f>
        <v>T_2_C_3_ET_5</v>
      </c>
      <c r="EP77" s="79" t="str">
        <f>+VLOOKUP(L77,[1]Listas_desplega!$BY$57:$BZ$105,2,0)</f>
        <v>T_2_C_3_ET_5_CPT_2</v>
      </c>
      <c r="EQ77" s="80" t="str">
        <f>+VLOOKUP(M77,[1]Listas_desplega!$J$2:$K$11,2,FALSE)</f>
        <v>Eje_E_8</v>
      </c>
      <c r="ER77" s="80"/>
    </row>
    <row r="78" spans="1:148" s="81" customFormat="1" x14ac:dyDescent="0.25">
      <c r="A78" s="51" t="str">
        <f t="shared" si="329"/>
        <v>49_VES_2024</v>
      </c>
      <c r="B78" s="52" t="s">
        <v>625</v>
      </c>
      <c r="C78" s="53" t="s">
        <v>712</v>
      </c>
      <c r="D78" s="53" t="s">
        <v>731</v>
      </c>
      <c r="E78" s="54" t="s">
        <v>154</v>
      </c>
      <c r="F78" s="54" t="s">
        <v>155</v>
      </c>
      <c r="G78" s="54" t="s">
        <v>589</v>
      </c>
      <c r="H78" s="54" t="s">
        <v>628</v>
      </c>
      <c r="I78" s="54" t="s">
        <v>158</v>
      </c>
      <c r="J78" s="54" t="s">
        <v>198</v>
      </c>
      <c r="K78" s="54" t="s">
        <v>713</v>
      </c>
      <c r="L78" s="54" t="s">
        <v>714</v>
      </c>
      <c r="M78" s="52" t="s">
        <v>630</v>
      </c>
      <c r="N78" s="56" t="s">
        <v>676</v>
      </c>
      <c r="O78" s="60">
        <v>49</v>
      </c>
      <c r="P78" s="54" t="s">
        <v>746</v>
      </c>
      <c r="Q78" s="61" t="s">
        <v>165</v>
      </c>
      <c r="R78" s="61" t="s">
        <v>387</v>
      </c>
      <c r="S78" s="54" t="s">
        <v>747</v>
      </c>
      <c r="T78" s="60" t="s">
        <v>181</v>
      </c>
      <c r="U78" s="60" t="s">
        <v>182</v>
      </c>
      <c r="V78" s="60">
        <v>0</v>
      </c>
      <c r="W78" s="54" t="s">
        <v>748</v>
      </c>
      <c r="X78" s="60" t="s">
        <v>171</v>
      </c>
      <c r="Y78" s="52"/>
      <c r="Z78" s="61"/>
      <c r="AA78" s="61"/>
      <c r="AB78" s="61"/>
      <c r="AC78" s="61"/>
      <c r="AD78" s="61"/>
      <c r="AE78" s="61"/>
      <c r="AF78" s="61"/>
      <c r="AG78" s="61"/>
      <c r="AH78" s="60"/>
      <c r="AI78" s="60"/>
      <c r="AJ78" s="60"/>
      <c r="AK78" s="60"/>
      <c r="AL78" s="60"/>
      <c r="AM78" s="60"/>
      <c r="AN78" s="60"/>
      <c r="AO78" s="60"/>
      <c r="AP78" s="60"/>
      <c r="AQ78" s="60"/>
      <c r="AR78" s="62"/>
      <c r="AS78" s="60"/>
      <c r="AT78" s="60">
        <v>0</v>
      </c>
      <c r="AU78" s="60">
        <v>100</v>
      </c>
      <c r="AV78" s="57">
        <v>95</v>
      </c>
      <c r="AW78" s="60">
        <v>98</v>
      </c>
      <c r="AX78" s="60">
        <v>100</v>
      </c>
      <c r="AY78" s="60">
        <v>98</v>
      </c>
      <c r="AZ78" s="60"/>
      <c r="BA78" s="60"/>
      <c r="BB78" s="60"/>
      <c r="BC78" s="64"/>
      <c r="BD78" s="177">
        <v>0</v>
      </c>
      <c r="BE78" s="170"/>
      <c r="BF78" s="171" t="s">
        <v>723</v>
      </c>
      <c r="BG78" s="68">
        <f t="shared" si="292"/>
        <v>0</v>
      </c>
      <c r="BH78" s="69">
        <f t="shared" si="293"/>
        <v>0</v>
      </c>
      <c r="BI78" s="70" t="s">
        <v>174</v>
      </c>
      <c r="BJ78" s="71" t="s">
        <v>175</v>
      </c>
      <c r="BK78" s="86">
        <v>0</v>
      </c>
      <c r="BL78" s="170"/>
      <c r="BM78" s="171" t="s">
        <v>723</v>
      </c>
      <c r="BN78" s="68">
        <f t="shared" si="294"/>
        <v>0</v>
      </c>
      <c r="BO78" s="69">
        <f t="shared" si="295"/>
        <v>0</v>
      </c>
      <c r="BP78" s="70" t="s">
        <v>174</v>
      </c>
      <c r="BQ78" s="71" t="s">
        <v>175</v>
      </c>
      <c r="BR78" s="86">
        <v>15</v>
      </c>
      <c r="BS78" s="85">
        <v>14.29</v>
      </c>
      <c r="BT78" s="71" t="s">
        <v>749</v>
      </c>
      <c r="BU78" s="68">
        <f t="shared" si="296"/>
        <v>0.15789473684210525</v>
      </c>
      <c r="BV78" s="69">
        <f t="shared" ref="BV78:BV79" si="353">+IF(BW78="SI",IFERROR((IF(BW78="SI",BS78,0)/AV78),"REVISAR"),0)</f>
        <v>0.15042105263157893</v>
      </c>
      <c r="BW78" s="70" t="s">
        <v>186</v>
      </c>
      <c r="BX78" s="67" t="s">
        <v>750</v>
      </c>
      <c r="BY78" s="86">
        <f>+BR78</f>
        <v>15</v>
      </c>
      <c r="BZ78" s="207">
        <f t="shared" si="347"/>
        <v>15</v>
      </c>
      <c r="CA78" s="171"/>
      <c r="CB78" s="68">
        <f t="shared" si="300"/>
        <v>0.15789473684210525</v>
      </c>
      <c r="CC78" s="69">
        <f t="shared" ref="CC78:CC79" si="354">+IF(CD78="SI",IFERROR((IF(CD78="SI",BZ78,0)/AV78),"REVISAR"),0)</f>
        <v>0</v>
      </c>
      <c r="CD78" s="70" t="s">
        <v>174</v>
      </c>
      <c r="CE78" s="71" t="s">
        <v>175</v>
      </c>
      <c r="CF78" s="86">
        <f>+BY78</f>
        <v>15</v>
      </c>
      <c r="CG78" s="207">
        <f t="shared" si="348"/>
        <v>0</v>
      </c>
      <c r="CH78" s="171"/>
      <c r="CI78" s="68">
        <f t="shared" si="304"/>
        <v>0.15789473684210525</v>
      </c>
      <c r="CJ78" s="69">
        <f t="shared" si="305"/>
        <v>0</v>
      </c>
      <c r="CK78" s="70" t="s">
        <v>174</v>
      </c>
      <c r="CL78" s="71" t="s">
        <v>175</v>
      </c>
      <c r="CM78" s="86"/>
      <c r="CN78" s="71"/>
      <c r="CO78" s="71"/>
      <c r="CP78" s="68">
        <f t="shared" si="306"/>
        <v>0</v>
      </c>
      <c r="CQ78" s="69">
        <f t="shared" si="307"/>
        <v>0</v>
      </c>
      <c r="CR78" s="70" t="s">
        <v>174</v>
      </c>
      <c r="CS78" s="71" t="s">
        <v>175</v>
      </c>
      <c r="CT78" s="86">
        <f>+CM78</f>
        <v>0</v>
      </c>
      <c r="CU78" s="207">
        <f t="shared" si="349"/>
        <v>0</v>
      </c>
      <c r="CV78" s="171"/>
      <c r="CW78" s="68">
        <f t="shared" si="310"/>
        <v>0</v>
      </c>
      <c r="CX78" s="69">
        <f t="shared" si="311"/>
        <v>0</v>
      </c>
      <c r="CY78" s="70" t="s">
        <v>174</v>
      </c>
      <c r="CZ78" s="71" t="s">
        <v>175</v>
      </c>
      <c r="DA78" s="77">
        <f>+CT78</f>
        <v>0</v>
      </c>
      <c r="DB78" s="207">
        <f t="shared" si="350"/>
        <v>0</v>
      </c>
      <c r="DC78" s="171"/>
      <c r="DD78" s="68">
        <f t="shared" si="314"/>
        <v>0</v>
      </c>
      <c r="DE78" s="69">
        <f t="shared" si="315"/>
        <v>0</v>
      </c>
      <c r="DF78" s="70" t="s">
        <v>174</v>
      </c>
      <c r="DG78" s="71" t="s">
        <v>175</v>
      </c>
      <c r="DH78" s="77"/>
      <c r="DI78" s="71"/>
      <c r="DJ78" s="71"/>
      <c r="DK78" s="68">
        <f t="shared" si="316"/>
        <v>0</v>
      </c>
      <c r="DL78" s="69">
        <f t="shared" si="317"/>
        <v>0</v>
      </c>
      <c r="DM78" s="70" t="s">
        <v>174</v>
      </c>
      <c r="DN78" s="71" t="s">
        <v>175</v>
      </c>
      <c r="DO78" s="77">
        <f>+DH78</f>
        <v>0</v>
      </c>
      <c r="DP78" s="207">
        <f t="shared" si="351"/>
        <v>0</v>
      </c>
      <c r="DQ78" s="171"/>
      <c r="DR78" s="68">
        <f t="shared" si="320"/>
        <v>0</v>
      </c>
      <c r="DS78" s="69">
        <f t="shared" si="321"/>
        <v>0</v>
      </c>
      <c r="DT78" s="70" t="s">
        <v>174</v>
      </c>
      <c r="DU78" s="71" t="s">
        <v>175</v>
      </c>
      <c r="DV78" s="77">
        <f>+DO78</f>
        <v>0</v>
      </c>
      <c r="DW78" s="207">
        <f t="shared" si="352"/>
        <v>0</v>
      </c>
      <c r="DX78" s="171"/>
      <c r="DY78" s="68">
        <f t="shared" si="324"/>
        <v>0</v>
      </c>
      <c r="DZ78" s="69">
        <f t="shared" si="325"/>
        <v>0</v>
      </c>
      <c r="EA78" s="70" t="s">
        <v>174</v>
      </c>
      <c r="EB78" s="71" t="s">
        <v>175</v>
      </c>
      <c r="EC78" s="77">
        <f>+AV78</f>
        <v>95</v>
      </c>
      <c r="ED78" s="71"/>
      <c r="EE78" s="71"/>
      <c r="EF78" s="68">
        <f t="shared" si="327"/>
        <v>1</v>
      </c>
      <c r="EG78" s="69">
        <f t="shared" si="328"/>
        <v>0</v>
      </c>
      <c r="EH78" s="70" t="s">
        <v>174</v>
      </c>
      <c r="EI78" s="71" t="s">
        <v>175</v>
      </c>
      <c r="EJ78" s="78" t="s">
        <v>751</v>
      </c>
      <c r="EK78" s="78">
        <v>2024</v>
      </c>
      <c r="EL78" s="79" t="str">
        <f>+VLOOKUP(C78,[1]Listas_desplega!$AI$22:$AJ$44,2,0)</f>
        <v>DC_ES</v>
      </c>
      <c r="EM78" s="79" t="str">
        <f>+VLOOKUP(I78,[1]Listas_desplega!$BY$2:$BZ$7,2,0)</f>
        <v>T_2</v>
      </c>
      <c r="EN78" s="79" t="str">
        <f>+VLOOKUP(J78,[1]Listas_desplega!$BY$10:$BZ$23,2,0)</f>
        <v>T_2_C_3</v>
      </c>
      <c r="EO78" s="79" t="str">
        <f>+VLOOKUP(K78,[1]Listas_desplega!$BY$27:$BZ$54,2,0)</f>
        <v>T_2_C_3_ET_5</v>
      </c>
      <c r="EP78" s="79" t="str">
        <f>+VLOOKUP(L78,[1]Listas_desplega!$BY$57:$BZ$105,2,0)</f>
        <v>T_2_C_3_ET_5_CPT_2</v>
      </c>
      <c r="EQ78" s="80" t="str">
        <f>+VLOOKUP(M78,[1]Listas_desplega!$J$2:$K$11,2,FALSE)</f>
        <v>Eje_E_8</v>
      </c>
      <c r="ER78" s="80"/>
    </row>
    <row r="79" spans="1:148" s="81" customFormat="1" x14ac:dyDescent="0.25">
      <c r="A79" s="51" t="str">
        <f t="shared" si="329"/>
        <v>50_VES_2024</v>
      </c>
      <c r="B79" s="52" t="s">
        <v>625</v>
      </c>
      <c r="C79" s="53" t="s">
        <v>712</v>
      </c>
      <c r="D79" s="53" t="s">
        <v>731</v>
      </c>
      <c r="E79" s="54" t="s">
        <v>154</v>
      </c>
      <c r="F79" s="54" t="s">
        <v>155</v>
      </c>
      <c r="G79" s="54" t="s">
        <v>589</v>
      </c>
      <c r="H79" s="54" t="s">
        <v>628</v>
      </c>
      <c r="I79" s="54" t="s">
        <v>158</v>
      </c>
      <c r="J79" s="54" t="s">
        <v>198</v>
      </c>
      <c r="K79" s="54" t="s">
        <v>713</v>
      </c>
      <c r="L79" s="54" t="s">
        <v>714</v>
      </c>
      <c r="M79" s="52" t="s">
        <v>630</v>
      </c>
      <c r="N79" s="56" t="s">
        <v>676</v>
      </c>
      <c r="O79" s="60">
        <v>50</v>
      </c>
      <c r="P79" s="54" t="s">
        <v>752</v>
      </c>
      <c r="Q79" s="61" t="s">
        <v>165</v>
      </c>
      <c r="R79" s="59" t="s">
        <v>387</v>
      </c>
      <c r="S79" s="54" t="s">
        <v>753</v>
      </c>
      <c r="T79" s="60" t="s">
        <v>181</v>
      </c>
      <c r="U79" s="60" t="s">
        <v>182</v>
      </c>
      <c r="V79" s="60">
        <v>0</v>
      </c>
      <c r="W79" s="54" t="s">
        <v>754</v>
      </c>
      <c r="X79" s="60" t="s">
        <v>171</v>
      </c>
      <c r="Y79" s="52"/>
      <c r="Z79" s="61"/>
      <c r="AA79" s="61"/>
      <c r="AB79" s="61"/>
      <c r="AC79" s="61"/>
      <c r="AD79" s="61"/>
      <c r="AE79" s="61"/>
      <c r="AF79" s="61"/>
      <c r="AG79" s="61"/>
      <c r="AH79" s="61"/>
      <c r="AI79" s="61"/>
      <c r="AJ79" s="61"/>
      <c r="AK79" s="61"/>
      <c r="AL79" s="61"/>
      <c r="AM79" s="61"/>
      <c r="AN79" s="61"/>
      <c r="AO79" s="61"/>
      <c r="AP79" s="61"/>
      <c r="AQ79" s="61"/>
      <c r="AR79" s="62"/>
      <c r="AS79" s="61"/>
      <c r="AT79" s="61">
        <v>22</v>
      </c>
      <c r="AU79" s="61">
        <v>24</v>
      </c>
      <c r="AV79" s="61">
        <v>26</v>
      </c>
      <c r="AW79" s="61">
        <v>28</v>
      </c>
      <c r="AX79" s="61">
        <v>30</v>
      </c>
      <c r="AY79" s="61">
        <v>30</v>
      </c>
      <c r="AZ79" s="61"/>
      <c r="BA79" s="61"/>
      <c r="BB79" s="61"/>
      <c r="BC79" s="116"/>
      <c r="BD79" s="177">
        <v>0</v>
      </c>
      <c r="BE79" s="170"/>
      <c r="BF79" s="171" t="s">
        <v>723</v>
      </c>
      <c r="BG79" s="68">
        <f t="shared" si="292"/>
        <v>0</v>
      </c>
      <c r="BH79" s="69">
        <f t="shared" si="293"/>
        <v>0</v>
      </c>
      <c r="BI79" s="70" t="s">
        <v>174</v>
      </c>
      <c r="BJ79" s="71" t="s">
        <v>175</v>
      </c>
      <c r="BK79" s="86">
        <v>0</v>
      </c>
      <c r="BL79" s="170"/>
      <c r="BM79" s="171" t="s">
        <v>723</v>
      </c>
      <c r="BN79" s="68">
        <f t="shared" si="294"/>
        <v>0</v>
      </c>
      <c r="BO79" s="69">
        <f t="shared" si="295"/>
        <v>0</v>
      </c>
      <c r="BP79" s="70" t="s">
        <v>174</v>
      </c>
      <c r="BQ79" s="71" t="s">
        <v>175</v>
      </c>
      <c r="BR79" s="86">
        <v>26</v>
      </c>
      <c r="BS79" s="85">
        <v>26.6</v>
      </c>
      <c r="BT79" s="71" t="s">
        <v>755</v>
      </c>
      <c r="BU79" s="68">
        <f t="shared" si="296"/>
        <v>1</v>
      </c>
      <c r="BV79" s="69">
        <f t="shared" si="353"/>
        <v>1.0230769230769232</v>
      </c>
      <c r="BW79" s="70" t="s">
        <v>186</v>
      </c>
      <c r="BX79" s="67" t="s">
        <v>750</v>
      </c>
      <c r="BY79" s="86">
        <f>+BR79</f>
        <v>26</v>
      </c>
      <c r="BZ79" s="207">
        <f t="shared" si="347"/>
        <v>26</v>
      </c>
      <c r="CA79" s="171"/>
      <c r="CB79" s="68">
        <f t="shared" si="300"/>
        <v>1</v>
      </c>
      <c r="CC79" s="69">
        <f t="shared" si="354"/>
        <v>0</v>
      </c>
      <c r="CD79" s="70" t="s">
        <v>174</v>
      </c>
      <c r="CE79" s="71" t="s">
        <v>175</v>
      </c>
      <c r="CF79" s="86">
        <f>+BY79</f>
        <v>26</v>
      </c>
      <c r="CG79" s="207">
        <f t="shared" si="348"/>
        <v>0</v>
      </c>
      <c r="CH79" s="171"/>
      <c r="CI79" s="68">
        <f t="shared" si="304"/>
        <v>1</v>
      </c>
      <c r="CJ79" s="69">
        <f t="shared" si="305"/>
        <v>0</v>
      </c>
      <c r="CK79" s="70" t="s">
        <v>174</v>
      </c>
      <c r="CL79" s="71" t="s">
        <v>175</v>
      </c>
      <c r="CM79" s="86">
        <v>26</v>
      </c>
      <c r="CN79" s="71"/>
      <c r="CO79" s="71"/>
      <c r="CP79" s="68">
        <f t="shared" si="306"/>
        <v>1</v>
      </c>
      <c r="CQ79" s="69">
        <f t="shared" si="307"/>
        <v>0</v>
      </c>
      <c r="CR79" s="70" t="s">
        <v>174</v>
      </c>
      <c r="CS79" s="71" t="s">
        <v>175</v>
      </c>
      <c r="CT79" s="86">
        <f>+CM79</f>
        <v>26</v>
      </c>
      <c r="CU79" s="207">
        <f t="shared" si="349"/>
        <v>0</v>
      </c>
      <c r="CV79" s="171"/>
      <c r="CW79" s="68">
        <f t="shared" si="310"/>
        <v>1</v>
      </c>
      <c r="CX79" s="69">
        <f t="shared" si="311"/>
        <v>0</v>
      </c>
      <c r="CY79" s="70" t="s">
        <v>174</v>
      </c>
      <c r="CZ79" s="71" t="s">
        <v>175</v>
      </c>
      <c r="DA79" s="77">
        <f>+CT79</f>
        <v>26</v>
      </c>
      <c r="DB79" s="207">
        <f t="shared" si="350"/>
        <v>0</v>
      </c>
      <c r="DC79" s="171"/>
      <c r="DD79" s="68">
        <f t="shared" si="314"/>
        <v>1</v>
      </c>
      <c r="DE79" s="69">
        <f t="shared" si="315"/>
        <v>0</v>
      </c>
      <c r="DF79" s="70" t="s">
        <v>174</v>
      </c>
      <c r="DG79" s="71" t="s">
        <v>175</v>
      </c>
      <c r="DH79" s="77">
        <v>26</v>
      </c>
      <c r="DI79" s="71"/>
      <c r="DJ79" s="71"/>
      <c r="DK79" s="68">
        <f t="shared" si="316"/>
        <v>1</v>
      </c>
      <c r="DL79" s="69">
        <f t="shared" si="317"/>
        <v>0</v>
      </c>
      <c r="DM79" s="70" t="s">
        <v>174</v>
      </c>
      <c r="DN79" s="71" t="s">
        <v>175</v>
      </c>
      <c r="DO79" s="77">
        <f>+DH79</f>
        <v>26</v>
      </c>
      <c r="DP79" s="207">
        <f t="shared" si="351"/>
        <v>0</v>
      </c>
      <c r="DQ79" s="171"/>
      <c r="DR79" s="68">
        <f t="shared" si="320"/>
        <v>1</v>
      </c>
      <c r="DS79" s="69">
        <f t="shared" si="321"/>
        <v>0</v>
      </c>
      <c r="DT79" s="70" t="s">
        <v>174</v>
      </c>
      <c r="DU79" s="71" t="s">
        <v>175</v>
      </c>
      <c r="DV79" s="77">
        <f>+DO79</f>
        <v>26</v>
      </c>
      <c r="DW79" s="207">
        <f t="shared" si="352"/>
        <v>0</v>
      </c>
      <c r="DX79" s="171"/>
      <c r="DY79" s="68">
        <f t="shared" si="324"/>
        <v>1</v>
      </c>
      <c r="DZ79" s="69">
        <f t="shared" si="325"/>
        <v>0</v>
      </c>
      <c r="EA79" s="70" t="s">
        <v>174</v>
      </c>
      <c r="EB79" s="71" t="s">
        <v>175</v>
      </c>
      <c r="EC79" s="77">
        <f>+AV79</f>
        <v>26</v>
      </c>
      <c r="ED79" s="71"/>
      <c r="EE79" s="71"/>
      <c r="EF79" s="68">
        <f t="shared" si="327"/>
        <v>1</v>
      </c>
      <c r="EG79" s="69">
        <f t="shared" si="328"/>
        <v>0</v>
      </c>
      <c r="EH79" s="70" t="s">
        <v>174</v>
      </c>
      <c r="EI79" s="71" t="s">
        <v>175</v>
      </c>
      <c r="EJ79" s="78"/>
      <c r="EK79" s="78">
        <v>2024</v>
      </c>
      <c r="EL79" s="79" t="str">
        <f>+VLOOKUP(C79,[1]Listas_desplega!$AI$22:$AJ$44,2,0)</f>
        <v>DC_ES</v>
      </c>
      <c r="EM79" s="79" t="str">
        <f>+VLOOKUP(I79,[1]Listas_desplega!$BY$2:$BZ$7,2,0)</f>
        <v>T_2</v>
      </c>
      <c r="EN79" s="79" t="str">
        <f>+VLOOKUP(J79,[1]Listas_desplega!$BY$10:$BZ$23,2,0)</f>
        <v>T_2_C_3</v>
      </c>
      <c r="EO79" s="79" t="str">
        <f>+VLOOKUP(K79,[1]Listas_desplega!$BY$27:$BZ$54,2,0)</f>
        <v>T_2_C_3_ET_5</v>
      </c>
      <c r="EP79" s="79" t="str">
        <f>+VLOOKUP(L79,[1]Listas_desplega!$BY$57:$BZ$105,2,0)</f>
        <v>T_2_C_3_ET_5_CPT_2</v>
      </c>
      <c r="EQ79" s="80" t="str">
        <f>+VLOOKUP(M79,[1]Listas_desplega!$J$2:$K$11,2,FALSE)</f>
        <v>Eje_E_8</v>
      </c>
      <c r="ER79" s="80"/>
    </row>
    <row r="80" spans="1:148" s="81" customFormat="1" x14ac:dyDescent="0.25">
      <c r="A80" s="51" t="str">
        <f t="shared" si="329"/>
        <v>59_TRANSVERSALES_2024</v>
      </c>
      <c r="B80" s="52" t="s">
        <v>756</v>
      </c>
      <c r="C80" s="53" t="s">
        <v>757</v>
      </c>
      <c r="D80" s="53" t="s">
        <v>811</v>
      </c>
      <c r="E80" s="54" t="s">
        <v>154</v>
      </c>
      <c r="F80" s="54" t="s">
        <v>812</v>
      </c>
      <c r="G80" s="54" t="s">
        <v>813</v>
      </c>
      <c r="H80" s="90" t="s">
        <v>175</v>
      </c>
      <c r="I80" s="54" t="s">
        <v>457</v>
      </c>
      <c r="J80" s="54" t="s">
        <v>458</v>
      </c>
      <c r="K80" s="54" t="s">
        <v>459</v>
      </c>
      <c r="L80" s="54" t="s">
        <v>460</v>
      </c>
      <c r="M80" s="52" t="s">
        <v>763</v>
      </c>
      <c r="N80" s="56" t="s">
        <v>814</v>
      </c>
      <c r="O80" s="60">
        <v>59</v>
      </c>
      <c r="P80" s="54" t="s">
        <v>815</v>
      </c>
      <c r="Q80" s="61" t="s">
        <v>211</v>
      </c>
      <c r="R80" s="61" t="s">
        <v>212</v>
      </c>
      <c r="S80" s="54" t="s">
        <v>816</v>
      </c>
      <c r="T80" s="60" t="s">
        <v>181</v>
      </c>
      <c r="U80" s="60" t="s">
        <v>193</v>
      </c>
      <c r="V80" s="57">
        <v>30</v>
      </c>
      <c r="W80" s="90" t="s">
        <v>817</v>
      </c>
      <c r="X80" s="57" t="s">
        <v>171</v>
      </c>
      <c r="Y80" s="52"/>
      <c r="Z80" s="61"/>
      <c r="AA80" s="61"/>
      <c r="AB80" s="61"/>
      <c r="AC80" s="61"/>
      <c r="AD80" s="61"/>
      <c r="AE80" s="61"/>
      <c r="AF80" s="61"/>
      <c r="AG80" s="61"/>
      <c r="AH80" s="60"/>
      <c r="AI80" s="60"/>
      <c r="AJ80" s="60"/>
      <c r="AK80" s="60"/>
      <c r="AL80" s="60"/>
      <c r="AM80" s="60"/>
      <c r="AN80" s="60"/>
      <c r="AO80" s="60"/>
      <c r="AP80" s="60"/>
      <c r="AQ80" s="60"/>
      <c r="AR80" s="62"/>
      <c r="AS80" s="60"/>
      <c r="AT80" s="176">
        <v>50</v>
      </c>
      <c r="AU80" s="228">
        <v>57</v>
      </c>
      <c r="AV80" s="228">
        <v>70</v>
      </c>
      <c r="AW80" s="228"/>
      <c r="AX80" s="228"/>
      <c r="AY80" s="228"/>
      <c r="AZ80" s="228"/>
      <c r="BA80" s="228"/>
      <c r="BB80" s="228"/>
      <c r="BC80" s="229"/>
      <c r="BD80" s="217">
        <v>0</v>
      </c>
      <c r="BE80" s="230"/>
      <c r="BF80" s="171"/>
      <c r="BG80" s="68">
        <f t="shared" si="292"/>
        <v>0</v>
      </c>
      <c r="BH80" s="69">
        <f t="shared" si="293"/>
        <v>0</v>
      </c>
      <c r="BI80" s="70" t="s">
        <v>174</v>
      </c>
      <c r="BJ80" s="174" t="s">
        <v>818</v>
      </c>
      <c r="BK80" s="231">
        <v>0</v>
      </c>
      <c r="BL80" s="230"/>
      <c r="BM80" s="171"/>
      <c r="BN80" s="68">
        <f t="shared" si="294"/>
        <v>0</v>
      </c>
      <c r="BO80" s="69">
        <f t="shared" si="295"/>
        <v>0</v>
      </c>
      <c r="BP80" s="70" t="s">
        <v>174</v>
      </c>
      <c r="BQ80" s="71" t="s">
        <v>175</v>
      </c>
      <c r="BR80" s="118"/>
      <c r="BS80" s="207">
        <f t="shared" ref="BS80:BS81" si="355">IF(BP80="SI",BL80,0)</f>
        <v>0</v>
      </c>
      <c r="BT80" s="171"/>
      <c r="BU80" s="68">
        <f t="shared" si="296"/>
        <v>0</v>
      </c>
      <c r="BV80" s="69">
        <f t="shared" ref="BV80:BV81" si="356">+IF(BW80="SI",IFERROR((IF(BW80="SI",BS80,0)/AV80),"REVISAR"),0)</f>
        <v>0</v>
      </c>
      <c r="BW80" s="70" t="s">
        <v>174</v>
      </c>
      <c r="BX80" s="71" t="s">
        <v>175</v>
      </c>
      <c r="BY80" s="168"/>
      <c r="BZ80" s="75">
        <f t="shared" ref="BZ80:BZ81" si="357">IF(BW80="SI",BS80,0)</f>
        <v>0</v>
      </c>
      <c r="CA80" s="71"/>
      <c r="CB80" s="68">
        <f t="shared" si="300"/>
        <v>0</v>
      </c>
      <c r="CC80" s="69">
        <f t="shared" ref="CC80:CC81" si="358">+IF(CD80="SI",IFERROR((IF(CD80="SI",BZ80,0)/AV80),"REVISAR"),0)</f>
        <v>0</v>
      </c>
      <c r="CD80" s="70" t="s">
        <v>174</v>
      </c>
      <c r="CE80" s="71" t="s">
        <v>175</v>
      </c>
      <c r="CF80" s="168"/>
      <c r="CG80" s="75">
        <f t="shared" ref="CG80:CG81" si="359">IF(CD80="SI",BZ80,0)</f>
        <v>0</v>
      </c>
      <c r="CH80" s="71"/>
      <c r="CI80" s="68">
        <f t="shared" si="304"/>
        <v>0</v>
      </c>
      <c r="CJ80" s="69">
        <f t="shared" si="305"/>
        <v>0</v>
      </c>
      <c r="CK80" s="70" t="s">
        <v>174</v>
      </c>
      <c r="CL80" s="71" t="s">
        <v>175</v>
      </c>
      <c r="CM80" s="168"/>
      <c r="CN80" s="75">
        <f t="shared" ref="CN80:CN81" si="360">IF(CK80="SI",CG80,0)</f>
        <v>0</v>
      </c>
      <c r="CO80" s="71"/>
      <c r="CP80" s="68">
        <f t="shared" si="306"/>
        <v>0</v>
      </c>
      <c r="CQ80" s="69">
        <f t="shared" si="307"/>
        <v>0</v>
      </c>
      <c r="CR80" s="70" t="s">
        <v>174</v>
      </c>
      <c r="CS80" s="71" t="s">
        <v>175</v>
      </c>
      <c r="CT80" s="148"/>
      <c r="CU80" s="75">
        <f t="shared" ref="CU80:CU81" si="361">IF(CR80="SI",CN80,0)</f>
        <v>0</v>
      </c>
      <c r="CV80" s="71"/>
      <c r="CW80" s="68">
        <f t="shared" si="310"/>
        <v>0</v>
      </c>
      <c r="CX80" s="69">
        <f t="shared" si="311"/>
        <v>0</v>
      </c>
      <c r="CY80" s="70" t="s">
        <v>174</v>
      </c>
      <c r="CZ80" s="71" t="s">
        <v>175</v>
      </c>
      <c r="DA80" s="169"/>
      <c r="DB80" s="75">
        <f t="shared" ref="DB80:DB81" si="362">IF(CY80="SI",CU80,0)</f>
        <v>0</v>
      </c>
      <c r="DC80" s="71"/>
      <c r="DD80" s="68">
        <f t="shared" si="314"/>
        <v>0</v>
      </c>
      <c r="DE80" s="69">
        <f t="shared" si="315"/>
        <v>0</v>
      </c>
      <c r="DF80" s="70" t="s">
        <v>174</v>
      </c>
      <c r="DG80" s="71" t="s">
        <v>175</v>
      </c>
      <c r="DH80" s="169"/>
      <c r="DI80" s="75">
        <f t="shared" ref="DI80:DI81" si="363">IF(DF80="SI",DB80,0)</f>
        <v>0</v>
      </c>
      <c r="DJ80" s="71"/>
      <c r="DK80" s="68">
        <f t="shared" si="316"/>
        <v>0</v>
      </c>
      <c r="DL80" s="69">
        <f t="shared" si="317"/>
        <v>0</v>
      </c>
      <c r="DM80" s="70" t="s">
        <v>174</v>
      </c>
      <c r="DN80" s="71" t="s">
        <v>175</v>
      </c>
      <c r="DO80" s="169"/>
      <c r="DP80" s="75">
        <f t="shared" ref="DP80:DP81" si="364">IF(DM80="SI",DI80,0)</f>
        <v>0</v>
      </c>
      <c r="DQ80" s="71"/>
      <c r="DR80" s="68">
        <f t="shared" si="320"/>
        <v>0</v>
      </c>
      <c r="DS80" s="69">
        <f t="shared" si="321"/>
        <v>0</v>
      </c>
      <c r="DT80" s="70" t="s">
        <v>174</v>
      </c>
      <c r="DU80" s="71" t="s">
        <v>175</v>
      </c>
      <c r="DV80" s="98"/>
      <c r="DW80" s="75">
        <f>IF(DT80="SI",DO80,0)</f>
        <v>0</v>
      </c>
      <c r="DX80" s="71"/>
      <c r="DY80" s="68">
        <f t="shared" si="324"/>
        <v>0</v>
      </c>
      <c r="DZ80" s="69">
        <f t="shared" si="325"/>
        <v>0</v>
      </c>
      <c r="EA80" s="70" t="s">
        <v>174</v>
      </c>
      <c r="EB80" s="71" t="s">
        <v>175</v>
      </c>
      <c r="EC80" s="77">
        <f t="shared" ref="EC80:EC81" si="365">+AV80</f>
        <v>70</v>
      </c>
      <c r="ED80" s="88"/>
      <c r="EE80" s="71"/>
      <c r="EF80" s="68">
        <f t="shared" si="327"/>
        <v>1</v>
      </c>
      <c r="EG80" s="69">
        <f t="shared" si="328"/>
        <v>0</v>
      </c>
      <c r="EH80" s="70" t="s">
        <v>174</v>
      </c>
      <c r="EI80" s="71" t="s">
        <v>175</v>
      </c>
      <c r="EJ80" s="80" t="s">
        <v>173</v>
      </c>
      <c r="EK80" s="78">
        <v>2024</v>
      </c>
      <c r="EL80" s="79" t="str">
        <f>+VLOOKUP(C80,[1]Listas_desplega!$AI$22:$AJ$44,2,0)</f>
        <v>D_MEN</v>
      </c>
      <c r="EM80" s="79" t="str">
        <f>+VLOOKUP(I80,[1]Listas_desplega!$BY$2:$BZ$7,2,0)</f>
        <v>T_5</v>
      </c>
      <c r="EN80" s="79" t="str">
        <f>+VLOOKUP(J80,[1]Listas_desplega!$BY$10:$BZ$23,2,0)</f>
        <v>T_5_C_1</v>
      </c>
      <c r="EO80" s="79" t="str">
        <f>+VLOOKUP(K80,[1]Listas_desplega!$BY$27:$BZ$54,2,0)</f>
        <v>T_5_C_1_ET_1</v>
      </c>
      <c r="EP80" s="79" t="str">
        <f>+VLOOKUP(L80,[1]Listas_desplega!$BY$57:$BZ$105,2,0)</f>
        <v>T_5_C_1_ET_1_CPT_2</v>
      </c>
      <c r="EQ80" s="80" t="str">
        <f>+VLOOKUP(M80,[1]Listas_desplega!$J$2:$K$11,2,FALSE)</f>
        <v>Eje_E_9</v>
      </c>
      <c r="ER80" s="80"/>
    </row>
    <row r="81" spans="1:148" s="81" customFormat="1" x14ac:dyDescent="0.25">
      <c r="A81" s="51" t="str">
        <f t="shared" si="329"/>
        <v>60_TRANSVERSALES_2024</v>
      </c>
      <c r="B81" s="52" t="s">
        <v>756</v>
      </c>
      <c r="C81" s="53" t="s">
        <v>757</v>
      </c>
      <c r="D81" s="53" t="s">
        <v>811</v>
      </c>
      <c r="E81" s="54" t="s">
        <v>154</v>
      </c>
      <c r="F81" s="54" t="s">
        <v>812</v>
      </c>
      <c r="G81" s="54" t="s">
        <v>813</v>
      </c>
      <c r="H81" s="90" t="s">
        <v>175</v>
      </c>
      <c r="I81" s="54" t="s">
        <v>158</v>
      </c>
      <c r="J81" s="54" t="s">
        <v>418</v>
      </c>
      <c r="K81" s="54" t="s">
        <v>819</v>
      </c>
      <c r="L81" s="54" t="s">
        <v>820</v>
      </c>
      <c r="M81" s="52" t="s">
        <v>763</v>
      </c>
      <c r="N81" s="56" t="s">
        <v>821</v>
      </c>
      <c r="O81" s="60">
        <v>60</v>
      </c>
      <c r="P81" s="54" t="s">
        <v>822</v>
      </c>
      <c r="Q81" s="61" t="s">
        <v>386</v>
      </c>
      <c r="R81" s="61" t="s">
        <v>212</v>
      </c>
      <c r="S81" s="54" t="s">
        <v>823</v>
      </c>
      <c r="T81" s="60" t="s">
        <v>181</v>
      </c>
      <c r="U81" s="60" t="s">
        <v>193</v>
      </c>
      <c r="V81" s="163"/>
      <c r="W81" s="165"/>
      <c r="X81" s="60" t="s">
        <v>171</v>
      </c>
      <c r="Y81" s="52"/>
      <c r="Z81" s="61"/>
      <c r="AA81" s="61"/>
      <c r="AB81" s="61"/>
      <c r="AC81" s="61"/>
      <c r="AD81" s="61"/>
      <c r="AE81" s="61"/>
      <c r="AF81" s="61"/>
      <c r="AG81" s="61"/>
      <c r="AH81" s="60"/>
      <c r="AI81" s="60"/>
      <c r="AJ81" s="60"/>
      <c r="AK81" s="60"/>
      <c r="AL81" s="60"/>
      <c r="AM81" s="60"/>
      <c r="AN81" s="60"/>
      <c r="AO81" s="60"/>
      <c r="AP81" s="60"/>
      <c r="AQ81" s="60"/>
      <c r="AR81" s="62"/>
      <c r="AS81" s="60"/>
      <c r="AT81" s="232"/>
      <c r="AU81" s="233"/>
      <c r="AV81" s="234"/>
      <c r="AW81" s="234"/>
      <c r="AX81" s="234"/>
      <c r="AY81" s="228"/>
      <c r="AZ81" s="228"/>
      <c r="BA81" s="228"/>
      <c r="BB81" s="228"/>
      <c r="BC81" s="229"/>
      <c r="BD81" s="217">
        <v>0</v>
      </c>
      <c r="BE81" s="230"/>
      <c r="BF81" s="171"/>
      <c r="BG81" s="68">
        <f t="shared" si="292"/>
        <v>0</v>
      </c>
      <c r="BH81" s="69">
        <f t="shared" si="293"/>
        <v>0</v>
      </c>
      <c r="BI81" s="70" t="s">
        <v>174</v>
      </c>
      <c r="BJ81" s="174" t="s">
        <v>818</v>
      </c>
      <c r="BK81" s="231">
        <v>0</v>
      </c>
      <c r="BL81" s="230"/>
      <c r="BM81" s="171"/>
      <c r="BN81" s="68">
        <f t="shared" si="294"/>
        <v>0</v>
      </c>
      <c r="BO81" s="69">
        <f t="shared" si="295"/>
        <v>0</v>
      </c>
      <c r="BP81" s="70" t="s">
        <v>174</v>
      </c>
      <c r="BQ81" s="71" t="s">
        <v>175</v>
      </c>
      <c r="BR81" s="118"/>
      <c r="BS81" s="207">
        <f t="shared" si="355"/>
        <v>0</v>
      </c>
      <c r="BT81" s="171"/>
      <c r="BU81" s="68">
        <f t="shared" si="296"/>
        <v>0</v>
      </c>
      <c r="BV81" s="69">
        <f t="shared" si="356"/>
        <v>0</v>
      </c>
      <c r="BW81" s="70" t="s">
        <v>174</v>
      </c>
      <c r="BX81" s="71" t="s">
        <v>175</v>
      </c>
      <c r="BY81" s="168"/>
      <c r="BZ81" s="75">
        <f t="shared" si="357"/>
        <v>0</v>
      </c>
      <c r="CA81" s="71"/>
      <c r="CB81" s="68">
        <f t="shared" si="300"/>
        <v>0</v>
      </c>
      <c r="CC81" s="69">
        <f t="shared" si="358"/>
        <v>0</v>
      </c>
      <c r="CD81" s="70" t="s">
        <v>174</v>
      </c>
      <c r="CE81" s="71" t="s">
        <v>175</v>
      </c>
      <c r="CF81" s="168"/>
      <c r="CG81" s="75">
        <f t="shared" si="359"/>
        <v>0</v>
      </c>
      <c r="CH81" s="71"/>
      <c r="CI81" s="68">
        <f t="shared" si="304"/>
        <v>0</v>
      </c>
      <c r="CJ81" s="69">
        <f t="shared" si="305"/>
        <v>0</v>
      </c>
      <c r="CK81" s="70" t="s">
        <v>174</v>
      </c>
      <c r="CL81" s="71" t="s">
        <v>175</v>
      </c>
      <c r="CM81" s="168"/>
      <c r="CN81" s="75">
        <f t="shared" si="360"/>
        <v>0</v>
      </c>
      <c r="CO81" s="71"/>
      <c r="CP81" s="68">
        <f t="shared" si="306"/>
        <v>0</v>
      </c>
      <c r="CQ81" s="69">
        <f t="shared" si="307"/>
        <v>0</v>
      </c>
      <c r="CR81" s="70" t="s">
        <v>174</v>
      </c>
      <c r="CS81" s="71" t="s">
        <v>175</v>
      </c>
      <c r="CT81" s="148"/>
      <c r="CU81" s="75">
        <f t="shared" si="361"/>
        <v>0</v>
      </c>
      <c r="CV81" s="71"/>
      <c r="CW81" s="68">
        <f t="shared" si="310"/>
        <v>0</v>
      </c>
      <c r="CX81" s="69">
        <f t="shared" si="311"/>
        <v>0</v>
      </c>
      <c r="CY81" s="70" t="s">
        <v>174</v>
      </c>
      <c r="CZ81" s="71" t="s">
        <v>175</v>
      </c>
      <c r="DA81" s="169"/>
      <c r="DB81" s="75">
        <f t="shared" si="362"/>
        <v>0</v>
      </c>
      <c r="DC81" s="71"/>
      <c r="DD81" s="68">
        <f t="shared" si="314"/>
        <v>0</v>
      </c>
      <c r="DE81" s="69">
        <f t="shared" si="315"/>
        <v>0</v>
      </c>
      <c r="DF81" s="70" t="s">
        <v>174</v>
      </c>
      <c r="DG81" s="71" t="s">
        <v>175</v>
      </c>
      <c r="DH81" s="169"/>
      <c r="DI81" s="75">
        <f t="shared" si="363"/>
        <v>0</v>
      </c>
      <c r="DJ81" s="71"/>
      <c r="DK81" s="68">
        <f t="shared" si="316"/>
        <v>0</v>
      </c>
      <c r="DL81" s="69">
        <f t="shared" si="317"/>
        <v>0</v>
      </c>
      <c r="DM81" s="70" t="s">
        <v>174</v>
      </c>
      <c r="DN81" s="71" t="s">
        <v>175</v>
      </c>
      <c r="DO81" s="169"/>
      <c r="DP81" s="75">
        <f t="shared" si="364"/>
        <v>0</v>
      </c>
      <c r="DQ81" s="71"/>
      <c r="DR81" s="68">
        <f t="shared" si="320"/>
        <v>0</v>
      </c>
      <c r="DS81" s="69">
        <f t="shared" si="321"/>
        <v>0</v>
      </c>
      <c r="DT81" s="70" t="s">
        <v>174</v>
      </c>
      <c r="DU81" s="71" t="s">
        <v>175</v>
      </c>
      <c r="DV81" s="98"/>
      <c r="DW81" s="75">
        <f>IF(DT81="SI",DO81,0)</f>
        <v>0</v>
      </c>
      <c r="DX81" s="71"/>
      <c r="DY81" s="68">
        <f t="shared" si="324"/>
        <v>0</v>
      </c>
      <c r="DZ81" s="69">
        <f t="shared" si="325"/>
        <v>0</v>
      </c>
      <c r="EA81" s="70" t="s">
        <v>174</v>
      </c>
      <c r="EB81" s="71" t="s">
        <v>175</v>
      </c>
      <c r="EC81" s="77">
        <f t="shared" si="365"/>
        <v>0</v>
      </c>
      <c r="ED81" s="88"/>
      <c r="EE81" s="71"/>
      <c r="EF81" s="68">
        <f t="shared" si="327"/>
        <v>0</v>
      </c>
      <c r="EG81" s="69">
        <f t="shared" si="328"/>
        <v>0</v>
      </c>
      <c r="EH81" s="70" t="s">
        <v>174</v>
      </c>
      <c r="EI81" s="71" t="s">
        <v>175</v>
      </c>
      <c r="EJ81" s="80" t="s">
        <v>751</v>
      </c>
      <c r="EK81" s="78">
        <v>2024</v>
      </c>
      <c r="EL81" s="79" t="str">
        <f>+VLOOKUP(C81,[1]Listas_desplega!$AI$22:$AJ$44,2,0)</f>
        <v>D_MEN</v>
      </c>
      <c r="EM81" s="79" t="str">
        <f>+VLOOKUP(I81,[1]Listas_desplega!$BY$2:$BZ$7,2,0)</f>
        <v>T_2</v>
      </c>
      <c r="EN81" s="79" t="str">
        <f>+VLOOKUP(J81,[1]Listas_desplega!$BY$10:$BZ$23,2,0)</f>
        <v>T_2_C_1</v>
      </c>
      <c r="EO81" s="79" t="str">
        <f>+VLOOKUP(K81,[1]Listas_desplega!$BY$27:$BZ$54,2,0)</f>
        <v>T_2_C_1_ET_2</v>
      </c>
      <c r="EP81" s="79" t="str">
        <f>+VLOOKUP(L81,[1]Listas_desplega!$BY$57:$BZ$105,2,0)</f>
        <v>T_2_C_1_ET_2_CPT_1</v>
      </c>
      <c r="EQ81" s="80" t="str">
        <f>+VLOOKUP(M81,[1]Listas_desplega!$J$2:$K$11,2,FALSE)</f>
        <v>Eje_E_9</v>
      </c>
      <c r="ER81" s="80"/>
    </row>
    <row r="82" spans="1:148" s="81" customFormat="1" x14ac:dyDescent="0.25">
      <c r="A82" s="51" t="str">
        <f t="shared" si="329"/>
        <v>65_TRANSVERSALES_2024</v>
      </c>
      <c r="B82" s="52" t="s">
        <v>756</v>
      </c>
      <c r="C82" s="53" t="s">
        <v>757</v>
      </c>
      <c r="D82" s="53" t="s">
        <v>848</v>
      </c>
      <c r="E82" s="54" t="s">
        <v>154</v>
      </c>
      <c r="F82" s="54" t="s">
        <v>155</v>
      </c>
      <c r="G82" s="54" t="s">
        <v>849</v>
      </c>
      <c r="H82" s="90" t="s">
        <v>175</v>
      </c>
      <c r="I82" s="54" t="s">
        <v>158</v>
      </c>
      <c r="J82" s="54" t="s">
        <v>198</v>
      </c>
      <c r="K82" s="54" t="s">
        <v>459</v>
      </c>
      <c r="L82" s="54" t="s">
        <v>460</v>
      </c>
      <c r="M82" s="52" t="s">
        <v>763</v>
      </c>
      <c r="N82" s="56" t="s">
        <v>850</v>
      </c>
      <c r="O82" s="60">
        <v>65</v>
      </c>
      <c r="P82" s="54" t="s">
        <v>851</v>
      </c>
      <c r="Q82" s="61" t="s">
        <v>386</v>
      </c>
      <c r="R82" s="61" t="s">
        <v>166</v>
      </c>
      <c r="S82" s="54" t="s">
        <v>852</v>
      </c>
      <c r="T82" s="223" t="s">
        <v>168</v>
      </c>
      <c r="U82" s="60" t="s">
        <v>435</v>
      </c>
      <c r="V82" s="57">
        <v>0</v>
      </c>
      <c r="W82" s="54" t="s">
        <v>853</v>
      </c>
      <c r="X82" s="60" t="s">
        <v>171</v>
      </c>
      <c r="Y82" s="52"/>
      <c r="Z82" s="61"/>
      <c r="AA82" s="61"/>
      <c r="AB82" s="61"/>
      <c r="AC82" s="61"/>
      <c r="AD82" s="61"/>
      <c r="AE82" s="61"/>
      <c r="AF82" s="61"/>
      <c r="AG82" s="61"/>
      <c r="AH82" s="60"/>
      <c r="AI82" s="60"/>
      <c r="AJ82" s="60"/>
      <c r="AK82" s="60"/>
      <c r="AL82" s="60"/>
      <c r="AM82" s="60"/>
      <c r="AN82" s="60"/>
      <c r="AO82" s="60"/>
      <c r="AP82" s="60"/>
      <c r="AQ82" s="60"/>
      <c r="AR82" s="62"/>
      <c r="AS82" s="60"/>
      <c r="AT82" s="176">
        <v>20000000000</v>
      </c>
      <c r="AU82" s="241">
        <v>30000000000</v>
      </c>
      <c r="AV82" s="228">
        <v>35000000000</v>
      </c>
      <c r="AW82" s="228">
        <v>35000000000</v>
      </c>
      <c r="AX82" s="228">
        <v>20000000000</v>
      </c>
      <c r="AY82" s="228">
        <v>120000000000</v>
      </c>
      <c r="AZ82" s="228"/>
      <c r="BA82" s="228"/>
      <c r="BB82" s="228"/>
      <c r="BC82" s="229"/>
      <c r="BD82" s="77">
        <v>0</v>
      </c>
      <c r="BE82" s="243">
        <v>38845601</v>
      </c>
      <c r="BF82" s="71" t="s">
        <v>854</v>
      </c>
      <c r="BG82" s="68">
        <f t="shared" si="292"/>
        <v>0</v>
      </c>
      <c r="BH82" s="69">
        <f>+IF(BI82="SI",IFERROR((IF(BI82="SI",BE82,0)/AV82),"REVISAR"),0)</f>
        <v>1.1098743142857143E-3</v>
      </c>
      <c r="BI82" s="70" t="s">
        <v>186</v>
      </c>
      <c r="BJ82" s="174" t="s">
        <v>855</v>
      </c>
      <c r="BK82" s="86">
        <v>0</v>
      </c>
      <c r="BL82" s="244">
        <v>176445593</v>
      </c>
      <c r="BM82" s="174" t="s">
        <v>856</v>
      </c>
      <c r="BN82" s="68">
        <f t="shared" si="294"/>
        <v>0</v>
      </c>
      <c r="BO82" s="69">
        <f t="shared" si="295"/>
        <v>5.0413026571428567E-3</v>
      </c>
      <c r="BP82" s="245" t="s">
        <v>186</v>
      </c>
      <c r="BQ82" s="174" t="s">
        <v>857</v>
      </c>
      <c r="BR82" s="148">
        <v>0</v>
      </c>
      <c r="BS82" s="244">
        <v>251345978</v>
      </c>
      <c r="BT82" s="174" t="s">
        <v>858</v>
      </c>
      <c r="BU82" s="68">
        <f t="shared" si="296"/>
        <v>0</v>
      </c>
      <c r="BV82" s="69">
        <f>+IF(BW82="SI",IFERROR((IF(BW82="SI",BS82,0)/AV82),"REVISAR"),0)</f>
        <v>7.1813136571428574E-3</v>
      </c>
      <c r="BW82" s="70" t="s">
        <v>186</v>
      </c>
      <c r="BX82" s="174" t="s">
        <v>775</v>
      </c>
      <c r="BY82" s="86">
        <v>1000000000</v>
      </c>
      <c r="BZ82" s="71"/>
      <c r="CA82" s="71"/>
      <c r="CB82" s="68">
        <f t="shared" si="300"/>
        <v>2.8571428571428571E-2</v>
      </c>
      <c r="CC82" s="69">
        <f>+IF(CD82="SI",IFERROR((IF(CD82="SI",BZ82,0)/AV82),"REVISAR"),0)</f>
        <v>0</v>
      </c>
      <c r="CD82" s="70" t="s">
        <v>174</v>
      </c>
      <c r="CE82" s="71" t="s">
        <v>175</v>
      </c>
      <c r="CF82" s="86">
        <v>1000000000</v>
      </c>
      <c r="CG82" s="71"/>
      <c r="CH82" s="71"/>
      <c r="CI82" s="68">
        <f t="shared" si="304"/>
        <v>2.8571428571428571E-2</v>
      </c>
      <c r="CJ82" s="69">
        <f t="shared" si="305"/>
        <v>0</v>
      </c>
      <c r="CK82" s="70" t="s">
        <v>174</v>
      </c>
      <c r="CL82" s="71" t="s">
        <v>175</v>
      </c>
      <c r="CM82" s="86">
        <v>10000000000</v>
      </c>
      <c r="CN82" s="71"/>
      <c r="CO82" s="71"/>
      <c r="CP82" s="68">
        <f t="shared" si="306"/>
        <v>0.2857142857142857</v>
      </c>
      <c r="CQ82" s="69">
        <f t="shared" si="307"/>
        <v>0</v>
      </c>
      <c r="CR82" s="70" t="s">
        <v>174</v>
      </c>
      <c r="CS82" s="71" t="s">
        <v>175</v>
      </c>
      <c r="CT82" s="77">
        <v>10000000000</v>
      </c>
      <c r="CU82" s="71"/>
      <c r="CV82" s="71"/>
      <c r="CW82" s="68">
        <f t="shared" si="310"/>
        <v>0.2857142857142857</v>
      </c>
      <c r="CX82" s="69">
        <f t="shared" si="311"/>
        <v>0</v>
      </c>
      <c r="CY82" s="70" t="s">
        <v>174</v>
      </c>
      <c r="CZ82" s="71" t="s">
        <v>175</v>
      </c>
      <c r="DA82" s="77">
        <v>10000000000</v>
      </c>
      <c r="DB82" s="71"/>
      <c r="DC82" s="71"/>
      <c r="DD82" s="68">
        <f t="shared" si="314"/>
        <v>0.2857142857142857</v>
      </c>
      <c r="DE82" s="69">
        <f t="shared" si="315"/>
        <v>0</v>
      </c>
      <c r="DF82" s="70" t="s">
        <v>174</v>
      </c>
      <c r="DG82" s="71" t="s">
        <v>175</v>
      </c>
      <c r="DH82" s="77">
        <v>20000000000</v>
      </c>
      <c r="DI82" s="71"/>
      <c r="DJ82" s="71"/>
      <c r="DK82" s="68">
        <f t="shared" si="316"/>
        <v>0.5714285714285714</v>
      </c>
      <c r="DL82" s="69">
        <f t="shared" si="317"/>
        <v>0</v>
      </c>
      <c r="DM82" s="70" t="s">
        <v>174</v>
      </c>
      <c r="DN82" s="71" t="s">
        <v>175</v>
      </c>
      <c r="DO82" s="77">
        <v>20000000000</v>
      </c>
      <c r="DP82" s="71"/>
      <c r="DQ82" s="71"/>
      <c r="DR82" s="68">
        <f t="shared" si="320"/>
        <v>0.5714285714285714</v>
      </c>
      <c r="DS82" s="69">
        <f t="shared" si="321"/>
        <v>0</v>
      </c>
      <c r="DT82" s="70" t="s">
        <v>174</v>
      </c>
      <c r="DU82" s="71" t="s">
        <v>175</v>
      </c>
      <c r="DV82" s="77">
        <v>25000000000</v>
      </c>
      <c r="DW82" s="71"/>
      <c r="DX82" s="71"/>
      <c r="DY82" s="68">
        <f t="shared" si="324"/>
        <v>0.7142857142857143</v>
      </c>
      <c r="DZ82" s="69">
        <f t="shared" si="325"/>
        <v>0</v>
      </c>
      <c r="EA82" s="70" t="s">
        <v>174</v>
      </c>
      <c r="EB82" s="71" t="s">
        <v>175</v>
      </c>
      <c r="EC82" s="77">
        <f t="shared" ref="EC82" si="366">+AV82</f>
        <v>35000000000</v>
      </c>
      <c r="ED82" s="71"/>
      <c r="EE82" s="71"/>
      <c r="EF82" s="68">
        <f t="shared" si="327"/>
        <v>1</v>
      </c>
      <c r="EG82" s="69">
        <f t="shared" si="328"/>
        <v>0</v>
      </c>
      <c r="EH82" s="70" t="s">
        <v>174</v>
      </c>
      <c r="EI82" s="71" t="s">
        <v>175</v>
      </c>
      <c r="EJ82" s="80"/>
      <c r="EK82" s="78">
        <v>2024</v>
      </c>
      <c r="EL82" s="79" t="str">
        <f>+VLOOKUP(C82,[1]Listas_desplega!$AI$22:$AJ$44,2,0)</f>
        <v>D_MEN</v>
      </c>
      <c r="EM82" s="79" t="str">
        <f>+VLOOKUP(I82,[1]Listas_desplega!$BY$2:$BZ$7,2,0)</f>
        <v>T_2</v>
      </c>
      <c r="EN82" s="79" t="str">
        <f>+VLOOKUP(J82,[1]Listas_desplega!$BY$10:$BZ$23,2,0)</f>
        <v>T_2_C_3</v>
      </c>
      <c r="EO82" s="79" t="str">
        <f>+VLOOKUP(K82,[1]Listas_desplega!$BY$27:$BZ$54,2,0)</f>
        <v>T_5_C_1_ET_1</v>
      </c>
      <c r="EP82" s="79" t="str">
        <f>+VLOOKUP(L82,[1]Listas_desplega!$BY$57:$BZ$105,2,0)</f>
        <v>T_5_C_1_ET_1_CPT_2</v>
      </c>
      <c r="EQ82" s="80" t="str">
        <f>+VLOOKUP(M82,[1]Listas_desplega!$J$2:$K$11,2,FALSE)</f>
        <v>Eje_E_9</v>
      </c>
      <c r="ER82" s="80"/>
    </row>
    <row r="83" spans="1:148" s="81" customFormat="1" x14ac:dyDescent="0.25">
      <c r="A83" s="51" t="str">
        <f t="shared" si="329"/>
        <v>73_TRANSVERSALES_2024</v>
      </c>
      <c r="B83" s="52" t="s">
        <v>756</v>
      </c>
      <c r="C83" s="53" t="s">
        <v>893</v>
      </c>
      <c r="D83" s="53" t="s">
        <v>894</v>
      </c>
      <c r="E83" s="54" t="s">
        <v>154</v>
      </c>
      <c r="F83" s="54" t="s">
        <v>760</v>
      </c>
      <c r="G83" s="54" t="s">
        <v>895</v>
      </c>
      <c r="H83" s="90" t="s">
        <v>175</v>
      </c>
      <c r="I83" s="54" t="s">
        <v>457</v>
      </c>
      <c r="J83" s="54" t="s">
        <v>458</v>
      </c>
      <c r="K83" s="54" t="s">
        <v>459</v>
      </c>
      <c r="L83" s="54" t="s">
        <v>460</v>
      </c>
      <c r="M83" s="52" t="s">
        <v>763</v>
      </c>
      <c r="N83" s="56" t="s">
        <v>896</v>
      </c>
      <c r="O83" s="60">
        <v>73</v>
      </c>
      <c r="P83" s="54" t="s">
        <v>897</v>
      </c>
      <c r="Q83" s="61" t="s">
        <v>386</v>
      </c>
      <c r="R83" s="59" t="s">
        <v>166</v>
      </c>
      <c r="S83" s="54" t="s">
        <v>898</v>
      </c>
      <c r="T83" s="60" t="s">
        <v>181</v>
      </c>
      <c r="U83" s="60" t="s">
        <v>182</v>
      </c>
      <c r="V83" s="60">
        <v>15</v>
      </c>
      <c r="W83" s="54" t="s">
        <v>899</v>
      </c>
      <c r="X83" s="60" t="s">
        <v>171</v>
      </c>
      <c r="Y83" s="52"/>
      <c r="Z83" s="61"/>
      <c r="AA83" s="61"/>
      <c r="AB83" s="61"/>
      <c r="AC83" s="61"/>
      <c r="AD83" s="61"/>
      <c r="AE83" s="61"/>
      <c r="AF83" s="61"/>
      <c r="AG83" s="61"/>
      <c r="AH83" s="60"/>
      <c r="AI83" s="60"/>
      <c r="AJ83" s="60"/>
      <c r="AK83" s="60"/>
      <c r="AL83" s="60"/>
      <c r="AM83" s="60"/>
      <c r="AN83" s="60"/>
      <c r="AO83" s="60"/>
      <c r="AP83" s="60"/>
      <c r="AQ83" s="60"/>
      <c r="AR83" s="62"/>
      <c r="AS83" s="60"/>
      <c r="AT83" s="176"/>
      <c r="AU83" s="194"/>
      <c r="AV83" s="263">
        <v>95</v>
      </c>
      <c r="AW83" s="263">
        <v>95</v>
      </c>
      <c r="AX83" s="263">
        <v>95</v>
      </c>
      <c r="AY83" s="263">
        <v>95</v>
      </c>
      <c r="AZ83" s="263">
        <v>0</v>
      </c>
      <c r="BA83" s="263">
        <v>0</v>
      </c>
      <c r="BB83" s="263">
        <v>40</v>
      </c>
      <c r="BC83" s="264">
        <v>0</v>
      </c>
      <c r="BD83" s="265">
        <v>0</v>
      </c>
      <c r="BE83" s="266">
        <v>0</v>
      </c>
      <c r="BF83" s="267"/>
      <c r="BG83" s="68">
        <f t="shared" ref="BG83:BG86" si="367">IFERROR(BD83/AV83,0)</f>
        <v>0</v>
      </c>
      <c r="BH83" s="69">
        <f t="shared" ref="BH83:BH86" si="368">+IF(BI83="SI",IFERROR((IF(BI83="SI",BE83,0)/AV83),"REVISAR"),0)</f>
        <v>0</v>
      </c>
      <c r="BI83" s="70" t="s">
        <v>174</v>
      </c>
      <c r="BJ83" s="71" t="s">
        <v>175</v>
      </c>
      <c r="BK83" s="268">
        <v>0</v>
      </c>
      <c r="BL83" s="266">
        <v>0</v>
      </c>
      <c r="BM83" s="267"/>
      <c r="BN83" s="68">
        <f t="shared" ref="BN83:BN86" si="369">+IFERROR(BK83/AV83,0)</f>
        <v>0</v>
      </c>
      <c r="BO83" s="69">
        <f t="shared" ref="BO83:BO86" si="370">+IF(BP83="SI",IFERROR((IF(BP83="SI",BL83,0)/AV83),"REVISAR"),0)</f>
        <v>0</v>
      </c>
      <c r="BP83" s="70" t="s">
        <v>174</v>
      </c>
      <c r="BQ83" s="71" t="s">
        <v>175</v>
      </c>
      <c r="BR83" s="268">
        <v>40</v>
      </c>
      <c r="BS83" s="269">
        <v>82.95</v>
      </c>
      <c r="BT83" s="270" t="s">
        <v>900</v>
      </c>
      <c r="BU83" s="68">
        <f t="shared" si="296"/>
        <v>0.42105263157894735</v>
      </c>
      <c r="BV83" s="69">
        <f t="shared" ref="BV83:BV84" si="371">+IF(BW83="SI",IFERROR((IF(BW83="SI",BS83,0)/AV83),"REVISAR"),0)</f>
        <v>0.87315789473684213</v>
      </c>
      <c r="BW83" s="70" t="s">
        <v>186</v>
      </c>
      <c r="BX83" s="174" t="s">
        <v>901</v>
      </c>
      <c r="BY83" s="86">
        <f t="shared" ref="BY83:BY86" si="372">+BR83</f>
        <v>40</v>
      </c>
      <c r="BZ83" s="75">
        <f t="shared" ref="BZ83:BZ86" si="373">IF(BW83="SI",BR83,0)</f>
        <v>40</v>
      </c>
      <c r="CA83" s="270"/>
      <c r="CB83" s="68">
        <f t="shared" ref="CB83:CB86" si="374">IFERROR(BY83/$AV83,0)</f>
        <v>0.42105263157894735</v>
      </c>
      <c r="CC83" s="69">
        <f t="shared" ref="CC83:CC84" si="375">+IF(CD83="SI",IFERROR((IF(CD83="SI",BZ83,0)/AV83),"REVISAR"),0)</f>
        <v>0</v>
      </c>
      <c r="CD83" s="70" t="s">
        <v>174</v>
      </c>
      <c r="CE83" s="71" t="s">
        <v>175</v>
      </c>
      <c r="CF83" s="86">
        <f t="shared" ref="CF83:CF86" si="376">+BY83</f>
        <v>40</v>
      </c>
      <c r="CG83" s="75">
        <f t="shared" ref="CG83:CG86" si="377">IF(CD83="SI",BZ83,0)</f>
        <v>0</v>
      </c>
      <c r="CH83" s="270"/>
      <c r="CI83" s="68">
        <f t="shared" ref="CI83:CI86" si="378">IFERROR(CF83/$AV83,0)</f>
        <v>0.42105263157894735</v>
      </c>
      <c r="CJ83" s="69">
        <f t="shared" ref="CJ83:CJ86" si="379">+IF(CK83="SI",IFERROR((IF(CK83="SI",CG83,0)/AV83),"REVISAR"),0)</f>
        <v>0</v>
      </c>
      <c r="CK83" s="70" t="s">
        <v>174</v>
      </c>
      <c r="CL83" s="71" t="s">
        <v>175</v>
      </c>
      <c r="CM83" s="268">
        <v>60</v>
      </c>
      <c r="CN83" s="270"/>
      <c r="CO83" s="270"/>
      <c r="CP83" s="68">
        <f t="shared" ref="CP83:CP86" si="380">IFERROR(CM83/$AV83,0)</f>
        <v>0.63157894736842102</v>
      </c>
      <c r="CQ83" s="69">
        <f t="shared" ref="CQ83:CQ86" si="381">+IF(CR83="SI",IFERROR((IF(CR83="SI",CN83,0)/AV83),"REVISAR"),0)</f>
        <v>0</v>
      </c>
      <c r="CR83" s="70" t="s">
        <v>174</v>
      </c>
      <c r="CS83" s="71" t="s">
        <v>175</v>
      </c>
      <c r="CT83" s="86">
        <f t="shared" ref="CT83:CT86" si="382">+CM83</f>
        <v>60</v>
      </c>
      <c r="CU83" s="75">
        <f t="shared" ref="CU83:CU86" si="383">IF(CR83="SI",CN83,0)</f>
        <v>0</v>
      </c>
      <c r="CV83" s="270"/>
      <c r="CW83" s="68">
        <f t="shared" ref="CW83:CW86" si="384">IFERROR(CT83/$AV83,0)</f>
        <v>0.63157894736842102</v>
      </c>
      <c r="CX83" s="69">
        <f t="shared" ref="CX83:CX86" si="385">+IF(CY83="SI",IFERROR((IF(CY83="SI",CU83,0)/AV83),"REVISAR"),0)</f>
        <v>0</v>
      </c>
      <c r="CY83" s="70" t="s">
        <v>174</v>
      </c>
      <c r="CZ83" s="71" t="s">
        <v>175</v>
      </c>
      <c r="DA83" s="77">
        <f t="shared" ref="DA83:DA86" si="386">+CT83</f>
        <v>60</v>
      </c>
      <c r="DB83" s="75">
        <f t="shared" ref="DB83:DB86" si="387">IF(CY83="SI",CU83,0)</f>
        <v>0</v>
      </c>
      <c r="DC83" s="270"/>
      <c r="DD83" s="68">
        <f t="shared" ref="DD83:DD86" si="388">IFERROR(DA83/$AV83,0)</f>
        <v>0.63157894736842102</v>
      </c>
      <c r="DE83" s="69">
        <f t="shared" ref="DE83:DE86" si="389">+IF(DF83="SI",IFERROR((IF(DF83="SI",DB83,0)/AV83),"REVISAR"),0)</f>
        <v>0</v>
      </c>
      <c r="DF83" s="70" t="s">
        <v>174</v>
      </c>
      <c r="DG83" s="71" t="s">
        <v>175</v>
      </c>
      <c r="DH83" s="271">
        <v>80</v>
      </c>
      <c r="DI83" s="270"/>
      <c r="DJ83" s="270"/>
      <c r="DK83" s="68">
        <f t="shared" ref="DK83:DK86" si="390">IFERROR(DH83/$AV83,0)</f>
        <v>0.84210526315789469</v>
      </c>
      <c r="DL83" s="69">
        <f t="shared" ref="DL83:DL86" si="391">+IF(DM83="SI",IFERROR((IF(DM83="SI",DI83,0)/AV83),"REVISAR"),0)</f>
        <v>0</v>
      </c>
      <c r="DM83" s="70" t="s">
        <v>174</v>
      </c>
      <c r="DN83" s="71" t="s">
        <v>175</v>
      </c>
      <c r="DO83" s="77">
        <f t="shared" ref="DO83:DO86" si="392">+DH83</f>
        <v>80</v>
      </c>
      <c r="DP83" s="75">
        <f t="shared" ref="DP83:DP86" si="393">IF(DM83="SI",DI83,0)</f>
        <v>0</v>
      </c>
      <c r="DQ83" s="270"/>
      <c r="DR83" s="68">
        <f t="shared" ref="DR83:DR86" si="394">IFERROR(DO83/$AV83,0)</f>
        <v>0.84210526315789469</v>
      </c>
      <c r="DS83" s="69">
        <f t="shared" ref="DS83:DS86" si="395">+IF(DT83="SI",IFERROR((IF(DT83="SI",DP83,0)/AV83),"REVISAR"),0)</f>
        <v>0</v>
      </c>
      <c r="DT83" s="70" t="s">
        <v>174</v>
      </c>
      <c r="DU83" s="71" t="s">
        <v>175</v>
      </c>
      <c r="DV83" s="77">
        <f t="shared" ref="DV83:DV86" si="396">+DO83</f>
        <v>80</v>
      </c>
      <c r="DW83" s="75">
        <f t="shared" ref="DW83:DW86" si="397">IF(DT83="SI",DP83,0)</f>
        <v>0</v>
      </c>
      <c r="DX83" s="270"/>
      <c r="DY83" s="68">
        <f t="shared" ref="DY83:DY86" si="398">IFERROR(DV83/$AV83,0)</f>
        <v>0.84210526315789469</v>
      </c>
      <c r="DZ83" s="69">
        <f t="shared" ref="DZ83:DZ86" si="399">+IF(EA83="SI",IFERROR((IF(EA83="SI",DW83,0)/AV83),"REVISAR"),0)</f>
        <v>0</v>
      </c>
      <c r="EA83" s="70" t="s">
        <v>174</v>
      </c>
      <c r="EB83" s="71" t="s">
        <v>175</v>
      </c>
      <c r="EC83" s="77">
        <f t="shared" ref="EC83:EC86" si="400">+AV83</f>
        <v>95</v>
      </c>
      <c r="ED83" s="270"/>
      <c r="EE83" s="270"/>
      <c r="EF83" s="68">
        <f t="shared" ref="EF83:EF86" si="401">IFERROR(EC83/$AV83,0)</f>
        <v>1</v>
      </c>
      <c r="EG83" s="69">
        <f t="shared" ref="EG83:EG86" si="402">+IF(EH83="SI",IFERROR((IF(EH83="SI",ED83,0)/AV83),"REVISAR"),0)</f>
        <v>0</v>
      </c>
      <c r="EH83" s="70" t="s">
        <v>174</v>
      </c>
      <c r="EI83" s="71" t="s">
        <v>175</v>
      </c>
      <c r="EJ83" s="78"/>
      <c r="EK83" s="78">
        <v>2024</v>
      </c>
      <c r="EL83" s="79" t="str">
        <f>+VLOOKUP(C83,[1]Listas_desplega!$AI$22:$AJ$44,2,0)</f>
        <v>SG</v>
      </c>
      <c r="EM83" s="79" t="str">
        <f>+VLOOKUP(I83,[1]Listas_desplega!$BY$2:$BZ$7,2,0)</f>
        <v>T_5</v>
      </c>
      <c r="EN83" s="79" t="str">
        <f>+VLOOKUP(J83,[1]Listas_desplega!$BY$10:$BZ$23,2,0)</f>
        <v>T_5_C_1</v>
      </c>
      <c r="EO83" s="79" t="str">
        <f>+VLOOKUP(K83,[1]Listas_desplega!$BY$27:$BZ$54,2,0)</f>
        <v>T_5_C_1_ET_1</v>
      </c>
      <c r="EP83" s="79" t="str">
        <f>+VLOOKUP(L83,[1]Listas_desplega!$BY$57:$BZ$105,2,0)</f>
        <v>T_5_C_1_ET_1_CPT_2</v>
      </c>
      <c r="EQ83" s="80" t="str">
        <f>+VLOOKUP(M83,[1]Listas_desplega!$J$2:$K$11,2,FALSE)</f>
        <v>Eje_E_9</v>
      </c>
      <c r="ER83" s="80"/>
    </row>
    <row r="84" spans="1:148" s="81" customFormat="1" x14ac:dyDescent="0.25">
      <c r="A84" s="51" t="str">
        <f t="shared" si="329"/>
        <v>74_TRANSVERSALES_2024</v>
      </c>
      <c r="B84" s="52" t="s">
        <v>756</v>
      </c>
      <c r="C84" s="53" t="s">
        <v>893</v>
      </c>
      <c r="D84" s="53" t="s">
        <v>894</v>
      </c>
      <c r="E84" s="54" t="s">
        <v>154</v>
      </c>
      <c r="F84" s="54" t="s">
        <v>760</v>
      </c>
      <c r="G84" s="54" t="s">
        <v>895</v>
      </c>
      <c r="H84" s="90" t="s">
        <v>175</v>
      </c>
      <c r="I84" s="54" t="s">
        <v>457</v>
      </c>
      <c r="J84" s="54" t="s">
        <v>458</v>
      </c>
      <c r="K84" s="54" t="s">
        <v>459</v>
      </c>
      <c r="L84" s="54" t="s">
        <v>460</v>
      </c>
      <c r="M84" s="52" t="s">
        <v>763</v>
      </c>
      <c r="N84" s="56" t="s">
        <v>896</v>
      </c>
      <c r="O84" s="60">
        <v>74</v>
      </c>
      <c r="P84" s="54" t="s">
        <v>902</v>
      </c>
      <c r="Q84" s="61" t="s">
        <v>386</v>
      </c>
      <c r="R84" s="59" t="s">
        <v>166</v>
      </c>
      <c r="S84" s="54" t="s">
        <v>903</v>
      </c>
      <c r="T84" s="60" t="s">
        <v>181</v>
      </c>
      <c r="U84" s="60" t="s">
        <v>182</v>
      </c>
      <c r="V84" s="60">
        <v>15</v>
      </c>
      <c r="W84" s="54" t="s">
        <v>904</v>
      </c>
      <c r="X84" s="60" t="s">
        <v>171</v>
      </c>
      <c r="Y84" s="52"/>
      <c r="Z84" s="61"/>
      <c r="AA84" s="61"/>
      <c r="AB84" s="61"/>
      <c r="AC84" s="61"/>
      <c r="AD84" s="61"/>
      <c r="AE84" s="61"/>
      <c r="AF84" s="61"/>
      <c r="AG84" s="61"/>
      <c r="AH84" s="60"/>
      <c r="AI84" s="60"/>
      <c r="AJ84" s="60"/>
      <c r="AK84" s="60"/>
      <c r="AL84" s="60"/>
      <c r="AM84" s="60"/>
      <c r="AN84" s="60"/>
      <c r="AO84" s="60"/>
      <c r="AP84" s="60"/>
      <c r="AQ84" s="60"/>
      <c r="AR84" s="62"/>
      <c r="AS84" s="60"/>
      <c r="AT84" s="176"/>
      <c r="AU84" s="241"/>
      <c r="AV84" s="263">
        <v>95</v>
      </c>
      <c r="AW84" s="263">
        <v>95</v>
      </c>
      <c r="AX84" s="263">
        <v>95</v>
      </c>
      <c r="AY84" s="263">
        <v>95</v>
      </c>
      <c r="AZ84" s="263">
        <v>0</v>
      </c>
      <c r="BA84" s="263">
        <v>0</v>
      </c>
      <c r="BB84" s="263">
        <v>20</v>
      </c>
      <c r="BC84" s="264">
        <v>0</v>
      </c>
      <c r="BD84" s="265">
        <v>0</v>
      </c>
      <c r="BE84" s="266">
        <v>0</v>
      </c>
      <c r="BF84" s="267"/>
      <c r="BG84" s="68">
        <f t="shared" si="367"/>
        <v>0</v>
      </c>
      <c r="BH84" s="69">
        <f t="shared" si="368"/>
        <v>0</v>
      </c>
      <c r="BI84" s="70" t="s">
        <v>174</v>
      </c>
      <c r="BJ84" s="71" t="s">
        <v>175</v>
      </c>
      <c r="BK84" s="268">
        <v>0</v>
      </c>
      <c r="BL84" s="266">
        <v>0</v>
      </c>
      <c r="BM84" s="267"/>
      <c r="BN84" s="68">
        <f t="shared" si="369"/>
        <v>0</v>
      </c>
      <c r="BO84" s="69">
        <f t="shared" si="370"/>
        <v>0</v>
      </c>
      <c r="BP84" s="70" t="s">
        <v>174</v>
      </c>
      <c r="BQ84" s="71" t="s">
        <v>175</v>
      </c>
      <c r="BR84" s="268">
        <v>20</v>
      </c>
      <c r="BS84" s="269">
        <v>27.8</v>
      </c>
      <c r="BT84" s="270" t="s">
        <v>905</v>
      </c>
      <c r="BU84" s="68">
        <f t="shared" si="296"/>
        <v>0.21052631578947367</v>
      </c>
      <c r="BV84" s="69">
        <f t="shared" si="371"/>
        <v>0.29263157894736841</v>
      </c>
      <c r="BW84" s="70" t="s">
        <v>186</v>
      </c>
      <c r="BX84" s="174" t="s">
        <v>906</v>
      </c>
      <c r="BY84" s="86">
        <f t="shared" si="372"/>
        <v>20</v>
      </c>
      <c r="BZ84" s="75">
        <f t="shared" si="373"/>
        <v>20</v>
      </c>
      <c r="CA84" s="270"/>
      <c r="CB84" s="68">
        <f t="shared" si="374"/>
        <v>0.21052631578947367</v>
      </c>
      <c r="CC84" s="69">
        <f t="shared" si="375"/>
        <v>0</v>
      </c>
      <c r="CD84" s="70" t="s">
        <v>174</v>
      </c>
      <c r="CE84" s="71" t="s">
        <v>175</v>
      </c>
      <c r="CF84" s="86">
        <f t="shared" si="376"/>
        <v>20</v>
      </c>
      <c r="CG84" s="75">
        <f t="shared" si="377"/>
        <v>0</v>
      </c>
      <c r="CH84" s="270"/>
      <c r="CI84" s="68">
        <f t="shared" si="378"/>
        <v>0.21052631578947367</v>
      </c>
      <c r="CJ84" s="69">
        <f t="shared" si="379"/>
        <v>0</v>
      </c>
      <c r="CK84" s="70" t="s">
        <v>174</v>
      </c>
      <c r="CL84" s="71" t="s">
        <v>175</v>
      </c>
      <c r="CM84" s="268">
        <v>50</v>
      </c>
      <c r="CN84" s="270"/>
      <c r="CO84" s="270"/>
      <c r="CP84" s="68">
        <f t="shared" si="380"/>
        <v>0.52631578947368418</v>
      </c>
      <c r="CQ84" s="69">
        <f t="shared" si="381"/>
        <v>0</v>
      </c>
      <c r="CR84" s="70" t="s">
        <v>174</v>
      </c>
      <c r="CS84" s="71" t="s">
        <v>175</v>
      </c>
      <c r="CT84" s="86">
        <f t="shared" si="382"/>
        <v>50</v>
      </c>
      <c r="CU84" s="75">
        <f t="shared" si="383"/>
        <v>0</v>
      </c>
      <c r="CV84" s="270"/>
      <c r="CW84" s="68">
        <f t="shared" si="384"/>
        <v>0.52631578947368418</v>
      </c>
      <c r="CX84" s="69">
        <f t="shared" si="385"/>
        <v>0</v>
      </c>
      <c r="CY84" s="70" t="s">
        <v>174</v>
      </c>
      <c r="CZ84" s="71" t="s">
        <v>175</v>
      </c>
      <c r="DA84" s="77">
        <f t="shared" si="386"/>
        <v>50</v>
      </c>
      <c r="DB84" s="75">
        <f t="shared" si="387"/>
        <v>0</v>
      </c>
      <c r="DC84" s="270"/>
      <c r="DD84" s="68">
        <f t="shared" si="388"/>
        <v>0.52631578947368418</v>
      </c>
      <c r="DE84" s="69">
        <f t="shared" si="389"/>
        <v>0</v>
      </c>
      <c r="DF84" s="70" t="s">
        <v>174</v>
      </c>
      <c r="DG84" s="71" t="s">
        <v>175</v>
      </c>
      <c r="DH84" s="271">
        <v>75</v>
      </c>
      <c r="DI84" s="270"/>
      <c r="DJ84" s="270"/>
      <c r="DK84" s="68">
        <f t="shared" si="390"/>
        <v>0.78947368421052633</v>
      </c>
      <c r="DL84" s="69">
        <f t="shared" si="391"/>
        <v>0</v>
      </c>
      <c r="DM84" s="70" t="s">
        <v>174</v>
      </c>
      <c r="DN84" s="71" t="s">
        <v>175</v>
      </c>
      <c r="DO84" s="77">
        <f t="shared" si="392"/>
        <v>75</v>
      </c>
      <c r="DP84" s="75">
        <f t="shared" si="393"/>
        <v>0</v>
      </c>
      <c r="DQ84" s="270"/>
      <c r="DR84" s="68">
        <f t="shared" si="394"/>
        <v>0.78947368421052633</v>
      </c>
      <c r="DS84" s="69">
        <f t="shared" si="395"/>
        <v>0</v>
      </c>
      <c r="DT84" s="70" t="s">
        <v>174</v>
      </c>
      <c r="DU84" s="71" t="s">
        <v>175</v>
      </c>
      <c r="DV84" s="77">
        <f t="shared" si="396"/>
        <v>75</v>
      </c>
      <c r="DW84" s="75">
        <f t="shared" si="397"/>
        <v>0</v>
      </c>
      <c r="DX84" s="270"/>
      <c r="DY84" s="68">
        <f t="shared" si="398"/>
        <v>0.78947368421052633</v>
      </c>
      <c r="DZ84" s="69">
        <f t="shared" si="399"/>
        <v>0</v>
      </c>
      <c r="EA84" s="70" t="s">
        <v>174</v>
      </c>
      <c r="EB84" s="71" t="s">
        <v>175</v>
      </c>
      <c r="EC84" s="77">
        <f t="shared" si="400"/>
        <v>95</v>
      </c>
      <c r="ED84" s="270"/>
      <c r="EE84" s="270"/>
      <c r="EF84" s="68">
        <f t="shared" si="401"/>
        <v>1</v>
      </c>
      <c r="EG84" s="69">
        <f t="shared" si="402"/>
        <v>0</v>
      </c>
      <c r="EH84" s="70" t="s">
        <v>174</v>
      </c>
      <c r="EI84" s="71" t="s">
        <v>175</v>
      </c>
      <c r="EJ84" s="78"/>
      <c r="EK84" s="78">
        <v>2024</v>
      </c>
      <c r="EL84" s="79" t="str">
        <f>+VLOOKUP(C84,[1]Listas_desplega!$AI$22:$AJ$44,2,0)</f>
        <v>SG</v>
      </c>
      <c r="EM84" s="79" t="str">
        <f>+VLOOKUP(I84,[1]Listas_desplega!$BY$2:$BZ$7,2,0)</f>
        <v>T_5</v>
      </c>
      <c r="EN84" s="79" t="str">
        <f>+VLOOKUP(J84,[1]Listas_desplega!$BY$10:$BZ$23,2,0)</f>
        <v>T_5_C_1</v>
      </c>
      <c r="EO84" s="79" t="str">
        <f>+VLOOKUP(K84,[1]Listas_desplega!$BY$27:$BZ$54,2,0)</f>
        <v>T_5_C_1_ET_1</v>
      </c>
      <c r="EP84" s="79" t="str">
        <f>+VLOOKUP(L84,[1]Listas_desplega!$BY$57:$BZ$105,2,0)</f>
        <v>T_5_C_1_ET_1_CPT_2</v>
      </c>
      <c r="EQ84" s="80" t="str">
        <f>+VLOOKUP(M84,[1]Listas_desplega!$J$2:$K$11,2,FALSE)</f>
        <v>Eje_E_9</v>
      </c>
      <c r="ER84" s="80"/>
    </row>
    <row r="85" spans="1:148" s="81" customFormat="1" x14ac:dyDescent="0.25">
      <c r="A85" s="51" t="str">
        <f t="shared" si="329"/>
        <v>80_TRANSVERSALES_2024</v>
      </c>
      <c r="B85" s="52" t="s">
        <v>756</v>
      </c>
      <c r="C85" s="53" t="s">
        <v>893</v>
      </c>
      <c r="D85" s="53" t="s">
        <v>940</v>
      </c>
      <c r="E85" s="54" t="s">
        <v>154</v>
      </c>
      <c r="F85" s="54" t="s">
        <v>760</v>
      </c>
      <c r="G85" s="54" t="s">
        <v>941</v>
      </c>
      <c r="H85" s="90" t="s">
        <v>417</v>
      </c>
      <c r="I85" s="54" t="s">
        <v>158</v>
      </c>
      <c r="J85" s="54" t="s">
        <v>418</v>
      </c>
      <c r="K85" s="54" t="s">
        <v>419</v>
      </c>
      <c r="L85" s="54" t="s">
        <v>420</v>
      </c>
      <c r="M85" s="52" t="s">
        <v>421</v>
      </c>
      <c r="N85" s="56" t="s">
        <v>422</v>
      </c>
      <c r="O85" s="60">
        <v>80</v>
      </c>
      <c r="P85" s="54" t="s">
        <v>942</v>
      </c>
      <c r="Q85" s="61" t="s">
        <v>386</v>
      </c>
      <c r="R85" s="61" t="s">
        <v>387</v>
      </c>
      <c r="S85" s="54" t="s">
        <v>943</v>
      </c>
      <c r="T85" s="60" t="s">
        <v>181</v>
      </c>
      <c r="U85" s="60" t="s">
        <v>182</v>
      </c>
      <c r="V85" s="60">
        <v>0</v>
      </c>
      <c r="W85" s="54" t="s">
        <v>944</v>
      </c>
      <c r="X85" s="60" t="s">
        <v>171</v>
      </c>
      <c r="Y85" s="52" t="s">
        <v>945</v>
      </c>
      <c r="Z85" s="61" t="s">
        <v>175</v>
      </c>
      <c r="AA85" s="61"/>
      <c r="AB85" s="61"/>
      <c r="AC85" s="61"/>
      <c r="AD85" s="61"/>
      <c r="AE85" s="61"/>
      <c r="AF85" s="61"/>
      <c r="AG85" s="61"/>
      <c r="AH85" s="60"/>
      <c r="AI85" s="60"/>
      <c r="AJ85" s="60"/>
      <c r="AK85" s="60"/>
      <c r="AL85" s="60"/>
      <c r="AM85" s="60"/>
      <c r="AN85" s="60"/>
      <c r="AO85" s="60"/>
      <c r="AP85" s="60"/>
      <c r="AQ85" s="60"/>
      <c r="AR85" s="62"/>
      <c r="AS85" s="60"/>
      <c r="AT85" s="176">
        <v>100</v>
      </c>
      <c r="AU85" s="241">
        <v>100</v>
      </c>
      <c r="AV85" s="176">
        <v>100</v>
      </c>
      <c r="AW85" s="176">
        <v>100</v>
      </c>
      <c r="AX85" s="176">
        <v>100</v>
      </c>
      <c r="AY85" s="176">
        <v>100</v>
      </c>
      <c r="AZ85" s="176"/>
      <c r="BA85" s="176"/>
      <c r="BB85" s="176"/>
      <c r="BC85" s="178"/>
      <c r="BD85" s="177">
        <v>0</v>
      </c>
      <c r="BE85" s="170">
        <v>0</v>
      </c>
      <c r="BF85" s="171"/>
      <c r="BG85" s="68">
        <f t="shared" si="367"/>
        <v>0</v>
      </c>
      <c r="BH85" s="69">
        <f t="shared" si="368"/>
        <v>0</v>
      </c>
      <c r="BI85" s="70" t="s">
        <v>174</v>
      </c>
      <c r="BJ85" s="71" t="s">
        <v>175</v>
      </c>
      <c r="BK85" s="86">
        <v>0</v>
      </c>
      <c r="BL85" s="170">
        <v>0</v>
      </c>
      <c r="BM85" s="171"/>
      <c r="BN85" s="68">
        <f t="shared" si="369"/>
        <v>0</v>
      </c>
      <c r="BO85" s="69">
        <f t="shared" si="370"/>
        <v>0</v>
      </c>
      <c r="BP85" s="70" t="s">
        <v>174</v>
      </c>
      <c r="BQ85" s="71" t="s">
        <v>175</v>
      </c>
      <c r="BR85" s="86">
        <v>18.96</v>
      </c>
      <c r="BS85" s="85">
        <v>21.31</v>
      </c>
      <c r="BT85" s="174" t="s">
        <v>946</v>
      </c>
      <c r="BU85" s="68">
        <f t="shared" ref="BU85:BU86" si="403">IFERROR(BR85/AV85,0)</f>
        <v>0.18960000000000002</v>
      </c>
      <c r="BV85" s="69">
        <f>+IF(BW85="SI",IFERROR((IF(BW85="SI",BS85,0)/AV85),"REVISAR"),0)</f>
        <v>0.21309999999999998</v>
      </c>
      <c r="BW85" s="287" t="s">
        <v>186</v>
      </c>
      <c r="BX85" s="71" t="s">
        <v>175</v>
      </c>
      <c r="BY85" s="86">
        <f t="shared" si="372"/>
        <v>18.96</v>
      </c>
      <c r="BZ85" s="75">
        <f t="shared" si="373"/>
        <v>18.96</v>
      </c>
      <c r="CA85" s="71"/>
      <c r="CB85" s="68">
        <f t="shared" si="374"/>
        <v>0.18960000000000002</v>
      </c>
      <c r="CC85" s="69">
        <f t="shared" ref="CC85:CC86" si="404">+IF(CD85="SI",IFERROR((IF(CD85="SI",BZ85,0)/AV85),"REVISAR"),0)</f>
        <v>0</v>
      </c>
      <c r="CD85" s="70" t="s">
        <v>174</v>
      </c>
      <c r="CE85" s="71" t="s">
        <v>175</v>
      </c>
      <c r="CF85" s="86">
        <f t="shared" si="376"/>
        <v>18.96</v>
      </c>
      <c r="CG85" s="75">
        <f t="shared" si="377"/>
        <v>0</v>
      </c>
      <c r="CH85" s="71"/>
      <c r="CI85" s="68">
        <f t="shared" si="378"/>
        <v>0.18960000000000002</v>
      </c>
      <c r="CJ85" s="69">
        <f t="shared" si="379"/>
        <v>0</v>
      </c>
      <c r="CK85" s="70" t="s">
        <v>174</v>
      </c>
      <c r="CL85" s="71" t="s">
        <v>175</v>
      </c>
      <c r="CM85" s="86">
        <v>41.82</v>
      </c>
      <c r="CN85" s="71"/>
      <c r="CO85" s="71"/>
      <c r="CP85" s="68">
        <f t="shared" si="380"/>
        <v>0.41820000000000002</v>
      </c>
      <c r="CQ85" s="69">
        <f t="shared" si="381"/>
        <v>0</v>
      </c>
      <c r="CR85" s="70" t="s">
        <v>174</v>
      </c>
      <c r="CS85" s="71" t="s">
        <v>175</v>
      </c>
      <c r="CT85" s="86">
        <f t="shared" si="382"/>
        <v>41.82</v>
      </c>
      <c r="CU85" s="75">
        <f t="shared" si="383"/>
        <v>0</v>
      </c>
      <c r="CV85" s="71"/>
      <c r="CW85" s="68">
        <f t="shared" si="384"/>
        <v>0.41820000000000002</v>
      </c>
      <c r="CX85" s="69">
        <f t="shared" si="385"/>
        <v>0</v>
      </c>
      <c r="CY85" s="70" t="s">
        <v>174</v>
      </c>
      <c r="CZ85" s="71" t="s">
        <v>175</v>
      </c>
      <c r="DA85" s="77">
        <f t="shared" si="386"/>
        <v>41.82</v>
      </c>
      <c r="DB85" s="75">
        <f t="shared" si="387"/>
        <v>0</v>
      </c>
      <c r="DC85" s="71"/>
      <c r="DD85" s="68">
        <f t="shared" si="388"/>
        <v>0.41820000000000002</v>
      </c>
      <c r="DE85" s="69">
        <f t="shared" si="389"/>
        <v>0</v>
      </c>
      <c r="DF85" s="70" t="s">
        <v>174</v>
      </c>
      <c r="DG85" s="71" t="s">
        <v>175</v>
      </c>
      <c r="DH85" s="77">
        <v>72.02</v>
      </c>
      <c r="DI85" s="71"/>
      <c r="DJ85" s="71"/>
      <c r="DK85" s="68">
        <f t="shared" si="390"/>
        <v>0.72019999999999995</v>
      </c>
      <c r="DL85" s="69">
        <f t="shared" si="391"/>
        <v>0</v>
      </c>
      <c r="DM85" s="70" t="s">
        <v>174</v>
      </c>
      <c r="DN85" s="71" t="s">
        <v>175</v>
      </c>
      <c r="DO85" s="77">
        <f t="shared" si="392"/>
        <v>72.02</v>
      </c>
      <c r="DP85" s="75">
        <f t="shared" si="393"/>
        <v>0</v>
      </c>
      <c r="DQ85" s="71"/>
      <c r="DR85" s="68">
        <f t="shared" si="394"/>
        <v>0.72019999999999995</v>
      </c>
      <c r="DS85" s="69">
        <f t="shared" si="395"/>
        <v>0</v>
      </c>
      <c r="DT85" s="70" t="s">
        <v>174</v>
      </c>
      <c r="DU85" s="71" t="s">
        <v>175</v>
      </c>
      <c r="DV85" s="77">
        <f t="shared" si="396"/>
        <v>72.02</v>
      </c>
      <c r="DW85" s="75">
        <f t="shared" si="397"/>
        <v>0</v>
      </c>
      <c r="DX85" s="71"/>
      <c r="DY85" s="68">
        <f t="shared" si="398"/>
        <v>0.72019999999999995</v>
      </c>
      <c r="DZ85" s="69">
        <f t="shared" si="399"/>
        <v>0</v>
      </c>
      <c r="EA85" s="70" t="s">
        <v>174</v>
      </c>
      <c r="EB85" s="71" t="s">
        <v>175</v>
      </c>
      <c r="EC85" s="77">
        <f t="shared" si="400"/>
        <v>100</v>
      </c>
      <c r="ED85" s="71"/>
      <c r="EE85" s="71"/>
      <c r="EF85" s="68">
        <f t="shared" si="401"/>
        <v>1</v>
      </c>
      <c r="EG85" s="69">
        <f t="shared" si="402"/>
        <v>0</v>
      </c>
      <c r="EH85" s="70" t="s">
        <v>174</v>
      </c>
      <c r="EI85" s="71" t="s">
        <v>175</v>
      </c>
      <c r="EJ85" s="78"/>
      <c r="EK85" s="78">
        <v>2024</v>
      </c>
      <c r="EL85" s="79" t="str">
        <f>+VLOOKUP(C85,[1]Listas_desplega!$AI$22:$AJ$44,2,0)</f>
        <v>SG</v>
      </c>
      <c r="EM85" s="79" t="str">
        <f>+VLOOKUP(I85,[1]Listas_desplega!$BY$2:$BZ$7,2,0)</f>
        <v>T_2</v>
      </c>
      <c r="EN85" s="79" t="str">
        <f>+VLOOKUP(J85,[1]Listas_desplega!$BY$10:$BZ$23,2,0)</f>
        <v>T_2_C_1</v>
      </c>
      <c r="EO85" s="79" t="str">
        <f>+VLOOKUP(K85,[1]Listas_desplega!$BY$27:$BZ$54,2,0)</f>
        <v>T_2_C_1_ET_1</v>
      </c>
      <c r="EP85" s="79" t="str">
        <f>+VLOOKUP(L85,[1]Listas_desplega!$BY$57:$BZ$105,2,0)</f>
        <v>T_2_C_1_ET_1_CPT_1</v>
      </c>
      <c r="EQ85" s="80" t="str">
        <f>+VLOOKUP(M85,[1]Listas_desplega!$J$2:$K$11,2,FALSE)</f>
        <v>Eje_E_7</v>
      </c>
      <c r="ER85" s="80"/>
    </row>
    <row r="86" spans="1:148" s="81" customFormat="1" x14ac:dyDescent="0.25">
      <c r="A86" s="51" t="str">
        <f t="shared" si="329"/>
        <v>81_TRANSVERSALES_2024</v>
      </c>
      <c r="B86" s="52" t="s">
        <v>756</v>
      </c>
      <c r="C86" s="53" t="s">
        <v>893</v>
      </c>
      <c r="D86" s="53" t="s">
        <v>940</v>
      </c>
      <c r="E86" s="54" t="s">
        <v>154</v>
      </c>
      <c r="F86" s="54" t="s">
        <v>760</v>
      </c>
      <c r="G86" s="54" t="s">
        <v>941</v>
      </c>
      <c r="H86" s="90" t="s">
        <v>175</v>
      </c>
      <c r="I86" s="54" t="s">
        <v>457</v>
      </c>
      <c r="J86" s="54" t="s">
        <v>458</v>
      </c>
      <c r="K86" s="54" t="s">
        <v>459</v>
      </c>
      <c r="L86" s="54" t="s">
        <v>947</v>
      </c>
      <c r="M86" s="52" t="s">
        <v>763</v>
      </c>
      <c r="N86" s="56" t="s">
        <v>896</v>
      </c>
      <c r="O86" s="60">
        <v>81</v>
      </c>
      <c r="P86" s="90" t="s">
        <v>948</v>
      </c>
      <c r="Q86" s="58" t="s">
        <v>386</v>
      </c>
      <c r="R86" s="61" t="s">
        <v>387</v>
      </c>
      <c r="S86" s="90" t="s">
        <v>949</v>
      </c>
      <c r="T86" s="60" t="s">
        <v>181</v>
      </c>
      <c r="U86" s="57" t="s">
        <v>182</v>
      </c>
      <c r="V86" s="57">
        <v>0</v>
      </c>
      <c r="W86" s="90" t="s">
        <v>950</v>
      </c>
      <c r="X86" s="57" t="s">
        <v>171</v>
      </c>
      <c r="Y86" s="52"/>
      <c r="Z86" s="61"/>
      <c r="AA86" s="61"/>
      <c r="AB86" s="61"/>
      <c r="AC86" s="61"/>
      <c r="AD86" s="61"/>
      <c r="AE86" s="61"/>
      <c r="AF86" s="61"/>
      <c r="AG86" s="61"/>
      <c r="AH86" s="60"/>
      <c r="AI86" s="60"/>
      <c r="AJ86" s="60"/>
      <c r="AK86" s="60"/>
      <c r="AL86" s="60"/>
      <c r="AM86" s="60"/>
      <c r="AN86" s="60"/>
      <c r="AO86" s="60"/>
      <c r="AP86" s="60"/>
      <c r="AQ86" s="60"/>
      <c r="AR86" s="62"/>
      <c r="AS86" s="60"/>
      <c r="AT86" s="247">
        <v>0</v>
      </c>
      <c r="AU86" s="248">
        <v>0</v>
      </c>
      <c r="AV86" s="247">
        <v>4</v>
      </c>
      <c r="AW86" s="247">
        <v>4</v>
      </c>
      <c r="AX86" s="247">
        <v>4</v>
      </c>
      <c r="AY86" s="247">
        <v>4</v>
      </c>
      <c r="AZ86" s="176"/>
      <c r="BA86" s="176"/>
      <c r="BB86" s="176"/>
      <c r="BC86" s="178"/>
      <c r="BD86" s="177">
        <v>0</v>
      </c>
      <c r="BE86" s="170">
        <v>0</v>
      </c>
      <c r="BF86" s="171"/>
      <c r="BG86" s="68">
        <f t="shared" si="367"/>
        <v>0</v>
      </c>
      <c r="BH86" s="69">
        <f t="shared" si="368"/>
        <v>0</v>
      </c>
      <c r="BI86" s="70" t="s">
        <v>174</v>
      </c>
      <c r="BJ86" s="71" t="s">
        <v>175</v>
      </c>
      <c r="BK86" s="86">
        <v>0</v>
      </c>
      <c r="BL86" s="170">
        <v>0</v>
      </c>
      <c r="BM86" s="171"/>
      <c r="BN86" s="68">
        <f t="shared" si="369"/>
        <v>0</v>
      </c>
      <c r="BO86" s="69">
        <f t="shared" si="370"/>
        <v>0</v>
      </c>
      <c r="BP86" s="70" t="s">
        <v>174</v>
      </c>
      <c r="BQ86" s="71" t="s">
        <v>175</v>
      </c>
      <c r="BR86" s="86">
        <v>1</v>
      </c>
      <c r="BS86" s="85">
        <v>1</v>
      </c>
      <c r="BT86" s="174" t="s">
        <v>951</v>
      </c>
      <c r="BU86" s="68">
        <f t="shared" si="403"/>
        <v>0.25</v>
      </c>
      <c r="BV86" s="69">
        <f>+IF(BW86="SI",IFERROR((IF(BW86="SI",BS86,0)/AV86),"REVISAR"),0)</f>
        <v>0.25</v>
      </c>
      <c r="BW86" s="287" t="s">
        <v>186</v>
      </c>
      <c r="BX86" s="71" t="s">
        <v>175</v>
      </c>
      <c r="BY86" s="86">
        <f t="shared" si="372"/>
        <v>1</v>
      </c>
      <c r="BZ86" s="75">
        <f t="shared" si="373"/>
        <v>1</v>
      </c>
      <c r="CA86" s="71"/>
      <c r="CB86" s="68">
        <f t="shared" si="374"/>
        <v>0.25</v>
      </c>
      <c r="CC86" s="69">
        <f t="shared" si="404"/>
        <v>0</v>
      </c>
      <c r="CD86" s="70" t="s">
        <v>174</v>
      </c>
      <c r="CE86" s="71" t="s">
        <v>175</v>
      </c>
      <c r="CF86" s="86">
        <f t="shared" si="376"/>
        <v>1</v>
      </c>
      <c r="CG86" s="75">
        <f t="shared" si="377"/>
        <v>0</v>
      </c>
      <c r="CH86" s="71"/>
      <c r="CI86" s="68">
        <f t="shared" si="378"/>
        <v>0.25</v>
      </c>
      <c r="CJ86" s="69">
        <f t="shared" si="379"/>
        <v>0</v>
      </c>
      <c r="CK86" s="70" t="s">
        <v>174</v>
      </c>
      <c r="CL86" s="71" t="s">
        <v>175</v>
      </c>
      <c r="CM86" s="86">
        <v>2</v>
      </c>
      <c r="CN86" s="71"/>
      <c r="CO86" s="71"/>
      <c r="CP86" s="68">
        <f t="shared" si="380"/>
        <v>0.5</v>
      </c>
      <c r="CQ86" s="69">
        <f t="shared" si="381"/>
        <v>0</v>
      </c>
      <c r="CR86" s="70" t="s">
        <v>174</v>
      </c>
      <c r="CS86" s="71" t="s">
        <v>175</v>
      </c>
      <c r="CT86" s="86">
        <f t="shared" si="382"/>
        <v>2</v>
      </c>
      <c r="CU86" s="75">
        <f t="shared" si="383"/>
        <v>0</v>
      </c>
      <c r="CV86" s="71"/>
      <c r="CW86" s="68">
        <f t="shared" si="384"/>
        <v>0.5</v>
      </c>
      <c r="CX86" s="69">
        <f t="shared" si="385"/>
        <v>0</v>
      </c>
      <c r="CY86" s="70" t="s">
        <v>174</v>
      </c>
      <c r="CZ86" s="71" t="s">
        <v>175</v>
      </c>
      <c r="DA86" s="77">
        <f t="shared" si="386"/>
        <v>2</v>
      </c>
      <c r="DB86" s="75">
        <f t="shared" si="387"/>
        <v>0</v>
      </c>
      <c r="DC86" s="71"/>
      <c r="DD86" s="68">
        <f t="shared" si="388"/>
        <v>0.5</v>
      </c>
      <c r="DE86" s="69">
        <f t="shared" si="389"/>
        <v>0</v>
      </c>
      <c r="DF86" s="70" t="s">
        <v>174</v>
      </c>
      <c r="DG86" s="71" t="s">
        <v>175</v>
      </c>
      <c r="DH86" s="77">
        <v>3</v>
      </c>
      <c r="DI86" s="71"/>
      <c r="DJ86" s="71"/>
      <c r="DK86" s="68">
        <f t="shared" si="390"/>
        <v>0.75</v>
      </c>
      <c r="DL86" s="69">
        <f t="shared" si="391"/>
        <v>0</v>
      </c>
      <c r="DM86" s="70" t="s">
        <v>174</v>
      </c>
      <c r="DN86" s="71" t="s">
        <v>175</v>
      </c>
      <c r="DO86" s="77">
        <f t="shared" si="392"/>
        <v>3</v>
      </c>
      <c r="DP86" s="75">
        <f t="shared" si="393"/>
        <v>0</v>
      </c>
      <c r="DQ86" s="71"/>
      <c r="DR86" s="68">
        <f t="shared" si="394"/>
        <v>0.75</v>
      </c>
      <c r="DS86" s="69">
        <f t="shared" si="395"/>
        <v>0</v>
      </c>
      <c r="DT86" s="70" t="s">
        <v>174</v>
      </c>
      <c r="DU86" s="71" t="s">
        <v>175</v>
      </c>
      <c r="DV86" s="77">
        <f t="shared" si="396"/>
        <v>3</v>
      </c>
      <c r="DW86" s="75">
        <f t="shared" si="397"/>
        <v>0</v>
      </c>
      <c r="DX86" s="71"/>
      <c r="DY86" s="68">
        <f t="shared" si="398"/>
        <v>0.75</v>
      </c>
      <c r="DZ86" s="69">
        <f t="shared" si="399"/>
        <v>0</v>
      </c>
      <c r="EA86" s="70" t="s">
        <v>174</v>
      </c>
      <c r="EB86" s="71" t="s">
        <v>175</v>
      </c>
      <c r="EC86" s="77">
        <f t="shared" si="400"/>
        <v>4</v>
      </c>
      <c r="ED86" s="71"/>
      <c r="EE86" s="71"/>
      <c r="EF86" s="68">
        <f t="shared" si="401"/>
        <v>1</v>
      </c>
      <c r="EG86" s="69">
        <f t="shared" si="402"/>
        <v>0</v>
      </c>
      <c r="EH86" s="70" t="s">
        <v>174</v>
      </c>
      <c r="EI86" s="71" t="s">
        <v>175</v>
      </c>
      <c r="EJ86" s="78"/>
      <c r="EK86" s="78">
        <v>2024</v>
      </c>
      <c r="EL86" s="79" t="str">
        <f>+VLOOKUP(C86,[1]Listas_desplega!$AI$22:$AJ$44,2,0)</f>
        <v>SG</v>
      </c>
      <c r="EM86" s="79" t="str">
        <f>+VLOOKUP(I86,[1]Listas_desplega!$BY$2:$BZ$7,2,0)</f>
        <v>T_5</v>
      </c>
      <c r="EN86" s="79" t="str">
        <f>+VLOOKUP(J86,[1]Listas_desplega!$BY$10:$BZ$23,2,0)</f>
        <v>T_5_C_1</v>
      </c>
      <c r="EO86" s="79" t="str">
        <f>+VLOOKUP(K86,[1]Listas_desplega!$BY$27:$BZ$54,2,0)</f>
        <v>T_5_C_1_ET_1</v>
      </c>
      <c r="EP86" s="79" t="str">
        <f>+VLOOKUP(L86,[1]Listas_desplega!$BY$57:$BZ$105,2,0)</f>
        <v>T_5_C_1_ET_1_CPT_1</v>
      </c>
      <c r="EQ86" s="80" t="str">
        <f>+VLOOKUP(M86,[1]Listas_desplega!$J$2:$K$11,2,FALSE)</f>
        <v>Eje_E_9</v>
      </c>
      <c r="ER86" s="80"/>
    </row>
    <row r="87" spans="1:148" s="81" customFormat="1" x14ac:dyDescent="0.25">
      <c r="A87" s="106" t="str">
        <f t="shared" si="329"/>
        <v>107_TRANSVERSALES_2024</v>
      </c>
      <c r="B87" s="54" t="s">
        <v>756</v>
      </c>
      <c r="C87" s="90" t="s">
        <v>893</v>
      </c>
      <c r="D87" s="90" t="s">
        <v>973</v>
      </c>
      <c r="E87" s="54" t="s">
        <v>154</v>
      </c>
      <c r="F87" s="54" t="s">
        <v>155</v>
      </c>
      <c r="G87" s="54" t="s">
        <v>985</v>
      </c>
      <c r="H87" s="90" t="s">
        <v>175</v>
      </c>
      <c r="I87" s="54" t="s">
        <v>457</v>
      </c>
      <c r="J87" s="54" t="s">
        <v>458</v>
      </c>
      <c r="K87" s="54" t="s">
        <v>459</v>
      </c>
      <c r="L87" s="54" t="s">
        <v>800</v>
      </c>
      <c r="M87" s="54" t="s">
        <v>763</v>
      </c>
      <c r="N87" s="56" t="s">
        <v>986</v>
      </c>
      <c r="O87" s="60">
        <v>107</v>
      </c>
      <c r="P87" s="293" t="s">
        <v>987</v>
      </c>
      <c r="Q87" s="60" t="s">
        <v>386</v>
      </c>
      <c r="R87" s="57" t="s">
        <v>496</v>
      </c>
      <c r="S87" s="293" t="s">
        <v>988</v>
      </c>
      <c r="T87" s="60" t="s">
        <v>181</v>
      </c>
      <c r="U87" s="294" t="s">
        <v>435</v>
      </c>
      <c r="V87" s="294">
        <v>0</v>
      </c>
      <c r="W87" s="293" t="s">
        <v>989</v>
      </c>
      <c r="X87" s="60" t="s">
        <v>171</v>
      </c>
      <c r="Y87" s="54"/>
      <c r="Z87" s="60"/>
      <c r="AA87" s="60"/>
      <c r="AB87" s="60"/>
      <c r="AC87" s="60"/>
      <c r="AD87" s="60"/>
      <c r="AE87" s="60"/>
      <c r="AF87" s="60"/>
      <c r="AG87" s="60"/>
      <c r="AH87" s="60"/>
      <c r="AI87" s="60"/>
      <c r="AJ87" s="60"/>
      <c r="AK87" s="60"/>
      <c r="AL87" s="60"/>
      <c r="AM87" s="60"/>
      <c r="AN87" s="60"/>
      <c r="AO87" s="60"/>
      <c r="AP87" s="60"/>
      <c r="AQ87" s="60"/>
      <c r="AR87" s="62"/>
      <c r="AS87" s="60"/>
      <c r="AT87" s="176">
        <v>100</v>
      </c>
      <c r="AU87" s="295">
        <v>100</v>
      </c>
      <c r="AV87" s="296">
        <v>100</v>
      </c>
      <c r="AW87" s="296">
        <v>100</v>
      </c>
      <c r="AX87" s="296">
        <v>100</v>
      </c>
      <c r="AY87" s="295">
        <v>100</v>
      </c>
      <c r="AZ87" s="296"/>
      <c r="BA87" s="296"/>
      <c r="BB87" s="296"/>
      <c r="BC87" s="296"/>
      <c r="BD87" s="77">
        <v>0</v>
      </c>
      <c r="BE87" s="136">
        <v>0</v>
      </c>
      <c r="BF87" s="67" t="s">
        <v>990</v>
      </c>
      <c r="BG87" s="68">
        <f t="shared" ref="BG87" si="405">IFERROR(BD87/AV87,0)</f>
        <v>0</v>
      </c>
      <c r="BH87" s="111">
        <f t="shared" ref="BH87" si="406">+IF(BI87="SI",IFERROR((IF(BI87="SI",BE87,0)/AV87),"REVISAR"),0)</f>
        <v>0</v>
      </c>
      <c r="BI87" s="70" t="s">
        <v>186</v>
      </c>
      <c r="BJ87" s="174" t="s">
        <v>991</v>
      </c>
      <c r="BK87" s="86">
        <v>6</v>
      </c>
      <c r="BL87" s="71">
        <v>6</v>
      </c>
      <c r="BM87" s="174" t="s">
        <v>992</v>
      </c>
      <c r="BN87" s="68">
        <f t="shared" ref="BN87" si="407">+IFERROR(BK87/AV87,0)</f>
        <v>0.06</v>
      </c>
      <c r="BO87" s="111">
        <f t="shared" ref="BO87" si="408">+IF(BP87="SI",IFERROR((IF(BP87="SI",BL87,0)/AV87),"REVISAR"),0)</f>
        <v>0.06</v>
      </c>
      <c r="BP87" s="70" t="s">
        <v>186</v>
      </c>
      <c r="BQ87" s="174" t="s">
        <v>993</v>
      </c>
      <c r="BR87" s="148">
        <v>14</v>
      </c>
      <c r="BS87" s="71">
        <v>14.94</v>
      </c>
      <c r="BT87" s="71" t="s">
        <v>994</v>
      </c>
      <c r="BU87" s="68">
        <f t="shared" ref="BU87" si="409">IFERROR(BR87/AV87,0)</f>
        <v>0.14000000000000001</v>
      </c>
      <c r="BV87" s="111">
        <f t="shared" ref="BV87" si="410">+IF(BW87="SI",IFERROR((IF(BW87="SI",BS87,0)/AV87),"REVISAR"),0)</f>
        <v>0.14940000000000001</v>
      </c>
      <c r="BW87" s="287" t="s">
        <v>186</v>
      </c>
      <c r="BX87" s="174" t="s">
        <v>995</v>
      </c>
      <c r="BY87" s="86">
        <v>26</v>
      </c>
      <c r="BZ87" s="71"/>
      <c r="CA87" s="71"/>
      <c r="CB87" s="68">
        <f t="shared" ref="CB87" si="411">IFERROR(BY87/$AV87,0)</f>
        <v>0.26</v>
      </c>
      <c r="CC87" s="111">
        <f t="shared" ref="CC87" si="412">+IF(CD87="SI",IFERROR((IF(CD87="SI",BZ87,0)/AV87),"REVISAR"),0)</f>
        <v>0</v>
      </c>
      <c r="CD87" s="70" t="s">
        <v>174</v>
      </c>
      <c r="CE87" s="71" t="s">
        <v>175</v>
      </c>
      <c r="CF87" s="86">
        <v>38</v>
      </c>
      <c r="CG87" s="71"/>
      <c r="CH87" s="71"/>
      <c r="CI87" s="68">
        <f t="shared" ref="CI87" si="413">IFERROR(CF87/$AV87,0)</f>
        <v>0.38</v>
      </c>
      <c r="CJ87" s="111">
        <f t="shared" ref="CJ87" si="414">+IF(CK87="SI",IFERROR((IF(CK87="SI",CG87,0)/AV87),"REVISAR"),0)</f>
        <v>0</v>
      </c>
      <c r="CK87" s="70" t="s">
        <v>174</v>
      </c>
      <c r="CL87" s="71" t="s">
        <v>175</v>
      </c>
      <c r="CM87" s="86">
        <v>49</v>
      </c>
      <c r="CN87" s="71"/>
      <c r="CO87" s="71"/>
      <c r="CP87" s="68">
        <f t="shared" ref="CP87" si="415">IFERROR(CM87/$AV87,0)</f>
        <v>0.49</v>
      </c>
      <c r="CQ87" s="111">
        <f t="shared" ref="CQ87" si="416">+IF(CR87="SI",IFERROR((IF(CR87="SI",CN87,0)/AV87),"REVISAR"),0)</f>
        <v>0</v>
      </c>
      <c r="CR87" s="70" t="s">
        <v>174</v>
      </c>
      <c r="CS87" s="71" t="s">
        <v>175</v>
      </c>
      <c r="CT87" s="98">
        <v>61</v>
      </c>
      <c r="CU87" s="71"/>
      <c r="CV87" s="71"/>
      <c r="CW87" s="68">
        <f t="shared" ref="CW87" si="417">IFERROR(CT87/$AV87,0)</f>
        <v>0.61</v>
      </c>
      <c r="CX87" s="111">
        <f t="shared" ref="CX87" si="418">+IF(CY87="SI",IFERROR((IF(CY87="SI",CU87,0)/AV87),"REVISAR"),0)</f>
        <v>0</v>
      </c>
      <c r="CY87" s="70" t="s">
        <v>174</v>
      </c>
      <c r="CZ87" s="71" t="s">
        <v>175</v>
      </c>
      <c r="DA87" s="98">
        <v>72</v>
      </c>
      <c r="DB87" s="71"/>
      <c r="DC87" s="71"/>
      <c r="DD87" s="68">
        <f t="shared" ref="DD87" si="419">IFERROR(DA87/$AV87,0)</f>
        <v>0.72</v>
      </c>
      <c r="DE87" s="111">
        <f t="shared" ref="DE87" si="420">+IF(DF87="SI",IFERROR((IF(DF87="SI",DB87,0)/AV87),"REVISAR"),0)</f>
        <v>0</v>
      </c>
      <c r="DF87" s="70" t="s">
        <v>174</v>
      </c>
      <c r="DG87" s="71" t="s">
        <v>175</v>
      </c>
      <c r="DH87" s="77">
        <v>83</v>
      </c>
      <c r="DI87" s="71"/>
      <c r="DJ87" s="71"/>
      <c r="DK87" s="68">
        <f t="shared" ref="DK87" si="421">IFERROR(DH87/$AV87,0)</f>
        <v>0.83</v>
      </c>
      <c r="DL87" s="111">
        <f t="shared" ref="DL87" si="422">+IF(DM87="SI",IFERROR((IF(DM87="SI",DI87,0)/AV87),"REVISAR"),0)</f>
        <v>0</v>
      </c>
      <c r="DM87" s="70" t="s">
        <v>174</v>
      </c>
      <c r="DN87" s="71" t="s">
        <v>175</v>
      </c>
      <c r="DO87" s="77">
        <v>93</v>
      </c>
      <c r="DP87" s="71"/>
      <c r="DQ87" s="71"/>
      <c r="DR87" s="68">
        <f t="shared" ref="DR87" si="423">IFERROR(DO87/$AV87,0)</f>
        <v>0.93</v>
      </c>
      <c r="DS87" s="111">
        <f t="shared" ref="DS87" si="424">+IF(DT87="SI",IFERROR((IF(DT87="SI",DP87,0)/AV87),"REVISAR"),0)</f>
        <v>0</v>
      </c>
      <c r="DT87" s="70" t="s">
        <v>174</v>
      </c>
      <c r="DU87" s="71" t="s">
        <v>175</v>
      </c>
      <c r="DV87" s="77">
        <v>100</v>
      </c>
      <c r="DW87" s="71"/>
      <c r="DX87" s="71"/>
      <c r="DY87" s="68">
        <f t="shared" ref="DY87" si="425">IFERROR(DV87/$AV87,0)</f>
        <v>1</v>
      </c>
      <c r="DZ87" s="111">
        <f t="shared" ref="DZ87" si="426">+IF(EA87="SI",IFERROR((IF(EA87="SI",DW87,0)/AV87),"REVISAR"),0)</f>
        <v>0</v>
      </c>
      <c r="EA87" s="70" t="s">
        <v>174</v>
      </c>
      <c r="EB87" s="71" t="s">
        <v>175</v>
      </c>
      <c r="EC87" s="292">
        <f>+AV87</f>
        <v>100</v>
      </c>
      <c r="ED87" s="71"/>
      <c r="EE87" s="71"/>
      <c r="EF87" s="68">
        <f t="shared" ref="EF87" si="427">IFERROR(EC87/$AV87,0)</f>
        <v>1</v>
      </c>
      <c r="EG87" s="111">
        <f t="shared" ref="EG87" si="428">+IF(EH87="SI",IFERROR((IF(EH87="SI",ED87,0)/AV87),"REVISAR"),0)</f>
        <v>0</v>
      </c>
      <c r="EH87" s="70" t="s">
        <v>174</v>
      </c>
      <c r="EI87" s="71" t="s">
        <v>175</v>
      </c>
      <c r="EJ87" s="80"/>
      <c r="EK87" s="78">
        <v>2024</v>
      </c>
      <c r="EL87" s="79" t="str">
        <f>+VLOOKUP(C87,[1]Listas_desplega!$AI$22:$AJ$44,2,0)</f>
        <v>SG</v>
      </c>
      <c r="EM87" s="79" t="str">
        <f>+VLOOKUP(I87,[1]Listas_desplega!$BY$2:$BZ$7,2,0)</f>
        <v>T_5</v>
      </c>
      <c r="EN87" s="79" t="str">
        <f>+VLOOKUP(J87,[1]Listas_desplega!$BY$10:$BZ$23,2,0)</f>
        <v>T_5_C_1</v>
      </c>
      <c r="EO87" s="79" t="str">
        <f>+VLOOKUP(K87,[1]Listas_desplega!$BY$27:$BZ$54,2,0)</f>
        <v>T_5_C_1_ET_1</v>
      </c>
      <c r="EP87" s="79" t="str">
        <f>+VLOOKUP(L87,[1]Listas_desplega!$BY$57:$BZ$105,2,0)</f>
        <v>T_5_C_1_ET_1_CPT_3</v>
      </c>
      <c r="EQ87" s="80" t="str">
        <f>+VLOOKUP(M87,[1]Listas_desplega!$J$2:$K$11,2,FALSE)</f>
        <v>Eje_E_9</v>
      </c>
      <c r="ER87" s="80"/>
    </row>
    <row r="90" spans="1:148" x14ac:dyDescent="0.25">
      <c r="P90" s="324"/>
    </row>
    <row r="99" spans="9:9" x14ac:dyDescent="0.25">
      <c r="I99" t="s">
        <v>175</v>
      </c>
    </row>
  </sheetData>
  <sheetProtection formatCells="0" formatColumns="0" formatRows="0" insertRows="0" deleteRows="0" sort="0" autoFilter="0" pivotTables="0"/>
  <autoFilter ref="A5:ET87"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87 BP6:BP87 CD6:CD87 CK6:CK87 CR6:CR87 CY6:CY87 DF6:DF87 DM6:DM87 DT6:DT87 EA6:EA87 EH6:EH87 BW6:BW87">
    <cfRule type="cellIs" dxfId="17" priority="4" operator="equal">
      <formula>"Pendiente Validar"</formula>
    </cfRule>
    <cfRule type="cellIs" dxfId="16" priority="5" operator="equal">
      <formula>"NO"</formula>
    </cfRule>
    <cfRule type="cellIs" dxfId="15" priority="6" operator="equal">
      <formula>"SI"</formula>
    </cfRule>
  </conditionalFormatting>
  <dataValidations count="145">
    <dataValidation type="list" allowBlank="1" showInputMessage="1" showErrorMessage="1" sqref="C46" xr:uid="{3B82CA2B-F3C1-41C6-90C2-82E4F1F222CD}">
      <formula1>INDIRECT(EL45)</formula1>
    </dataValidation>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36FE7BB-CD2A-42EC-BAEC-3D838BD47E27}"/>
    <dataValidation allowBlank="1" showInputMessage="1" showErrorMessage="1" promptTitle="Macrometa" prompt="Si el indicador hace parte del reporte de alguna &quot;Macrometa&quot; de Presidencia, seleccione la que corresponda de la lista desplegable." sqref="Y2" xr:uid="{0AB212FE-4B41-4A8F-9CC0-928057E69D1F}"/>
    <dataValidation allowBlank="1" showInputMessage="1" showErrorMessage="1" promptTitle="Medio de verificación" prompt="Documento que soporta el avance cuantitativo del indicador." sqref="W2:W3" xr:uid="{B571837A-873C-4DF9-BEA0-76B979D74183}"/>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EAC369E7-B55B-44E7-8194-1256592BD1DF}"/>
    <dataValidation allowBlank="1" showInputMessage="1" showErrorMessage="1" promptTitle="ID Indicador" prompt="Campo registrado por la OAPF." sqref="O2:O3" xr:uid="{4195E88D-A715-49B7-854B-B120886F7C24}"/>
    <dataValidation allowBlank="1" showInputMessage="1" showErrorMessage="1" promptTitle="Dimensiónn MIPG" prompt="Seleccione de la lista desplegable la dimensión del Modelo Integrado de Planeación y Gestión (MIPG) a la cual se asocia el indicador." sqref="E2:E3" xr:uid="{C9D176F4-9E4A-45AF-A262-7D1FA3EE9FAA}"/>
    <dataValidation allowBlank="1" showInputMessage="1" showErrorMessage="1" promptTitle="CONPES (Número documento)" prompt="Diligencie el número del documento (s) CONPES asociados con el indicador." sqref="AR2:AR3" xr:uid="{04C4257B-F08F-4713-AF5B-FB11FA380E0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6BD403B2-F04D-444B-8F22-F916276A72AA}"/>
    <dataValidation allowBlank="1" showInputMessage="1" showErrorMessage="1" promptTitle="Derechos Humanos" prompt="Marque con &quot;X&quot; si el indicador se relaciona con algún componente del Plan Nacional de Educación en Derechos Humanos (PLANEDH)" sqref="AP2:AP3" xr:uid="{13E7465B-BDEC-47E3-B5BC-C9D593CD689C}"/>
    <dataValidation allowBlank="1" showInputMessage="1" showErrorMessage="1" promptTitle="Iniciativas PPI" prompt="Marque con &quot;X&quot; si el indicador está asociado al cumplimiento de iniciativas planteadas en el Plan Plurianual de Inversión para 2024." sqref="AO2:AO3" xr:uid="{1E2035AF-6C26-4A18-89B1-E804B3039A4F}"/>
    <dataValidation allowBlank="1" showInputMessage="1" showErrorMessage="1" promptTitle="Discapacidad" prompt="Marque con &quot;X&quot; si el indicador responde a un compromiso del MEN en desarrollo de la Política de Discapacidad." sqref="AL2:AL3" xr:uid="{318BF82D-5A6F-4261-A250-BBA6306F5966}"/>
    <dataValidation allowBlank="1" showInputMessage="1" showErrorMessage="1" promptTitle="Víctimas" prompt="Marque con &quot;X&quot; si el indicador responde a un compromiso adquirido por el MEN en desarrollo de la Política de Víctimas." sqref="AJ2:AJ3" xr:uid="{31A3488D-7E67-412D-9B52-F5F5F7A45292}"/>
    <dataValidation allowBlank="1" showInputMessage="1" showErrorMessage="1" promptTitle="Equidad de la Mujer" prompt="Marque con &quot;X&quot; si el indicador responde la política de Equidad de la Mujer." sqref="AH2:AH3" xr:uid="{69FBB7F4-DA89-452F-BEA9-61CD3B95CF75}"/>
    <dataValidation allowBlank="1" showInputMessage="1" showErrorMessage="1" promptTitle="Otras mesas" prompt="Diligencie el nombre de otra instancia con Grupos Étnicos - Indígenas con compromisos asociados al indicador." sqref="AE3" xr:uid="{526037A1-71E6-4A7F-AE11-367262754E01}"/>
    <dataValidation allowBlank="1" showInputMessage="1" showErrorMessage="1" promptTitle="Periodicidad" prompt="Corresponde a la temporalidad con la cual se reporta el avance cuantitativo del indicador." sqref="U2:U3" xr:uid="{0BC1D17E-EC65-4500-A2B2-E62202330DF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94AB049-B03B-41B8-AE9F-78C26D6D73CE}"/>
    <dataValidation allowBlank="1" showInputMessage="1" showErrorMessage="1" promptTitle="Dias de rezago" prompt="Cantidad de días que se requiere para procesar la información y emitir el dato de avance cuantitativo después del cierre del periodo. " sqref="V2:V3" xr:uid="{C4ACCF44-6E7F-4B54-B121-D90215811561}"/>
    <dataValidation allowBlank="1" showInputMessage="1" showErrorMessage="1" promptTitle="Unidad de medida" prompt="Parámetro de referencia para determina la magnitud del indicador (Ej: número, porcentaje,...)" sqref="T2:T3" xr:uid="{604878F3-24D5-4654-819B-DF536B25F901}"/>
    <dataValidation allowBlank="1" showInputMessage="1" showErrorMessage="1" promptTitle="Tipo de acumulación" prompt="Seleccione de la lista desplegable el tipo de acumulación:_x000a__x000a_• Mantenimiento (stock)_x000a_• Flujo _x000a_• Acumulado_x000a_• Capacidad_x000a_• Reducción" sqref="R2:R3" xr:uid="{B2261C0E-7C55-4D09-A4FE-0C4DC3209523}"/>
    <dataValidation allowBlank="1" showInputMessage="1" showErrorMessage="1" promptTitle="Fórmula de cálculo" prompt="Es la representación matemática del cálculo a realizar para obtener el dato de avance cuantitativo del indicador." sqref="S2:S3" xr:uid="{3ABFFDEC-81E4-49E5-870C-38D0C2780111}"/>
    <dataValidation allowBlank="1" showInputMessage="1" showErrorMessage="1" promptTitle="Estrategia" prompt="Registre la estrategia que permitirá alcanzar el eje estratégico. Debe coincidir con la hoja de acciones._x000a_" sqref="N2:N3" xr:uid="{B86AB126-354F-48B7-BCAE-DED7D27525EE}"/>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C005778B-AC8A-4092-B57F-E18017A3E4A8}"/>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C3A73524-7FD1-4ED3-A89F-98F6F82C9971}"/>
    <dataValidation allowBlank="1" showInputMessage="1" showErrorMessage="1" promptTitle="Catalizador PND" prompt="Seleccione de la lista desplegable el catalizador de la transformación PND al cual se asocia el indicador. " sqref="K2:K3" xr:uid="{AC0AFBFA-D0BF-4624-9987-5834CEA91FA4}"/>
    <dataValidation allowBlank="1" showInputMessage="1" showErrorMessage="1" promptTitle="Transformación PND" prompt="Seleccione de la lista desplegable la transformación del Plan Nacional de Desarrollo (PND) a la cual se asocia el indicador." sqref="I2:I3" xr:uid="{91303829-CA1D-4FE1-8F18-F8AE85AA9610}"/>
    <dataValidation allowBlank="1" showInputMessage="1" showErrorMessage="1" promptTitle="Meta ODS" prompt="Seleccione de la lista desplegable la meta del Objetivo de Desarrollo Sostenible (ODS) al cual se asocia el indicador." sqref="H2:H3" xr:uid="{EA81A042-6469-40DD-8CF9-87FBA3622500}"/>
    <dataValidation allowBlank="1" showInputMessage="1" showErrorMessage="1" promptTitle="Objetivo SIG" prompt="Seleccione de la lista desplegable el objetivo del Sistema Integrado de Gestión (SIG) al cual se asocia el indicador." sqref="F2:F3" xr:uid="{B9A3B281-D0E4-4640-9A95-B4C4BABCCDA6}"/>
    <dataValidation allowBlank="1" showInputMessage="1" showErrorMessage="1" promptTitle="Dependencia" prompt="Seleccione de la lista desplegable la dependencia responsable del indicador." sqref="D2:D3" xr:uid="{DA08A2EF-DAEE-4060-AF78-4202F10D0B95}"/>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FCF478D5-F41E-473E-BE84-CD6F94A29D0E}"/>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FD374E6C-5796-46A0-9999-FF1A2CB8F6F0}"/>
    <dataValidation allowBlank="1" showInputMessage="1" showErrorMessage="1" promptTitle="Otros" prompt="Seleccione de la lista a que otro compromiso responde el indicador formulado._x000a_" sqref="AS2" xr:uid="{AEFC0975-4D93-4915-9A7F-064C734047A0}"/>
    <dataValidation allowBlank="1" showInputMessage="1" showErrorMessage="1" promptTitle="Primer infancia" prompt="Marque con &quot;X&quot; si el indicador se enmarca en alguna de  las categorias de la política de Primera Infancia, Infancia y Adolescencia " sqref="AI2" xr:uid="{9CAC98A9-E9E6-4DF8-ABF7-AF6E09F66A5A}"/>
    <dataValidation allowBlank="1" showInputMessage="1" showErrorMessage="1" promptTitle="Participación Ciudadana" prompt="Marque con &quot;X&quot; si el indicador responde a alguna estrategia o actividad, en el marco de la política de Participación Ciudadana " sqref="AK2" xr:uid="{C00DA8DA-7CD1-4D01-A0CF-87258BE4E892}"/>
    <dataValidation allowBlank="1" showInputMessage="1" showErrorMessage="1" promptTitle="TIC" prompt="Marque con &quot;X&quot; si el indicador se asocia con la política de Tecnologías de la Información y las Comunicaciones" sqref="AM2" xr:uid="{739B4952-3490-42A7-AD2C-6B087AB3E4F1}"/>
    <dataValidation allowBlank="1" showInputMessage="1" showErrorMessage="1" promptTitle="CTeI" prompt="Marque con &quot;X&quot; si el indicador se relaciona con algún componente de la política de Ciencia, Tecnología e Innovación " sqref="AN2:AN3" xr:uid="{0E0D2E01-3214-4FA6-A269-558AD19B77DF}"/>
    <dataValidation allowBlank="1" showInputMessage="1" showErrorMessage="1" promptTitle="Étnicos - Rrom" prompt="Marque con &quot;X&quot; si el indicador responde a un compromiso adquirido por el MEN con una comunidad Rrom" sqref="AG2:AG3" xr:uid="{07A419B8-DAED-4895-BB9A-FC519C9D91C9}"/>
    <dataValidation allowBlank="1" showInputMessage="1" showErrorMessage="1" promptTitle="Étnicos - NARP" prompt="Marque con &quot;X&quot; si el indicador responde a un compromiso adquirido por el MEN con una comunidad Negra, Afrocolombiana, Raizal y Palenquera" sqref="AF2:AF3" xr:uid="{3BDF3F73-697A-4027-9421-774879E7ACAC}"/>
    <dataValidation allowBlank="1" showInputMessage="1" showErrorMessage="1" promptTitle="Proceso SIG" prompt="Seleccione de la lista desplegable el proceso del SIG al cual se asocia el indicador" sqref="G2" xr:uid="{3C91A270-9733-4F9E-BC34-92CE91E7ECC1}"/>
    <dataValidation allowBlank="1" showInputMessage="1" showErrorMessage="1" promptTitle="CRIC" prompt="Registre el número del compromiso adquirido por el MEN con el Consejo Regional Indígena del Cauca que esté asociado al indicador." sqref="AB3" xr:uid="{EF9BD54A-8FE1-4289-B303-FA04142F40E8}"/>
    <dataValidation allowBlank="1" showInputMessage="1" showErrorMessage="1" promptTitle="CRIHU" prompt="Registre el número del compromiso adquirido por el MEN con el Consejo Regional Indígena del Huila que esté asociado al indicador." sqref="AD3" xr:uid="{B1F66EAD-31CB-4CAE-85F4-7C31213A1D2B}"/>
    <dataValidation allowBlank="1" showInputMessage="1" showErrorMessage="1" promptTitle="CRIDEC" prompt="Registre el número del compromiso adquirido por el MEN con el Consejo Regional Indígena de Caldas que esté asociado al indicador._x000a_" sqref="AC3" xr:uid="{6A71EC85-477F-4A30-BA08-396E1A87A0FF}"/>
    <dataValidation allowBlank="1" showInputMessage="1" showErrorMessage="1" promptTitle="MRA" prompt="Registre el número del compromiso adquirido por el MEN en la Mesa Regional Amazónica que esté asociado al indicador." sqref="AA3" xr:uid="{01E472D4-29BB-4063-8DD9-5A2477800AB6}"/>
    <dataValidation allowBlank="1" showInputMessage="1" showErrorMessage="1" promptTitle="MPC" prompt="Registre el número del compromiso adquirido por el MEN en la Mesa Permanente de Concertación indígena que esté asociado al indicador." sqref="Z3" xr:uid="{39F64DA3-16C0-4401-84AF-E3283EA50CDB}"/>
    <dataValidation allowBlank="1" showInputMessage="1" showErrorMessage="1" promptTitle="Meta diciembre" prompt="Diligenciar el valor de la meta programada para la vigencia _x000a_" sqref="EC2" xr:uid="{427237F2-5035-4557-96B4-C27781CC6372}"/>
    <dataValidation allowBlank="1" showInputMessage="1" showErrorMessage="1" promptTitle="Meta noviembre" prompt="Diligenciar el valor de la meta programada para el mes. _x000a_Debe ser registrado de manera acumulada de acuerdo con la periodicidad del indicador  " sqref="DV2" xr:uid="{921AC8E0-B496-4690-AA83-B7D73D19C9F3}"/>
    <dataValidation allowBlank="1" showInputMessage="1" showErrorMessage="1" promptTitle="Meta septiembre" prompt="Diligenciar el valor de la meta programada para el mes. _x000a_Debe ser registrado de manera acumulada de acuerdo con la periodicidad del indicador  " sqref="DH2" xr:uid="{3E2463C0-00C3-4ED8-9E87-B60E84D97620}"/>
    <dataValidation allowBlank="1" showInputMessage="1" showErrorMessage="1" promptTitle="Meta agosto" prompt="Diligenciar el valor de la meta programada para el mes. _x000a_Debe ser registrado de manera acumulada de acuerdo con la periodicidad del indicador  " sqref="DA2" xr:uid="{47A0E79D-E074-4592-A0B3-45F1FB10439E}"/>
    <dataValidation allowBlank="1" showInputMessage="1" showErrorMessage="1" promptTitle="Meta junio" prompt="Diligenciar el valor de la meta programada para el mes. _x000a_Debe ser registrado de manera acumulada de acuerdo con la periodicidad del indicador  " sqref="CM2" xr:uid="{8BE8EA22-C7C3-492A-95F7-4404535FFB0E}"/>
    <dataValidation allowBlank="1" showInputMessage="1" showErrorMessage="1" promptTitle="Meta mayo" prompt="Diligenciar el valor de la meta programada para el mes. _x000a_Debe ser registrado de manera acumulada de acuerdo con la periodicidad del indicador  " sqref="CF2" xr:uid="{A438EE98-0186-47C2-B310-F7B787FA7100}"/>
    <dataValidation allowBlank="1" showInputMessage="1" showErrorMessage="1" promptTitle="Meta abril" prompt="Diligenciar el valor de la meta programada para el mes. _x000a_Debe ser registrado de manera acumulada de acuerdo con la periodicidad del indicador  " sqref="BY2" xr:uid="{82C7DC50-28ED-4C80-8D20-75E2EF9CF131}"/>
    <dataValidation allowBlank="1" showInputMessage="1" showErrorMessage="1" promptTitle="Meta marzo" prompt="Diligenciar el valor de la meta programada para el mes. _x000a_Debe ser registrado de manera acumulada de acuerdo con la periodicidad del indicador  " sqref="BR2" xr:uid="{4AC87937-7E16-4F39-937C-AFDD09C036F7}"/>
    <dataValidation allowBlank="1" showInputMessage="1" showErrorMessage="1" promptTitle="Meta febrero" prompt="Diligenciar el valor de la meta programada para el mes. _x000a_Debe ser registrado de manera acumulada de acuerdo con la periodicidad del indicador  " sqref="BK2:BK3" xr:uid="{56F9E5D6-BE68-4874-A332-0C78FF8D4DF3}"/>
    <dataValidation allowBlank="1" showInputMessage="1" showErrorMessage="1" promptTitle="Meta enero" prompt="Diligenciar el valor de la meta programada para el mes. _x000a_Debe ser registrado de manera acumulada de acuerdo con la periodicidad del indicador  " sqref="BD2" xr:uid="{2F27D886-7B4F-4803-A075-E4DD9C96864F}"/>
    <dataValidation allowBlank="1" showInputMessage="1" showErrorMessage="1" promptTitle="Avance 2025" prompt="Corresponde a la cantidad o resultado alcanzado del indicador para el año 2025" sqref="BB2:BC2" xr:uid="{538D033E-3BA0-4FAC-9345-F58A25659702}"/>
    <dataValidation allowBlank="1" showInputMessage="1" showErrorMessage="1" promptTitle="Avance 2024" prompt="Corresponde a la cantidad o resultado alcanzado del indicador para el año 2024" sqref="BA2" xr:uid="{94BDF6E5-2C74-4F39-9A8A-F7A083A91581}"/>
    <dataValidation allowBlank="1" showInputMessage="1" showErrorMessage="1" promptTitle="Avance 2023" prompt="Corresponde a la cantidad o resultado alcanzado del indicador para el año 2023" sqref="AZ2" xr:uid="{AB25C681-CE47-445D-902B-7C772B813A72}"/>
    <dataValidation allowBlank="1" showInputMessage="1" showErrorMessage="1" promptTitle="Meta cuatrienio" prompt="Corresponde a la cantidad o resultado esperado del indicador para el cuatrienio" sqref="AY2" xr:uid="{CF3D567A-FBFE-4E7A-9CC3-2D4785EA1179}"/>
    <dataValidation allowBlank="1" showInputMessage="1" showErrorMessage="1" promptTitle="Meta 2026" prompt="Corresponde a la cantidad o resultado esperado del indicador para el año 2026" sqref="AX2" xr:uid="{4D4B8827-ED76-4E94-A5FC-816FF70B6F5A}"/>
    <dataValidation allowBlank="1" showInputMessage="1" showErrorMessage="1" promptTitle="Meta 2025" prompt="Corresponde a la cantidad o resultado esperado del indicador para el año 2025" sqref="AW2" xr:uid="{03F720E0-36AC-4965-90F0-4DEBE2631963}"/>
    <dataValidation allowBlank="1" showInputMessage="1" showErrorMessage="1" promptTitle="Meta 2024" prompt="Corresponde a la cantidad o resultado esperado del indicador para el año 2024" sqref="AV2" xr:uid="{1D3DE691-B095-4E88-AC89-C6199FA59BB8}"/>
    <dataValidation allowBlank="1" showInputMessage="1" showErrorMessage="1" promptTitle="Meta 2023" prompt="Corresponde a la cantidad o resultado esperado del indicador para el año 2023" sqref="AU2" xr:uid="{69D4128A-C392-4EA7-94B2-A7AB63366470}"/>
    <dataValidation allowBlank="1" showInputMessage="1" showErrorMessage="1" promptTitle="Línea base" prompt="Corresponde al punto de partida o punto de referencia desde el cual se inicia la medición." sqref="AT2:AT3" xr:uid="{E11625F0-2E7E-4849-8A3A-F59D7348AE58}"/>
    <dataValidation allowBlank="1" showInputMessage="1" showErrorMessage="1" promptTitle="Meta 2021 Total" prompt="Corresponde a la Meta 2021 + Rezago en Meta 2020_x000a__x000a_" sqref="ED29:EE30" xr:uid="{387B8A35-973E-4B98-B846-F5D91B0BDC57}"/>
    <dataValidation allowBlank="1" showErrorMessage="1" promptTitle="Mín 300 máx 4000" prompt="Recuerda que debes escribir mínimo 300 caractateres y máximo 4000" sqref="CT10 DC22:DC52 CT54:CT57 DX61 DV7 DO54:DO57 DW82 DV54:DV57 DB87 DQ22:DQ52 CF38:CF60 CM43:CM52 CT38:CT52 DH61:DJ61 DA38:DA57 CT59:CT60 DO48:DO52 DA59:DA60 CA22:CA27 DQ61 DV44:DV46 CH6:CH15 DP87 BZ87 DV43:DW43 DP82 BZ82 CF16 BZ40:BZ41 CS6:CS60 BZ47 BZ45 BZ76 BZ43 BY7 CZ6:CZ60 CH29:CH52 CG82 CA6:CA15 CG47 CG45 CG76 CA61 CG43 CA29:CA52 CG87 CM26:CN26 CO6:CO15 CU82 DH10:DI10 CM38:CN42 CV6:CV15 CF26 CU47 CU45 CU76 CG40:CG41 CU43 DC61 DA10 CU87 CM14:CN14 CT26 EE19:EE27 CT33:CT34 DC6:DC15 DB47 DB45 DB76 DB43 DO10 CV61 DH26 DA7 DO7 CL61:CO61 DH33:DI34 DQ6:DQ15 DO47:DP47 DP45 DP76 CN50:CN52 DP43 CF33:CF34 DV10 DH7:DI7 DO38:DO46 DI82 DO26 DX6:DX15 DV47:DW47 DW45 DW76 DV38:DV42 BY22:BY34 CV22:CV52 CL6:CL60 DW87 CO29:CO52 DO33:DO34 CO22:CO27 DX22:DX52 DB82 CH22:CH27 CT7 DI40:DI43 DA33:DA34 DI45 DI47 DJ6:DJ15 DI50:DI52 DJ22:DJ52 CF14 CE6:CE60 CH61 CN43:CN48 CM33:CN34 CU40:CU41 DB40:DB41 DA26 DH38:DH52 DP40:DP41 DW40:DW41 DV26 DV33:DV34 DI74:DI79 CN74:CN79 CF19:CF21 BY10 CF6:CF7 CF10 CM6:CN7 CM10:CN10 ED12:EE16 ED6:EE10 DV48:DV52 ED85:EE87 DG83:DJ87 CL82:CO87 DX74:DX87 DC74:DC87 CH74:CH87 DQ74:DQ87 CA74:CA87 CV74:CV87 DJ74:DJ82 CO74:CO81 CH64:CH72 CA63:CA72 CO63:CO72 CV63:CV72 DC63:DC72 DJ63:DJ72 DQ63:DQ72 DX63:DX72 EI6:EI87 DU6:DU87 DG6:DG62 DO59:DO87 CS61:CT87 DV59:DV87 EM6:EM87 DN6:DN87 CL62 CE61:CF87 EK3:EL87 CZ61:DA87 EB6:EC87 EE29:EE84 CL63:CM81 DG63:DH82 ED19:ED84 BY40:BY87 DI63 CN63" xr:uid="{C47E91EA-F291-4AF3-9171-DA19456FE007}"/>
    <dataValidation type="list" allowBlank="1" showInputMessage="1" showErrorMessage="1" sqref="N6:N20 J6:L53 N22:N87 J58:J87 K54:L87" xr:uid="{885C833A-6646-4A98-AF6F-DA454CE1C670}">
      <formula1>INDIRECT(EM6)</formula1>
    </dataValidation>
    <dataValidation allowBlank="1" showInputMessage="1" showErrorMessage="1" promptTitle="Meta julio" prompt="Diligenciar el valor de la meta programada para el mes. _x000a_Debe ser registrado de manera acumulada de acuerdo con la periodicidad del indicador  " sqref="CT2" xr:uid="{983CF327-77FC-4D7B-84F4-8FB9A755E75E}"/>
    <dataValidation allowBlank="1" showInputMessage="1" showErrorMessage="1" promptTitle="Meta octubre" prompt="Diligenciar el valor de la meta programada para el mes. _x000a_Debe ser registrado de manera acumulada de acuerdo con la periodicidad del indicador  " sqref="DO2" xr:uid="{27B69764-B624-45E2-AA66-BC9237E1E098}"/>
    <dataValidation allowBlank="1" showInputMessage="1" showErrorMessage="1" promptTitle="Avance cuantitativo enero" prompt="Registrar el valor de avance alcanzado al cierre del mes. _x000a_Debe ser registrado de manera acumulada de acuerdo con la periodicidad del indicador  " sqref="BE2:BE3" xr:uid="{CFC2102C-C2D6-4253-824E-F05F03A98A2D}"/>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37D5FEF7-EA8F-4B67-B181-2087E18B657C}"/>
    <dataValidation allowBlank="1" showInputMessage="1" showErrorMessage="1" promptTitle="% Meta enero" prompt="Corresponde al porcentaje de avance programado de conformidad con la meta resgistrada para el periodo" sqref="BG2:BG3" xr:uid="{523BC827-9614-443C-867B-E204D0D1524F}"/>
    <dataValidation allowBlank="1" showInputMessage="1" showErrorMessage="1" promptTitle="% Avance enero" prompt="Corresponde al porcentaje de avance alcanzado con el reporte cuantitativo registrado " sqref="BH2:BH3" xr:uid="{6044F85A-3CCF-44CB-90DC-82990A0A471F}"/>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C3EEE0E0-3C72-4F23-B213-F8D69069F86A}"/>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B63CE0A7-40FF-4E23-A845-5FC5CB4178E3}"/>
    <dataValidation allowBlank="1" showInputMessage="1" showErrorMessage="1" promptTitle="% Meta febrero" prompt="Corresponde al porcentaje de avance programado de conformidad con la meta resgistrada para el periodo" sqref="BN2:BN3" xr:uid="{44DD394C-427C-45EE-9C84-46DADA0F8DA8}"/>
    <dataValidation allowBlank="1" showInputMessage="1" showErrorMessage="1" promptTitle="% Avance febrero" prompt="Corresponde al porcentaje de avance alcanzado con el reporte cuantitativo registrado " sqref="BO2:BO3" xr:uid="{B7DC929C-02E2-452B-8255-7063B2386108}"/>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F3721D48-7F70-446D-BF50-A657464851F1}"/>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DB2B777E-AB81-4120-942D-C9A3FEC93E0D}"/>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BD662C2E-9D4B-4B8F-8924-1972205907A0}"/>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7168F5FA-BFCE-4C02-A832-B6D6A3E27E5B}"/>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94E82A82-601F-408E-81F0-0EE8DB128A84}"/>
    <dataValidation allowBlank="1" showInputMessage="1" showErrorMessage="1" promptTitle="Avance cuantitativo febrero" prompt="Registrar el valor de avance alcanzado al cierre del mes. _x000a_Debe ser registrado de manera acumulada de acuerdo con la periodicidad del indicador  " sqref="BL2:BL3" xr:uid="{449536F4-CF09-4A7E-B598-301A9704678C}"/>
    <dataValidation allowBlank="1" showInputMessage="1" showErrorMessage="1" promptTitle="Avance cuantitativo marzo" prompt="Registrar el valor de avance alcanzado al cierre del mes. _x000a_Debe ser registrado de manera acumulada de acuerdo con la periodicidad del indicador  " sqref="BS2:BS3" xr:uid="{D2C6BE39-05DD-4EFA-80BA-E6FE38D64A6E}"/>
    <dataValidation allowBlank="1" showInputMessage="1" showErrorMessage="1" promptTitle="% Meta marzo" prompt="Corresponde al porcentaje de avance programado de conformidad con la meta resgistrada para el periodo" sqref="BU2:BU3" xr:uid="{CDBC62A5-9BA0-441F-A2D0-D8DBA420C58C}"/>
    <dataValidation allowBlank="1" showInputMessage="1" showErrorMessage="1" promptTitle="% Avance marzo" prompt="Corresponde al porcentaje de avance alcanzado con el reporte cuantitativo registrado " sqref="BV2:BV3" xr:uid="{59F16481-756C-4172-BDB0-2F2DBB054377}"/>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ABB95BD9-0911-4987-801A-CAEACA93E832}"/>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69CA1234-C658-4455-8DA4-56DB82F52765}"/>
    <dataValidation allowBlank="1" showInputMessage="1" showErrorMessage="1" promptTitle="Avance cuantitativo abril" prompt="Registrar el valor de avance alcanzado al cierre del mes. _x000a_Debe ser registrado de manera acumulada de acuerdo con la periodicidad del indicador  " sqref="BZ2:BZ3" xr:uid="{AEA92797-A034-428B-9BC4-202AC36416D1}"/>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479236C8-8D95-42AC-9E3A-A921250AE60B}"/>
    <dataValidation allowBlank="1" showInputMessage="1" showErrorMessage="1" promptTitle="% Meta abril" prompt="Corresponde al porcentaje de avance programado de conformidad con la meta resgistrada para el periodo" sqref="CB2:CB3" xr:uid="{5CDD138E-E9CA-4CE6-B6A1-051FEA9673CD}"/>
    <dataValidation allowBlank="1" showInputMessage="1" showErrorMessage="1" promptTitle="% Avance abril" prompt="Corresponde al porcentaje de avance alcanzado con el reporte cuantitativo registrado " sqref="CC2:CC3" xr:uid="{A412813B-6838-4AC1-B3CA-37769F48598F}"/>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F4640B44-FB00-4268-9B26-69D16505002E}"/>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EC47D9CA-1D2B-4D8B-BF0B-1027BD4E77CF}"/>
    <dataValidation allowBlank="1" showInputMessage="1" showErrorMessage="1" promptTitle="Avance cuantitativo mayo" prompt="Registrar el valor de avance alcanzado al cierre del mes. _x000a_Debe ser registrado de manera acumulada de acuerdo con la periodicidad del indicador  " sqref="CG2:CG3" xr:uid="{5F4EF31E-3A17-4F5F-ABFB-3457405CAD9D}"/>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3ADA9975-60B7-436A-9602-79CB3BC95F09}"/>
    <dataValidation allowBlank="1" showInputMessage="1" showErrorMessage="1" promptTitle="% Meta mayo" prompt="Corresponde al porcentaje de avance programado de conformidad con la meta resgistrada para el periodo" sqref="CI2:CI3" xr:uid="{177440F4-2935-4FF9-A28A-C918416333DC}"/>
    <dataValidation allowBlank="1" showInputMessage="1" showErrorMessage="1" promptTitle="% Avance mayo" prompt="Corresponde al porcentaje de avance alcanzado con el reporte cuantitativo registrado " sqref="CJ2:CJ3" xr:uid="{80D85A70-A145-4D82-BE0D-6FC4E1DA046C}"/>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2656C4E8-9C0B-4BD4-8A2F-9E668976015A}"/>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9B91A861-5F77-435C-8E90-5D457C21050E}"/>
    <dataValidation allowBlank="1" showInputMessage="1" showErrorMessage="1" promptTitle="Avance cuantitativo junio" prompt="Registrar el valor de avance alcanzado al cierre del mes. _x000a_Debe ser registrado de manera acumulada de acuerdo con la periodicidad del indicador  " sqref="CN2:CN3" xr:uid="{3A1831A8-9830-4505-A5DB-4A0D558F0973}"/>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E24BFE31-ECAA-4795-A7A5-5A9D24E6671B}"/>
    <dataValidation allowBlank="1" showInputMessage="1" showErrorMessage="1" promptTitle="% Meta junio" prompt="Corresponde al porcentaje de avance programado de conformidad con la meta resgistrada para el periodo" sqref="CP2:CP3" xr:uid="{02E763D1-E655-422B-BE4A-8975ED6C9E9D}"/>
    <dataValidation allowBlank="1" showInputMessage="1" showErrorMessage="1" promptTitle="% Avance junio" prompt="Corresponde al porcentaje de avance alcanzado con el reporte cuantitativo registrado " sqref="CQ2:CQ3" xr:uid="{7CA21AA0-42B0-40E8-AA6C-771011D508C2}"/>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9E991D1D-8113-449A-822D-5CE730468BAA}"/>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D87DD5A2-F8DC-4371-BA1E-BDBB92B9D368}"/>
    <dataValidation allowBlank="1" showInputMessage="1" showErrorMessage="1" promptTitle="Avance cuantitativo julio" prompt="Registrar el valor de avance alcanzado al cierre del mes. _x000a_Debe ser registrado de manera acumulada de acuerdo con la periodicidad del indicador  " sqref="CU2:CU3" xr:uid="{B8C0D07E-CA07-4868-BF21-332130A456ED}"/>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57B1341C-1C2A-4C47-8B37-0D153C0B496A}"/>
    <dataValidation allowBlank="1" showInputMessage="1" showErrorMessage="1" promptTitle="% Meta julio" prompt="Corresponde al porcentaje de avance programado de conformidad con la meta resgistrada para el periodo" sqref="CW2:CW3" xr:uid="{D9C90C74-C5D8-4B2F-BADF-0531F425AF42}"/>
    <dataValidation allowBlank="1" showInputMessage="1" showErrorMessage="1" promptTitle="% Avance julio" prompt="Corresponde al porcentaje de avance alcanzado con el reporte cuantitativo registrado " sqref="CX2:CX3" xr:uid="{2560DA28-5F9A-437D-A3D8-CB52E9AC4B4A}"/>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ACAC1E79-6E24-4412-84C6-A4C819B2E99A}"/>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C4E31F1F-3CBA-4C6F-B28D-BC4E26AFC660}"/>
    <dataValidation allowBlank="1" showInputMessage="1" showErrorMessage="1" promptTitle="Avance cuantitativo agosto" prompt="Registrar el valor de avance alcanzado al cierre del mes. _x000a_Debe ser registrado de manera acumulada de acuerdo con la periodicidad del indicador  " sqref="DB2:DB3" xr:uid="{FB31D9A8-4EE9-40E5-8BE4-06A4A020DC5D}"/>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894120AA-0D5C-44A7-952C-A11BF8E457A7}"/>
    <dataValidation allowBlank="1" showInputMessage="1" showErrorMessage="1" promptTitle="% Meta agosto" prompt="Corresponde al porcentaje de avance programado de conformidad con la meta resgistrada para el periodo" sqref="DD2:DD3" xr:uid="{C15B0322-6133-4676-A0FA-DF842627A7CC}"/>
    <dataValidation allowBlank="1" showInputMessage="1" showErrorMessage="1" promptTitle="% Avance agosto" prompt="Corresponde al porcentaje de avance alcanzado con el reporte cuantitativo registrado " sqref="DE2:DE3" xr:uid="{0D52E544-007D-4FBA-8102-72C7EA681F51}"/>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63290686-E029-4515-882D-5AF18E28518B}"/>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8CE6665D-2A67-43E6-BDAB-948A4B0B1841}"/>
    <dataValidation allowBlank="1" showInputMessage="1" showErrorMessage="1" promptTitle="Avance cuantitativo septiembre" prompt="Registrar el valor de avance alcanzado al cierre del mes. _x000a_Debe ser registrado de manera acumulada de acuerdo con la periodicidad del indicador  " sqref="DI2:DI3" xr:uid="{09AD642C-103F-411B-AE48-875B09C52D8C}"/>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68FDBAE3-DF87-4C2A-A5C0-762745A12A00}"/>
    <dataValidation allowBlank="1" showInputMessage="1" showErrorMessage="1" promptTitle="% Meta septiembre" prompt="Corresponde al porcentaje de avance programado de conformidad con la meta resgistrada para el periodo" sqref="DK2:DK3" xr:uid="{D0CBEB1D-B852-428F-9F01-AB4D1F414642}"/>
    <dataValidation allowBlank="1" showInputMessage="1" showErrorMessage="1" promptTitle="% Avance septiembre" prompt="Corresponde al porcentaje de avance alcanzado con el reporte cuantitativo registrado " sqref="DL2:DL3" xr:uid="{DCF5DB23-D889-42D6-8EF3-EB61CBA623E1}"/>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B408BC1E-DB9D-4077-AFA4-C8DAEDF91EC2}"/>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10E220B4-F425-4A1E-B626-0A4841737E8A}"/>
    <dataValidation allowBlank="1" showInputMessage="1" showErrorMessage="1" promptTitle="Avance cuantitativo octubre" prompt="Registrar el valor de avance alcanzado al cierre del mes. _x000a_Debe ser registrado de manera acumulada de acuerdo con la periodicidad del indicador  " sqref="DP2:DP3" xr:uid="{59B4C128-E0AB-48D3-A191-A5FB147A0E34}"/>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8FAD16E1-93D8-4A71-8C4E-9B3310F16E2D}"/>
    <dataValidation allowBlank="1" showInputMessage="1" showErrorMessage="1" promptTitle="% Meta octubre" prompt="Corresponde al porcentaje de avance programado de conformidad con la meta resgistrada para el periodo" sqref="DR2:DR3" xr:uid="{40A46533-B37B-4407-9964-91E39A26DFFE}"/>
    <dataValidation allowBlank="1" showInputMessage="1" showErrorMessage="1" promptTitle="% Avance octubre" prompt="Corresponde al porcentaje de avance alcanzado con el reporte cuantitativo registrado " sqref="DS2:DS3" xr:uid="{C3A81D2F-3C30-44C5-B3AC-C18704710EE6}"/>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2CD57F7B-9874-40B2-89D2-5A68E81D2476}"/>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1F4F3CF8-CEA2-4B5E-BB79-22538BB9616F}"/>
    <dataValidation allowBlank="1" showInputMessage="1" showErrorMessage="1" promptTitle="Avance cuantitativo noviembre" prompt="Registrar el valor de avance alcanzado al cierre del mes. _x000a_Debe ser registrado de manera acumulada de acuerdo con la periodicidad del indicador  " sqref="DW2:DW3" xr:uid="{ED647CE0-0A8E-4E18-9AB3-662523B4FE64}"/>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BCE4A6F5-108C-49E5-A16C-53A9D25BEE52}"/>
    <dataValidation allowBlank="1" showInputMessage="1" showErrorMessage="1" promptTitle="% Meta noviembre" prompt="Corresponde al porcentaje de avance programado de conformidad con la meta resgistrada para el periodo" sqref="DY2:DY3" xr:uid="{FDDF712A-B55D-4300-A20D-860C2C873C51}"/>
    <dataValidation allowBlank="1" showInputMessage="1" showErrorMessage="1" promptTitle="% Avance noviembre" prompt="Corresponde al porcentaje de avance alcanzado con el reporte cuantitativo registrado " sqref="DZ2:DZ3" xr:uid="{A89DC9D9-AD7C-48FE-BA0E-EED18324FEBC}"/>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412C8DCF-7D99-4BD1-A569-3ACE3FD5C69E}"/>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0F3672A7-B588-4C0B-8139-3BC553C7DA6E}"/>
    <dataValidation allowBlank="1" showInputMessage="1" showErrorMessage="1" promptTitle="Avance cuantitativo diciembre" prompt="Registrar el valor de avance alcanzado al cierre del mes. _x000a_Debe ser registrado de manera acumulada de acuerdo con la periodicidad del indicador  " sqref="ED2:ED3" xr:uid="{25B8E27C-8ECF-4F70-A009-09FE342BB1B1}"/>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19169BD7-C887-4ADC-A4F9-E15C2121CD37}"/>
    <dataValidation allowBlank="1" showInputMessage="1" showErrorMessage="1" promptTitle="% Meta diciembre" prompt="Corresponde al porcentaje de avance programado de conformidad con la meta resgistrada para el periodo" sqref="EF2:EF3" xr:uid="{6EB72BAF-E157-4C9E-B29B-C94FCDD714D7}"/>
    <dataValidation allowBlank="1" showInputMessage="1" showErrorMessage="1" promptTitle="% Avance diciembre" prompt="Corresponde al porcentaje de avance alcanzado con el reporte cuantitativo registrado " sqref="EG2:EG3" xr:uid="{D4B0073D-10AB-4B81-B658-CDBADD83AF2E}"/>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9F84867F-75F3-4557-B1BB-B124D323A77C}"/>
    <dataValidation allowBlank="1" showInputMessage="1" showErrorMessage="1" promptTitle="Pilar PND" prompt="Seleccione de la lista desplegable el pilar al cuál se asocia el indicador." sqref="J2:J3" xr:uid="{88A60712-8038-4009-9456-E5C26CC4D02F}"/>
    <dataValidation type="list" allowBlank="1" showInputMessage="1" showErrorMessage="1" sqref="J54:J57" xr:uid="{1C900424-65A8-4FA8-983F-7BC1836FCF20}">
      <formula1>INDIRECT(EM53)</formula1>
    </dataValidation>
    <dataValidation type="list" allowBlank="1" showInputMessage="1" showErrorMessage="1" sqref="D6:D87" xr:uid="{BDF8602D-7D34-44B7-84C6-484492D910A4}">
      <formula1>INDIRECT(EL6)</formula1>
    </dataValidation>
    <dataValidation type="list" allowBlank="1" showInputMessage="1" showErrorMessage="1" sqref="BW6:BW87 EA6:EA87 CK6:CK87 EH6:EH87 BP6:BP87 CD6:CD87 CR6:CR87 CY6:CY87 DF6:DF87 DM6:DM87 DT6:DT87 BI6:BI87" xr:uid="{C5A44055-C2E8-4789-939A-4A65577C29F8}">
      <formula1>"SI,NO,Pendiente Validar"</formula1>
    </dataValidation>
    <dataValidation type="list" allowBlank="1" showInputMessage="1" showErrorMessage="1" sqref="C6:C87" xr:uid="{6C127B7F-0EDF-4FD4-A03B-5D09103991C0}">
      <formula1>INDIRECT(B6)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D5E0-DA10-4590-B495-D386839D2D7C}">
  <dimension ref="A1:ER49"/>
  <sheetViews>
    <sheetView showGridLines="0" zoomScale="85" zoomScaleNormal="85" workbookViewId="0">
      <selection activeCell="E17" sqref="E17"/>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13" si="5">+CONCATENATE(O6,"_",B6,"_",EK6)</f>
        <v>26_VPBM_2024</v>
      </c>
      <c r="B6" s="52" t="s">
        <v>152</v>
      </c>
      <c r="C6" s="53" t="s">
        <v>553</v>
      </c>
      <c r="D6" s="53" t="s">
        <v>569</v>
      </c>
      <c r="E6" s="54" t="s">
        <v>570</v>
      </c>
      <c r="F6" s="54" t="s">
        <v>155</v>
      </c>
      <c r="G6" s="55" t="s">
        <v>156</v>
      </c>
      <c r="H6" s="54" t="s">
        <v>352</v>
      </c>
      <c r="I6" s="54" t="s">
        <v>158</v>
      </c>
      <c r="J6" s="54" t="s">
        <v>159</v>
      </c>
      <c r="K6" s="54" t="s">
        <v>160</v>
      </c>
      <c r="L6" s="54" t="s">
        <v>473</v>
      </c>
      <c r="M6" s="52" t="s">
        <v>474</v>
      </c>
      <c r="N6" s="56" t="s">
        <v>554</v>
      </c>
      <c r="O6" s="60">
        <v>26</v>
      </c>
      <c r="P6" s="54" t="s">
        <v>571</v>
      </c>
      <c r="Q6" s="61" t="s">
        <v>165</v>
      </c>
      <c r="R6" s="58" t="s">
        <v>166</v>
      </c>
      <c r="S6" s="54" t="s">
        <v>572</v>
      </c>
      <c r="T6" s="60" t="s">
        <v>168</v>
      </c>
      <c r="U6" s="60" t="s">
        <v>182</v>
      </c>
      <c r="V6" s="60">
        <v>30</v>
      </c>
      <c r="W6" s="54" t="s">
        <v>573</v>
      </c>
      <c r="X6" s="60" t="s">
        <v>171</v>
      </c>
      <c r="Y6" s="52" t="s">
        <v>172</v>
      </c>
      <c r="Z6" s="61" t="s">
        <v>344</v>
      </c>
      <c r="AA6" s="61" t="s">
        <v>344</v>
      </c>
      <c r="AB6" s="61" t="s">
        <v>344</v>
      </c>
      <c r="AC6" s="61" t="s">
        <v>344</v>
      </c>
      <c r="AD6" s="61" t="s">
        <v>344</v>
      </c>
      <c r="AE6" s="61" t="s">
        <v>344</v>
      </c>
      <c r="AF6" s="61" t="s">
        <v>344</v>
      </c>
      <c r="AG6" s="61" t="s">
        <v>344</v>
      </c>
      <c r="AH6" s="60" t="s">
        <v>344</v>
      </c>
      <c r="AI6" s="60" t="s">
        <v>559</v>
      </c>
      <c r="AJ6" s="60" t="s">
        <v>344</v>
      </c>
      <c r="AK6" s="60" t="s">
        <v>344</v>
      </c>
      <c r="AL6" s="60" t="s">
        <v>344</v>
      </c>
      <c r="AM6" s="60" t="s">
        <v>344</v>
      </c>
      <c r="AN6" s="60" t="s">
        <v>344</v>
      </c>
      <c r="AO6" s="60" t="s">
        <v>344</v>
      </c>
      <c r="AP6" s="60" t="s">
        <v>344</v>
      </c>
      <c r="AQ6" s="60" t="s">
        <v>344</v>
      </c>
      <c r="AR6" s="62" t="s">
        <v>344</v>
      </c>
      <c r="AS6" s="60" t="s">
        <v>344</v>
      </c>
      <c r="AT6" s="60" t="s">
        <v>175</v>
      </c>
      <c r="AU6" s="182">
        <v>10000</v>
      </c>
      <c r="AV6" s="182">
        <v>20000</v>
      </c>
      <c r="AW6" s="182">
        <v>110000</v>
      </c>
      <c r="AX6" s="182">
        <v>60000</v>
      </c>
      <c r="AY6" s="182">
        <v>200000</v>
      </c>
      <c r="AZ6" s="60" t="s">
        <v>344</v>
      </c>
      <c r="BA6" s="60" t="s">
        <v>344</v>
      </c>
      <c r="BB6" s="60" t="s">
        <v>574</v>
      </c>
      <c r="BC6" s="64" t="s">
        <v>344</v>
      </c>
      <c r="BD6" s="177" t="s">
        <v>344</v>
      </c>
      <c r="BE6" s="98"/>
      <c r="BF6" s="71"/>
      <c r="BG6" s="68">
        <f t="shared" ref="BG6:BG27" si="6">IFERROR(BD6/AV6,0)</f>
        <v>0</v>
      </c>
      <c r="BH6" s="69">
        <f t="shared" ref="BH6:BH27" si="7">+IF(BI6="SI",IFERROR((IF(BI6="SI",BE6,0)/AV6),"REVISAR"),0)</f>
        <v>0</v>
      </c>
      <c r="BI6" s="70" t="s">
        <v>174</v>
      </c>
      <c r="BJ6" s="71" t="s">
        <v>175</v>
      </c>
      <c r="BK6" s="86"/>
      <c r="BL6" s="75">
        <f t="shared" ref="BK6:BL10" si="8">IF(BI6="SI",BE6,0)</f>
        <v>0</v>
      </c>
      <c r="BM6" s="71"/>
      <c r="BN6" s="68">
        <f t="shared" ref="BN6:BN27" si="9">+IFERROR(BK6/AV6,0)</f>
        <v>0</v>
      </c>
      <c r="BO6" s="69">
        <f t="shared" ref="BO6:BO27" si="10">+IF(BP6="SI",IFERROR((IF(BP6="SI",BL6,0)/AV6),"REVISAR"),0)</f>
        <v>0</v>
      </c>
      <c r="BP6" s="70" t="s">
        <v>174</v>
      </c>
      <c r="BQ6" s="71" t="s">
        <v>175</v>
      </c>
      <c r="BR6" s="86">
        <v>20000</v>
      </c>
      <c r="BS6" s="183"/>
      <c r="BT6" s="184"/>
      <c r="BU6" s="68">
        <f t="shared" ref="BU6:BU33" si="11">IFERROR(BR6/AV6,0)</f>
        <v>1</v>
      </c>
      <c r="BV6" s="69">
        <f t="shared" ref="BV6:BV14" si="12">+IF(BW6="SI",IFERROR((IF(BW6="SI",BS6,0)/AV6),"REVISAR"),0)</f>
        <v>0</v>
      </c>
      <c r="BW6" s="70" t="s">
        <v>174</v>
      </c>
      <c r="BX6" s="71" t="s">
        <v>175</v>
      </c>
      <c r="BY6" s="86">
        <f t="shared" ref="BY6:BY7" si="13">+BR6</f>
        <v>20000</v>
      </c>
      <c r="BZ6" s="75">
        <f t="shared" ref="BZ6:BZ7" si="14">IF(BW6="SI",BR6,0)</f>
        <v>0</v>
      </c>
      <c r="CA6" s="184"/>
      <c r="CB6" s="68">
        <f t="shared" ref="CB6:CB27" si="15">IFERROR(BY6/$AV6,0)</f>
        <v>1</v>
      </c>
      <c r="CC6" s="69">
        <f t="shared" ref="CC6:CC21" si="16">+IF(CD6="SI",IFERROR((IF(CD6="SI",BZ6,0)/AV6),"REVISAR"),0)</f>
        <v>0</v>
      </c>
      <c r="CD6" s="70" t="s">
        <v>174</v>
      </c>
      <c r="CE6" s="71" t="s">
        <v>175</v>
      </c>
      <c r="CF6" s="86">
        <f t="shared" ref="CF6:CF7" si="17">+BY6</f>
        <v>20000</v>
      </c>
      <c r="CG6" s="75">
        <f t="shared" ref="CG6:CG16" si="18">IF(CD6="SI",BZ6,0)</f>
        <v>0</v>
      </c>
      <c r="CH6" s="185"/>
      <c r="CI6" s="68">
        <f t="shared" ref="CI6:CI27" si="19">IFERROR(CF6/$AV6,0)</f>
        <v>1</v>
      </c>
      <c r="CJ6" s="69">
        <f t="shared" ref="CJ6:CJ27" si="20">+IF(CK6="SI",IFERROR((IF(CK6="SI",CG6,0)/AV6),"REVISAR"),0)</f>
        <v>0</v>
      </c>
      <c r="CK6" s="70" t="s">
        <v>174</v>
      </c>
      <c r="CL6" s="71" t="s">
        <v>175</v>
      </c>
      <c r="CM6" s="86" t="s">
        <v>575</v>
      </c>
      <c r="CN6" s="184"/>
      <c r="CO6" s="184"/>
      <c r="CP6" s="68">
        <f t="shared" ref="CP6:CP27" si="21">IFERROR(CM6/$AV6,0)</f>
        <v>0</v>
      </c>
      <c r="CQ6" s="69">
        <f t="shared" ref="CQ6:CQ27" si="22">+IF(CR6="SI",IFERROR((IF(CR6="SI",CN6,0)/AV6),"REVISAR"),0)</f>
        <v>0</v>
      </c>
      <c r="CR6" s="70" t="s">
        <v>174</v>
      </c>
      <c r="CS6" s="71" t="s">
        <v>175</v>
      </c>
      <c r="CT6" s="86" t="str">
        <f t="shared" ref="CT6:CT7" si="23">+CM6</f>
        <v>50000.00</v>
      </c>
      <c r="CU6" s="75">
        <f t="shared" ref="CU6:CU21" si="24">IF(CR6="SI",CN6,0)</f>
        <v>0</v>
      </c>
      <c r="CV6" s="184"/>
      <c r="CW6" s="68">
        <f t="shared" ref="CW6:CW27" si="25">IFERROR(CT6/$AV6,0)</f>
        <v>0</v>
      </c>
      <c r="CX6" s="69">
        <f t="shared" ref="CX6:CX27" si="26">+IF(CY6="SI",IFERROR((IF(CY6="SI",CU6,0)/AV6),"REVISAR"),0)</f>
        <v>0</v>
      </c>
      <c r="CY6" s="70" t="s">
        <v>174</v>
      </c>
      <c r="CZ6" s="71" t="s">
        <v>175</v>
      </c>
      <c r="DA6" s="77" t="str">
        <f t="shared" ref="DA6:DA7" si="27">+CT6</f>
        <v>50000.00</v>
      </c>
      <c r="DB6" s="75">
        <f t="shared" ref="DB6:DB16" si="28">IF(CY6="SI",CU6,0)</f>
        <v>0</v>
      </c>
      <c r="DC6" s="184"/>
      <c r="DD6" s="68">
        <f t="shared" ref="DD6:DD27" si="29">IFERROR(DA6/$AV6,0)</f>
        <v>0</v>
      </c>
      <c r="DE6" s="69">
        <f t="shared" ref="DE6:DE27" si="30">+IF(DF6="SI",IFERROR((IF(DF6="SI",DB6,0)/AV6),"REVISAR"),0)</f>
        <v>0</v>
      </c>
      <c r="DF6" s="70" t="s">
        <v>174</v>
      </c>
      <c r="DG6" s="71" t="s">
        <v>175</v>
      </c>
      <c r="DH6" s="77">
        <v>80000</v>
      </c>
      <c r="DI6" s="184"/>
      <c r="DJ6" s="184"/>
      <c r="DK6" s="68">
        <f t="shared" ref="DK6:DK27" si="31">IFERROR(DH6/$AV6,0)</f>
        <v>4</v>
      </c>
      <c r="DL6" s="69">
        <f t="shared" ref="DL6:DL27" si="32">+IF(DM6="SI",IFERROR((IF(DM6="SI",DI6,0)/AV6),"REVISAR"),0)</f>
        <v>0</v>
      </c>
      <c r="DM6" s="70" t="s">
        <v>174</v>
      </c>
      <c r="DN6" s="71" t="s">
        <v>175</v>
      </c>
      <c r="DO6" s="77">
        <f t="shared" ref="DO6:DO7" si="33">+DH6</f>
        <v>80000</v>
      </c>
      <c r="DP6" s="75">
        <f t="shared" ref="DP6:DP16" si="34">IF(DM6="SI",DI6,0)</f>
        <v>0</v>
      </c>
      <c r="DQ6" s="184"/>
      <c r="DR6" s="68">
        <f t="shared" ref="DR6:DR27" si="35">IFERROR(DO6/$AV6,0)</f>
        <v>4</v>
      </c>
      <c r="DS6" s="69">
        <f t="shared" ref="DS6:DS27" si="36">+IF(DT6="SI",IFERROR((IF(DT6="SI",DP6,0)/AV6),"REVISAR"),0)</f>
        <v>0</v>
      </c>
      <c r="DT6" s="70" t="s">
        <v>174</v>
      </c>
      <c r="DU6" s="71" t="s">
        <v>175</v>
      </c>
      <c r="DV6" s="77">
        <f t="shared" ref="DV6:DV7" si="37">+DO6</f>
        <v>80000</v>
      </c>
      <c r="DW6" s="75">
        <f t="shared" ref="DW6:DW16" si="38">IF(DT6="SI",DP6,0)</f>
        <v>0</v>
      </c>
      <c r="DX6" s="184"/>
      <c r="DY6" s="68">
        <f t="shared" ref="DY6:DY27" si="39">IFERROR(DV6/$AV6,0)</f>
        <v>4</v>
      </c>
      <c r="DZ6" s="69">
        <f t="shared" ref="DZ6:DZ27" si="40">+IF(EA6="SI",IFERROR((IF(EA6="SI",DW6,0)/AV6),"REVISAR"),0)</f>
        <v>0</v>
      </c>
      <c r="EA6" s="70" t="s">
        <v>174</v>
      </c>
      <c r="EB6" s="71" t="s">
        <v>175</v>
      </c>
      <c r="EC6" s="77">
        <f t="shared" ref="EC6:EC14" si="41">+AV6</f>
        <v>20000</v>
      </c>
      <c r="ED6" s="184"/>
      <c r="EE6" s="184"/>
      <c r="EF6" s="68">
        <f t="shared" ref="EF6:EF27" si="42">IFERROR(EC6/$AV6,0)</f>
        <v>1</v>
      </c>
      <c r="EG6" s="69">
        <f t="shared" ref="EG6:EG27" si="43">+IF(EH6="SI",IFERROR((IF(EH6="SI",ED6,0)/AV6),"REVISAR"),0)</f>
        <v>0</v>
      </c>
      <c r="EH6" s="70" t="s">
        <v>174</v>
      </c>
      <c r="EI6" s="71" t="s">
        <v>175</v>
      </c>
      <c r="EJ6" s="78"/>
      <c r="EK6" s="78">
        <v>2024</v>
      </c>
      <c r="EL6" s="79" t="str">
        <f>+VLOOKUP(C6,[1]Listas_desplega!$AI$22:$AJ$44,2,0)</f>
        <v>DPI</v>
      </c>
      <c r="EM6" s="79" t="str">
        <f>+VLOOKUP(I6,[1]Listas_desplega!$BY$2:$BZ$7,2,0)</f>
        <v>T_2</v>
      </c>
      <c r="EN6" s="79" t="str">
        <f>+VLOOKUP(J6,[1]Listas_desplega!$BY$10:$BZ$23,2,0)</f>
        <v>T_2_C_2</v>
      </c>
      <c r="EO6" s="79" t="str">
        <f>+VLOOKUP(K6,[1]Listas_desplega!$BY$27:$BZ$54,2,0)</f>
        <v>T_2_C_2_ET_1</v>
      </c>
      <c r="EP6" s="79" t="str">
        <f>+VLOOKUP(L6,[1]Listas_desplega!$BY$57:$BZ$105,2,0)</f>
        <v>T_2_C_2_ET_1_CPT_1</v>
      </c>
      <c r="EQ6" s="80" t="str">
        <f>+VLOOKUP(M6,[1]Listas_desplega!$J$2:$K$11,2,FALSE)</f>
        <v>Eje_E_1</v>
      </c>
      <c r="ER6" s="80"/>
    </row>
    <row r="7" spans="1:148" s="81" customFormat="1" x14ac:dyDescent="0.25">
      <c r="A7" s="51" t="str">
        <f t="shared" si="5"/>
        <v>27_VPBM_2024</v>
      </c>
      <c r="B7" s="52" t="s">
        <v>152</v>
      </c>
      <c r="C7" s="53" t="s">
        <v>553</v>
      </c>
      <c r="D7" s="53" t="s">
        <v>569</v>
      </c>
      <c r="E7" s="54" t="s">
        <v>570</v>
      </c>
      <c r="F7" s="54" t="s">
        <v>155</v>
      </c>
      <c r="G7" s="55" t="s">
        <v>156</v>
      </c>
      <c r="H7" s="54" t="s">
        <v>352</v>
      </c>
      <c r="I7" s="54" t="s">
        <v>158</v>
      </c>
      <c r="J7" s="54" t="s">
        <v>159</v>
      </c>
      <c r="K7" s="54" t="s">
        <v>160</v>
      </c>
      <c r="L7" s="54" t="s">
        <v>473</v>
      </c>
      <c r="M7" s="52" t="s">
        <v>474</v>
      </c>
      <c r="N7" s="56" t="s">
        <v>475</v>
      </c>
      <c r="O7" s="60">
        <v>27</v>
      </c>
      <c r="P7" s="54" t="s">
        <v>584</v>
      </c>
      <c r="Q7" s="61" t="s">
        <v>165</v>
      </c>
      <c r="R7" s="58" t="s">
        <v>212</v>
      </c>
      <c r="S7" s="54" t="s">
        <v>585</v>
      </c>
      <c r="T7" s="60" t="s">
        <v>181</v>
      </c>
      <c r="U7" s="60" t="s">
        <v>182</v>
      </c>
      <c r="V7" s="60">
        <v>30</v>
      </c>
      <c r="W7" s="54" t="s">
        <v>558</v>
      </c>
      <c r="X7" s="60" t="s">
        <v>171</v>
      </c>
      <c r="Y7" s="52" t="s">
        <v>172</v>
      </c>
      <c r="Z7" s="61" t="s">
        <v>344</v>
      </c>
      <c r="AA7" s="61" t="s">
        <v>344</v>
      </c>
      <c r="AB7" s="61" t="s">
        <v>344</v>
      </c>
      <c r="AC7" s="61" t="s">
        <v>344</v>
      </c>
      <c r="AD7" s="61" t="s">
        <v>344</v>
      </c>
      <c r="AE7" s="61" t="s">
        <v>344</v>
      </c>
      <c r="AF7" s="61" t="s">
        <v>344</v>
      </c>
      <c r="AG7" s="61" t="s">
        <v>344</v>
      </c>
      <c r="AH7" s="60" t="s">
        <v>344</v>
      </c>
      <c r="AI7" s="60" t="s">
        <v>559</v>
      </c>
      <c r="AJ7" s="60" t="s">
        <v>344</v>
      </c>
      <c r="AK7" s="60" t="s">
        <v>344</v>
      </c>
      <c r="AL7" s="60" t="s">
        <v>344</v>
      </c>
      <c r="AM7" s="60" t="s">
        <v>344</v>
      </c>
      <c r="AN7" s="60" t="s">
        <v>344</v>
      </c>
      <c r="AO7" s="60" t="s">
        <v>344</v>
      </c>
      <c r="AP7" s="60" t="s">
        <v>344</v>
      </c>
      <c r="AQ7" s="60" t="s">
        <v>344</v>
      </c>
      <c r="AR7" s="62" t="s">
        <v>344</v>
      </c>
      <c r="AS7" s="60" t="s">
        <v>344</v>
      </c>
      <c r="AT7" s="60">
        <v>64</v>
      </c>
      <c r="AU7" s="60">
        <v>73</v>
      </c>
      <c r="AV7" s="60">
        <v>82</v>
      </c>
      <c r="AW7" s="60">
        <v>91</v>
      </c>
      <c r="AX7" s="60">
        <v>100</v>
      </c>
      <c r="AY7" s="60">
        <v>100</v>
      </c>
      <c r="AZ7" s="60" t="s">
        <v>344</v>
      </c>
      <c r="BA7" s="60" t="s">
        <v>344</v>
      </c>
      <c r="BB7" s="60" t="s">
        <v>586</v>
      </c>
      <c r="BC7" s="64" t="s">
        <v>344</v>
      </c>
      <c r="BD7" s="177" t="s">
        <v>344</v>
      </c>
      <c r="BE7" s="98"/>
      <c r="BF7" s="71"/>
      <c r="BG7" s="68">
        <f t="shared" si="6"/>
        <v>0</v>
      </c>
      <c r="BH7" s="69">
        <f t="shared" si="7"/>
        <v>0</v>
      </c>
      <c r="BI7" s="70" t="s">
        <v>174</v>
      </c>
      <c r="BJ7" s="71" t="s">
        <v>175</v>
      </c>
      <c r="BK7" s="86"/>
      <c r="BL7" s="75">
        <f t="shared" si="8"/>
        <v>0</v>
      </c>
      <c r="BM7" s="71"/>
      <c r="BN7" s="68">
        <f t="shared" si="9"/>
        <v>0</v>
      </c>
      <c r="BO7" s="69">
        <f t="shared" si="10"/>
        <v>0</v>
      </c>
      <c r="BP7" s="70" t="s">
        <v>174</v>
      </c>
      <c r="BQ7" s="71" t="s">
        <v>175</v>
      </c>
      <c r="BR7" s="86" t="s">
        <v>587</v>
      </c>
      <c r="BS7" s="183"/>
      <c r="BT7" s="184"/>
      <c r="BU7" s="68">
        <f t="shared" si="11"/>
        <v>0</v>
      </c>
      <c r="BV7" s="69">
        <f t="shared" si="12"/>
        <v>0</v>
      </c>
      <c r="BW7" s="70" t="s">
        <v>174</v>
      </c>
      <c r="BX7" s="71" t="s">
        <v>175</v>
      </c>
      <c r="BY7" s="86" t="str">
        <f t="shared" si="13"/>
        <v>78.00</v>
      </c>
      <c r="BZ7" s="75">
        <f t="shared" si="14"/>
        <v>0</v>
      </c>
      <c r="CA7" s="184"/>
      <c r="CB7" s="68">
        <f t="shared" si="15"/>
        <v>0</v>
      </c>
      <c r="CC7" s="69">
        <f t="shared" si="16"/>
        <v>0</v>
      </c>
      <c r="CD7" s="70" t="s">
        <v>174</v>
      </c>
      <c r="CE7" s="71" t="s">
        <v>175</v>
      </c>
      <c r="CF7" s="86" t="str">
        <f t="shared" si="17"/>
        <v>78.00</v>
      </c>
      <c r="CG7" s="75">
        <f t="shared" si="18"/>
        <v>0</v>
      </c>
      <c r="CH7" s="185"/>
      <c r="CI7" s="68">
        <f t="shared" si="19"/>
        <v>0</v>
      </c>
      <c r="CJ7" s="69">
        <f t="shared" si="20"/>
        <v>0</v>
      </c>
      <c r="CK7" s="70" t="s">
        <v>174</v>
      </c>
      <c r="CL7" s="71" t="s">
        <v>175</v>
      </c>
      <c r="CM7" s="86" t="s">
        <v>588</v>
      </c>
      <c r="CN7" s="184"/>
      <c r="CO7" s="184"/>
      <c r="CP7" s="68">
        <f t="shared" si="21"/>
        <v>0</v>
      </c>
      <c r="CQ7" s="69">
        <f t="shared" si="22"/>
        <v>0</v>
      </c>
      <c r="CR7" s="70" t="s">
        <v>174</v>
      </c>
      <c r="CS7" s="71" t="s">
        <v>175</v>
      </c>
      <c r="CT7" s="86" t="str">
        <f t="shared" si="23"/>
        <v>80.00</v>
      </c>
      <c r="CU7" s="75">
        <f t="shared" si="24"/>
        <v>0</v>
      </c>
      <c r="CV7" s="184"/>
      <c r="CW7" s="68">
        <f t="shared" si="25"/>
        <v>0</v>
      </c>
      <c r="CX7" s="69">
        <f t="shared" si="26"/>
        <v>0</v>
      </c>
      <c r="CY7" s="70" t="s">
        <v>174</v>
      </c>
      <c r="CZ7" s="71" t="s">
        <v>175</v>
      </c>
      <c r="DA7" s="77" t="str">
        <f t="shared" si="27"/>
        <v>80.00</v>
      </c>
      <c r="DB7" s="75">
        <f t="shared" si="28"/>
        <v>0</v>
      </c>
      <c r="DC7" s="184"/>
      <c r="DD7" s="68">
        <f t="shared" si="29"/>
        <v>0</v>
      </c>
      <c r="DE7" s="69">
        <f t="shared" si="30"/>
        <v>0</v>
      </c>
      <c r="DF7" s="70" t="s">
        <v>174</v>
      </c>
      <c r="DG7" s="71" t="s">
        <v>175</v>
      </c>
      <c r="DH7" s="77">
        <v>81</v>
      </c>
      <c r="DI7" s="184"/>
      <c r="DJ7" s="184"/>
      <c r="DK7" s="68">
        <f t="shared" si="31"/>
        <v>0.98780487804878048</v>
      </c>
      <c r="DL7" s="69">
        <f t="shared" si="32"/>
        <v>0</v>
      </c>
      <c r="DM7" s="70" t="s">
        <v>174</v>
      </c>
      <c r="DN7" s="71" t="s">
        <v>175</v>
      </c>
      <c r="DO7" s="77">
        <f t="shared" si="33"/>
        <v>81</v>
      </c>
      <c r="DP7" s="75">
        <f t="shared" si="34"/>
        <v>0</v>
      </c>
      <c r="DQ7" s="184"/>
      <c r="DR7" s="68">
        <f t="shared" si="35"/>
        <v>0.98780487804878048</v>
      </c>
      <c r="DS7" s="69">
        <f t="shared" si="36"/>
        <v>0</v>
      </c>
      <c r="DT7" s="70" t="s">
        <v>174</v>
      </c>
      <c r="DU7" s="71" t="s">
        <v>175</v>
      </c>
      <c r="DV7" s="77">
        <f t="shared" si="37"/>
        <v>81</v>
      </c>
      <c r="DW7" s="75">
        <f t="shared" si="38"/>
        <v>0</v>
      </c>
      <c r="DX7" s="184"/>
      <c r="DY7" s="68">
        <f t="shared" si="39"/>
        <v>0.98780487804878048</v>
      </c>
      <c r="DZ7" s="69">
        <f t="shared" si="40"/>
        <v>0</v>
      </c>
      <c r="EA7" s="70" t="s">
        <v>174</v>
      </c>
      <c r="EB7" s="71" t="s">
        <v>175</v>
      </c>
      <c r="EC7" s="77">
        <f t="shared" si="41"/>
        <v>82</v>
      </c>
      <c r="ED7" s="184"/>
      <c r="EE7" s="184"/>
      <c r="EF7" s="68">
        <f t="shared" si="42"/>
        <v>1</v>
      </c>
      <c r="EG7" s="69">
        <f t="shared" si="43"/>
        <v>0</v>
      </c>
      <c r="EH7" s="70" t="s">
        <v>174</v>
      </c>
      <c r="EI7" s="71" t="s">
        <v>175</v>
      </c>
      <c r="EJ7" s="78"/>
      <c r="EK7" s="78">
        <v>2024</v>
      </c>
      <c r="EL7" s="79" t="str">
        <f>+VLOOKUP(C7,[1]Listas_desplega!$AI$22:$AJ$44,2,0)</f>
        <v>DPI</v>
      </c>
      <c r="EM7" s="79" t="str">
        <f>+VLOOKUP(I7,[1]Listas_desplega!$BY$2:$BZ$7,2,0)</f>
        <v>T_2</v>
      </c>
      <c r="EN7" s="79" t="str">
        <f>+VLOOKUP(J7,[1]Listas_desplega!$BY$10:$BZ$23,2,0)</f>
        <v>T_2_C_2</v>
      </c>
      <c r="EO7" s="79" t="str">
        <f>+VLOOKUP(K7,[1]Listas_desplega!$BY$27:$BZ$54,2,0)</f>
        <v>T_2_C_2_ET_1</v>
      </c>
      <c r="EP7" s="79" t="str">
        <f>+VLOOKUP(L7,[1]Listas_desplega!$BY$57:$BZ$105,2,0)</f>
        <v>T_2_C_2_ET_1_CPT_1</v>
      </c>
      <c r="EQ7" s="80" t="str">
        <f>+VLOOKUP(M7,[1]Listas_desplega!$J$2:$K$11,2,FALSE)</f>
        <v>Eje_E_1</v>
      </c>
      <c r="ER7" s="80"/>
    </row>
    <row r="8" spans="1:148" s="81" customFormat="1" x14ac:dyDescent="0.25">
      <c r="A8" s="51" t="str">
        <f t="shared" si="5"/>
        <v>28_VPBM_2024</v>
      </c>
      <c r="B8" s="52" t="s">
        <v>152</v>
      </c>
      <c r="C8" s="53" t="s">
        <v>553</v>
      </c>
      <c r="D8" s="90" t="s">
        <v>569</v>
      </c>
      <c r="E8" s="54" t="s">
        <v>570</v>
      </c>
      <c r="F8" s="54" t="s">
        <v>155</v>
      </c>
      <c r="G8" s="54" t="s">
        <v>589</v>
      </c>
      <c r="H8" s="54" t="s">
        <v>352</v>
      </c>
      <c r="I8" s="54" t="s">
        <v>158</v>
      </c>
      <c r="J8" s="54" t="s">
        <v>159</v>
      </c>
      <c r="K8" s="54" t="s">
        <v>160</v>
      </c>
      <c r="L8" s="54" t="s">
        <v>473</v>
      </c>
      <c r="M8" s="52" t="s">
        <v>474</v>
      </c>
      <c r="N8" s="56" t="s">
        <v>475</v>
      </c>
      <c r="O8" s="60">
        <v>28</v>
      </c>
      <c r="P8" s="54" t="s">
        <v>590</v>
      </c>
      <c r="Q8" s="61" t="s">
        <v>165</v>
      </c>
      <c r="R8" s="58" t="s">
        <v>166</v>
      </c>
      <c r="S8" s="54" t="s">
        <v>591</v>
      </c>
      <c r="T8" s="60" t="s">
        <v>168</v>
      </c>
      <c r="U8" s="60" t="s">
        <v>169</v>
      </c>
      <c r="V8" s="60">
        <v>30</v>
      </c>
      <c r="W8" s="54" t="s">
        <v>592</v>
      </c>
      <c r="X8" s="60" t="s">
        <v>171</v>
      </c>
      <c r="Y8" s="52" t="s">
        <v>172</v>
      </c>
      <c r="Z8" s="61" t="s">
        <v>344</v>
      </c>
      <c r="AA8" s="61" t="s">
        <v>344</v>
      </c>
      <c r="AB8" s="61" t="s">
        <v>344</v>
      </c>
      <c r="AC8" s="61" t="s">
        <v>344</v>
      </c>
      <c r="AD8" s="61" t="s">
        <v>344</v>
      </c>
      <c r="AE8" s="61" t="s">
        <v>344</v>
      </c>
      <c r="AF8" s="61" t="s">
        <v>344</v>
      </c>
      <c r="AG8" s="61" t="s">
        <v>344</v>
      </c>
      <c r="AH8" s="60" t="s">
        <v>344</v>
      </c>
      <c r="AI8" s="60" t="s">
        <v>559</v>
      </c>
      <c r="AJ8" s="60" t="s">
        <v>344</v>
      </c>
      <c r="AK8" s="60" t="s">
        <v>344</v>
      </c>
      <c r="AL8" s="60" t="s">
        <v>344</v>
      </c>
      <c r="AM8" s="60" t="s">
        <v>344</v>
      </c>
      <c r="AN8" s="60" t="s">
        <v>344</v>
      </c>
      <c r="AO8" s="60" t="s">
        <v>344</v>
      </c>
      <c r="AP8" s="60" t="s">
        <v>344</v>
      </c>
      <c r="AQ8" s="60" t="s">
        <v>344</v>
      </c>
      <c r="AR8" s="62" t="s">
        <v>344</v>
      </c>
      <c r="AS8" s="60" t="s">
        <v>344</v>
      </c>
      <c r="AT8" s="60" t="s">
        <v>175</v>
      </c>
      <c r="AU8" s="60">
        <v>50</v>
      </c>
      <c r="AV8" s="60">
        <v>70</v>
      </c>
      <c r="AW8" s="60">
        <v>80</v>
      </c>
      <c r="AX8" s="60">
        <v>97</v>
      </c>
      <c r="AY8" s="60">
        <v>97</v>
      </c>
      <c r="AZ8" s="60" t="s">
        <v>344</v>
      </c>
      <c r="BA8" s="60" t="s">
        <v>344</v>
      </c>
      <c r="BB8" s="60" t="s">
        <v>344</v>
      </c>
      <c r="BC8" s="64" t="s">
        <v>344</v>
      </c>
      <c r="BD8" s="76">
        <v>0</v>
      </c>
      <c r="BE8" s="76">
        <v>0</v>
      </c>
      <c r="BF8" s="71"/>
      <c r="BG8" s="68">
        <f t="shared" si="6"/>
        <v>0</v>
      </c>
      <c r="BH8" s="69">
        <f t="shared" si="7"/>
        <v>0</v>
      </c>
      <c r="BI8" s="70" t="s">
        <v>174</v>
      </c>
      <c r="BJ8" s="71" t="s">
        <v>175</v>
      </c>
      <c r="BK8" s="75">
        <f t="shared" si="8"/>
        <v>0</v>
      </c>
      <c r="BL8" s="75">
        <f t="shared" si="8"/>
        <v>0</v>
      </c>
      <c r="BM8" s="71"/>
      <c r="BN8" s="68">
        <f t="shared" si="9"/>
        <v>0</v>
      </c>
      <c r="BO8" s="69">
        <f t="shared" si="10"/>
        <v>0</v>
      </c>
      <c r="BP8" s="70" t="s">
        <v>174</v>
      </c>
      <c r="BQ8" s="71" t="s">
        <v>175</v>
      </c>
      <c r="BR8" s="86">
        <v>0</v>
      </c>
      <c r="BS8" s="75">
        <f t="shared" ref="BS8:BS9" si="44">IF(BP8="SI",BL8,0)</f>
        <v>0</v>
      </c>
      <c r="BT8" s="71"/>
      <c r="BU8" s="68">
        <f t="shared" si="11"/>
        <v>0</v>
      </c>
      <c r="BV8" s="69">
        <f t="shared" si="12"/>
        <v>0</v>
      </c>
      <c r="BW8" s="70" t="s">
        <v>174</v>
      </c>
      <c r="BX8" s="71" t="s">
        <v>175</v>
      </c>
      <c r="BY8" s="75">
        <f t="shared" ref="BY8:BZ9" si="45">IF(BV8="SI",BR8,0)</f>
        <v>0</v>
      </c>
      <c r="BZ8" s="75">
        <f t="shared" si="45"/>
        <v>0</v>
      </c>
      <c r="CA8" s="71"/>
      <c r="CB8" s="68">
        <f t="shared" si="15"/>
        <v>0</v>
      </c>
      <c r="CC8" s="69">
        <f t="shared" si="16"/>
        <v>0</v>
      </c>
      <c r="CD8" s="70" t="s">
        <v>174</v>
      </c>
      <c r="CE8" s="71" t="s">
        <v>175</v>
      </c>
      <c r="CF8" s="76"/>
      <c r="CG8" s="75">
        <f t="shared" si="18"/>
        <v>0</v>
      </c>
      <c r="CH8" s="112"/>
      <c r="CI8" s="68">
        <f t="shared" si="19"/>
        <v>0</v>
      </c>
      <c r="CJ8" s="69">
        <f t="shared" si="20"/>
        <v>0</v>
      </c>
      <c r="CK8" s="70" t="s">
        <v>174</v>
      </c>
      <c r="CL8" s="71" t="s">
        <v>175</v>
      </c>
      <c r="CM8" s="77" t="s">
        <v>593</v>
      </c>
      <c r="CN8" s="71"/>
      <c r="CO8" s="71"/>
      <c r="CP8" s="68">
        <f t="shared" si="21"/>
        <v>0</v>
      </c>
      <c r="CQ8" s="69">
        <f t="shared" si="22"/>
        <v>0</v>
      </c>
      <c r="CR8" s="70" t="s">
        <v>174</v>
      </c>
      <c r="CS8" s="71" t="s">
        <v>175</v>
      </c>
      <c r="CT8" s="148" t="s">
        <v>344</v>
      </c>
      <c r="CU8" s="75">
        <f t="shared" si="24"/>
        <v>0</v>
      </c>
      <c r="CV8" s="71"/>
      <c r="CW8" s="68">
        <f t="shared" si="25"/>
        <v>0</v>
      </c>
      <c r="CX8" s="69">
        <f t="shared" si="26"/>
        <v>0</v>
      </c>
      <c r="CY8" s="70" t="s">
        <v>174</v>
      </c>
      <c r="CZ8" s="71" t="s">
        <v>175</v>
      </c>
      <c r="DA8" s="98" t="s">
        <v>344</v>
      </c>
      <c r="DB8" s="75">
        <f t="shared" si="28"/>
        <v>0</v>
      </c>
      <c r="DC8" s="71"/>
      <c r="DD8" s="68">
        <f t="shared" si="29"/>
        <v>0</v>
      </c>
      <c r="DE8" s="69">
        <f t="shared" si="30"/>
        <v>0</v>
      </c>
      <c r="DF8" s="70" t="s">
        <v>174</v>
      </c>
      <c r="DG8" s="71" t="s">
        <v>175</v>
      </c>
      <c r="DH8" s="77" t="s">
        <v>344</v>
      </c>
      <c r="DI8" s="75">
        <f t="shared" ref="DI8:DI9" si="46">IF(DF8="SI",DB8,0)</f>
        <v>0</v>
      </c>
      <c r="DJ8" s="71"/>
      <c r="DK8" s="68">
        <f t="shared" si="31"/>
        <v>0</v>
      </c>
      <c r="DL8" s="69">
        <f t="shared" si="32"/>
        <v>0</v>
      </c>
      <c r="DM8" s="70" t="s">
        <v>174</v>
      </c>
      <c r="DN8" s="71" t="s">
        <v>175</v>
      </c>
      <c r="DO8" s="77" t="s">
        <v>344</v>
      </c>
      <c r="DP8" s="75">
        <f t="shared" si="34"/>
        <v>0</v>
      </c>
      <c r="DQ8" s="71"/>
      <c r="DR8" s="68">
        <f t="shared" si="35"/>
        <v>0</v>
      </c>
      <c r="DS8" s="69">
        <f t="shared" si="36"/>
        <v>0</v>
      </c>
      <c r="DT8" s="70" t="s">
        <v>174</v>
      </c>
      <c r="DU8" s="71" t="s">
        <v>175</v>
      </c>
      <c r="DV8" s="77" t="s">
        <v>344</v>
      </c>
      <c r="DW8" s="75">
        <f t="shared" si="38"/>
        <v>0</v>
      </c>
      <c r="DX8" s="71"/>
      <c r="DY8" s="68">
        <f t="shared" si="39"/>
        <v>0</v>
      </c>
      <c r="DZ8" s="69">
        <f t="shared" si="40"/>
        <v>0</v>
      </c>
      <c r="EA8" s="70" t="s">
        <v>174</v>
      </c>
      <c r="EB8" s="71" t="s">
        <v>175</v>
      </c>
      <c r="EC8" s="77">
        <f t="shared" si="41"/>
        <v>70</v>
      </c>
      <c r="ED8" s="71"/>
      <c r="EE8" s="71"/>
      <c r="EF8" s="68">
        <f t="shared" si="42"/>
        <v>1</v>
      </c>
      <c r="EG8" s="69">
        <f t="shared" si="43"/>
        <v>0</v>
      </c>
      <c r="EH8" s="70" t="s">
        <v>174</v>
      </c>
      <c r="EI8" s="71" t="s">
        <v>175</v>
      </c>
      <c r="EJ8" s="80"/>
      <c r="EK8" s="78">
        <v>2024</v>
      </c>
      <c r="EL8" s="79" t="str">
        <f>+VLOOKUP(C8,[1]Listas_desplega!$AI$22:$AJ$44,2,0)</f>
        <v>DPI</v>
      </c>
      <c r="EM8" s="79" t="str">
        <f>+VLOOKUP(I8,[1]Listas_desplega!$BY$2:$BZ$7,2,0)</f>
        <v>T_2</v>
      </c>
      <c r="EN8" s="79" t="str">
        <f>+VLOOKUP(J8,[1]Listas_desplega!$BY$10:$BZ$23,2,0)</f>
        <v>T_2_C_2</v>
      </c>
      <c r="EO8" s="79" t="str">
        <f>+VLOOKUP(K8,[1]Listas_desplega!$BY$27:$BZ$54,2,0)</f>
        <v>T_2_C_2_ET_1</v>
      </c>
      <c r="EP8" s="79" t="str">
        <f>+VLOOKUP(L8,[1]Listas_desplega!$BY$57:$BZ$105,2,0)</f>
        <v>T_2_C_2_ET_1_CPT_1</v>
      </c>
      <c r="EQ8" s="80" t="str">
        <f>+VLOOKUP(M8,[1]Listas_desplega!$J$2:$K$11,2,FALSE)</f>
        <v>Eje_E_1</v>
      </c>
      <c r="ER8" s="80"/>
    </row>
    <row r="9" spans="1:148" s="81" customFormat="1" x14ac:dyDescent="0.25">
      <c r="A9" s="51" t="str">
        <f t="shared" si="5"/>
        <v>29_VPBM_2024</v>
      </c>
      <c r="B9" s="52" t="s">
        <v>152</v>
      </c>
      <c r="C9" s="53" t="s">
        <v>553</v>
      </c>
      <c r="D9" s="188" t="s">
        <v>594</v>
      </c>
      <c r="E9" s="54" t="s">
        <v>570</v>
      </c>
      <c r="F9" s="54" t="s">
        <v>155</v>
      </c>
      <c r="G9" s="55" t="s">
        <v>156</v>
      </c>
      <c r="H9" s="54" t="s">
        <v>352</v>
      </c>
      <c r="I9" s="54" t="s">
        <v>158</v>
      </c>
      <c r="J9" s="54" t="s">
        <v>159</v>
      </c>
      <c r="K9" s="54" t="s">
        <v>160</v>
      </c>
      <c r="L9" s="54" t="s">
        <v>473</v>
      </c>
      <c r="M9" s="52" t="s">
        <v>474</v>
      </c>
      <c r="N9" s="56" t="s">
        <v>475</v>
      </c>
      <c r="O9" s="60">
        <v>29</v>
      </c>
      <c r="P9" s="54" t="s">
        <v>595</v>
      </c>
      <c r="Q9" s="61" t="s">
        <v>165</v>
      </c>
      <c r="R9" s="58" t="s">
        <v>166</v>
      </c>
      <c r="S9" s="54" t="s">
        <v>596</v>
      </c>
      <c r="T9" s="60" t="s">
        <v>181</v>
      </c>
      <c r="U9" s="60" t="s">
        <v>169</v>
      </c>
      <c r="V9" s="60">
        <v>90</v>
      </c>
      <c r="W9" s="54" t="s">
        <v>558</v>
      </c>
      <c r="X9" s="60" t="s">
        <v>171</v>
      </c>
      <c r="Y9" s="52" t="s">
        <v>172</v>
      </c>
      <c r="Z9" s="61" t="s">
        <v>344</v>
      </c>
      <c r="AA9" s="61" t="s">
        <v>344</v>
      </c>
      <c r="AB9" s="61" t="s">
        <v>344</v>
      </c>
      <c r="AC9" s="61" t="s">
        <v>344</v>
      </c>
      <c r="AD9" s="61" t="s">
        <v>344</v>
      </c>
      <c r="AE9" s="61" t="s">
        <v>344</v>
      </c>
      <c r="AF9" s="61" t="s">
        <v>344</v>
      </c>
      <c r="AG9" s="61" t="s">
        <v>344</v>
      </c>
      <c r="AH9" s="60" t="s">
        <v>344</v>
      </c>
      <c r="AI9" s="60" t="s">
        <v>559</v>
      </c>
      <c r="AJ9" s="60" t="s">
        <v>344</v>
      </c>
      <c r="AK9" s="60" t="s">
        <v>344</v>
      </c>
      <c r="AL9" s="60" t="s">
        <v>344</v>
      </c>
      <c r="AM9" s="60" t="s">
        <v>344</v>
      </c>
      <c r="AN9" s="60" t="s">
        <v>344</v>
      </c>
      <c r="AO9" s="60" t="s">
        <v>344</v>
      </c>
      <c r="AP9" s="60" t="s">
        <v>344</v>
      </c>
      <c r="AQ9" s="60" t="s">
        <v>344</v>
      </c>
      <c r="AR9" s="62" t="s">
        <v>344</v>
      </c>
      <c r="AS9" s="60" t="s">
        <v>344</v>
      </c>
      <c r="AT9" s="95">
        <v>72</v>
      </c>
      <c r="AU9" s="119">
        <v>75</v>
      </c>
      <c r="AV9" s="119">
        <v>80</v>
      </c>
      <c r="AW9" s="119">
        <v>85</v>
      </c>
      <c r="AX9" s="119">
        <v>90</v>
      </c>
      <c r="AY9" s="119">
        <v>90</v>
      </c>
      <c r="AZ9" s="119" t="s">
        <v>344</v>
      </c>
      <c r="BA9" s="119" t="s">
        <v>344</v>
      </c>
      <c r="BB9" s="119" t="s">
        <v>344</v>
      </c>
      <c r="BC9" s="120" t="s">
        <v>344</v>
      </c>
      <c r="BD9" s="76">
        <v>0</v>
      </c>
      <c r="BE9" s="76">
        <v>0</v>
      </c>
      <c r="BF9" s="71"/>
      <c r="BG9" s="68">
        <f t="shared" si="6"/>
        <v>0</v>
      </c>
      <c r="BH9" s="69">
        <f t="shared" si="7"/>
        <v>0</v>
      </c>
      <c r="BI9" s="70" t="s">
        <v>174</v>
      </c>
      <c r="BJ9" s="71" t="s">
        <v>175</v>
      </c>
      <c r="BK9" s="75">
        <f t="shared" si="8"/>
        <v>0</v>
      </c>
      <c r="BL9" s="75">
        <f t="shared" si="8"/>
        <v>0</v>
      </c>
      <c r="BM9" s="71"/>
      <c r="BN9" s="68">
        <f t="shared" si="9"/>
        <v>0</v>
      </c>
      <c r="BO9" s="69">
        <f t="shared" si="10"/>
        <v>0</v>
      </c>
      <c r="BP9" s="70" t="s">
        <v>174</v>
      </c>
      <c r="BQ9" s="71" t="s">
        <v>175</v>
      </c>
      <c r="BR9" s="86">
        <v>0</v>
      </c>
      <c r="BS9" s="75">
        <f t="shared" si="44"/>
        <v>0</v>
      </c>
      <c r="BT9" s="71"/>
      <c r="BU9" s="68">
        <f t="shared" si="11"/>
        <v>0</v>
      </c>
      <c r="BV9" s="69">
        <f t="shared" si="12"/>
        <v>0</v>
      </c>
      <c r="BW9" s="70" t="s">
        <v>174</v>
      </c>
      <c r="BX9" s="71" t="s">
        <v>175</v>
      </c>
      <c r="BY9" s="75">
        <f t="shared" si="45"/>
        <v>0</v>
      </c>
      <c r="BZ9" s="75">
        <f t="shared" si="45"/>
        <v>0</v>
      </c>
      <c r="CA9" s="71"/>
      <c r="CB9" s="68">
        <f t="shared" si="15"/>
        <v>0</v>
      </c>
      <c r="CC9" s="69">
        <f t="shared" si="16"/>
        <v>0</v>
      </c>
      <c r="CD9" s="70" t="s">
        <v>174</v>
      </c>
      <c r="CE9" s="71" t="s">
        <v>175</v>
      </c>
      <c r="CF9" s="76"/>
      <c r="CG9" s="75">
        <f t="shared" si="18"/>
        <v>0</v>
      </c>
      <c r="CH9" s="71"/>
      <c r="CI9" s="68">
        <f t="shared" si="19"/>
        <v>0</v>
      </c>
      <c r="CJ9" s="69">
        <f t="shared" si="20"/>
        <v>0</v>
      </c>
      <c r="CK9" s="70" t="s">
        <v>174</v>
      </c>
      <c r="CL9" s="71" t="s">
        <v>175</v>
      </c>
      <c r="CM9" s="77" t="s">
        <v>586</v>
      </c>
      <c r="CN9" s="71"/>
      <c r="CO9" s="71"/>
      <c r="CP9" s="68">
        <f t="shared" si="21"/>
        <v>0</v>
      </c>
      <c r="CQ9" s="69">
        <f t="shared" si="22"/>
        <v>0</v>
      </c>
      <c r="CR9" s="70" t="s">
        <v>174</v>
      </c>
      <c r="CS9" s="71" t="s">
        <v>175</v>
      </c>
      <c r="CT9" s="148" t="s">
        <v>344</v>
      </c>
      <c r="CU9" s="75">
        <f t="shared" si="24"/>
        <v>0</v>
      </c>
      <c r="CV9" s="71"/>
      <c r="CW9" s="68">
        <f t="shared" si="25"/>
        <v>0</v>
      </c>
      <c r="CX9" s="69">
        <f t="shared" si="26"/>
        <v>0</v>
      </c>
      <c r="CY9" s="70" t="s">
        <v>174</v>
      </c>
      <c r="CZ9" s="71" t="s">
        <v>175</v>
      </c>
      <c r="DA9" s="98" t="s">
        <v>344</v>
      </c>
      <c r="DB9" s="75">
        <f t="shared" si="28"/>
        <v>0</v>
      </c>
      <c r="DC9" s="71"/>
      <c r="DD9" s="68">
        <f t="shared" si="29"/>
        <v>0</v>
      </c>
      <c r="DE9" s="69">
        <f t="shared" si="30"/>
        <v>0</v>
      </c>
      <c r="DF9" s="70" t="s">
        <v>174</v>
      </c>
      <c r="DG9" s="71" t="s">
        <v>175</v>
      </c>
      <c r="DH9" s="77" t="s">
        <v>344</v>
      </c>
      <c r="DI9" s="75">
        <f t="shared" si="46"/>
        <v>0</v>
      </c>
      <c r="DJ9" s="71"/>
      <c r="DK9" s="68">
        <f t="shared" si="31"/>
        <v>0</v>
      </c>
      <c r="DL9" s="69">
        <f t="shared" si="32"/>
        <v>0</v>
      </c>
      <c r="DM9" s="70" t="s">
        <v>174</v>
      </c>
      <c r="DN9" s="71" t="s">
        <v>175</v>
      </c>
      <c r="DO9" s="77" t="s">
        <v>344</v>
      </c>
      <c r="DP9" s="75">
        <f t="shared" si="34"/>
        <v>0</v>
      </c>
      <c r="DQ9" s="71"/>
      <c r="DR9" s="68">
        <f t="shared" si="35"/>
        <v>0</v>
      </c>
      <c r="DS9" s="69">
        <f t="shared" si="36"/>
        <v>0</v>
      </c>
      <c r="DT9" s="70" t="s">
        <v>174</v>
      </c>
      <c r="DU9" s="71" t="s">
        <v>175</v>
      </c>
      <c r="DV9" s="77" t="s">
        <v>344</v>
      </c>
      <c r="DW9" s="75">
        <f t="shared" si="38"/>
        <v>0</v>
      </c>
      <c r="DX9" s="71"/>
      <c r="DY9" s="68">
        <f t="shared" si="39"/>
        <v>0</v>
      </c>
      <c r="DZ9" s="69">
        <f t="shared" si="40"/>
        <v>0</v>
      </c>
      <c r="EA9" s="70" t="s">
        <v>174</v>
      </c>
      <c r="EB9" s="71" t="s">
        <v>175</v>
      </c>
      <c r="EC9" s="77">
        <f t="shared" si="41"/>
        <v>80</v>
      </c>
      <c r="ED9" s="71"/>
      <c r="EE9" s="71"/>
      <c r="EF9" s="68">
        <f t="shared" si="42"/>
        <v>1</v>
      </c>
      <c r="EG9" s="69">
        <f t="shared" si="43"/>
        <v>0</v>
      </c>
      <c r="EH9" s="70" t="s">
        <v>174</v>
      </c>
      <c r="EI9" s="71" t="s">
        <v>175</v>
      </c>
      <c r="EJ9" s="80"/>
      <c r="EK9" s="78">
        <v>2024</v>
      </c>
      <c r="EL9" s="79" t="str">
        <f>+VLOOKUP(C9,[1]Listas_desplega!$AI$22:$AJ$44,2,0)</f>
        <v>DPI</v>
      </c>
      <c r="EM9" s="79" t="str">
        <f>+VLOOKUP(I9,[1]Listas_desplega!$BY$2:$BZ$7,2,0)</f>
        <v>T_2</v>
      </c>
      <c r="EN9" s="79" t="str">
        <f>+VLOOKUP(J9,[1]Listas_desplega!$BY$10:$BZ$23,2,0)</f>
        <v>T_2_C_2</v>
      </c>
      <c r="EO9" s="79" t="str">
        <f>+VLOOKUP(K9,[1]Listas_desplega!$BY$27:$BZ$54,2,0)</f>
        <v>T_2_C_2_ET_1</v>
      </c>
      <c r="EP9" s="79" t="str">
        <f>+VLOOKUP(L9,[1]Listas_desplega!$BY$57:$BZ$105,2,0)</f>
        <v>T_2_C_2_ET_1_CPT_1</v>
      </c>
      <c r="EQ9" s="80" t="str">
        <f>+VLOOKUP(M9,[1]Listas_desplega!$J$2:$K$11,2,FALSE)</f>
        <v>Eje_E_1</v>
      </c>
      <c r="ER9" s="80"/>
    </row>
    <row r="10" spans="1:148" s="81" customFormat="1" x14ac:dyDescent="0.25">
      <c r="A10" s="51" t="str">
        <f t="shared" si="5"/>
        <v>30_VPBM_2024</v>
      </c>
      <c r="B10" s="52" t="s">
        <v>152</v>
      </c>
      <c r="C10" s="53" t="s">
        <v>553</v>
      </c>
      <c r="D10" s="188" t="s">
        <v>594</v>
      </c>
      <c r="E10" s="54" t="s">
        <v>570</v>
      </c>
      <c r="F10" s="54" t="s">
        <v>155</v>
      </c>
      <c r="G10" s="55" t="s">
        <v>156</v>
      </c>
      <c r="H10" s="54" t="s">
        <v>352</v>
      </c>
      <c r="I10" s="54" t="s">
        <v>158</v>
      </c>
      <c r="J10" s="54" t="s">
        <v>159</v>
      </c>
      <c r="K10" s="54" t="s">
        <v>160</v>
      </c>
      <c r="L10" s="54" t="s">
        <v>473</v>
      </c>
      <c r="M10" s="52" t="s">
        <v>474</v>
      </c>
      <c r="N10" s="56" t="s">
        <v>475</v>
      </c>
      <c r="O10" s="60">
        <v>30</v>
      </c>
      <c r="P10" s="54" t="s">
        <v>597</v>
      </c>
      <c r="Q10" s="61" t="s">
        <v>165</v>
      </c>
      <c r="R10" s="58" t="s">
        <v>212</v>
      </c>
      <c r="S10" s="54" t="s">
        <v>598</v>
      </c>
      <c r="T10" s="60" t="s">
        <v>181</v>
      </c>
      <c r="U10" s="60" t="s">
        <v>182</v>
      </c>
      <c r="V10" s="60">
        <v>30</v>
      </c>
      <c r="W10" s="54" t="s">
        <v>558</v>
      </c>
      <c r="X10" s="60" t="s">
        <v>171</v>
      </c>
      <c r="Y10" s="52" t="s">
        <v>172</v>
      </c>
      <c r="Z10" s="61" t="s">
        <v>344</v>
      </c>
      <c r="AA10" s="61" t="s">
        <v>344</v>
      </c>
      <c r="AB10" s="61" t="s">
        <v>344</v>
      </c>
      <c r="AC10" s="61" t="s">
        <v>344</v>
      </c>
      <c r="AD10" s="61" t="s">
        <v>344</v>
      </c>
      <c r="AE10" s="61" t="s">
        <v>344</v>
      </c>
      <c r="AF10" s="61" t="s">
        <v>344</v>
      </c>
      <c r="AG10" s="61" t="s">
        <v>344</v>
      </c>
      <c r="AH10" s="60" t="s">
        <v>344</v>
      </c>
      <c r="AI10" s="60" t="s">
        <v>559</v>
      </c>
      <c r="AJ10" s="60" t="s">
        <v>344</v>
      </c>
      <c r="AK10" s="60" t="s">
        <v>344</v>
      </c>
      <c r="AL10" s="60" t="s">
        <v>344</v>
      </c>
      <c r="AM10" s="60" t="s">
        <v>344</v>
      </c>
      <c r="AN10" s="60" t="s">
        <v>344</v>
      </c>
      <c r="AO10" s="60" t="s">
        <v>344</v>
      </c>
      <c r="AP10" s="60" t="s">
        <v>344</v>
      </c>
      <c r="AQ10" s="60" t="s">
        <v>344</v>
      </c>
      <c r="AR10" s="62" t="s">
        <v>344</v>
      </c>
      <c r="AS10" s="60" t="s">
        <v>344</v>
      </c>
      <c r="AT10" s="95" t="s">
        <v>175</v>
      </c>
      <c r="AU10" s="119">
        <v>25</v>
      </c>
      <c r="AV10" s="119">
        <v>50</v>
      </c>
      <c r="AW10" s="119">
        <v>75</v>
      </c>
      <c r="AX10" s="119">
        <v>100</v>
      </c>
      <c r="AY10" s="119" t="s">
        <v>599</v>
      </c>
      <c r="AZ10" s="119" t="s">
        <v>344</v>
      </c>
      <c r="BA10" s="119" t="s">
        <v>344</v>
      </c>
      <c r="BB10" s="119" t="s">
        <v>600</v>
      </c>
      <c r="BC10" s="120" t="s">
        <v>344</v>
      </c>
      <c r="BD10" s="177" t="s">
        <v>344</v>
      </c>
      <c r="BE10" s="98"/>
      <c r="BF10" s="71"/>
      <c r="BG10" s="68">
        <f t="shared" si="6"/>
        <v>0</v>
      </c>
      <c r="BH10" s="69">
        <f t="shared" si="7"/>
        <v>0</v>
      </c>
      <c r="BI10" s="70" t="s">
        <v>174</v>
      </c>
      <c r="BJ10" s="71" t="s">
        <v>175</v>
      </c>
      <c r="BK10" s="86"/>
      <c r="BL10" s="75">
        <f t="shared" si="8"/>
        <v>0</v>
      </c>
      <c r="BM10" s="71"/>
      <c r="BN10" s="68">
        <f t="shared" si="9"/>
        <v>0</v>
      </c>
      <c r="BO10" s="69">
        <f t="shared" si="10"/>
        <v>0</v>
      </c>
      <c r="BP10" s="70" t="s">
        <v>174</v>
      </c>
      <c r="BQ10" s="71" t="s">
        <v>175</v>
      </c>
      <c r="BR10" s="86">
        <v>25</v>
      </c>
      <c r="BS10" s="183"/>
      <c r="BT10" s="184"/>
      <c r="BU10" s="68">
        <f t="shared" si="11"/>
        <v>0.5</v>
      </c>
      <c r="BV10" s="69">
        <f t="shared" si="12"/>
        <v>0</v>
      </c>
      <c r="BW10" s="70" t="s">
        <v>174</v>
      </c>
      <c r="BX10" s="71" t="s">
        <v>175</v>
      </c>
      <c r="BY10" s="86">
        <f>+BR10</f>
        <v>25</v>
      </c>
      <c r="BZ10" s="75">
        <f t="shared" ref="BZ10:BZ12" si="47">IF(BW10="SI",BR10,0)</f>
        <v>0</v>
      </c>
      <c r="CA10" s="184"/>
      <c r="CB10" s="68">
        <f t="shared" si="15"/>
        <v>0.5</v>
      </c>
      <c r="CC10" s="69">
        <f t="shared" si="16"/>
        <v>0</v>
      </c>
      <c r="CD10" s="70" t="s">
        <v>174</v>
      </c>
      <c r="CE10" s="71" t="s">
        <v>175</v>
      </c>
      <c r="CF10" s="86">
        <f>+BY10</f>
        <v>25</v>
      </c>
      <c r="CG10" s="75">
        <f t="shared" si="18"/>
        <v>0</v>
      </c>
      <c r="CH10" s="184"/>
      <c r="CI10" s="68">
        <f t="shared" si="19"/>
        <v>0.5</v>
      </c>
      <c r="CJ10" s="69">
        <f t="shared" si="20"/>
        <v>0</v>
      </c>
      <c r="CK10" s="70" t="s">
        <v>174</v>
      </c>
      <c r="CL10" s="71" t="s">
        <v>175</v>
      </c>
      <c r="CM10" s="86" t="s">
        <v>601</v>
      </c>
      <c r="CN10" s="184"/>
      <c r="CO10" s="184"/>
      <c r="CP10" s="68">
        <f t="shared" si="21"/>
        <v>0</v>
      </c>
      <c r="CQ10" s="69">
        <f t="shared" si="22"/>
        <v>0</v>
      </c>
      <c r="CR10" s="70" t="s">
        <v>174</v>
      </c>
      <c r="CS10" s="71" t="s">
        <v>175</v>
      </c>
      <c r="CT10" s="86" t="str">
        <f>+CM10</f>
        <v>30.00</v>
      </c>
      <c r="CU10" s="75">
        <f t="shared" si="24"/>
        <v>0</v>
      </c>
      <c r="CV10" s="184"/>
      <c r="CW10" s="68">
        <f t="shared" si="25"/>
        <v>0</v>
      </c>
      <c r="CX10" s="69">
        <f t="shared" si="26"/>
        <v>0</v>
      </c>
      <c r="CY10" s="70" t="s">
        <v>174</v>
      </c>
      <c r="CZ10" s="71" t="s">
        <v>175</v>
      </c>
      <c r="DA10" s="77" t="str">
        <f>+CT10</f>
        <v>30.00</v>
      </c>
      <c r="DB10" s="75">
        <f t="shared" si="28"/>
        <v>0</v>
      </c>
      <c r="DC10" s="184"/>
      <c r="DD10" s="68">
        <f t="shared" si="29"/>
        <v>0</v>
      </c>
      <c r="DE10" s="69">
        <f t="shared" si="30"/>
        <v>0</v>
      </c>
      <c r="DF10" s="70" t="s">
        <v>174</v>
      </c>
      <c r="DG10" s="71" t="s">
        <v>175</v>
      </c>
      <c r="DH10" s="77" t="s">
        <v>602</v>
      </c>
      <c r="DI10" s="184"/>
      <c r="DJ10" s="184"/>
      <c r="DK10" s="68">
        <f t="shared" si="31"/>
        <v>0</v>
      </c>
      <c r="DL10" s="69">
        <f t="shared" si="32"/>
        <v>0</v>
      </c>
      <c r="DM10" s="70" t="s">
        <v>174</v>
      </c>
      <c r="DN10" s="71" t="s">
        <v>175</v>
      </c>
      <c r="DO10" s="77" t="str">
        <f>+DH10</f>
        <v>40.00</v>
      </c>
      <c r="DP10" s="75">
        <f t="shared" si="34"/>
        <v>0</v>
      </c>
      <c r="DQ10" s="184"/>
      <c r="DR10" s="68">
        <f t="shared" si="35"/>
        <v>0</v>
      </c>
      <c r="DS10" s="69">
        <f t="shared" si="36"/>
        <v>0</v>
      </c>
      <c r="DT10" s="70" t="s">
        <v>174</v>
      </c>
      <c r="DU10" s="71" t="s">
        <v>175</v>
      </c>
      <c r="DV10" s="77" t="str">
        <f>+DO10</f>
        <v>40.00</v>
      </c>
      <c r="DW10" s="75">
        <f t="shared" si="38"/>
        <v>0</v>
      </c>
      <c r="DX10" s="184"/>
      <c r="DY10" s="68">
        <f t="shared" si="39"/>
        <v>0</v>
      </c>
      <c r="DZ10" s="69">
        <f t="shared" si="40"/>
        <v>0</v>
      </c>
      <c r="EA10" s="70" t="s">
        <v>174</v>
      </c>
      <c r="EB10" s="71" t="s">
        <v>175</v>
      </c>
      <c r="EC10" s="77">
        <f t="shared" si="41"/>
        <v>50</v>
      </c>
      <c r="ED10" s="184"/>
      <c r="EE10" s="184"/>
      <c r="EF10" s="68">
        <f t="shared" si="42"/>
        <v>1</v>
      </c>
      <c r="EG10" s="69">
        <f t="shared" si="43"/>
        <v>0</v>
      </c>
      <c r="EH10" s="70" t="s">
        <v>174</v>
      </c>
      <c r="EI10" s="71" t="s">
        <v>175</v>
      </c>
      <c r="EJ10" s="78"/>
      <c r="EK10" s="78">
        <v>2024</v>
      </c>
      <c r="EL10" s="79" t="str">
        <f>+VLOOKUP(C10,[1]Listas_desplega!$AI$22:$AJ$44,2,0)</f>
        <v>DPI</v>
      </c>
      <c r="EM10" s="79" t="str">
        <f>+VLOOKUP(I10,[1]Listas_desplega!$BY$2:$BZ$7,2,0)</f>
        <v>T_2</v>
      </c>
      <c r="EN10" s="79" t="str">
        <f>+VLOOKUP(J10,[1]Listas_desplega!$BY$10:$BZ$23,2,0)</f>
        <v>T_2_C_2</v>
      </c>
      <c r="EO10" s="79" t="str">
        <f>+VLOOKUP(K10,[1]Listas_desplega!$BY$27:$BZ$54,2,0)</f>
        <v>T_2_C_2_ET_1</v>
      </c>
      <c r="EP10" s="79" t="str">
        <f>+VLOOKUP(L10,[1]Listas_desplega!$BY$57:$BZ$105,2,0)</f>
        <v>T_2_C_2_ET_1_CPT_1</v>
      </c>
      <c r="EQ10" s="80" t="str">
        <f>+VLOOKUP(M10,[1]Listas_desplega!$J$2:$K$11,2,FALSE)</f>
        <v>Eje_E_1</v>
      </c>
      <c r="ER10" s="80"/>
    </row>
    <row r="11" spans="1:148" s="81" customFormat="1" x14ac:dyDescent="0.25">
      <c r="A11" s="51" t="str">
        <f t="shared" si="5"/>
        <v>31_VPBM_2024</v>
      </c>
      <c r="B11" s="52" t="s">
        <v>152</v>
      </c>
      <c r="C11" s="53" t="s">
        <v>553</v>
      </c>
      <c r="D11" s="53" t="s">
        <v>553</v>
      </c>
      <c r="E11" s="54" t="s">
        <v>570</v>
      </c>
      <c r="F11" s="54" t="s">
        <v>155</v>
      </c>
      <c r="G11" s="55" t="s">
        <v>603</v>
      </c>
      <c r="H11" s="54" t="s">
        <v>352</v>
      </c>
      <c r="I11" s="54" t="s">
        <v>158</v>
      </c>
      <c r="J11" s="54" t="s">
        <v>159</v>
      </c>
      <c r="K11" s="54" t="s">
        <v>160</v>
      </c>
      <c r="L11" s="54" t="s">
        <v>473</v>
      </c>
      <c r="M11" s="52" t="s">
        <v>474</v>
      </c>
      <c r="N11" s="56" t="s">
        <v>475</v>
      </c>
      <c r="O11" s="60">
        <v>31</v>
      </c>
      <c r="P11" s="54" t="s">
        <v>604</v>
      </c>
      <c r="Q11" s="61" t="s">
        <v>386</v>
      </c>
      <c r="R11" s="58" t="s">
        <v>166</v>
      </c>
      <c r="S11" s="54" t="s">
        <v>605</v>
      </c>
      <c r="T11" s="60" t="s">
        <v>181</v>
      </c>
      <c r="U11" s="60" t="s">
        <v>182</v>
      </c>
      <c r="V11" s="60">
        <v>30</v>
      </c>
      <c r="W11" s="54" t="s">
        <v>606</v>
      </c>
      <c r="X11" s="60" t="s">
        <v>171</v>
      </c>
      <c r="Y11" s="52" t="s">
        <v>172</v>
      </c>
      <c r="Z11" s="61" t="s">
        <v>344</v>
      </c>
      <c r="AA11" s="61" t="s">
        <v>344</v>
      </c>
      <c r="AB11" s="61" t="s">
        <v>344</v>
      </c>
      <c r="AC11" s="61" t="s">
        <v>344</v>
      </c>
      <c r="AD11" s="61" t="s">
        <v>344</v>
      </c>
      <c r="AE11" s="61" t="s">
        <v>344</v>
      </c>
      <c r="AF11" s="61" t="s">
        <v>344</v>
      </c>
      <c r="AG11" s="61" t="s">
        <v>344</v>
      </c>
      <c r="AH11" s="60" t="s">
        <v>344</v>
      </c>
      <c r="AI11" s="60" t="s">
        <v>559</v>
      </c>
      <c r="AJ11" s="60" t="s">
        <v>344</v>
      </c>
      <c r="AK11" s="60" t="s">
        <v>344</v>
      </c>
      <c r="AL11" s="60" t="s">
        <v>344</v>
      </c>
      <c r="AM11" s="60" t="s">
        <v>344</v>
      </c>
      <c r="AN11" s="60" t="s">
        <v>344</v>
      </c>
      <c r="AO11" s="60" t="s">
        <v>344</v>
      </c>
      <c r="AP11" s="60" t="s">
        <v>344</v>
      </c>
      <c r="AQ11" s="60" t="s">
        <v>344</v>
      </c>
      <c r="AR11" s="62" t="s">
        <v>344</v>
      </c>
      <c r="AS11" s="60" t="s">
        <v>344</v>
      </c>
      <c r="AT11" s="95" t="s">
        <v>175</v>
      </c>
      <c r="AU11" s="119">
        <v>25</v>
      </c>
      <c r="AV11" s="119">
        <v>50</v>
      </c>
      <c r="AW11" s="119">
        <v>75</v>
      </c>
      <c r="AX11" s="119" t="s">
        <v>599</v>
      </c>
      <c r="AY11" s="119" t="s">
        <v>599</v>
      </c>
      <c r="AZ11" s="119" t="s">
        <v>344</v>
      </c>
      <c r="BA11" s="119" t="s">
        <v>344</v>
      </c>
      <c r="BB11" s="119" t="s">
        <v>593</v>
      </c>
      <c r="BC11" s="120" t="s">
        <v>344</v>
      </c>
      <c r="BD11" s="177" t="s">
        <v>344</v>
      </c>
      <c r="BE11" s="98"/>
      <c r="BF11" s="71"/>
      <c r="BG11" s="68">
        <f t="shared" si="6"/>
        <v>0</v>
      </c>
      <c r="BH11" s="69">
        <f t="shared" si="7"/>
        <v>0</v>
      </c>
      <c r="BI11" s="70" t="s">
        <v>174</v>
      </c>
      <c r="BJ11" s="71" t="s">
        <v>175</v>
      </c>
      <c r="BK11" s="86"/>
      <c r="BL11" s="75">
        <f t="shared" ref="BK11:BL21" si="48">IF(BI11="SI",BE11,0)</f>
        <v>0</v>
      </c>
      <c r="BM11" s="71"/>
      <c r="BN11" s="68">
        <f t="shared" si="9"/>
        <v>0</v>
      </c>
      <c r="BO11" s="69">
        <f t="shared" si="10"/>
        <v>0</v>
      </c>
      <c r="BP11" s="70" t="s">
        <v>174</v>
      </c>
      <c r="BQ11" s="71" t="s">
        <v>175</v>
      </c>
      <c r="BR11" s="86">
        <v>25</v>
      </c>
      <c r="BS11" s="183"/>
      <c r="BT11" s="184"/>
      <c r="BU11" s="68">
        <f t="shared" si="11"/>
        <v>0.5</v>
      </c>
      <c r="BV11" s="69">
        <f t="shared" si="12"/>
        <v>0</v>
      </c>
      <c r="BW11" s="70" t="s">
        <v>174</v>
      </c>
      <c r="BX11" s="71" t="s">
        <v>175</v>
      </c>
      <c r="BY11" s="86">
        <f>+BR11</f>
        <v>25</v>
      </c>
      <c r="BZ11" s="75">
        <f t="shared" si="47"/>
        <v>0</v>
      </c>
      <c r="CA11" s="184"/>
      <c r="CB11" s="68">
        <f t="shared" si="15"/>
        <v>0.5</v>
      </c>
      <c r="CC11" s="69">
        <f t="shared" si="16"/>
        <v>0</v>
      </c>
      <c r="CD11" s="70" t="s">
        <v>174</v>
      </c>
      <c r="CE11" s="71" t="s">
        <v>175</v>
      </c>
      <c r="CF11" s="86">
        <f>+BY11</f>
        <v>25</v>
      </c>
      <c r="CG11" s="75">
        <f t="shared" si="18"/>
        <v>0</v>
      </c>
      <c r="CH11" s="184"/>
      <c r="CI11" s="68">
        <f t="shared" si="19"/>
        <v>0.5</v>
      </c>
      <c r="CJ11" s="69">
        <f t="shared" si="20"/>
        <v>0</v>
      </c>
      <c r="CK11" s="70" t="s">
        <v>174</v>
      </c>
      <c r="CL11" s="71" t="s">
        <v>175</v>
      </c>
      <c r="CM11" s="86">
        <v>30</v>
      </c>
      <c r="CN11" s="184"/>
      <c r="CO11" s="184"/>
      <c r="CP11" s="68">
        <f t="shared" si="21"/>
        <v>0.6</v>
      </c>
      <c r="CQ11" s="69">
        <f t="shared" si="22"/>
        <v>0</v>
      </c>
      <c r="CR11" s="70" t="s">
        <v>174</v>
      </c>
      <c r="CS11" s="71" t="s">
        <v>175</v>
      </c>
      <c r="CT11" s="86">
        <f>+CM11</f>
        <v>30</v>
      </c>
      <c r="CU11" s="75">
        <f t="shared" si="24"/>
        <v>0</v>
      </c>
      <c r="CV11" s="184"/>
      <c r="CW11" s="68">
        <f t="shared" si="25"/>
        <v>0.6</v>
      </c>
      <c r="CX11" s="69">
        <f t="shared" si="26"/>
        <v>0</v>
      </c>
      <c r="CY11" s="70" t="s">
        <v>174</v>
      </c>
      <c r="CZ11" s="71" t="s">
        <v>175</v>
      </c>
      <c r="DA11" s="77">
        <f>+CT11</f>
        <v>30</v>
      </c>
      <c r="DB11" s="75">
        <f t="shared" si="28"/>
        <v>0</v>
      </c>
      <c r="DC11" s="184"/>
      <c r="DD11" s="68">
        <f t="shared" si="29"/>
        <v>0.6</v>
      </c>
      <c r="DE11" s="69">
        <f t="shared" si="30"/>
        <v>0</v>
      </c>
      <c r="DF11" s="70" t="s">
        <v>174</v>
      </c>
      <c r="DG11" s="71" t="s">
        <v>175</v>
      </c>
      <c r="DH11" s="77">
        <v>40</v>
      </c>
      <c r="DI11" s="184"/>
      <c r="DJ11" s="184"/>
      <c r="DK11" s="68">
        <f t="shared" si="31"/>
        <v>0.8</v>
      </c>
      <c r="DL11" s="69">
        <f t="shared" si="32"/>
        <v>0</v>
      </c>
      <c r="DM11" s="70" t="s">
        <v>174</v>
      </c>
      <c r="DN11" s="71" t="s">
        <v>175</v>
      </c>
      <c r="DO11" s="77">
        <f>+DH11</f>
        <v>40</v>
      </c>
      <c r="DP11" s="75">
        <f t="shared" si="34"/>
        <v>0</v>
      </c>
      <c r="DQ11" s="184"/>
      <c r="DR11" s="68">
        <f t="shared" si="35"/>
        <v>0.8</v>
      </c>
      <c r="DS11" s="69">
        <f t="shared" si="36"/>
        <v>0</v>
      </c>
      <c r="DT11" s="70" t="s">
        <v>174</v>
      </c>
      <c r="DU11" s="71" t="s">
        <v>175</v>
      </c>
      <c r="DV11" s="77">
        <f>+DO11</f>
        <v>40</v>
      </c>
      <c r="DW11" s="75">
        <f t="shared" si="38"/>
        <v>0</v>
      </c>
      <c r="DX11" s="184"/>
      <c r="DY11" s="68">
        <f t="shared" si="39"/>
        <v>0.8</v>
      </c>
      <c r="DZ11" s="69">
        <f t="shared" si="40"/>
        <v>0</v>
      </c>
      <c r="EA11" s="70" t="s">
        <v>174</v>
      </c>
      <c r="EB11" s="71" t="s">
        <v>175</v>
      </c>
      <c r="EC11" s="77">
        <f t="shared" si="41"/>
        <v>50</v>
      </c>
      <c r="ED11" s="184"/>
      <c r="EE11" s="184"/>
      <c r="EF11" s="68">
        <f t="shared" si="42"/>
        <v>1</v>
      </c>
      <c r="EG11" s="69">
        <f t="shared" si="43"/>
        <v>0</v>
      </c>
      <c r="EH11" s="70" t="s">
        <v>174</v>
      </c>
      <c r="EI11" s="71" t="s">
        <v>175</v>
      </c>
      <c r="EJ11" s="78"/>
      <c r="EK11" s="78">
        <v>2024</v>
      </c>
      <c r="EL11" s="79" t="str">
        <f>+VLOOKUP(C11,[1]Listas_desplega!$AI$22:$AJ$44,2,0)</f>
        <v>DPI</v>
      </c>
      <c r="EM11" s="79" t="str">
        <f>+VLOOKUP(I11,[1]Listas_desplega!$BY$2:$BZ$7,2,0)</f>
        <v>T_2</v>
      </c>
      <c r="EN11" s="79" t="str">
        <f>+VLOOKUP(J11,[1]Listas_desplega!$BY$10:$BZ$23,2,0)</f>
        <v>T_2_C_2</v>
      </c>
      <c r="EO11" s="79" t="str">
        <f>+VLOOKUP(K11,[1]Listas_desplega!$BY$27:$BZ$54,2,0)</f>
        <v>T_2_C_2_ET_1</v>
      </c>
      <c r="EP11" s="79" t="str">
        <f>+VLOOKUP(L11,[1]Listas_desplega!$BY$57:$BZ$105,2,0)</f>
        <v>T_2_C_2_ET_1_CPT_1</v>
      </c>
      <c r="EQ11" s="80" t="str">
        <f>+VLOOKUP(M11,[1]Listas_desplega!$J$2:$K$11,2,FALSE)</f>
        <v>Eje_E_1</v>
      </c>
      <c r="ER11" s="80"/>
    </row>
    <row r="12" spans="1:148" s="81" customFormat="1" x14ac:dyDescent="0.25">
      <c r="A12" s="51" t="str">
        <f t="shared" si="5"/>
        <v>32_VPBM_2024</v>
      </c>
      <c r="B12" s="52" t="s">
        <v>152</v>
      </c>
      <c r="C12" s="53" t="s">
        <v>553</v>
      </c>
      <c r="D12" s="53" t="s">
        <v>553</v>
      </c>
      <c r="E12" s="54" t="s">
        <v>570</v>
      </c>
      <c r="F12" s="54" t="s">
        <v>155</v>
      </c>
      <c r="G12" s="55" t="s">
        <v>603</v>
      </c>
      <c r="H12" s="54" t="s">
        <v>352</v>
      </c>
      <c r="I12" s="54" t="s">
        <v>158</v>
      </c>
      <c r="J12" s="54" t="s">
        <v>159</v>
      </c>
      <c r="K12" s="54" t="s">
        <v>160</v>
      </c>
      <c r="L12" s="54" t="s">
        <v>473</v>
      </c>
      <c r="M12" s="52" t="s">
        <v>474</v>
      </c>
      <c r="N12" s="56" t="s">
        <v>475</v>
      </c>
      <c r="O12" s="60">
        <v>32</v>
      </c>
      <c r="P12" s="54" t="s">
        <v>607</v>
      </c>
      <c r="Q12" s="61" t="s">
        <v>386</v>
      </c>
      <c r="R12" s="58" t="s">
        <v>166</v>
      </c>
      <c r="S12" s="54" t="s">
        <v>608</v>
      </c>
      <c r="T12" s="60" t="s">
        <v>181</v>
      </c>
      <c r="U12" s="60" t="s">
        <v>182</v>
      </c>
      <c r="V12" s="60">
        <v>30</v>
      </c>
      <c r="W12" s="54" t="s">
        <v>606</v>
      </c>
      <c r="X12" s="60" t="s">
        <v>171</v>
      </c>
      <c r="Y12" s="52" t="s">
        <v>172</v>
      </c>
      <c r="Z12" s="61" t="s">
        <v>344</v>
      </c>
      <c r="AA12" s="61" t="s">
        <v>344</v>
      </c>
      <c r="AB12" s="61" t="s">
        <v>344</v>
      </c>
      <c r="AC12" s="61" t="s">
        <v>344</v>
      </c>
      <c r="AD12" s="61" t="s">
        <v>344</v>
      </c>
      <c r="AE12" s="61" t="s">
        <v>344</v>
      </c>
      <c r="AF12" s="61" t="s">
        <v>344</v>
      </c>
      <c r="AG12" s="61" t="s">
        <v>344</v>
      </c>
      <c r="AH12" s="60" t="s">
        <v>344</v>
      </c>
      <c r="AI12" s="60" t="s">
        <v>559</v>
      </c>
      <c r="AJ12" s="60" t="s">
        <v>344</v>
      </c>
      <c r="AK12" s="60" t="s">
        <v>344</v>
      </c>
      <c r="AL12" s="60" t="s">
        <v>344</v>
      </c>
      <c r="AM12" s="60" t="s">
        <v>344</v>
      </c>
      <c r="AN12" s="60" t="s">
        <v>344</v>
      </c>
      <c r="AO12" s="60" t="s">
        <v>344</v>
      </c>
      <c r="AP12" s="60" t="s">
        <v>344</v>
      </c>
      <c r="AQ12" s="60" t="s">
        <v>344</v>
      </c>
      <c r="AR12" s="62" t="s">
        <v>344</v>
      </c>
      <c r="AS12" s="60" t="s">
        <v>344</v>
      </c>
      <c r="AT12" s="95" t="s">
        <v>175</v>
      </c>
      <c r="AU12" s="119">
        <v>25</v>
      </c>
      <c r="AV12" s="119">
        <v>50</v>
      </c>
      <c r="AW12" s="119">
        <v>75</v>
      </c>
      <c r="AX12" s="119">
        <v>100</v>
      </c>
      <c r="AY12" s="119">
        <v>100</v>
      </c>
      <c r="AZ12" s="119" t="s">
        <v>344</v>
      </c>
      <c r="BA12" s="119" t="s">
        <v>344</v>
      </c>
      <c r="BB12" s="119" t="s">
        <v>600</v>
      </c>
      <c r="BC12" s="120" t="s">
        <v>344</v>
      </c>
      <c r="BD12" s="177" t="s">
        <v>344</v>
      </c>
      <c r="BE12" s="98"/>
      <c r="BF12" s="71"/>
      <c r="BG12" s="68">
        <f t="shared" si="6"/>
        <v>0</v>
      </c>
      <c r="BH12" s="69">
        <f t="shared" si="7"/>
        <v>0</v>
      </c>
      <c r="BI12" s="70" t="s">
        <v>174</v>
      </c>
      <c r="BJ12" s="71" t="s">
        <v>175</v>
      </c>
      <c r="BK12" s="86"/>
      <c r="BL12" s="75">
        <f t="shared" si="48"/>
        <v>0</v>
      </c>
      <c r="BM12" s="71"/>
      <c r="BN12" s="68">
        <f t="shared" si="9"/>
        <v>0</v>
      </c>
      <c r="BO12" s="69">
        <f t="shared" si="10"/>
        <v>0</v>
      </c>
      <c r="BP12" s="70" t="s">
        <v>174</v>
      </c>
      <c r="BQ12" s="71" t="s">
        <v>175</v>
      </c>
      <c r="BR12" s="86">
        <v>25</v>
      </c>
      <c r="BS12" s="183"/>
      <c r="BT12" s="184"/>
      <c r="BU12" s="68">
        <f t="shared" si="11"/>
        <v>0.5</v>
      </c>
      <c r="BV12" s="69">
        <f t="shared" si="12"/>
        <v>0</v>
      </c>
      <c r="BW12" s="70" t="s">
        <v>174</v>
      </c>
      <c r="BX12" s="71" t="s">
        <v>175</v>
      </c>
      <c r="BY12" s="86">
        <f>+BR12</f>
        <v>25</v>
      </c>
      <c r="BZ12" s="75">
        <f t="shared" si="47"/>
        <v>0</v>
      </c>
      <c r="CA12" s="184"/>
      <c r="CB12" s="68">
        <f t="shared" si="15"/>
        <v>0.5</v>
      </c>
      <c r="CC12" s="69">
        <f t="shared" si="16"/>
        <v>0</v>
      </c>
      <c r="CD12" s="70" t="s">
        <v>174</v>
      </c>
      <c r="CE12" s="71" t="s">
        <v>175</v>
      </c>
      <c r="CF12" s="86">
        <f>+BY12</f>
        <v>25</v>
      </c>
      <c r="CG12" s="75">
        <f t="shared" si="18"/>
        <v>0</v>
      </c>
      <c r="CH12" s="184"/>
      <c r="CI12" s="68">
        <f t="shared" si="19"/>
        <v>0.5</v>
      </c>
      <c r="CJ12" s="69">
        <f t="shared" si="20"/>
        <v>0</v>
      </c>
      <c r="CK12" s="70" t="s">
        <v>174</v>
      </c>
      <c r="CL12" s="71" t="s">
        <v>175</v>
      </c>
      <c r="CM12" s="86">
        <v>30</v>
      </c>
      <c r="CN12" s="184"/>
      <c r="CO12" s="184"/>
      <c r="CP12" s="68">
        <f t="shared" si="21"/>
        <v>0.6</v>
      </c>
      <c r="CQ12" s="69">
        <f t="shared" si="22"/>
        <v>0</v>
      </c>
      <c r="CR12" s="70" t="s">
        <v>174</v>
      </c>
      <c r="CS12" s="71" t="s">
        <v>175</v>
      </c>
      <c r="CT12" s="86">
        <f>+CM12</f>
        <v>30</v>
      </c>
      <c r="CU12" s="75">
        <f t="shared" si="24"/>
        <v>0</v>
      </c>
      <c r="CV12" s="184"/>
      <c r="CW12" s="68">
        <f t="shared" si="25"/>
        <v>0.6</v>
      </c>
      <c r="CX12" s="69">
        <f t="shared" si="26"/>
        <v>0</v>
      </c>
      <c r="CY12" s="70" t="s">
        <v>174</v>
      </c>
      <c r="CZ12" s="71" t="s">
        <v>175</v>
      </c>
      <c r="DA12" s="77">
        <f>+CT12</f>
        <v>30</v>
      </c>
      <c r="DB12" s="75">
        <f t="shared" si="28"/>
        <v>0</v>
      </c>
      <c r="DC12" s="184"/>
      <c r="DD12" s="68">
        <f t="shared" si="29"/>
        <v>0.6</v>
      </c>
      <c r="DE12" s="69">
        <f t="shared" si="30"/>
        <v>0</v>
      </c>
      <c r="DF12" s="70" t="s">
        <v>174</v>
      </c>
      <c r="DG12" s="71" t="s">
        <v>175</v>
      </c>
      <c r="DH12" s="77" t="s">
        <v>602</v>
      </c>
      <c r="DI12" s="184"/>
      <c r="DJ12" s="184"/>
      <c r="DK12" s="68">
        <f t="shared" si="31"/>
        <v>0</v>
      </c>
      <c r="DL12" s="69">
        <f t="shared" si="32"/>
        <v>0</v>
      </c>
      <c r="DM12" s="70" t="s">
        <v>174</v>
      </c>
      <c r="DN12" s="71" t="s">
        <v>175</v>
      </c>
      <c r="DO12" s="77" t="str">
        <f>+DH12</f>
        <v>40.00</v>
      </c>
      <c r="DP12" s="75">
        <f t="shared" si="34"/>
        <v>0</v>
      </c>
      <c r="DQ12" s="184"/>
      <c r="DR12" s="68">
        <f t="shared" si="35"/>
        <v>0</v>
      </c>
      <c r="DS12" s="69">
        <f t="shared" si="36"/>
        <v>0</v>
      </c>
      <c r="DT12" s="70" t="s">
        <v>174</v>
      </c>
      <c r="DU12" s="71" t="s">
        <v>175</v>
      </c>
      <c r="DV12" s="77" t="str">
        <f>+DO12</f>
        <v>40.00</v>
      </c>
      <c r="DW12" s="75">
        <f t="shared" si="38"/>
        <v>0</v>
      </c>
      <c r="DX12" s="184"/>
      <c r="DY12" s="68">
        <f t="shared" si="39"/>
        <v>0</v>
      </c>
      <c r="DZ12" s="69">
        <f t="shared" si="40"/>
        <v>0</v>
      </c>
      <c r="EA12" s="70" t="s">
        <v>174</v>
      </c>
      <c r="EB12" s="71" t="s">
        <v>175</v>
      </c>
      <c r="EC12" s="77">
        <f t="shared" si="41"/>
        <v>50</v>
      </c>
      <c r="ED12" s="184"/>
      <c r="EE12" s="184"/>
      <c r="EF12" s="68">
        <f t="shared" si="42"/>
        <v>1</v>
      </c>
      <c r="EG12" s="69">
        <f t="shared" si="43"/>
        <v>0</v>
      </c>
      <c r="EH12" s="70" t="s">
        <v>174</v>
      </c>
      <c r="EI12" s="71" t="s">
        <v>175</v>
      </c>
      <c r="EJ12" s="78"/>
      <c r="EK12" s="78">
        <v>2024</v>
      </c>
      <c r="EL12" s="79" t="str">
        <f>+VLOOKUP(C12,[1]Listas_desplega!$AI$22:$AJ$44,2,0)</f>
        <v>DPI</v>
      </c>
      <c r="EM12" s="79" t="str">
        <f>+VLOOKUP(I12,[1]Listas_desplega!$BY$2:$BZ$7,2,0)</f>
        <v>T_2</v>
      </c>
      <c r="EN12" s="79" t="str">
        <f>+VLOOKUP(J12,[1]Listas_desplega!$BY$10:$BZ$23,2,0)</f>
        <v>T_2_C_2</v>
      </c>
      <c r="EO12" s="79" t="str">
        <f>+VLOOKUP(K12,[1]Listas_desplega!$BY$27:$BZ$54,2,0)</f>
        <v>T_2_C_2_ET_1</v>
      </c>
      <c r="EP12" s="79" t="str">
        <f>+VLOOKUP(L12,[1]Listas_desplega!$BY$57:$BZ$105,2,0)</f>
        <v>T_2_C_2_ET_1_CPT_1</v>
      </c>
      <c r="EQ12" s="80" t="str">
        <f>+VLOOKUP(M12,[1]Listas_desplega!$J$2:$K$11,2,FALSE)</f>
        <v>Eje_E_1</v>
      </c>
      <c r="ER12" s="80"/>
    </row>
    <row r="13" spans="1:148" s="81" customFormat="1" x14ac:dyDescent="0.25">
      <c r="A13" s="51" t="str">
        <f t="shared" si="5"/>
        <v>33_VPBM_2024</v>
      </c>
      <c r="B13" s="52" t="s">
        <v>152</v>
      </c>
      <c r="C13" s="53" t="s">
        <v>553</v>
      </c>
      <c r="D13" s="53" t="s">
        <v>553</v>
      </c>
      <c r="E13" s="54" t="s">
        <v>570</v>
      </c>
      <c r="F13" s="54" t="s">
        <v>155</v>
      </c>
      <c r="G13" s="54" t="s">
        <v>589</v>
      </c>
      <c r="H13" s="54" t="s">
        <v>352</v>
      </c>
      <c r="I13" s="54" t="s">
        <v>158</v>
      </c>
      <c r="J13" s="54" t="s">
        <v>159</v>
      </c>
      <c r="K13" s="54" t="s">
        <v>160</v>
      </c>
      <c r="L13" s="54" t="s">
        <v>473</v>
      </c>
      <c r="M13" s="52" t="s">
        <v>474</v>
      </c>
      <c r="N13" s="56" t="s">
        <v>475</v>
      </c>
      <c r="O13" s="60">
        <v>33</v>
      </c>
      <c r="P13" s="54" t="s">
        <v>609</v>
      </c>
      <c r="Q13" s="61" t="s">
        <v>386</v>
      </c>
      <c r="R13" s="58" t="s">
        <v>166</v>
      </c>
      <c r="S13" s="54" t="s">
        <v>610</v>
      </c>
      <c r="T13" s="60" t="s">
        <v>181</v>
      </c>
      <c r="U13" s="60" t="s">
        <v>169</v>
      </c>
      <c r="V13" s="60">
        <v>30</v>
      </c>
      <c r="W13" s="54" t="s">
        <v>611</v>
      </c>
      <c r="X13" s="60" t="s">
        <v>171</v>
      </c>
      <c r="Y13" s="52" t="s">
        <v>172</v>
      </c>
      <c r="Z13" s="61" t="s">
        <v>344</v>
      </c>
      <c r="AA13" s="61" t="s">
        <v>344</v>
      </c>
      <c r="AB13" s="61" t="s">
        <v>344</v>
      </c>
      <c r="AC13" s="61" t="s">
        <v>344</v>
      </c>
      <c r="AD13" s="61" t="s">
        <v>344</v>
      </c>
      <c r="AE13" s="61" t="s">
        <v>344</v>
      </c>
      <c r="AF13" s="61" t="s">
        <v>344</v>
      </c>
      <c r="AG13" s="61" t="s">
        <v>344</v>
      </c>
      <c r="AH13" s="60" t="s">
        <v>344</v>
      </c>
      <c r="AI13" s="60" t="s">
        <v>559</v>
      </c>
      <c r="AJ13" s="60" t="s">
        <v>344</v>
      </c>
      <c r="AK13" s="60" t="s">
        <v>344</v>
      </c>
      <c r="AL13" s="60" t="s">
        <v>344</v>
      </c>
      <c r="AM13" s="60" t="s">
        <v>344</v>
      </c>
      <c r="AN13" s="60" t="s">
        <v>344</v>
      </c>
      <c r="AO13" s="60" t="s">
        <v>344</v>
      </c>
      <c r="AP13" s="60" t="s">
        <v>344</v>
      </c>
      <c r="AQ13" s="60" t="s">
        <v>344</v>
      </c>
      <c r="AR13" s="62" t="s">
        <v>344</v>
      </c>
      <c r="AS13" s="60" t="s">
        <v>344</v>
      </c>
      <c r="AT13" s="126" t="s">
        <v>175</v>
      </c>
      <c r="AU13" s="189" t="s">
        <v>175</v>
      </c>
      <c r="AV13" s="189">
        <v>0.4</v>
      </c>
      <c r="AW13" s="189">
        <v>0.4</v>
      </c>
      <c r="AX13" s="189">
        <v>0.2</v>
      </c>
      <c r="AY13" s="189">
        <v>1</v>
      </c>
      <c r="AZ13" s="190" t="s">
        <v>344</v>
      </c>
      <c r="BA13" s="190" t="s">
        <v>344</v>
      </c>
      <c r="BB13" s="190" t="s">
        <v>344</v>
      </c>
      <c r="BC13" s="191" t="s">
        <v>344</v>
      </c>
      <c r="BD13" s="76">
        <v>0</v>
      </c>
      <c r="BE13" s="76">
        <v>0</v>
      </c>
      <c r="BF13" s="71"/>
      <c r="BG13" s="68">
        <f t="shared" si="6"/>
        <v>0</v>
      </c>
      <c r="BH13" s="69">
        <f t="shared" si="7"/>
        <v>0</v>
      </c>
      <c r="BI13" s="70" t="s">
        <v>174</v>
      </c>
      <c r="BJ13" s="71" t="s">
        <v>175</v>
      </c>
      <c r="BK13" s="75">
        <f t="shared" si="48"/>
        <v>0</v>
      </c>
      <c r="BL13" s="75">
        <f t="shared" si="48"/>
        <v>0</v>
      </c>
      <c r="BM13" s="71"/>
      <c r="BN13" s="68">
        <f t="shared" si="9"/>
        <v>0</v>
      </c>
      <c r="BO13" s="69">
        <f t="shared" si="10"/>
        <v>0</v>
      </c>
      <c r="BP13" s="70" t="s">
        <v>174</v>
      </c>
      <c r="BQ13" s="71" t="s">
        <v>175</v>
      </c>
      <c r="BR13" s="86">
        <v>0</v>
      </c>
      <c r="BS13" s="75">
        <f t="shared" ref="BS13:BS14" si="49">IF(BP13="SI",BL13,0)</f>
        <v>0</v>
      </c>
      <c r="BT13" s="71"/>
      <c r="BU13" s="68">
        <f t="shared" si="11"/>
        <v>0</v>
      </c>
      <c r="BV13" s="69">
        <f t="shared" si="12"/>
        <v>0</v>
      </c>
      <c r="BW13" s="70" t="s">
        <v>174</v>
      </c>
      <c r="BX13" s="71" t="s">
        <v>175</v>
      </c>
      <c r="BY13" s="75">
        <f t="shared" ref="BY13:BZ14" si="50">IF(BV13="SI",BR13,0)</f>
        <v>0</v>
      </c>
      <c r="BZ13" s="75">
        <f t="shared" si="50"/>
        <v>0</v>
      </c>
      <c r="CA13" s="71"/>
      <c r="CB13" s="68">
        <f t="shared" si="15"/>
        <v>0</v>
      </c>
      <c r="CC13" s="69">
        <f t="shared" si="16"/>
        <v>0</v>
      </c>
      <c r="CD13" s="70" t="s">
        <v>174</v>
      </c>
      <c r="CE13" s="71" t="s">
        <v>175</v>
      </c>
      <c r="CF13" s="76"/>
      <c r="CG13" s="75">
        <f t="shared" si="18"/>
        <v>0</v>
      </c>
      <c r="CH13" s="71"/>
      <c r="CI13" s="68">
        <f t="shared" si="19"/>
        <v>0</v>
      </c>
      <c r="CJ13" s="69">
        <f t="shared" si="20"/>
        <v>0</v>
      </c>
      <c r="CK13" s="70" t="s">
        <v>174</v>
      </c>
      <c r="CL13" s="71" t="s">
        <v>175</v>
      </c>
      <c r="CM13" s="77">
        <v>20</v>
      </c>
      <c r="CN13" s="71"/>
      <c r="CO13" s="71"/>
      <c r="CP13" s="68">
        <f t="shared" si="21"/>
        <v>50</v>
      </c>
      <c r="CQ13" s="69">
        <f t="shared" si="22"/>
        <v>0</v>
      </c>
      <c r="CR13" s="70" t="s">
        <v>174</v>
      </c>
      <c r="CS13" s="71" t="s">
        <v>175</v>
      </c>
      <c r="CT13" s="148" t="s">
        <v>344</v>
      </c>
      <c r="CU13" s="75">
        <f t="shared" si="24"/>
        <v>0</v>
      </c>
      <c r="CV13" s="71"/>
      <c r="CW13" s="68">
        <f t="shared" si="25"/>
        <v>0</v>
      </c>
      <c r="CX13" s="69">
        <f t="shared" si="26"/>
        <v>0</v>
      </c>
      <c r="CY13" s="70" t="s">
        <v>174</v>
      </c>
      <c r="CZ13" s="71" t="s">
        <v>175</v>
      </c>
      <c r="DA13" s="98" t="s">
        <v>344</v>
      </c>
      <c r="DB13" s="75">
        <f t="shared" si="28"/>
        <v>0</v>
      </c>
      <c r="DC13" s="71"/>
      <c r="DD13" s="68">
        <f t="shared" si="29"/>
        <v>0</v>
      </c>
      <c r="DE13" s="69">
        <f t="shared" si="30"/>
        <v>0</v>
      </c>
      <c r="DF13" s="70" t="s">
        <v>174</v>
      </c>
      <c r="DG13" s="71" t="s">
        <v>175</v>
      </c>
      <c r="DH13" s="77" t="s">
        <v>344</v>
      </c>
      <c r="DI13" s="75">
        <f t="shared" ref="DI13:DI14" si="51">IF(DF13="SI",DB13,0)</f>
        <v>0</v>
      </c>
      <c r="DJ13" s="71"/>
      <c r="DK13" s="68">
        <f t="shared" si="31"/>
        <v>0</v>
      </c>
      <c r="DL13" s="69">
        <f t="shared" si="32"/>
        <v>0</v>
      </c>
      <c r="DM13" s="70" t="s">
        <v>174</v>
      </c>
      <c r="DN13" s="71" t="s">
        <v>175</v>
      </c>
      <c r="DO13" s="77" t="s">
        <v>344</v>
      </c>
      <c r="DP13" s="75">
        <f t="shared" si="34"/>
        <v>0</v>
      </c>
      <c r="DQ13" s="71"/>
      <c r="DR13" s="68">
        <f t="shared" si="35"/>
        <v>0</v>
      </c>
      <c r="DS13" s="69">
        <f t="shared" si="36"/>
        <v>0</v>
      </c>
      <c r="DT13" s="70" t="s">
        <v>174</v>
      </c>
      <c r="DU13" s="71" t="s">
        <v>175</v>
      </c>
      <c r="DV13" s="77" t="s">
        <v>344</v>
      </c>
      <c r="DW13" s="75">
        <f t="shared" si="38"/>
        <v>0</v>
      </c>
      <c r="DX13" s="71"/>
      <c r="DY13" s="68">
        <f t="shared" si="39"/>
        <v>0</v>
      </c>
      <c r="DZ13" s="69">
        <f t="shared" si="40"/>
        <v>0</v>
      </c>
      <c r="EA13" s="70" t="s">
        <v>174</v>
      </c>
      <c r="EB13" s="71" t="s">
        <v>175</v>
      </c>
      <c r="EC13" s="77">
        <f t="shared" si="41"/>
        <v>0.4</v>
      </c>
      <c r="ED13" s="71"/>
      <c r="EE13" s="71"/>
      <c r="EF13" s="68">
        <f t="shared" si="42"/>
        <v>1</v>
      </c>
      <c r="EG13" s="69">
        <f t="shared" si="43"/>
        <v>0</v>
      </c>
      <c r="EH13" s="70" t="s">
        <v>174</v>
      </c>
      <c r="EI13" s="71" t="s">
        <v>175</v>
      </c>
      <c r="EJ13" s="80"/>
      <c r="EK13" s="78">
        <v>2024</v>
      </c>
      <c r="EL13" s="79" t="str">
        <f>+VLOOKUP(C13,[1]Listas_desplega!$AI$22:$AJ$44,2,0)</f>
        <v>DPI</v>
      </c>
      <c r="EM13" s="79" t="str">
        <f>+VLOOKUP(I13,[1]Listas_desplega!$BY$2:$BZ$7,2,0)</f>
        <v>T_2</v>
      </c>
      <c r="EN13" s="79" t="str">
        <f>+VLOOKUP(J13,[1]Listas_desplega!$BY$10:$BZ$23,2,0)</f>
        <v>T_2_C_2</v>
      </c>
      <c r="EO13" s="79" t="str">
        <f>+VLOOKUP(K13,[1]Listas_desplega!$BY$27:$BZ$54,2,0)</f>
        <v>T_2_C_2_ET_1</v>
      </c>
      <c r="EP13" s="79" t="str">
        <f>+VLOOKUP(L13,[1]Listas_desplega!$BY$57:$BZ$105,2,0)</f>
        <v>T_2_C_2_ET_1_CPT_1</v>
      </c>
      <c r="EQ13" s="80" t="str">
        <f>+VLOOKUP(M13,[1]Listas_desplega!$J$2:$K$11,2,FALSE)</f>
        <v>Eje_E_1</v>
      </c>
      <c r="ER13" s="80"/>
    </row>
    <row r="14" spans="1:148" s="81" customFormat="1" x14ac:dyDescent="0.25">
      <c r="A14" s="51" t="str">
        <f t="shared" ref="A14:A37" si="52">+CONCATENATE(O14,"_",B14,"_",EK14)</f>
        <v>34_VPBM_2024</v>
      </c>
      <c r="B14" s="52" t="s">
        <v>152</v>
      </c>
      <c r="C14" s="53" t="s">
        <v>553</v>
      </c>
      <c r="D14" s="53" t="s">
        <v>553</v>
      </c>
      <c r="E14" s="54" t="s">
        <v>570</v>
      </c>
      <c r="F14" s="54" t="s">
        <v>155</v>
      </c>
      <c r="G14" s="55" t="s">
        <v>156</v>
      </c>
      <c r="H14" s="54" t="s">
        <v>352</v>
      </c>
      <c r="I14" s="54" t="s">
        <v>158</v>
      </c>
      <c r="J14" s="54" t="s">
        <v>159</v>
      </c>
      <c r="K14" s="54" t="s">
        <v>160</v>
      </c>
      <c r="L14" s="54" t="s">
        <v>473</v>
      </c>
      <c r="M14" s="52" t="s">
        <v>474</v>
      </c>
      <c r="N14" s="56" t="s">
        <v>475</v>
      </c>
      <c r="O14" s="60">
        <v>34</v>
      </c>
      <c r="P14" s="54" t="s">
        <v>612</v>
      </c>
      <c r="Q14" s="61" t="s">
        <v>165</v>
      </c>
      <c r="R14" s="58" t="s">
        <v>212</v>
      </c>
      <c r="S14" s="54" t="s">
        <v>613</v>
      </c>
      <c r="T14" s="60" t="s">
        <v>168</v>
      </c>
      <c r="U14" s="60" t="s">
        <v>169</v>
      </c>
      <c r="V14" s="60">
        <v>30</v>
      </c>
      <c r="W14" s="54" t="s">
        <v>614</v>
      </c>
      <c r="X14" s="60" t="s">
        <v>171</v>
      </c>
      <c r="Y14" s="52" t="s">
        <v>172</v>
      </c>
      <c r="Z14" s="61" t="s">
        <v>344</v>
      </c>
      <c r="AA14" s="61" t="s">
        <v>344</v>
      </c>
      <c r="AB14" s="61" t="s">
        <v>344</v>
      </c>
      <c r="AC14" s="61" t="s">
        <v>344</v>
      </c>
      <c r="AD14" s="61" t="s">
        <v>344</v>
      </c>
      <c r="AE14" s="61" t="s">
        <v>344</v>
      </c>
      <c r="AF14" s="61" t="s">
        <v>344</v>
      </c>
      <c r="AG14" s="61" t="s">
        <v>344</v>
      </c>
      <c r="AH14" s="60" t="s">
        <v>344</v>
      </c>
      <c r="AI14" s="60" t="s">
        <v>559</v>
      </c>
      <c r="AJ14" s="190" t="s">
        <v>344</v>
      </c>
      <c r="AK14" s="190" t="s">
        <v>344</v>
      </c>
      <c r="AL14" s="190" t="s">
        <v>344</v>
      </c>
      <c r="AM14" s="190" t="s">
        <v>344</v>
      </c>
      <c r="AN14" s="190" t="s">
        <v>344</v>
      </c>
      <c r="AO14" s="190" t="s">
        <v>344</v>
      </c>
      <c r="AP14" s="190" t="s">
        <v>344</v>
      </c>
      <c r="AQ14" s="190" t="s">
        <v>344</v>
      </c>
      <c r="AR14" s="62" t="s">
        <v>344</v>
      </c>
      <c r="AS14" s="60" t="s">
        <v>344</v>
      </c>
      <c r="AT14" s="60" t="s">
        <v>175</v>
      </c>
      <c r="AU14" s="95">
        <v>20</v>
      </c>
      <c r="AV14" s="95">
        <v>50</v>
      </c>
      <c r="AW14" s="95">
        <v>70</v>
      </c>
      <c r="AX14" s="95">
        <v>97</v>
      </c>
      <c r="AY14" s="95">
        <v>97</v>
      </c>
      <c r="AZ14" s="192" t="s">
        <v>344</v>
      </c>
      <c r="BA14" s="192" t="s">
        <v>344</v>
      </c>
      <c r="BB14" s="192" t="s">
        <v>344</v>
      </c>
      <c r="BC14" s="193" t="s">
        <v>344</v>
      </c>
      <c r="BD14" s="76">
        <v>0</v>
      </c>
      <c r="BE14" s="76">
        <v>0</v>
      </c>
      <c r="BF14" s="71"/>
      <c r="BG14" s="68">
        <f t="shared" si="6"/>
        <v>0</v>
      </c>
      <c r="BH14" s="69">
        <f t="shared" si="7"/>
        <v>0</v>
      </c>
      <c r="BI14" s="70" t="s">
        <v>174</v>
      </c>
      <c r="BJ14" s="71" t="s">
        <v>175</v>
      </c>
      <c r="BK14" s="75">
        <f t="shared" si="48"/>
        <v>0</v>
      </c>
      <c r="BL14" s="75">
        <f t="shared" si="48"/>
        <v>0</v>
      </c>
      <c r="BM14" s="71"/>
      <c r="BN14" s="68">
        <f t="shared" si="9"/>
        <v>0</v>
      </c>
      <c r="BO14" s="69">
        <f t="shared" si="10"/>
        <v>0</v>
      </c>
      <c r="BP14" s="70" t="s">
        <v>174</v>
      </c>
      <c r="BQ14" s="71" t="s">
        <v>175</v>
      </c>
      <c r="BR14" s="86">
        <v>0</v>
      </c>
      <c r="BS14" s="75">
        <f t="shared" si="49"/>
        <v>0</v>
      </c>
      <c r="BT14" s="71"/>
      <c r="BU14" s="68">
        <f t="shared" si="11"/>
        <v>0</v>
      </c>
      <c r="BV14" s="69">
        <f t="shared" si="12"/>
        <v>0</v>
      </c>
      <c r="BW14" s="70" t="s">
        <v>174</v>
      </c>
      <c r="BX14" s="71" t="s">
        <v>175</v>
      </c>
      <c r="BY14" s="75">
        <f t="shared" si="50"/>
        <v>0</v>
      </c>
      <c r="BZ14" s="75">
        <f t="shared" si="50"/>
        <v>0</v>
      </c>
      <c r="CA14" s="71"/>
      <c r="CB14" s="68">
        <f t="shared" si="15"/>
        <v>0</v>
      </c>
      <c r="CC14" s="69">
        <f t="shared" si="16"/>
        <v>0</v>
      </c>
      <c r="CD14" s="70" t="s">
        <v>174</v>
      </c>
      <c r="CE14" s="71" t="s">
        <v>175</v>
      </c>
      <c r="CF14" s="76"/>
      <c r="CG14" s="75">
        <f t="shared" si="18"/>
        <v>0</v>
      </c>
      <c r="CH14" s="71"/>
      <c r="CI14" s="68">
        <f t="shared" si="19"/>
        <v>0</v>
      </c>
      <c r="CJ14" s="69">
        <f t="shared" si="20"/>
        <v>0</v>
      </c>
      <c r="CK14" s="70" t="s">
        <v>174</v>
      </c>
      <c r="CL14" s="71" t="s">
        <v>175</v>
      </c>
      <c r="CM14" s="77" t="s">
        <v>615</v>
      </c>
      <c r="CN14" s="71"/>
      <c r="CO14" s="71"/>
      <c r="CP14" s="68">
        <f t="shared" si="21"/>
        <v>0</v>
      </c>
      <c r="CQ14" s="69">
        <f t="shared" si="22"/>
        <v>0</v>
      </c>
      <c r="CR14" s="70" t="s">
        <v>174</v>
      </c>
      <c r="CS14" s="71" t="s">
        <v>175</v>
      </c>
      <c r="CT14" s="148" t="s">
        <v>344</v>
      </c>
      <c r="CU14" s="75">
        <f t="shared" si="24"/>
        <v>0</v>
      </c>
      <c r="CV14" s="71"/>
      <c r="CW14" s="68">
        <f t="shared" si="25"/>
        <v>0</v>
      </c>
      <c r="CX14" s="69">
        <f t="shared" si="26"/>
        <v>0</v>
      </c>
      <c r="CY14" s="70" t="s">
        <v>174</v>
      </c>
      <c r="CZ14" s="71" t="s">
        <v>175</v>
      </c>
      <c r="DA14" s="98" t="s">
        <v>344</v>
      </c>
      <c r="DB14" s="75">
        <f t="shared" si="28"/>
        <v>0</v>
      </c>
      <c r="DC14" s="71"/>
      <c r="DD14" s="68">
        <f t="shared" si="29"/>
        <v>0</v>
      </c>
      <c r="DE14" s="69">
        <f t="shared" si="30"/>
        <v>0</v>
      </c>
      <c r="DF14" s="70" t="s">
        <v>174</v>
      </c>
      <c r="DG14" s="71" t="s">
        <v>175</v>
      </c>
      <c r="DH14" s="77" t="s">
        <v>344</v>
      </c>
      <c r="DI14" s="75">
        <f t="shared" si="51"/>
        <v>0</v>
      </c>
      <c r="DJ14" s="71"/>
      <c r="DK14" s="68">
        <f t="shared" si="31"/>
        <v>0</v>
      </c>
      <c r="DL14" s="69">
        <f t="shared" si="32"/>
        <v>0</v>
      </c>
      <c r="DM14" s="70" t="s">
        <v>174</v>
      </c>
      <c r="DN14" s="71" t="s">
        <v>175</v>
      </c>
      <c r="DO14" s="77" t="s">
        <v>344</v>
      </c>
      <c r="DP14" s="75">
        <f t="shared" si="34"/>
        <v>0</v>
      </c>
      <c r="DQ14" s="71"/>
      <c r="DR14" s="68">
        <f t="shared" si="35"/>
        <v>0</v>
      </c>
      <c r="DS14" s="69">
        <f t="shared" si="36"/>
        <v>0</v>
      </c>
      <c r="DT14" s="70" t="s">
        <v>174</v>
      </c>
      <c r="DU14" s="71" t="s">
        <v>175</v>
      </c>
      <c r="DV14" s="77" t="s">
        <v>344</v>
      </c>
      <c r="DW14" s="75">
        <f t="shared" si="38"/>
        <v>0</v>
      </c>
      <c r="DX14" s="71"/>
      <c r="DY14" s="68">
        <f t="shared" si="39"/>
        <v>0</v>
      </c>
      <c r="DZ14" s="69">
        <f t="shared" si="40"/>
        <v>0</v>
      </c>
      <c r="EA14" s="70" t="s">
        <v>174</v>
      </c>
      <c r="EB14" s="71" t="s">
        <v>175</v>
      </c>
      <c r="EC14" s="77">
        <f t="shared" si="41"/>
        <v>50</v>
      </c>
      <c r="ED14" s="71"/>
      <c r="EE14" s="71"/>
      <c r="EF14" s="68">
        <f t="shared" si="42"/>
        <v>1</v>
      </c>
      <c r="EG14" s="69">
        <f t="shared" si="43"/>
        <v>0</v>
      </c>
      <c r="EH14" s="70" t="s">
        <v>174</v>
      </c>
      <c r="EI14" s="71" t="s">
        <v>175</v>
      </c>
      <c r="EJ14" s="80"/>
      <c r="EK14" s="78">
        <v>2024</v>
      </c>
      <c r="EL14" s="79" t="str">
        <f>+VLOOKUP(C14,[1]Listas_desplega!$AI$22:$AJ$44,2,0)</f>
        <v>DPI</v>
      </c>
      <c r="EM14" s="79" t="str">
        <f>+VLOOKUP(I14,[1]Listas_desplega!$BY$2:$BZ$7,2,0)</f>
        <v>T_2</v>
      </c>
      <c r="EN14" s="79" t="str">
        <f>+VLOOKUP(J14,[1]Listas_desplega!$BY$10:$BZ$23,2,0)</f>
        <v>T_2_C_2</v>
      </c>
      <c r="EO14" s="79" t="str">
        <f>+VLOOKUP(K14,[1]Listas_desplega!$BY$27:$BZ$54,2,0)</f>
        <v>T_2_C_2_ET_1</v>
      </c>
      <c r="EP14" s="79" t="str">
        <f>+VLOOKUP(L14,[1]Listas_desplega!$BY$57:$BZ$105,2,0)</f>
        <v>T_2_C_2_ET_1_CPT_1</v>
      </c>
      <c r="EQ14" s="80" t="str">
        <f>+VLOOKUP(M14,[1]Listas_desplega!$J$2:$K$11,2,FALSE)</f>
        <v>Eje_E_1</v>
      </c>
      <c r="ER14" s="80"/>
    </row>
    <row r="15" spans="1:148" s="81" customFormat="1" x14ac:dyDescent="0.25">
      <c r="A15" s="51" t="str">
        <f t="shared" si="52"/>
        <v>35_VPBM_2024</v>
      </c>
      <c r="B15" s="52" t="s">
        <v>152</v>
      </c>
      <c r="C15" s="53" t="s">
        <v>553</v>
      </c>
      <c r="D15" s="53" t="s">
        <v>553</v>
      </c>
      <c r="E15" s="54" t="s">
        <v>570</v>
      </c>
      <c r="F15" s="54" t="s">
        <v>155</v>
      </c>
      <c r="G15" s="55" t="s">
        <v>156</v>
      </c>
      <c r="H15" s="54" t="s">
        <v>352</v>
      </c>
      <c r="I15" s="54" t="s">
        <v>158</v>
      </c>
      <c r="J15" s="54" t="s">
        <v>159</v>
      </c>
      <c r="K15" s="54" t="s">
        <v>160</v>
      </c>
      <c r="L15" s="54" t="s">
        <v>473</v>
      </c>
      <c r="M15" s="52" t="s">
        <v>474</v>
      </c>
      <c r="N15" s="56" t="s">
        <v>475</v>
      </c>
      <c r="O15" s="60">
        <v>35</v>
      </c>
      <c r="P15" s="54" t="s">
        <v>616</v>
      </c>
      <c r="Q15" s="61" t="s">
        <v>386</v>
      </c>
      <c r="R15" s="58" t="s">
        <v>387</v>
      </c>
      <c r="S15" s="54" t="s">
        <v>617</v>
      </c>
      <c r="T15" s="60" t="s">
        <v>168</v>
      </c>
      <c r="U15" s="60" t="s">
        <v>182</v>
      </c>
      <c r="V15" s="60">
        <v>30</v>
      </c>
      <c r="W15" s="54" t="s">
        <v>618</v>
      </c>
      <c r="X15" s="60" t="s">
        <v>171</v>
      </c>
      <c r="Y15" s="52" t="s">
        <v>172</v>
      </c>
      <c r="Z15" s="61" t="s">
        <v>344</v>
      </c>
      <c r="AA15" s="61" t="s">
        <v>344</v>
      </c>
      <c r="AB15" s="61" t="s">
        <v>344</v>
      </c>
      <c r="AC15" s="61" t="s">
        <v>344</v>
      </c>
      <c r="AD15" s="61" t="s">
        <v>344</v>
      </c>
      <c r="AE15" s="61" t="s">
        <v>344</v>
      </c>
      <c r="AF15" s="61" t="s">
        <v>344</v>
      </c>
      <c r="AG15" s="61" t="s">
        <v>344</v>
      </c>
      <c r="AH15" s="60" t="s">
        <v>344</v>
      </c>
      <c r="AI15" s="60" t="s">
        <v>559</v>
      </c>
      <c r="AJ15" s="60" t="s">
        <v>344</v>
      </c>
      <c r="AK15" s="60" t="s">
        <v>344</v>
      </c>
      <c r="AL15" s="60" t="s">
        <v>344</v>
      </c>
      <c r="AM15" s="60" t="s">
        <v>344</v>
      </c>
      <c r="AN15" s="60" t="s">
        <v>344</v>
      </c>
      <c r="AO15" s="60" t="s">
        <v>344</v>
      </c>
      <c r="AP15" s="60" t="s">
        <v>344</v>
      </c>
      <c r="AQ15" s="60" t="s">
        <v>344</v>
      </c>
      <c r="AR15" s="62" t="s">
        <v>344</v>
      </c>
      <c r="AS15" s="60" t="s">
        <v>344</v>
      </c>
      <c r="AT15" s="194" t="s">
        <v>175</v>
      </c>
      <c r="AU15" s="119" t="s">
        <v>175</v>
      </c>
      <c r="AV15" s="119">
        <v>97</v>
      </c>
      <c r="AW15" s="119">
        <v>97</v>
      </c>
      <c r="AX15" s="119">
        <v>97</v>
      </c>
      <c r="AY15" s="119">
        <v>97</v>
      </c>
      <c r="AZ15" s="119" t="s">
        <v>344</v>
      </c>
      <c r="BA15" s="119" t="s">
        <v>344</v>
      </c>
      <c r="BB15" s="119" t="s">
        <v>601</v>
      </c>
      <c r="BC15" s="120" t="s">
        <v>344</v>
      </c>
      <c r="BD15" s="177" t="s">
        <v>344</v>
      </c>
      <c r="BE15" s="98"/>
      <c r="BF15" s="71"/>
      <c r="BG15" s="68">
        <f t="shared" si="6"/>
        <v>0</v>
      </c>
      <c r="BH15" s="69">
        <f t="shared" si="7"/>
        <v>0</v>
      </c>
      <c r="BI15" s="70" t="s">
        <v>174</v>
      </c>
      <c r="BJ15" s="71" t="s">
        <v>175</v>
      </c>
      <c r="BK15" s="86"/>
      <c r="BL15" s="75">
        <f t="shared" si="48"/>
        <v>0</v>
      </c>
      <c r="BM15" s="71"/>
      <c r="BN15" s="68">
        <f t="shared" si="9"/>
        <v>0</v>
      </c>
      <c r="BO15" s="69">
        <f t="shared" si="10"/>
        <v>0</v>
      </c>
      <c r="BP15" s="70" t="s">
        <v>174</v>
      </c>
      <c r="BQ15" s="71" t="s">
        <v>175</v>
      </c>
      <c r="BR15" s="86">
        <v>25</v>
      </c>
      <c r="BS15" s="85"/>
      <c r="BT15" s="71"/>
      <c r="BU15" s="68">
        <f t="shared" si="11"/>
        <v>0.25773195876288657</v>
      </c>
      <c r="BV15" s="69">
        <f>+IF(BW15="SI",IFERROR((IF(BW15="SI",BS15,0)/AV15),"REVISAR"),0)</f>
        <v>0</v>
      </c>
      <c r="BW15" s="70" t="s">
        <v>174</v>
      </c>
      <c r="BX15" s="71" t="s">
        <v>175</v>
      </c>
      <c r="BY15" s="86">
        <f>+BR15</f>
        <v>25</v>
      </c>
      <c r="BZ15" s="75">
        <f t="shared" ref="BZ15:BZ16" si="53">IF(BW15="SI",BR15,0)</f>
        <v>0</v>
      </c>
      <c r="CA15" s="71"/>
      <c r="CB15" s="68">
        <f t="shared" si="15"/>
        <v>0.25773195876288657</v>
      </c>
      <c r="CC15" s="69">
        <f t="shared" si="16"/>
        <v>0</v>
      </c>
      <c r="CD15" s="70" t="s">
        <v>174</v>
      </c>
      <c r="CE15" s="71" t="s">
        <v>175</v>
      </c>
      <c r="CF15" s="86">
        <f>+BY15</f>
        <v>25</v>
      </c>
      <c r="CG15" s="75">
        <f t="shared" si="18"/>
        <v>0</v>
      </c>
      <c r="CH15" s="71"/>
      <c r="CI15" s="68">
        <f t="shared" si="19"/>
        <v>0.25773195876288657</v>
      </c>
      <c r="CJ15" s="69">
        <f t="shared" si="20"/>
        <v>0</v>
      </c>
      <c r="CK15" s="70" t="s">
        <v>174</v>
      </c>
      <c r="CL15" s="71" t="s">
        <v>175</v>
      </c>
      <c r="CM15" s="86">
        <v>50</v>
      </c>
      <c r="CN15" s="71"/>
      <c r="CO15" s="71"/>
      <c r="CP15" s="68">
        <f t="shared" si="21"/>
        <v>0.51546391752577314</v>
      </c>
      <c r="CQ15" s="69">
        <f t="shared" si="22"/>
        <v>0</v>
      </c>
      <c r="CR15" s="70" t="s">
        <v>174</v>
      </c>
      <c r="CS15" s="71" t="s">
        <v>175</v>
      </c>
      <c r="CT15" s="86">
        <f>+CM15</f>
        <v>50</v>
      </c>
      <c r="CU15" s="75">
        <f t="shared" si="24"/>
        <v>0</v>
      </c>
      <c r="CV15" s="71"/>
      <c r="CW15" s="68">
        <f t="shared" si="25"/>
        <v>0.51546391752577314</v>
      </c>
      <c r="CX15" s="69">
        <f t="shared" si="26"/>
        <v>0</v>
      </c>
      <c r="CY15" s="70" t="s">
        <v>174</v>
      </c>
      <c r="CZ15" s="71" t="s">
        <v>175</v>
      </c>
      <c r="DA15" s="77">
        <f>+CT15</f>
        <v>50</v>
      </c>
      <c r="DB15" s="75">
        <f t="shared" si="28"/>
        <v>0</v>
      </c>
      <c r="DC15" s="71"/>
      <c r="DD15" s="68">
        <f t="shared" si="29"/>
        <v>0.51546391752577314</v>
      </c>
      <c r="DE15" s="69">
        <f t="shared" si="30"/>
        <v>0</v>
      </c>
      <c r="DF15" s="70" t="s">
        <v>174</v>
      </c>
      <c r="DG15" s="71" t="s">
        <v>175</v>
      </c>
      <c r="DH15" s="77" t="s">
        <v>619</v>
      </c>
      <c r="DI15" s="71"/>
      <c r="DJ15" s="71"/>
      <c r="DK15" s="68">
        <f t="shared" si="31"/>
        <v>0</v>
      </c>
      <c r="DL15" s="69">
        <f t="shared" si="32"/>
        <v>0</v>
      </c>
      <c r="DM15" s="70" t="s">
        <v>174</v>
      </c>
      <c r="DN15" s="71" t="s">
        <v>175</v>
      </c>
      <c r="DO15" s="77" t="str">
        <f>+DH15</f>
        <v>60.00</v>
      </c>
      <c r="DP15" s="75">
        <f t="shared" si="34"/>
        <v>0</v>
      </c>
      <c r="DQ15" s="71"/>
      <c r="DR15" s="68">
        <f t="shared" si="35"/>
        <v>0</v>
      </c>
      <c r="DS15" s="69">
        <f t="shared" si="36"/>
        <v>0</v>
      </c>
      <c r="DT15" s="70" t="s">
        <v>174</v>
      </c>
      <c r="DU15" s="71" t="s">
        <v>175</v>
      </c>
      <c r="DV15" s="77" t="str">
        <f>+DO15</f>
        <v>60.00</v>
      </c>
      <c r="DW15" s="75">
        <f t="shared" si="38"/>
        <v>0</v>
      </c>
      <c r="DX15" s="71"/>
      <c r="DY15" s="68">
        <f t="shared" si="39"/>
        <v>0</v>
      </c>
      <c r="DZ15" s="69">
        <f t="shared" si="40"/>
        <v>0</v>
      </c>
      <c r="EA15" s="70" t="s">
        <v>174</v>
      </c>
      <c r="EB15" s="71" t="s">
        <v>175</v>
      </c>
      <c r="EC15" s="77">
        <f>+AV15</f>
        <v>97</v>
      </c>
      <c r="ED15" s="71"/>
      <c r="EE15" s="71"/>
      <c r="EF15" s="68">
        <f t="shared" si="42"/>
        <v>1</v>
      </c>
      <c r="EG15" s="69">
        <f t="shared" si="43"/>
        <v>0</v>
      </c>
      <c r="EH15" s="70" t="s">
        <v>174</v>
      </c>
      <c r="EI15" s="71" t="s">
        <v>175</v>
      </c>
      <c r="EJ15" s="78"/>
      <c r="EK15" s="78">
        <v>2024</v>
      </c>
      <c r="EL15" s="79" t="str">
        <f>+VLOOKUP(C15,[1]Listas_desplega!$AI$22:$AJ$44,2,0)</f>
        <v>DPI</v>
      </c>
      <c r="EM15" s="79" t="str">
        <f>+VLOOKUP(I15,[1]Listas_desplega!$BY$2:$BZ$7,2,0)</f>
        <v>T_2</v>
      </c>
      <c r="EN15" s="79" t="str">
        <f>+VLOOKUP(J15,[1]Listas_desplega!$BY$10:$BZ$23,2,0)</f>
        <v>T_2_C_2</v>
      </c>
      <c r="EO15" s="79" t="str">
        <f>+VLOOKUP(K15,[1]Listas_desplega!$BY$27:$BZ$54,2,0)</f>
        <v>T_2_C_2_ET_1</v>
      </c>
      <c r="EP15" s="79" t="str">
        <f>+VLOOKUP(L15,[1]Listas_desplega!$BY$57:$BZ$105,2,0)</f>
        <v>T_2_C_2_ET_1_CPT_1</v>
      </c>
      <c r="EQ15" s="80" t="str">
        <f>+VLOOKUP(M15,[1]Listas_desplega!$J$2:$K$11,2,FALSE)</f>
        <v>Eje_E_1</v>
      </c>
      <c r="ER15" s="80"/>
    </row>
    <row r="16" spans="1:148" s="81" customFormat="1" x14ac:dyDescent="0.25">
      <c r="A16" s="51" t="str">
        <f t="shared" si="52"/>
        <v>36_VPBM_2024</v>
      </c>
      <c r="B16" s="52" t="s">
        <v>152</v>
      </c>
      <c r="C16" s="53" t="s">
        <v>553</v>
      </c>
      <c r="D16" s="90" t="s">
        <v>569</v>
      </c>
      <c r="E16" s="54" t="s">
        <v>570</v>
      </c>
      <c r="F16" s="54" t="s">
        <v>155</v>
      </c>
      <c r="G16" s="55" t="s">
        <v>156</v>
      </c>
      <c r="H16" s="54" t="s">
        <v>352</v>
      </c>
      <c r="I16" s="54" t="s">
        <v>158</v>
      </c>
      <c r="J16" s="54" t="s">
        <v>159</v>
      </c>
      <c r="K16" s="54" t="s">
        <v>160</v>
      </c>
      <c r="L16" s="54" t="s">
        <v>473</v>
      </c>
      <c r="M16" s="52" t="s">
        <v>474</v>
      </c>
      <c r="N16" s="56" t="s">
        <v>554</v>
      </c>
      <c r="O16" s="60">
        <v>36</v>
      </c>
      <c r="P16" s="54" t="s">
        <v>620</v>
      </c>
      <c r="Q16" s="61" t="s">
        <v>165</v>
      </c>
      <c r="R16" s="58" t="s">
        <v>166</v>
      </c>
      <c r="S16" s="54" t="s">
        <v>621</v>
      </c>
      <c r="T16" s="60" t="s">
        <v>168</v>
      </c>
      <c r="U16" s="60" t="s">
        <v>182</v>
      </c>
      <c r="V16" s="60">
        <v>30</v>
      </c>
      <c r="W16" s="54" t="s">
        <v>622</v>
      </c>
      <c r="X16" s="60" t="s">
        <v>171</v>
      </c>
      <c r="Y16" s="52" t="s">
        <v>172</v>
      </c>
      <c r="Z16" s="61"/>
      <c r="AA16" s="61"/>
      <c r="AB16" s="61"/>
      <c r="AC16" s="61"/>
      <c r="AD16" s="61"/>
      <c r="AE16" s="61"/>
      <c r="AF16" s="61"/>
      <c r="AG16" s="61"/>
      <c r="AH16" s="60"/>
      <c r="AI16" s="60" t="s">
        <v>559</v>
      </c>
      <c r="AJ16" s="60"/>
      <c r="AK16" s="60"/>
      <c r="AL16" s="60"/>
      <c r="AM16" s="60"/>
      <c r="AN16" s="60"/>
      <c r="AO16" s="60"/>
      <c r="AP16" s="60"/>
      <c r="AQ16" s="60"/>
      <c r="AR16" s="62"/>
      <c r="AS16" s="60"/>
      <c r="AT16" s="194" t="s">
        <v>175</v>
      </c>
      <c r="AU16" s="119" t="s">
        <v>175</v>
      </c>
      <c r="AV16" s="119">
        <v>20</v>
      </c>
      <c r="AW16" s="119">
        <v>25</v>
      </c>
      <c r="AX16" s="119">
        <v>30</v>
      </c>
      <c r="AY16" s="119">
        <v>30</v>
      </c>
      <c r="AZ16" s="119"/>
      <c r="BA16" s="119"/>
      <c r="BB16" s="119"/>
      <c r="BC16" s="120"/>
      <c r="BD16" s="177"/>
      <c r="BE16" s="98"/>
      <c r="BF16" s="71"/>
      <c r="BG16" s="68">
        <f t="shared" si="6"/>
        <v>0</v>
      </c>
      <c r="BH16" s="69">
        <f t="shared" si="7"/>
        <v>0</v>
      </c>
      <c r="BI16" s="70" t="s">
        <v>174</v>
      </c>
      <c r="BJ16" s="71" t="s">
        <v>175</v>
      </c>
      <c r="BK16" s="86"/>
      <c r="BL16" s="75">
        <f t="shared" si="48"/>
        <v>0</v>
      </c>
      <c r="BM16" s="71"/>
      <c r="BN16" s="68">
        <f t="shared" si="9"/>
        <v>0</v>
      </c>
      <c r="BO16" s="69">
        <f t="shared" si="10"/>
        <v>0</v>
      </c>
      <c r="BP16" s="70" t="s">
        <v>174</v>
      </c>
      <c r="BQ16" s="71" t="s">
        <v>175</v>
      </c>
      <c r="BR16" s="86">
        <v>5</v>
      </c>
      <c r="BS16" s="85"/>
      <c r="BT16" s="71"/>
      <c r="BU16" s="68">
        <f t="shared" si="11"/>
        <v>0.25</v>
      </c>
      <c r="BV16" s="69">
        <f t="shared" ref="BV16:BV21" si="54">+IF(BW16="SI",IFERROR((IF(BW16="SI",BS16,0)/AV16),"REVISAR"),0)</f>
        <v>0</v>
      </c>
      <c r="BW16" s="70" t="s">
        <v>174</v>
      </c>
      <c r="BX16" s="71" t="s">
        <v>175</v>
      </c>
      <c r="BY16" s="86">
        <f>+BR16</f>
        <v>5</v>
      </c>
      <c r="BZ16" s="75">
        <f t="shared" si="53"/>
        <v>0</v>
      </c>
      <c r="CA16" s="71"/>
      <c r="CB16" s="68">
        <f t="shared" si="15"/>
        <v>0.25</v>
      </c>
      <c r="CC16" s="69">
        <f t="shared" si="16"/>
        <v>0</v>
      </c>
      <c r="CD16" s="70" t="s">
        <v>174</v>
      </c>
      <c r="CE16" s="71" t="s">
        <v>175</v>
      </c>
      <c r="CF16" s="86">
        <f>+BY16</f>
        <v>5</v>
      </c>
      <c r="CG16" s="75">
        <f t="shared" si="18"/>
        <v>0</v>
      </c>
      <c r="CH16" s="71"/>
      <c r="CI16" s="68">
        <f t="shared" si="19"/>
        <v>0.25</v>
      </c>
      <c r="CJ16" s="69">
        <f t="shared" si="20"/>
        <v>0</v>
      </c>
      <c r="CK16" s="70" t="s">
        <v>174</v>
      </c>
      <c r="CL16" s="71" t="s">
        <v>175</v>
      </c>
      <c r="CM16" s="86">
        <v>10</v>
      </c>
      <c r="CN16" s="71"/>
      <c r="CO16" s="71"/>
      <c r="CP16" s="68">
        <f t="shared" si="21"/>
        <v>0.5</v>
      </c>
      <c r="CQ16" s="69">
        <f t="shared" si="22"/>
        <v>0</v>
      </c>
      <c r="CR16" s="70" t="s">
        <v>174</v>
      </c>
      <c r="CS16" s="71" t="s">
        <v>175</v>
      </c>
      <c r="CT16" s="86">
        <f>+CM16</f>
        <v>10</v>
      </c>
      <c r="CU16" s="75">
        <f t="shared" si="24"/>
        <v>0</v>
      </c>
      <c r="CV16" s="71"/>
      <c r="CW16" s="68">
        <f t="shared" si="25"/>
        <v>0.5</v>
      </c>
      <c r="CX16" s="69">
        <f t="shared" si="26"/>
        <v>0</v>
      </c>
      <c r="CY16" s="70" t="s">
        <v>174</v>
      </c>
      <c r="CZ16" s="71" t="s">
        <v>175</v>
      </c>
      <c r="DA16" s="77">
        <f>+CT16</f>
        <v>10</v>
      </c>
      <c r="DB16" s="75">
        <f t="shared" si="28"/>
        <v>0</v>
      </c>
      <c r="DC16" s="71"/>
      <c r="DD16" s="68">
        <f t="shared" si="29"/>
        <v>0.5</v>
      </c>
      <c r="DE16" s="69">
        <f t="shared" si="30"/>
        <v>0</v>
      </c>
      <c r="DF16" s="70" t="s">
        <v>174</v>
      </c>
      <c r="DG16" s="71" t="s">
        <v>175</v>
      </c>
      <c r="DH16" s="77">
        <v>15</v>
      </c>
      <c r="DI16" s="71"/>
      <c r="DJ16" s="71"/>
      <c r="DK16" s="68">
        <f t="shared" si="31"/>
        <v>0.75</v>
      </c>
      <c r="DL16" s="69">
        <f t="shared" si="32"/>
        <v>0</v>
      </c>
      <c r="DM16" s="70" t="s">
        <v>174</v>
      </c>
      <c r="DN16" s="71" t="s">
        <v>175</v>
      </c>
      <c r="DO16" s="77">
        <f>+DH16</f>
        <v>15</v>
      </c>
      <c r="DP16" s="75">
        <f t="shared" si="34"/>
        <v>0</v>
      </c>
      <c r="DQ16" s="71"/>
      <c r="DR16" s="68">
        <f t="shared" si="35"/>
        <v>0.75</v>
      </c>
      <c r="DS16" s="69">
        <f t="shared" si="36"/>
        <v>0</v>
      </c>
      <c r="DT16" s="70" t="s">
        <v>174</v>
      </c>
      <c r="DU16" s="71" t="s">
        <v>175</v>
      </c>
      <c r="DV16" s="77">
        <f>+DO16</f>
        <v>15</v>
      </c>
      <c r="DW16" s="75">
        <f t="shared" si="38"/>
        <v>0</v>
      </c>
      <c r="DX16" s="71"/>
      <c r="DY16" s="68">
        <f t="shared" si="39"/>
        <v>0.75</v>
      </c>
      <c r="DZ16" s="69">
        <f t="shared" si="40"/>
        <v>0</v>
      </c>
      <c r="EA16" s="70" t="s">
        <v>174</v>
      </c>
      <c r="EB16" s="71" t="s">
        <v>175</v>
      </c>
      <c r="EC16" s="77">
        <f t="shared" ref="EC16:EC21" si="55">+AV16</f>
        <v>20</v>
      </c>
      <c r="ED16" s="71"/>
      <c r="EE16" s="71"/>
      <c r="EF16" s="68">
        <f t="shared" si="42"/>
        <v>1</v>
      </c>
      <c r="EG16" s="69">
        <f t="shared" si="43"/>
        <v>0</v>
      </c>
      <c r="EH16" s="70" t="s">
        <v>174</v>
      </c>
      <c r="EI16" s="71" t="s">
        <v>175</v>
      </c>
      <c r="EJ16" s="78"/>
      <c r="EK16" s="78">
        <v>2024</v>
      </c>
      <c r="EL16" s="79" t="str">
        <f>+VLOOKUP(C16,[1]Listas_desplega!$AI$22:$AJ$44,2,0)</f>
        <v>DPI</v>
      </c>
      <c r="EM16" s="79" t="str">
        <f>+VLOOKUP(I16,[1]Listas_desplega!$BY$2:$BZ$7,2,0)</f>
        <v>T_2</v>
      </c>
      <c r="EN16" s="79" t="str">
        <f>+VLOOKUP(J16,[1]Listas_desplega!$BY$10:$BZ$23,2,0)</f>
        <v>T_2_C_2</v>
      </c>
      <c r="EO16" s="79" t="str">
        <f>+VLOOKUP(K16,[1]Listas_desplega!$BY$27:$BZ$54,2,0)</f>
        <v>T_2_C_2_ET_1</v>
      </c>
      <c r="EP16" s="79" t="str">
        <f>+VLOOKUP(L16,[1]Listas_desplega!$BY$57:$BZ$105,2,0)</f>
        <v>T_2_C_2_ET_1_CPT_1</v>
      </c>
      <c r="EQ16" s="80" t="str">
        <f>+VLOOKUP(M16,[1]Listas_desplega!$J$2:$K$11,2,FALSE)</f>
        <v>Eje_E_1</v>
      </c>
      <c r="ER16" s="80"/>
    </row>
    <row r="17" spans="1:148" s="81" customFormat="1" x14ac:dyDescent="0.25">
      <c r="A17" s="51" t="str">
        <f t="shared" si="52"/>
        <v>37_VPBM_2024</v>
      </c>
      <c r="B17" s="52" t="s">
        <v>152</v>
      </c>
      <c r="C17" s="53" t="s">
        <v>553</v>
      </c>
      <c r="D17" s="53" t="s">
        <v>553</v>
      </c>
      <c r="E17" s="54" t="s">
        <v>570</v>
      </c>
      <c r="F17" s="54" t="s">
        <v>155</v>
      </c>
      <c r="G17" s="55" t="s">
        <v>156</v>
      </c>
      <c r="H17" s="54" t="s">
        <v>352</v>
      </c>
      <c r="I17" s="54" t="s">
        <v>158</v>
      </c>
      <c r="J17" s="54" t="s">
        <v>159</v>
      </c>
      <c r="K17" s="54" t="s">
        <v>160</v>
      </c>
      <c r="L17" s="54" t="s">
        <v>473</v>
      </c>
      <c r="M17" s="52" t="s">
        <v>474</v>
      </c>
      <c r="N17" s="56" t="s">
        <v>475</v>
      </c>
      <c r="O17" s="60">
        <v>37</v>
      </c>
      <c r="P17" s="54" t="s">
        <v>623</v>
      </c>
      <c r="Q17" s="61" t="s">
        <v>165</v>
      </c>
      <c r="R17" s="58" t="s">
        <v>166</v>
      </c>
      <c r="S17" s="54" t="s">
        <v>624</v>
      </c>
      <c r="T17" s="60" t="s">
        <v>181</v>
      </c>
      <c r="U17" s="60" t="s">
        <v>169</v>
      </c>
      <c r="V17" s="60">
        <v>30</v>
      </c>
      <c r="W17" s="54" t="s">
        <v>573</v>
      </c>
      <c r="X17" s="60" t="s">
        <v>171</v>
      </c>
      <c r="Y17" s="52" t="s">
        <v>172</v>
      </c>
      <c r="Z17" s="61"/>
      <c r="AA17" s="61"/>
      <c r="AB17" s="61"/>
      <c r="AC17" s="61"/>
      <c r="AD17" s="61"/>
      <c r="AE17" s="61"/>
      <c r="AF17" s="61"/>
      <c r="AG17" s="61"/>
      <c r="AH17" s="60"/>
      <c r="AI17" s="60" t="s">
        <v>559</v>
      </c>
      <c r="AJ17" s="60"/>
      <c r="AK17" s="60"/>
      <c r="AL17" s="60"/>
      <c r="AM17" s="60"/>
      <c r="AN17" s="60"/>
      <c r="AO17" s="60"/>
      <c r="AP17" s="60"/>
      <c r="AQ17" s="60"/>
      <c r="AR17" s="62"/>
      <c r="AS17" s="60"/>
      <c r="AT17" s="194" t="s">
        <v>175</v>
      </c>
      <c r="AU17" s="119" t="s">
        <v>175</v>
      </c>
      <c r="AV17" s="119">
        <v>60</v>
      </c>
      <c r="AW17" s="119">
        <v>70</v>
      </c>
      <c r="AX17" s="119">
        <v>80</v>
      </c>
      <c r="AY17" s="119">
        <v>80</v>
      </c>
      <c r="AZ17" s="119"/>
      <c r="BA17" s="119"/>
      <c r="BB17" s="119"/>
      <c r="BC17" s="120"/>
      <c r="BD17" s="76">
        <v>0</v>
      </c>
      <c r="BE17" s="76">
        <v>0</v>
      </c>
      <c r="BF17" s="71"/>
      <c r="BG17" s="68">
        <f t="shared" si="6"/>
        <v>0</v>
      </c>
      <c r="BH17" s="69">
        <f t="shared" si="7"/>
        <v>0</v>
      </c>
      <c r="BI17" s="70" t="s">
        <v>174</v>
      </c>
      <c r="BJ17" s="71" t="s">
        <v>175</v>
      </c>
      <c r="BK17" s="75">
        <f t="shared" si="48"/>
        <v>0</v>
      </c>
      <c r="BL17" s="75">
        <f t="shared" si="48"/>
        <v>0</v>
      </c>
      <c r="BM17" s="71"/>
      <c r="BN17" s="68">
        <f t="shared" si="9"/>
        <v>0</v>
      </c>
      <c r="BO17" s="69">
        <f t="shared" si="10"/>
        <v>0</v>
      </c>
      <c r="BP17" s="70" t="s">
        <v>174</v>
      </c>
      <c r="BQ17" s="71" t="s">
        <v>175</v>
      </c>
      <c r="BR17" s="86">
        <v>0</v>
      </c>
      <c r="BS17" s="75">
        <f>IF(BP17="SI",BL17,0)</f>
        <v>0</v>
      </c>
      <c r="BT17" s="71"/>
      <c r="BU17" s="68">
        <f t="shared" si="11"/>
        <v>0</v>
      </c>
      <c r="BV17" s="69">
        <f t="shared" si="54"/>
        <v>0</v>
      </c>
      <c r="BW17" s="70" t="s">
        <v>174</v>
      </c>
      <c r="BX17" s="71" t="s">
        <v>175</v>
      </c>
      <c r="BY17" s="75">
        <f t="shared" ref="BY17" si="56">IF(BV17="SI",BR17,0)</f>
        <v>0</v>
      </c>
      <c r="BZ17" s="75">
        <f>IF(BW17="SI",BS17,0)</f>
        <v>0</v>
      </c>
      <c r="CA17" s="71"/>
      <c r="CB17" s="68">
        <f t="shared" si="15"/>
        <v>0</v>
      </c>
      <c r="CC17" s="69">
        <f t="shared" si="16"/>
        <v>0</v>
      </c>
      <c r="CD17" s="70" t="s">
        <v>174</v>
      </c>
      <c r="CE17" s="71" t="s">
        <v>175</v>
      </c>
      <c r="CF17" s="76"/>
      <c r="CG17" s="75">
        <f>IF(CD17="SI",BZ17,0)</f>
        <v>0</v>
      </c>
      <c r="CH17" s="71"/>
      <c r="CI17" s="68">
        <f t="shared" si="19"/>
        <v>0</v>
      </c>
      <c r="CJ17" s="69">
        <f t="shared" si="20"/>
        <v>0</v>
      </c>
      <c r="CK17" s="70" t="s">
        <v>174</v>
      </c>
      <c r="CL17" s="71" t="s">
        <v>175</v>
      </c>
      <c r="CM17" s="77">
        <v>30</v>
      </c>
      <c r="CN17" s="71"/>
      <c r="CO17" s="71"/>
      <c r="CP17" s="68">
        <f t="shared" si="21"/>
        <v>0.5</v>
      </c>
      <c r="CQ17" s="69">
        <f t="shared" si="22"/>
        <v>0</v>
      </c>
      <c r="CR17" s="70" t="s">
        <v>174</v>
      </c>
      <c r="CS17" s="71" t="s">
        <v>175</v>
      </c>
      <c r="CT17" s="148"/>
      <c r="CU17" s="75">
        <f t="shared" si="24"/>
        <v>0</v>
      </c>
      <c r="CV17" s="71"/>
      <c r="CW17" s="68">
        <f t="shared" si="25"/>
        <v>0</v>
      </c>
      <c r="CX17" s="69">
        <f t="shared" si="26"/>
        <v>0</v>
      </c>
      <c r="CY17" s="70" t="s">
        <v>174</v>
      </c>
      <c r="CZ17" s="71" t="s">
        <v>175</v>
      </c>
      <c r="DA17" s="98"/>
      <c r="DB17" s="75">
        <f>IF(CY17="SI",CU17,0)</f>
        <v>0</v>
      </c>
      <c r="DC17" s="71"/>
      <c r="DD17" s="68">
        <f t="shared" si="29"/>
        <v>0</v>
      </c>
      <c r="DE17" s="69">
        <f t="shared" si="30"/>
        <v>0</v>
      </c>
      <c r="DF17" s="70" t="s">
        <v>174</v>
      </c>
      <c r="DG17" s="71" t="s">
        <v>175</v>
      </c>
      <c r="DH17" s="77"/>
      <c r="DI17" s="75">
        <f>IF(DF17="SI",DB17,0)</f>
        <v>0</v>
      </c>
      <c r="DJ17" s="71"/>
      <c r="DK17" s="68">
        <f t="shared" si="31"/>
        <v>0</v>
      </c>
      <c r="DL17" s="69">
        <f t="shared" si="32"/>
        <v>0</v>
      </c>
      <c r="DM17" s="70" t="s">
        <v>174</v>
      </c>
      <c r="DN17" s="71" t="s">
        <v>175</v>
      </c>
      <c r="DO17" s="77"/>
      <c r="DP17" s="75">
        <f>IF(DM17="SI",DI17,0)</f>
        <v>0</v>
      </c>
      <c r="DQ17" s="71"/>
      <c r="DR17" s="68">
        <f t="shared" si="35"/>
        <v>0</v>
      </c>
      <c r="DS17" s="69">
        <f t="shared" si="36"/>
        <v>0</v>
      </c>
      <c r="DT17" s="70" t="s">
        <v>174</v>
      </c>
      <c r="DU17" s="71" t="s">
        <v>175</v>
      </c>
      <c r="DV17" s="77"/>
      <c r="DW17" s="75">
        <f>IF(DT17="SI",DP17,0)</f>
        <v>0</v>
      </c>
      <c r="DX17" s="71"/>
      <c r="DY17" s="68">
        <f t="shared" si="39"/>
        <v>0</v>
      </c>
      <c r="DZ17" s="69">
        <f t="shared" si="40"/>
        <v>0</v>
      </c>
      <c r="EA17" s="70" t="s">
        <v>174</v>
      </c>
      <c r="EB17" s="71" t="s">
        <v>175</v>
      </c>
      <c r="EC17" s="77">
        <f t="shared" si="55"/>
        <v>60</v>
      </c>
      <c r="ED17" s="71"/>
      <c r="EE17" s="71"/>
      <c r="EF17" s="68">
        <f t="shared" si="42"/>
        <v>1</v>
      </c>
      <c r="EG17" s="69">
        <f t="shared" si="43"/>
        <v>0</v>
      </c>
      <c r="EH17" s="70" t="s">
        <v>174</v>
      </c>
      <c r="EI17" s="71" t="s">
        <v>175</v>
      </c>
      <c r="EJ17" s="80"/>
      <c r="EK17" s="78">
        <v>2024</v>
      </c>
      <c r="EL17" s="79" t="str">
        <f>+VLOOKUP(C17,[1]Listas_desplega!$AI$22:$AJ$44,2,0)</f>
        <v>DPI</v>
      </c>
      <c r="EM17" s="79" t="str">
        <f>+VLOOKUP(I17,[1]Listas_desplega!$BY$2:$BZ$7,2,0)</f>
        <v>T_2</v>
      </c>
      <c r="EN17" s="79" t="str">
        <f>+VLOOKUP(J17,[1]Listas_desplega!$BY$10:$BZ$23,2,0)</f>
        <v>T_2_C_2</v>
      </c>
      <c r="EO17" s="79" t="str">
        <f>+VLOOKUP(K17,[1]Listas_desplega!$BY$27:$BZ$54,2,0)</f>
        <v>T_2_C_2_ET_1</v>
      </c>
      <c r="EP17" s="79" t="str">
        <f>+VLOOKUP(L17,[1]Listas_desplega!$BY$57:$BZ$105,2,0)</f>
        <v>T_2_C_2_ET_1_CPT_1</v>
      </c>
      <c r="EQ17" s="80" t="str">
        <f>+VLOOKUP(M17,[1]Listas_desplega!$J$2:$K$11,2,FALSE)</f>
        <v>Eje_E_1</v>
      </c>
      <c r="ER17" s="80"/>
    </row>
    <row r="18" spans="1:148" s="81" customFormat="1" x14ac:dyDescent="0.25">
      <c r="A18" s="51" t="str">
        <f t="shared" si="52"/>
        <v>38_VES_2024</v>
      </c>
      <c r="B18" s="52" t="s">
        <v>625</v>
      </c>
      <c r="C18" s="53" t="s">
        <v>626</v>
      </c>
      <c r="D18" s="53" t="s">
        <v>627</v>
      </c>
      <c r="E18" s="90" t="s">
        <v>570</v>
      </c>
      <c r="F18" s="90" t="s">
        <v>155</v>
      </c>
      <c r="G18" s="55" t="s">
        <v>156</v>
      </c>
      <c r="H18" s="54" t="s">
        <v>628</v>
      </c>
      <c r="I18" s="165" t="s">
        <v>158</v>
      </c>
      <c r="J18" s="165" t="s">
        <v>159</v>
      </c>
      <c r="K18" s="165" t="s">
        <v>160</v>
      </c>
      <c r="L18" s="165" t="s">
        <v>640</v>
      </c>
      <c r="M18" s="52" t="s">
        <v>630</v>
      </c>
      <c r="N18" s="195" t="s">
        <v>631</v>
      </c>
      <c r="O18" s="60">
        <v>38</v>
      </c>
      <c r="P18" s="54" t="s">
        <v>670</v>
      </c>
      <c r="Q18" s="61" t="s">
        <v>165</v>
      </c>
      <c r="R18" s="61" t="s">
        <v>166</v>
      </c>
      <c r="S18" s="54" t="s">
        <v>671</v>
      </c>
      <c r="T18" s="60" t="s">
        <v>168</v>
      </c>
      <c r="U18" s="60" t="s">
        <v>193</v>
      </c>
      <c r="V18" s="60">
        <v>0</v>
      </c>
      <c r="W18" s="54" t="s">
        <v>672</v>
      </c>
      <c r="X18" s="60" t="s">
        <v>171</v>
      </c>
      <c r="Y18" s="52"/>
      <c r="Z18" s="61"/>
      <c r="AA18" s="61"/>
      <c r="AB18" s="61"/>
      <c r="AC18" s="61"/>
      <c r="AD18" s="61"/>
      <c r="AE18" s="61"/>
      <c r="AF18" s="61"/>
      <c r="AG18" s="61"/>
      <c r="AH18" s="60"/>
      <c r="AI18" s="60"/>
      <c r="AJ18" s="60"/>
      <c r="AK18" s="60"/>
      <c r="AL18" s="60"/>
      <c r="AM18" s="60"/>
      <c r="AN18" s="60"/>
      <c r="AO18" s="60"/>
      <c r="AP18" s="60"/>
      <c r="AQ18" s="60"/>
      <c r="AR18" s="62"/>
      <c r="AS18" s="60"/>
      <c r="AT18" s="57"/>
      <c r="AU18" s="197"/>
      <c r="AV18" s="197">
        <v>100</v>
      </c>
      <c r="AW18" s="197"/>
      <c r="AX18" s="197"/>
      <c r="AY18" s="201">
        <v>100</v>
      </c>
      <c r="AZ18" s="190"/>
      <c r="BA18" s="190"/>
      <c r="BB18" s="190"/>
      <c r="BC18" s="191"/>
      <c r="BD18" s="168"/>
      <c r="BE18" s="121"/>
      <c r="BF18" s="67"/>
      <c r="BG18" s="68">
        <f t="shared" si="6"/>
        <v>0</v>
      </c>
      <c r="BH18" s="69">
        <f t="shared" si="7"/>
        <v>0</v>
      </c>
      <c r="BI18" s="70" t="s">
        <v>174</v>
      </c>
      <c r="BJ18" s="71" t="s">
        <v>175</v>
      </c>
      <c r="BK18" s="199"/>
      <c r="BL18" s="75">
        <f t="shared" si="48"/>
        <v>0</v>
      </c>
      <c r="BM18" s="67"/>
      <c r="BN18" s="68">
        <f t="shared" si="9"/>
        <v>0</v>
      </c>
      <c r="BO18" s="69">
        <f t="shared" si="10"/>
        <v>0</v>
      </c>
      <c r="BP18" s="70" t="s">
        <v>174</v>
      </c>
      <c r="BQ18" s="71" t="s">
        <v>175</v>
      </c>
      <c r="BR18" s="118"/>
      <c r="BS18" s="133">
        <f t="shared" ref="BS18:BS21" si="57">IF(BP18="SI",BL18,0)</f>
        <v>0</v>
      </c>
      <c r="BT18" s="67"/>
      <c r="BU18" s="68">
        <f t="shared" si="11"/>
        <v>0</v>
      </c>
      <c r="BV18" s="69">
        <f t="shared" si="54"/>
        <v>0</v>
      </c>
      <c r="BW18" s="70" t="s">
        <v>174</v>
      </c>
      <c r="BX18" s="67" t="s">
        <v>175</v>
      </c>
      <c r="BY18" s="168"/>
      <c r="BZ18" s="75">
        <f t="shared" ref="BZ18:BZ21" si="58">IF(BW18="SI",BS18,0)</f>
        <v>0</v>
      </c>
      <c r="CA18" s="71"/>
      <c r="CB18" s="68">
        <f t="shared" si="15"/>
        <v>0</v>
      </c>
      <c r="CC18" s="69">
        <f t="shared" si="16"/>
        <v>0</v>
      </c>
      <c r="CD18" s="70" t="s">
        <v>174</v>
      </c>
      <c r="CE18" s="71" t="s">
        <v>175</v>
      </c>
      <c r="CF18" s="168"/>
      <c r="CG18" s="75">
        <f t="shared" ref="CG18:CG21" si="59">IF(CD18="SI",BZ18,0)</f>
        <v>0</v>
      </c>
      <c r="CH18" s="71"/>
      <c r="CI18" s="68">
        <f t="shared" si="19"/>
        <v>0</v>
      </c>
      <c r="CJ18" s="69">
        <f t="shared" si="20"/>
        <v>0</v>
      </c>
      <c r="CK18" s="70" t="s">
        <v>174</v>
      </c>
      <c r="CL18" s="71" t="s">
        <v>175</v>
      </c>
      <c r="CM18" s="168"/>
      <c r="CN18" s="75">
        <f t="shared" ref="CN18:CN21" si="60">IF(CK18="SI",CG18,0)</f>
        <v>0</v>
      </c>
      <c r="CO18" s="71"/>
      <c r="CP18" s="68">
        <f t="shared" si="21"/>
        <v>0</v>
      </c>
      <c r="CQ18" s="69">
        <f t="shared" si="22"/>
        <v>0</v>
      </c>
      <c r="CR18" s="70" t="s">
        <v>174</v>
      </c>
      <c r="CS18" s="71" t="s">
        <v>175</v>
      </c>
      <c r="CT18" s="148"/>
      <c r="CU18" s="75">
        <f t="shared" si="24"/>
        <v>0</v>
      </c>
      <c r="CV18" s="71"/>
      <c r="CW18" s="68">
        <f t="shared" si="25"/>
        <v>0</v>
      </c>
      <c r="CX18" s="69">
        <f t="shared" si="26"/>
        <v>0</v>
      </c>
      <c r="CY18" s="70" t="s">
        <v>174</v>
      </c>
      <c r="CZ18" s="71" t="s">
        <v>175</v>
      </c>
      <c r="DA18" s="169"/>
      <c r="DB18" s="75">
        <f t="shared" ref="DB18:DB21" si="61">IF(CY18="SI",CU18,0)</f>
        <v>0</v>
      </c>
      <c r="DC18" s="71"/>
      <c r="DD18" s="68">
        <f t="shared" si="29"/>
        <v>0</v>
      </c>
      <c r="DE18" s="69">
        <f t="shared" si="30"/>
        <v>0</v>
      </c>
      <c r="DF18" s="70" t="s">
        <v>174</v>
      </c>
      <c r="DG18" s="71" t="s">
        <v>175</v>
      </c>
      <c r="DH18" s="169"/>
      <c r="DI18" s="75">
        <f t="shared" ref="DI18:DI21" si="62">IF(DF18="SI",DB18,0)</f>
        <v>0</v>
      </c>
      <c r="DJ18" s="71"/>
      <c r="DK18" s="68">
        <f t="shared" si="31"/>
        <v>0</v>
      </c>
      <c r="DL18" s="69">
        <f t="shared" si="32"/>
        <v>0</v>
      </c>
      <c r="DM18" s="70" t="s">
        <v>174</v>
      </c>
      <c r="DN18" s="71" t="s">
        <v>175</v>
      </c>
      <c r="DO18" s="169"/>
      <c r="DP18" s="75">
        <f t="shared" ref="DP18:DP21" si="63">IF(DM18="SI",DI18,0)</f>
        <v>0</v>
      </c>
      <c r="DQ18" s="71"/>
      <c r="DR18" s="68">
        <f t="shared" si="35"/>
        <v>0</v>
      </c>
      <c r="DS18" s="69">
        <f t="shared" si="36"/>
        <v>0</v>
      </c>
      <c r="DT18" s="70" t="s">
        <v>174</v>
      </c>
      <c r="DU18" s="71" t="s">
        <v>175</v>
      </c>
      <c r="DV18" s="98"/>
      <c r="DW18" s="75">
        <f t="shared" ref="DW18:DW21" si="64">IF(DT18="SI",DP18,0)</f>
        <v>0</v>
      </c>
      <c r="DX18" s="71"/>
      <c r="DY18" s="68">
        <f t="shared" si="39"/>
        <v>0</v>
      </c>
      <c r="DZ18" s="69">
        <f t="shared" si="40"/>
        <v>0</v>
      </c>
      <c r="EA18" s="70" t="s">
        <v>174</v>
      </c>
      <c r="EB18" s="71" t="s">
        <v>175</v>
      </c>
      <c r="EC18" s="77">
        <f t="shared" si="55"/>
        <v>100</v>
      </c>
      <c r="ED18" s="71"/>
      <c r="EE18" s="71"/>
      <c r="EF18" s="68">
        <f t="shared" si="42"/>
        <v>1</v>
      </c>
      <c r="EG18" s="69">
        <f t="shared" si="43"/>
        <v>0</v>
      </c>
      <c r="EH18" s="70" t="s">
        <v>174</v>
      </c>
      <c r="EI18" s="71" t="s">
        <v>175</v>
      </c>
      <c r="EJ18" s="80"/>
      <c r="EK18" s="78">
        <v>2024</v>
      </c>
      <c r="EL18" s="79" t="str">
        <f>+VLOOKUP(C18,[1]Listas_desplega!$AI$22:$AJ$44,2,0)</f>
        <v>DF_ES</v>
      </c>
      <c r="EM18" s="79" t="str">
        <f>+VLOOKUP(I18,[1]Listas_desplega!$BY$2:$BZ$7,2,0)</f>
        <v>T_2</v>
      </c>
      <c r="EN18" s="79" t="str">
        <f>+VLOOKUP(J18,[1]Listas_desplega!$BY$10:$BZ$23,2,0)</f>
        <v>T_2_C_2</v>
      </c>
      <c r="EO18" s="79" t="str">
        <f>+VLOOKUP(K18,[1]Listas_desplega!$BY$27:$BZ$54,2,0)</f>
        <v>T_2_C_2_ET_1</v>
      </c>
      <c r="EP18" s="79" t="str">
        <f>+VLOOKUP(L18,[1]Listas_desplega!$BY$57:$BZ$105,2,0)</f>
        <v>T_2_C_2_ET_1_CPT_11</v>
      </c>
      <c r="EQ18" s="80" t="str">
        <f>+VLOOKUP(M18,[1]Listas_desplega!$J$2:$K$11,2,FALSE)</f>
        <v>Eje_E_8</v>
      </c>
      <c r="ER18" s="80"/>
    </row>
    <row r="19" spans="1:148" s="81" customFormat="1" x14ac:dyDescent="0.25">
      <c r="A19" s="51" t="str">
        <f t="shared" si="52"/>
        <v>39_VES_2024</v>
      </c>
      <c r="B19" s="52" t="s">
        <v>625</v>
      </c>
      <c r="C19" s="53" t="s">
        <v>626</v>
      </c>
      <c r="D19" s="53" t="s">
        <v>627</v>
      </c>
      <c r="E19" s="90" t="s">
        <v>570</v>
      </c>
      <c r="F19" s="90" t="s">
        <v>155</v>
      </c>
      <c r="G19" s="55" t="s">
        <v>156</v>
      </c>
      <c r="H19" s="54" t="s">
        <v>628</v>
      </c>
      <c r="I19" s="165" t="s">
        <v>158</v>
      </c>
      <c r="J19" s="165" t="s">
        <v>159</v>
      </c>
      <c r="K19" s="165" t="s">
        <v>160</v>
      </c>
      <c r="L19" s="165" t="s">
        <v>640</v>
      </c>
      <c r="M19" s="52" t="s">
        <v>630</v>
      </c>
      <c r="N19" s="195" t="s">
        <v>631</v>
      </c>
      <c r="O19" s="60">
        <v>39</v>
      </c>
      <c r="P19" s="54" t="s">
        <v>673</v>
      </c>
      <c r="Q19" s="61" t="s">
        <v>165</v>
      </c>
      <c r="R19" s="61" t="s">
        <v>166</v>
      </c>
      <c r="S19" s="54" t="s">
        <v>674</v>
      </c>
      <c r="T19" s="60" t="s">
        <v>168</v>
      </c>
      <c r="U19" s="60" t="s">
        <v>193</v>
      </c>
      <c r="V19" s="60">
        <v>0</v>
      </c>
      <c r="W19" s="54" t="s">
        <v>675</v>
      </c>
      <c r="X19" s="60" t="s">
        <v>171</v>
      </c>
      <c r="Y19" s="52"/>
      <c r="Z19" s="61"/>
      <c r="AA19" s="61"/>
      <c r="AB19" s="61"/>
      <c r="AC19" s="61"/>
      <c r="AD19" s="61"/>
      <c r="AE19" s="61"/>
      <c r="AF19" s="61"/>
      <c r="AG19" s="61"/>
      <c r="AH19" s="60"/>
      <c r="AI19" s="60"/>
      <c r="AJ19" s="60"/>
      <c r="AK19" s="60"/>
      <c r="AL19" s="60"/>
      <c r="AM19" s="60"/>
      <c r="AN19" s="60"/>
      <c r="AO19" s="60"/>
      <c r="AP19" s="60"/>
      <c r="AQ19" s="60"/>
      <c r="AR19" s="62"/>
      <c r="AS19" s="60"/>
      <c r="AT19" s="57"/>
      <c r="AU19" s="197"/>
      <c r="AV19" s="197">
        <v>1</v>
      </c>
      <c r="AW19" s="197"/>
      <c r="AX19" s="197"/>
      <c r="AY19" s="197">
        <v>1</v>
      </c>
      <c r="AZ19" s="119"/>
      <c r="BA19" s="119"/>
      <c r="BB19" s="119"/>
      <c r="BC19" s="120"/>
      <c r="BD19" s="168"/>
      <c r="BE19" s="121"/>
      <c r="BF19" s="67"/>
      <c r="BG19" s="68">
        <f t="shared" si="6"/>
        <v>0</v>
      </c>
      <c r="BH19" s="69">
        <f t="shared" si="7"/>
        <v>0</v>
      </c>
      <c r="BI19" s="70" t="s">
        <v>174</v>
      </c>
      <c r="BJ19" s="71" t="s">
        <v>175</v>
      </c>
      <c r="BK19" s="199"/>
      <c r="BL19" s="75">
        <f t="shared" si="48"/>
        <v>0</v>
      </c>
      <c r="BM19" s="67"/>
      <c r="BN19" s="68">
        <f t="shared" si="9"/>
        <v>0</v>
      </c>
      <c r="BO19" s="69">
        <f t="shared" si="10"/>
        <v>0</v>
      </c>
      <c r="BP19" s="70" t="s">
        <v>174</v>
      </c>
      <c r="BQ19" s="71" t="s">
        <v>175</v>
      </c>
      <c r="BR19" s="118"/>
      <c r="BS19" s="133">
        <f t="shared" si="57"/>
        <v>0</v>
      </c>
      <c r="BT19" s="67"/>
      <c r="BU19" s="68">
        <f t="shared" si="11"/>
        <v>0</v>
      </c>
      <c r="BV19" s="69">
        <f t="shared" si="54"/>
        <v>0</v>
      </c>
      <c r="BW19" s="70" t="s">
        <v>174</v>
      </c>
      <c r="BX19" s="67" t="s">
        <v>175</v>
      </c>
      <c r="BY19" s="168"/>
      <c r="BZ19" s="75">
        <f t="shared" si="58"/>
        <v>0</v>
      </c>
      <c r="CA19" s="71"/>
      <c r="CB19" s="68">
        <f t="shared" si="15"/>
        <v>0</v>
      </c>
      <c r="CC19" s="69">
        <f t="shared" si="16"/>
        <v>0</v>
      </c>
      <c r="CD19" s="70" t="s">
        <v>174</v>
      </c>
      <c r="CE19" s="71" t="s">
        <v>175</v>
      </c>
      <c r="CF19" s="168"/>
      <c r="CG19" s="75">
        <f t="shared" si="59"/>
        <v>0</v>
      </c>
      <c r="CH19" s="71"/>
      <c r="CI19" s="68">
        <f t="shared" si="19"/>
        <v>0</v>
      </c>
      <c r="CJ19" s="69">
        <f t="shared" si="20"/>
        <v>0</v>
      </c>
      <c r="CK19" s="70" t="s">
        <v>174</v>
      </c>
      <c r="CL19" s="71" t="s">
        <v>175</v>
      </c>
      <c r="CM19" s="168"/>
      <c r="CN19" s="75">
        <f t="shared" si="60"/>
        <v>0</v>
      </c>
      <c r="CO19" s="71"/>
      <c r="CP19" s="68">
        <f t="shared" si="21"/>
        <v>0</v>
      </c>
      <c r="CQ19" s="69">
        <f t="shared" si="22"/>
        <v>0</v>
      </c>
      <c r="CR19" s="70" t="s">
        <v>174</v>
      </c>
      <c r="CS19" s="71" t="s">
        <v>175</v>
      </c>
      <c r="CT19" s="148"/>
      <c r="CU19" s="75">
        <f t="shared" si="24"/>
        <v>0</v>
      </c>
      <c r="CV19" s="71"/>
      <c r="CW19" s="68">
        <f t="shared" si="25"/>
        <v>0</v>
      </c>
      <c r="CX19" s="69">
        <f t="shared" si="26"/>
        <v>0</v>
      </c>
      <c r="CY19" s="70" t="s">
        <v>174</v>
      </c>
      <c r="CZ19" s="71" t="s">
        <v>175</v>
      </c>
      <c r="DA19" s="169"/>
      <c r="DB19" s="75">
        <f t="shared" si="61"/>
        <v>0</v>
      </c>
      <c r="DC19" s="71"/>
      <c r="DD19" s="68">
        <f t="shared" si="29"/>
        <v>0</v>
      </c>
      <c r="DE19" s="69">
        <f t="shared" si="30"/>
        <v>0</v>
      </c>
      <c r="DF19" s="70" t="s">
        <v>174</v>
      </c>
      <c r="DG19" s="71" t="s">
        <v>175</v>
      </c>
      <c r="DH19" s="169"/>
      <c r="DI19" s="75">
        <f t="shared" si="62"/>
        <v>0</v>
      </c>
      <c r="DJ19" s="71"/>
      <c r="DK19" s="68">
        <f t="shared" si="31"/>
        <v>0</v>
      </c>
      <c r="DL19" s="69">
        <f t="shared" si="32"/>
        <v>0</v>
      </c>
      <c r="DM19" s="70" t="s">
        <v>174</v>
      </c>
      <c r="DN19" s="71" t="s">
        <v>175</v>
      </c>
      <c r="DO19" s="169"/>
      <c r="DP19" s="75">
        <f t="shared" si="63"/>
        <v>0</v>
      </c>
      <c r="DQ19" s="71"/>
      <c r="DR19" s="68">
        <f t="shared" si="35"/>
        <v>0</v>
      </c>
      <c r="DS19" s="69">
        <f t="shared" si="36"/>
        <v>0</v>
      </c>
      <c r="DT19" s="70" t="s">
        <v>174</v>
      </c>
      <c r="DU19" s="71" t="s">
        <v>175</v>
      </c>
      <c r="DV19" s="98"/>
      <c r="DW19" s="75">
        <f t="shared" si="64"/>
        <v>0</v>
      </c>
      <c r="DX19" s="71"/>
      <c r="DY19" s="68">
        <f t="shared" si="39"/>
        <v>0</v>
      </c>
      <c r="DZ19" s="69">
        <f t="shared" si="40"/>
        <v>0</v>
      </c>
      <c r="EA19" s="70" t="s">
        <v>174</v>
      </c>
      <c r="EB19" s="71" t="s">
        <v>175</v>
      </c>
      <c r="EC19" s="77">
        <f t="shared" si="55"/>
        <v>1</v>
      </c>
      <c r="ED19" s="71"/>
      <c r="EE19" s="71"/>
      <c r="EF19" s="68">
        <f t="shared" si="42"/>
        <v>1</v>
      </c>
      <c r="EG19" s="69">
        <f t="shared" si="43"/>
        <v>0</v>
      </c>
      <c r="EH19" s="70" t="s">
        <v>174</v>
      </c>
      <c r="EI19" s="71" t="s">
        <v>175</v>
      </c>
      <c r="EJ19" s="80"/>
      <c r="EK19" s="78">
        <v>2024</v>
      </c>
      <c r="EL19" s="79" t="str">
        <f>+VLOOKUP(C19,[1]Listas_desplega!$AI$22:$AJ$44,2,0)</f>
        <v>DF_ES</v>
      </c>
      <c r="EM19" s="79" t="str">
        <f>+VLOOKUP(I19,[1]Listas_desplega!$BY$2:$BZ$7,2,0)</f>
        <v>T_2</v>
      </c>
      <c r="EN19" s="79" t="str">
        <f>+VLOOKUP(J19,[1]Listas_desplega!$BY$10:$BZ$23,2,0)</f>
        <v>T_2_C_2</v>
      </c>
      <c r="EO19" s="79" t="str">
        <f>+VLOOKUP(K19,[1]Listas_desplega!$BY$27:$BZ$54,2,0)</f>
        <v>T_2_C_2_ET_1</v>
      </c>
      <c r="EP19" s="79" t="str">
        <f>+VLOOKUP(L19,[1]Listas_desplega!$BY$57:$BZ$105,2,0)</f>
        <v>T_2_C_2_ET_1_CPT_11</v>
      </c>
      <c r="EQ19" s="80" t="str">
        <f>+VLOOKUP(M19,[1]Listas_desplega!$J$2:$K$11,2,FALSE)</f>
        <v>Eje_E_8</v>
      </c>
      <c r="ER19" s="80"/>
    </row>
    <row r="20" spans="1:148" s="81" customFormat="1" x14ac:dyDescent="0.25">
      <c r="A20" s="51" t="str">
        <f t="shared" si="52"/>
        <v>40_VES_2024</v>
      </c>
      <c r="B20" s="52" t="s">
        <v>625</v>
      </c>
      <c r="C20" s="53" t="s">
        <v>626</v>
      </c>
      <c r="D20" s="53" t="s">
        <v>626</v>
      </c>
      <c r="E20" s="90" t="s">
        <v>570</v>
      </c>
      <c r="F20" s="90" t="s">
        <v>155</v>
      </c>
      <c r="G20" s="55" t="s">
        <v>156</v>
      </c>
      <c r="H20" s="54" t="s">
        <v>628</v>
      </c>
      <c r="I20" s="165" t="s">
        <v>158</v>
      </c>
      <c r="J20" s="165" t="s">
        <v>159</v>
      </c>
      <c r="K20" s="165" t="s">
        <v>160</v>
      </c>
      <c r="L20" s="165" t="s">
        <v>640</v>
      </c>
      <c r="M20" s="202" t="s">
        <v>421</v>
      </c>
      <c r="N20" s="195" t="s">
        <v>696</v>
      </c>
      <c r="O20" s="60">
        <v>40</v>
      </c>
      <c r="P20" s="82" t="s">
        <v>697</v>
      </c>
      <c r="Q20" s="61" t="s">
        <v>165</v>
      </c>
      <c r="R20" s="61" t="s">
        <v>166</v>
      </c>
      <c r="S20" s="54" t="s">
        <v>698</v>
      </c>
      <c r="T20" s="60" t="s">
        <v>168</v>
      </c>
      <c r="U20" s="60" t="s">
        <v>193</v>
      </c>
      <c r="V20" s="60">
        <v>30</v>
      </c>
      <c r="W20" s="54" t="s">
        <v>699</v>
      </c>
      <c r="X20" s="60" t="s">
        <v>171</v>
      </c>
      <c r="Y20" s="52"/>
      <c r="Z20" s="61"/>
      <c r="AA20" s="61"/>
      <c r="AB20" s="61"/>
      <c r="AC20" s="61"/>
      <c r="AD20" s="61"/>
      <c r="AE20" s="61"/>
      <c r="AF20" s="61"/>
      <c r="AG20" s="61"/>
      <c r="AH20" s="60"/>
      <c r="AI20" s="60"/>
      <c r="AJ20" s="60"/>
      <c r="AK20" s="60"/>
      <c r="AL20" s="60"/>
      <c r="AM20" s="60"/>
      <c r="AN20" s="60"/>
      <c r="AO20" s="60"/>
      <c r="AP20" s="60"/>
      <c r="AQ20" s="60"/>
      <c r="AR20" s="62"/>
      <c r="AS20" s="60"/>
      <c r="AT20" s="57">
        <v>0</v>
      </c>
      <c r="AU20" s="57">
        <v>6</v>
      </c>
      <c r="AV20" s="197">
        <v>40</v>
      </c>
      <c r="AW20" s="197">
        <v>40</v>
      </c>
      <c r="AX20" s="197">
        <v>14</v>
      </c>
      <c r="AY20" s="197">
        <v>100</v>
      </c>
      <c r="AZ20" s="119"/>
      <c r="BA20" s="119"/>
      <c r="BB20" s="119"/>
      <c r="BC20" s="120"/>
      <c r="BD20" s="168"/>
      <c r="BE20" s="121"/>
      <c r="BF20" s="67"/>
      <c r="BG20" s="68">
        <f t="shared" si="6"/>
        <v>0</v>
      </c>
      <c r="BH20" s="69">
        <f t="shared" si="7"/>
        <v>0</v>
      </c>
      <c r="BI20" s="70" t="s">
        <v>174</v>
      </c>
      <c r="BJ20" s="67" t="s">
        <v>175</v>
      </c>
      <c r="BK20" s="199"/>
      <c r="BL20" s="75">
        <f t="shared" si="48"/>
        <v>0</v>
      </c>
      <c r="BM20" s="67"/>
      <c r="BN20" s="68">
        <f t="shared" si="9"/>
        <v>0</v>
      </c>
      <c r="BO20" s="69">
        <f t="shared" si="10"/>
        <v>0</v>
      </c>
      <c r="BP20" s="70" t="s">
        <v>174</v>
      </c>
      <c r="BQ20" s="67" t="s">
        <v>175</v>
      </c>
      <c r="BR20" s="118"/>
      <c r="BS20" s="133">
        <f t="shared" si="57"/>
        <v>0</v>
      </c>
      <c r="BT20" s="67"/>
      <c r="BU20" s="68">
        <f t="shared" si="11"/>
        <v>0</v>
      </c>
      <c r="BV20" s="69">
        <f t="shared" si="54"/>
        <v>0</v>
      </c>
      <c r="BW20" s="70" t="s">
        <v>174</v>
      </c>
      <c r="BX20" s="67" t="s">
        <v>175</v>
      </c>
      <c r="BY20" s="168"/>
      <c r="BZ20" s="75">
        <f t="shared" si="58"/>
        <v>0</v>
      </c>
      <c r="CA20" s="71"/>
      <c r="CB20" s="68">
        <f t="shared" si="15"/>
        <v>0</v>
      </c>
      <c r="CC20" s="69">
        <f t="shared" si="16"/>
        <v>0</v>
      </c>
      <c r="CD20" s="70" t="s">
        <v>174</v>
      </c>
      <c r="CE20" s="71" t="s">
        <v>175</v>
      </c>
      <c r="CF20" s="168"/>
      <c r="CG20" s="75">
        <f t="shared" si="59"/>
        <v>0</v>
      </c>
      <c r="CH20" s="71"/>
      <c r="CI20" s="68">
        <f t="shared" si="19"/>
        <v>0</v>
      </c>
      <c r="CJ20" s="69">
        <f t="shared" si="20"/>
        <v>0</v>
      </c>
      <c r="CK20" s="70" t="s">
        <v>174</v>
      </c>
      <c r="CL20" s="71" t="s">
        <v>175</v>
      </c>
      <c r="CM20" s="168"/>
      <c r="CN20" s="75">
        <f t="shared" si="60"/>
        <v>0</v>
      </c>
      <c r="CO20" s="71"/>
      <c r="CP20" s="68">
        <f t="shared" si="21"/>
        <v>0</v>
      </c>
      <c r="CQ20" s="69">
        <f t="shared" si="22"/>
        <v>0</v>
      </c>
      <c r="CR20" s="70" t="s">
        <v>174</v>
      </c>
      <c r="CS20" s="71" t="s">
        <v>175</v>
      </c>
      <c r="CT20" s="148"/>
      <c r="CU20" s="75">
        <f t="shared" si="24"/>
        <v>0</v>
      </c>
      <c r="CV20" s="71"/>
      <c r="CW20" s="68">
        <f t="shared" si="25"/>
        <v>0</v>
      </c>
      <c r="CX20" s="69">
        <f t="shared" si="26"/>
        <v>0</v>
      </c>
      <c r="CY20" s="70" t="s">
        <v>174</v>
      </c>
      <c r="CZ20" s="71" t="s">
        <v>175</v>
      </c>
      <c r="DA20" s="169"/>
      <c r="DB20" s="75">
        <f t="shared" si="61"/>
        <v>0</v>
      </c>
      <c r="DC20" s="71"/>
      <c r="DD20" s="68">
        <f t="shared" si="29"/>
        <v>0</v>
      </c>
      <c r="DE20" s="69">
        <f t="shared" si="30"/>
        <v>0</v>
      </c>
      <c r="DF20" s="70" t="s">
        <v>174</v>
      </c>
      <c r="DG20" s="71" t="s">
        <v>175</v>
      </c>
      <c r="DH20" s="169"/>
      <c r="DI20" s="75">
        <f t="shared" si="62"/>
        <v>0</v>
      </c>
      <c r="DJ20" s="71"/>
      <c r="DK20" s="68">
        <f t="shared" si="31"/>
        <v>0</v>
      </c>
      <c r="DL20" s="69">
        <f t="shared" si="32"/>
        <v>0</v>
      </c>
      <c r="DM20" s="70" t="s">
        <v>174</v>
      </c>
      <c r="DN20" s="71" t="s">
        <v>175</v>
      </c>
      <c r="DO20" s="169"/>
      <c r="DP20" s="75">
        <f t="shared" si="63"/>
        <v>0</v>
      </c>
      <c r="DQ20" s="71"/>
      <c r="DR20" s="68">
        <f t="shared" si="35"/>
        <v>0</v>
      </c>
      <c r="DS20" s="69">
        <f t="shared" si="36"/>
        <v>0</v>
      </c>
      <c r="DT20" s="70" t="s">
        <v>174</v>
      </c>
      <c r="DU20" s="71" t="s">
        <v>175</v>
      </c>
      <c r="DV20" s="98"/>
      <c r="DW20" s="75">
        <f t="shared" si="64"/>
        <v>0</v>
      </c>
      <c r="DX20" s="71"/>
      <c r="DY20" s="68">
        <f t="shared" si="39"/>
        <v>0</v>
      </c>
      <c r="DZ20" s="69">
        <f t="shared" si="40"/>
        <v>0</v>
      </c>
      <c r="EA20" s="70" t="s">
        <v>174</v>
      </c>
      <c r="EB20" s="71" t="s">
        <v>175</v>
      </c>
      <c r="EC20" s="77">
        <f t="shared" si="55"/>
        <v>40</v>
      </c>
      <c r="ED20" s="71"/>
      <c r="EE20" s="71"/>
      <c r="EF20" s="68">
        <f t="shared" si="42"/>
        <v>1</v>
      </c>
      <c r="EG20" s="69">
        <f t="shared" si="43"/>
        <v>0</v>
      </c>
      <c r="EH20" s="70" t="s">
        <v>174</v>
      </c>
      <c r="EI20" s="71" t="s">
        <v>175</v>
      </c>
      <c r="EJ20" s="80"/>
      <c r="EK20" s="78">
        <v>2024</v>
      </c>
      <c r="EL20" s="79" t="str">
        <f>+VLOOKUP(C20,[1]Listas_desplega!$AI$22:$AJ$44,2,0)</f>
        <v>DF_ES</v>
      </c>
      <c r="EM20" s="79" t="str">
        <f>+VLOOKUP(I20,[1]Listas_desplega!$BY$2:$BZ$7,2,0)</f>
        <v>T_2</v>
      </c>
      <c r="EN20" s="79" t="str">
        <f>+VLOOKUP(J20,[1]Listas_desplega!$BY$10:$BZ$23,2,0)</f>
        <v>T_2_C_2</v>
      </c>
      <c r="EO20" s="79" t="str">
        <f>+VLOOKUP(K20,[1]Listas_desplega!$BY$27:$BZ$54,2,0)</f>
        <v>T_2_C_2_ET_1</v>
      </c>
      <c r="EP20" s="79" t="str">
        <f>+VLOOKUP(L20,[1]Listas_desplega!$BY$57:$BZ$105,2,0)</f>
        <v>T_2_C_2_ET_1_CPT_11</v>
      </c>
      <c r="EQ20" s="80" t="str">
        <f>+VLOOKUP(M20,[1]Listas_desplega!$J$2:$K$11,2,FALSE)</f>
        <v>Eje_E_7</v>
      </c>
      <c r="ER20" s="80"/>
    </row>
    <row r="21" spans="1:148" s="81" customFormat="1" x14ac:dyDescent="0.25">
      <c r="A21" s="51" t="str">
        <f t="shared" si="52"/>
        <v>41_VES_2024</v>
      </c>
      <c r="B21" s="52" t="s">
        <v>625</v>
      </c>
      <c r="C21" s="53" t="s">
        <v>626</v>
      </c>
      <c r="D21" s="53" t="s">
        <v>626</v>
      </c>
      <c r="E21" s="90" t="s">
        <v>570</v>
      </c>
      <c r="F21" s="90" t="s">
        <v>155</v>
      </c>
      <c r="G21" s="55" t="s">
        <v>156</v>
      </c>
      <c r="H21" s="54" t="s">
        <v>628</v>
      </c>
      <c r="I21" s="165" t="s">
        <v>158</v>
      </c>
      <c r="J21" s="165" t="s">
        <v>159</v>
      </c>
      <c r="K21" s="165" t="s">
        <v>160</v>
      </c>
      <c r="L21" s="165" t="s">
        <v>640</v>
      </c>
      <c r="M21" s="52" t="s">
        <v>630</v>
      </c>
      <c r="N21" s="195" t="s">
        <v>676</v>
      </c>
      <c r="O21" s="60">
        <v>41</v>
      </c>
      <c r="P21" s="82" t="s">
        <v>700</v>
      </c>
      <c r="Q21" s="61" t="s">
        <v>211</v>
      </c>
      <c r="R21" s="59" t="s">
        <v>166</v>
      </c>
      <c r="S21" s="54" t="s">
        <v>701</v>
      </c>
      <c r="T21" s="60" t="s">
        <v>181</v>
      </c>
      <c r="U21" s="60" t="s">
        <v>193</v>
      </c>
      <c r="V21" s="60">
        <v>180</v>
      </c>
      <c r="W21" s="54" t="s">
        <v>688</v>
      </c>
      <c r="X21" s="60" t="s">
        <v>171</v>
      </c>
      <c r="Y21" s="52"/>
      <c r="Z21" s="61"/>
      <c r="AA21" s="61"/>
      <c r="AB21" s="61"/>
      <c r="AC21" s="61"/>
      <c r="AD21" s="61"/>
      <c r="AE21" s="61"/>
      <c r="AF21" s="61"/>
      <c r="AG21" s="61"/>
      <c r="AH21" s="60"/>
      <c r="AI21" s="60"/>
      <c r="AJ21" s="60"/>
      <c r="AK21" s="60"/>
      <c r="AL21" s="60"/>
      <c r="AM21" s="60"/>
      <c r="AN21" s="60"/>
      <c r="AO21" s="60"/>
      <c r="AP21" s="60"/>
      <c r="AQ21" s="60"/>
      <c r="AR21" s="62"/>
      <c r="AS21" s="60"/>
      <c r="AT21" s="57">
        <v>21</v>
      </c>
      <c r="AU21" s="197">
        <v>22</v>
      </c>
      <c r="AV21" s="197">
        <v>23</v>
      </c>
      <c r="AW21" s="197">
        <v>24</v>
      </c>
      <c r="AX21" s="197">
        <v>25</v>
      </c>
      <c r="AY21" s="197">
        <v>25</v>
      </c>
      <c r="AZ21" s="119"/>
      <c r="BA21" s="119"/>
      <c r="BB21" s="119"/>
      <c r="BC21" s="120"/>
      <c r="BD21" s="168"/>
      <c r="BE21" s="121"/>
      <c r="BF21" s="67"/>
      <c r="BG21" s="68">
        <f t="shared" si="6"/>
        <v>0</v>
      </c>
      <c r="BH21" s="69">
        <f t="shared" si="7"/>
        <v>0</v>
      </c>
      <c r="BI21" s="70" t="s">
        <v>174</v>
      </c>
      <c r="BJ21" s="67" t="s">
        <v>175</v>
      </c>
      <c r="BK21" s="199"/>
      <c r="BL21" s="75">
        <f t="shared" si="48"/>
        <v>0</v>
      </c>
      <c r="BM21" s="67"/>
      <c r="BN21" s="68">
        <f t="shared" si="9"/>
        <v>0</v>
      </c>
      <c r="BO21" s="69">
        <f t="shared" si="10"/>
        <v>0</v>
      </c>
      <c r="BP21" s="70" t="s">
        <v>174</v>
      </c>
      <c r="BQ21" s="67" t="s">
        <v>175</v>
      </c>
      <c r="BR21" s="118"/>
      <c r="BS21" s="133">
        <f t="shared" si="57"/>
        <v>0</v>
      </c>
      <c r="BT21" s="67"/>
      <c r="BU21" s="68">
        <f t="shared" si="11"/>
        <v>0</v>
      </c>
      <c r="BV21" s="69">
        <f t="shared" si="54"/>
        <v>0</v>
      </c>
      <c r="BW21" s="70" t="s">
        <v>174</v>
      </c>
      <c r="BX21" s="67" t="s">
        <v>175</v>
      </c>
      <c r="BY21" s="168"/>
      <c r="BZ21" s="75">
        <f t="shared" si="58"/>
        <v>0</v>
      </c>
      <c r="CA21" s="71"/>
      <c r="CB21" s="68">
        <f t="shared" si="15"/>
        <v>0</v>
      </c>
      <c r="CC21" s="69">
        <f t="shared" si="16"/>
        <v>0</v>
      </c>
      <c r="CD21" s="70" t="s">
        <v>174</v>
      </c>
      <c r="CE21" s="71" t="s">
        <v>175</v>
      </c>
      <c r="CF21" s="168"/>
      <c r="CG21" s="75">
        <f t="shared" si="59"/>
        <v>0</v>
      </c>
      <c r="CH21" s="71"/>
      <c r="CI21" s="68">
        <f t="shared" si="19"/>
        <v>0</v>
      </c>
      <c r="CJ21" s="69">
        <f t="shared" si="20"/>
        <v>0</v>
      </c>
      <c r="CK21" s="70" t="s">
        <v>174</v>
      </c>
      <c r="CL21" s="71" t="s">
        <v>175</v>
      </c>
      <c r="CM21" s="168"/>
      <c r="CN21" s="75">
        <f t="shared" si="60"/>
        <v>0</v>
      </c>
      <c r="CO21" s="71"/>
      <c r="CP21" s="68">
        <f t="shared" si="21"/>
        <v>0</v>
      </c>
      <c r="CQ21" s="69">
        <f t="shared" si="22"/>
        <v>0</v>
      </c>
      <c r="CR21" s="70" t="s">
        <v>174</v>
      </c>
      <c r="CS21" s="71" t="s">
        <v>175</v>
      </c>
      <c r="CT21" s="148"/>
      <c r="CU21" s="75">
        <f t="shared" si="24"/>
        <v>0</v>
      </c>
      <c r="CV21" s="71"/>
      <c r="CW21" s="68">
        <f t="shared" si="25"/>
        <v>0</v>
      </c>
      <c r="CX21" s="69">
        <f t="shared" si="26"/>
        <v>0</v>
      </c>
      <c r="CY21" s="70" t="s">
        <v>174</v>
      </c>
      <c r="CZ21" s="71" t="s">
        <v>175</v>
      </c>
      <c r="DA21" s="169"/>
      <c r="DB21" s="75">
        <f t="shared" si="61"/>
        <v>0</v>
      </c>
      <c r="DC21" s="71"/>
      <c r="DD21" s="68">
        <f t="shared" si="29"/>
        <v>0</v>
      </c>
      <c r="DE21" s="69">
        <f t="shared" si="30"/>
        <v>0</v>
      </c>
      <c r="DF21" s="70" t="s">
        <v>174</v>
      </c>
      <c r="DG21" s="71" t="s">
        <v>175</v>
      </c>
      <c r="DH21" s="169"/>
      <c r="DI21" s="75">
        <f t="shared" si="62"/>
        <v>0</v>
      </c>
      <c r="DJ21" s="71"/>
      <c r="DK21" s="68">
        <f t="shared" si="31"/>
        <v>0</v>
      </c>
      <c r="DL21" s="69">
        <f t="shared" si="32"/>
        <v>0</v>
      </c>
      <c r="DM21" s="70" t="s">
        <v>174</v>
      </c>
      <c r="DN21" s="71" t="s">
        <v>175</v>
      </c>
      <c r="DO21" s="169"/>
      <c r="DP21" s="75">
        <f t="shared" si="63"/>
        <v>0</v>
      </c>
      <c r="DQ21" s="71"/>
      <c r="DR21" s="68">
        <f t="shared" si="35"/>
        <v>0</v>
      </c>
      <c r="DS21" s="69">
        <f t="shared" si="36"/>
        <v>0</v>
      </c>
      <c r="DT21" s="70" t="s">
        <v>174</v>
      </c>
      <c r="DU21" s="71" t="s">
        <v>175</v>
      </c>
      <c r="DV21" s="98"/>
      <c r="DW21" s="75">
        <f t="shared" si="64"/>
        <v>0</v>
      </c>
      <c r="DX21" s="71"/>
      <c r="DY21" s="68">
        <f t="shared" si="39"/>
        <v>0</v>
      </c>
      <c r="DZ21" s="69">
        <f t="shared" si="40"/>
        <v>0</v>
      </c>
      <c r="EA21" s="70" t="s">
        <v>174</v>
      </c>
      <c r="EB21" s="71" t="s">
        <v>175</v>
      </c>
      <c r="EC21" s="77">
        <f t="shared" si="55"/>
        <v>23</v>
      </c>
      <c r="ED21" s="71"/>
      <c r="EE21" s="71"/>
      <c r="EF21" s="68">
        <f t="shared" si="42"/>
        <v>1</v>
      </c>
      <c r="EG21" s="69">
        <f t="shared" si="43"/>
        <v>0</v>
      </c>
      <c r="EH21" s="70" t="s">
        <v>174</v>
      </c>
      <c r="EI21" s="71" t="s">
        <v>175</v>
      </c>
      <c r="EJ21" s="80"/>
      <c r="EK21" s="78">
        <v>2024</v>
      </c>
      <c r="EL21" s="79" t="str">
        <f>+VLOOKUP(C21,[1]Listas_desplega!$AI$22:$AJ$44,2,0)</f>
        <v>DF_ES</v>
      </c>
      <c r="EM21" s="79" t="str">
        <f>+VLOOKUP(I21,[1]Listas_desplega!$BY$2:$BZ$7,2,0)</f>
        <v>T_2</v>
      </c>
      <c r="EN21" s="79" t="str">
        <f>+VLOOKUP(J21,[1]Listas_desplega!$BY$10:$BZ$23,2,0)</f>
        <v>T_2_C_2</v>
      </c>
      <c r="EO21" s="79" t="str">
        <f>+VLOOKUP(K21,[1]Listas_desplega!$BY$27:$BZ$54,2,0)</f>
        <v>T_2_C_2_ET_1</v>
      </c>
      <c r="EP21" s="79" t="str">
        <f>+VLOOKUP(L21,[1]Listas_desplega!$BY$57:$BZ$105,2,0)</f>
        <v>T_2_C_2_ET_1_CPT_11</v>
      </c>
      <c r="EQ21" s="80" t="str">
        <f>+VLOOKUP(M21,[1]Listas_desplega!$J$2:$K$11,2,FALSE)</f>
        <v>Eje_E_8</v>
      </c>
      <c r="ER21" s="80"/>
    </row>
    <row r="22" spans="1:148" s="81" customFormat="1" x14ac:dyDescent="0.25">
      <c r="A22" s="51" t="str">
        <f t="shared" si="52"/>
        <v>53_TRANSVERSALES_2024</v>
      </c>
      <c r="B22" s="52" t="s">
        <v>756</v>
      </c>
      <c r="C22" s="53" t="s">
        <v>757</v>
      </c>
      <c r="D22" s="53" t="s">
        <v>776</v>
      </c>
      <c r="E22" s="54" t="s">
        <v>570</v>
      </c>
      <c r="F22" s="54" t="s">
        <v>760</v>
      </c>
      <c r="G22" s="54" t="s">
        <v>777</v>
      </c>
      <c r="H22" s="53" t="s">
        <v>175</v>
      </c>
      <c r="I22" s="54" t="s">
        <v>158</v>
      </c>
      <c r="J22" s="52" t="s">
        <v>418</v>
      </c>
      <c r="K22" s="52" t="s">
        <v>778</v>
      </c>
      <c r="L22" s="52" t="s">
        <v>779</v>
      </c>
      <c r="M22" s="52" t="s">
        <v>763</v>
      </c>
      <c r="N22" s="56" t="s">
        <v>780</v>
      </c>
      <c r="O22" s="60">
        <v>53</v>
      </c>
      <c r="P22" s="54" t="s">
        <v>781</v>
      </c>
      <c r="Q22" s="223" t="s">
        <v>165</v>
      </c>
      <c r="R22" s="61" t="s">
        <v>166</v>
      </c>
      <c r="S22" s="224" t="s">
        <v>782</v>
      </c>
      <c r="T22" s="223" t="s">
        <v>168</v>
      </c>
      <c r="U22" s="223" t="s">
        <v>783</v>
      </c>
      <c r="V22" s="223">
        <v>0</v>
      </c>
      <c r="W22" s="224" t="s">
        <v>784</v>
      </c>
      <c r="X22" s="223" t="s">
        <v>171</v>
      </c>
      <c r="Y22" s="52"/>
      <c r="Z22" s="61"/>
      <c r="AA22" s="61"/>
      <c r="AB22" s="61"/>
      <c r="AC22" s="61"/>
      <c r="AD22" s="61"/>
      <c r="AE22" s="61"/>
      <c r="AF22" s="61"/>
      <c r="AG22" s="61"/>
      <c r="AH22" s="60"/>
      <c r="AI22" s="60"/>
      <c r="AJ22" s="60"/>
      <c r="AK22" s="60"/>
      <c r="AL22" s="60"/>
      <c r="AM22" s="60"/>
      <c r="AN22" s="60"/>
      <c r="AO22" s="60"/>
      <c r="AP22" s="60"/>
      <c r="AQ22" s="60"/>
      <c r="AR22" s="62"/>
      <c r="AS22" s="60"/>
      <c r="AT22" s="182">
        <v>0</v>
      </c>
      <c r="AU22" s="225" t="s">
        <v>175</v>
      </c>
      <c r="AV22" s="225">
        <v>5</v>
      </c>
      <c r="AW22" s="225">
        <v>3</v>
      </c>
      <c r="AX22" s="225">
        <v>3</v>
      </c>
      <c r="AY22" s="225">
        <v>11</v>
      </c>
      <c r="AZ22" s="225"/>
      <c r="BA22" s="225"/>
      <c r="BB22" s="225"/>
      <c r="BC22" s="226"/>
      <c r="BD22" s="98">
        <v>0</v>
      </c>
      <c r="BE22" s="170"/>
      <c r="BF22" s="171"/>
      <c r="BG22" s="68">
        <f t="shared" si="6"/>
        <v>0</v>
      </c>
      <c r="BH22" s="69">
        <f t="shared" si="7"/>
        <v>0</v>
      </c>
      <c r="BI22" s="70" t="s">
        <v>174</v>
      </c>
      <c r="BJ22" s="174" t="s">
        <v>768</v>
      </c>
      <c r="BK22" s="77">
        <v>0</v>
      </c>
      <c r="BL22" s="71">
        <v>0</v>
      </c>
      <c r="BM22" s="67" t="s">
        <v>785</v>
      </c>
      <c r="BN22" s="68">
        <f t="shared" si="9"/>
        <v>0</v>
      </c>
      <c r="BO22" s="69">
        <f t="shared" si="10"/>
        <v>0</v>
      </c>
      <c r="BP22" s="70" t="s">
        <v>186</v>
      </c>
      <c r="BQ22" s="174" t="s">
        <v>786</v>
      </c>
      <c r="BR22" s="77">
        <v>0</v>
      </c>
      <c r="BS22" s="75">
        <f>IF(BP22="SI",BL22,0)</f>
        <v>0</v>
      </c>
      <c r="BT22" s="171"/>
      <c r="BU22" s="68">
        <f t="shared" si="11"/>
        <v>0</v>
      </c>
      <c r="BV22" s="69">
        <f t="shared" ref="BV22:BV24" si="65">+IF(BW22="SI",IFERROR((IF(BW22="SI",BS22,0)/AV22),"REVISAR"),0)</f>
        <v>0</v>
      </c>
      <c r="BW22" s="70" t="s">
        <v>186</v>
      </c>
      <c r="BX22" s="174" t="s">
        <v>787</v>
      </c>
      <c r="BY22" s="86">
        <v>1</v>
      </c>
      <c r="BZ22" s="71"/>
      <c r="CA22" s="71"/>
      <c r="CB22" s="68">
        <f t="shared" si="15"/>
        <v>0.2</v>
      </c>
      <c r="CC22" s="69">
        <f t="shared" ref="CC22:CC27" si="66">+IF(CD22="SI",IFERROR((IF(CD22="SI",BZ22,0)/AV22),"REVISAR"),0)</f>
        <v>0</v>
      </c>
      <c r="CD22" s="70" t="s">
        <v>174</v>
      </c>
      <c r="CE22" s="71" t="s">
        <v>175</v>
      </c>
      <c r="CF22" s="86">
        <f>+BY22</f>
        <v>1</v>
      </c>
      <c r="CG22" s="75">
        <f>IF(CD22="SI",BY22,0)</f>
        <v>0</v>
      </c>
      <c r="CH22" s="71"/>
      <c r="CI22" s="68">
        <f t="shared" si="19"/>
        <v>0.2</v>
      </c>
      <c r="CJ22" s="69">
        <f t="shared" si="20"/>
        <v>0</v>
      </c>
      <c r="CK22" s="70" t="s">
        <v>174</v>
      </c>
      <c r="CL22" s="71" t="s">
        <v>175</v>
      </c>
      <c r="CM22" s="77">
        <v>2</v>
      </c>
      <c r="CN22" s="71"/>
      <c r="CO22" s="71"/>
      <c r="CP22" s="68">
        <f t="shared" si="21"/>
        <v>0.4</v>
      </c>
      <c r="CQ22" s="69">
        <f t="shared" si="22"/>
        <v>0</v>
      </c>
      <c r="CR22" s="70" t="s">
        <v>174</v>
      </c>
      <c r="CS22" s="71" t="s">
        <v>175</v>
      </c>
      <c r="CT22" s="86">
        <f>+CM22</f>
        <v>2</v>
      </c>
      <c r="CU22" s="75">
        <f>IF(CR22="SI",CM22,0)</f>
        <v>0</v>
      </c>
      <c r="CV22" s="71"/>
      <c r="CW22" s="68">
        <f t="shared" si="25"/>
        <v>0.4</v>
      </c>
      <c r="CX22" s="69">
        <f t="shared" si="26"/>
        <v>0</v>
      </c>
      <c r="CY22" s="70" t="s">
        <v>174</v>
      </c>
      <c r="CZ22" s="71" t="s">
        <v>175</v>
      </c>
      <c r="DA22" s="77">
        <v>2</v>
      </c>
      <c r="DB22" s="71"/>
      <c r="DC22" s="71"/>
      <c r="DD22" s="68">
        <f t="shared" si="29"/>
        <v>0.4</v>
      </c>
      <c r="DE22" s="69">
        <f t="shared" si="30"/>
        <v>0</v>
      </c>
      <c r="DF22" s="70" t="s">
        <v>174</v>
      </c>
      <c r="DG22" s="71" t="s">
        <v>175</v>
      </c>
      <c r="DH22" s="77">
        <f>+DA22</f>
        <v>2</v>
      </c>
      <c r="DI22" s="75">
        <f>IF(DF22="SI",DA22,0)</f>
        <v>0</v>
      </c>
      <c r="DJ22" s="71"/>
      <c r="DK22" s="68">
        <f t="shared" si="31"/>
        <v>0.4</v>
      </c>
      <c r="DL22" s="69">
        <f t="shared" si="32"/>
        <v>0</v>
      </c>
      <c r="DM22" s="70" t="s">
        <v>174</v>
      </c>
      <c r="DN22" s="71" t="s">
        <v>175</v>
      </c>
      <c r="DO22" s="77">
        <v>4</v>
      </c>
      <c r="DP22" s="71"/>
      <c r="DQ22" s="71"/>
      <c r="DR22" s="68">
        <f t="shared" si="35"/>
        <v>0.8</v>
      </c>
      <c r="DS22" s="69">
        <f t="shared" si="36"/>
        <v>0</v>
      </c>
      <c r="DT22" s="70" t="s">
        <v>174</v>
      </c>
      <c r="DU22" s="71" t="s">
        <v>175</v>
      </c>
      <c r="DV22" s="77">
        <f>+DO22</f>
        <v>4</v>
      </c>
      <c r="DW22" s="75">
        <f>IF(DT22="SI",DO22,0)</f>
        <v>0</v>
      </c>
      <c r="DX22" s="71"/>
      <c r="DY22" s="68">
        <f t="shared" si="39"/>
        <v>0.8</v>
      </c>
      <c r="DZ22" s="69">
        <f t="shared" si="40"/>
        <v>0</v>
      </c>
      <c r="EA22" s="70" t="s">
        <v>174</v>
      </c>
      <c r="EB22" s="71" t="s">
        <v>175</v>
      </c>
      <c r="EC22" s="77">
        <f t="shared" ref="EC22:EC24" si="67">+AV22</f>
        <v>5</v>
      </c>
      <c r="ED22" s="71"/>
      <c r="EE22" s="71"/>
      <c r="EF22" s="68">
        <f t="shared" si="42"/>
        <v>1</v>
      </c>
      <c r="EG22" s="69">
        <f t="shared" si="43"/>
        <v>0</v>
      </c>
      <c r="EH22" s="70" t="s">
        <v>174</v>
      </c>
      <c r="EI22" s="71" t="s">
        <v>175</v>
      </c>
      <c r="EJ22" s="80"/>
      <c r="EK22" s="78">
        <v>2024</v>
      </c>
      <c r="EL22" s="79" t="str">
        <f>+VLOOKUP(C22,[1]Listas_desplega!$AI$22:$AJ$44,2,0)</f>
        <v>D_MEN</v>
      </c>
      <c r="EM22" s="79" t="str">
        <f>+VLOOKUP(I22,[1]Listas_desplega!$BY$2:$BZ$7,2,0)</f>
        <v>T_2</v>
      </c>
      <c r="EN22" s="79" t="str">
        <f>+VLOOKUP(J22,[1]Listas_desplega!$BY$10:$BZ$23,2,0)</f>
        <v>T_2_C_1</v>
      </c>
      <c r="EO22" s="79" t="str">
        <f>+VLOOKUP(K22,[1]Listas_desplega!$BY$27:$BZ$54,2,0)</f>
        <v>T_2_C_1_ET_3</v>
      </c>
      <c r="EP22" s="79" t="str">
        <f>+VLOOKUP(L22,[1]Listas_desplega!$BY$57:$BZ$105,2,0)</f>
        <v>T_2_C_1_ET_3_CPT_1</v>
      </c>
      <c r="EQ22" s="80" t="str">
        <f>+VLOOKUP(M22,[1]Listas_desplega!$J$2:$K$11,2,FALSE)</f>
        <v>Eje_E_9</v>
      </c>
      <c r="ER22" s="80"/>
    </row>
    <row r="23" spans="1:148" s="81" customFormat="1" x14ac:dyDescent="0.25">
      <c r="A23" s="51" t="str">
        <f t="shared" si="52"/>
        <v>54_TRANSVERSALES_2024</v>
      </c>
      <c r="B23" s="52" t="s">
        <v>756</v>
      </c>
      <c r="C23" s="53" t="s">
        <v>757</v>
      </c>
      <c r="D23" s="53" t="s">
        <v>776</v>
      </c>
      <c r="E23" s="54" t="s">
        <v>570</v>
      </c>
      <c r="F23" s="54" t="s">
        <v>760</v>
      </c>
      <c r="G23" s="54" t="s">
        <v>777</v>
      </c>
      <c r="H23" s="53" t="s">
        <v>175</v>
      </c>
      <c r="I23" s="54" t="s">
        <v>158</v>
      </c>
      <c r="J23" s="52" t="s">
        <v>418</v>
      </c>
      <c r="K23" s="52" t="s">
        <v>778</v>
      </c>
      <c r="L23" s="52" t="s">
        <v>779</v>
      </c>
      <c r="M23" s="52" t="s">
        <v>763</v>
      </c>
      <c r="N23" s="56" t="s">
        <v>788</v>
      </c>
      <c r="O23" s="60">
        <v>54</v>
      </c>
      <c r="P23" s="82" t="s">
        <v>789</v>
      </c>
      <c r="Q23" s="223" t="s">
        <v>165</v>
      </c>
      <c r="R23" s="61" t="s">
        <v>166</v>
      </c>
      <c r="S23" s="224" t="s">
        <v>790</v>
      </c>
      <c r="T23" s="223" t="s">
        <v>168</v>
      </c>
      <c r="U23" s="223" t="s">
        <v>783</v>
      </c>
      <c r="V23" s="223">
        <v>0</v>
      </c>
      <c r="W23" s="224" t="s">
        <v>791</v>
      </c>
      <c r="X23" s="223" t="s">
        <v>171</v>
      </c>
      <c r="Y23" s="52"/>
      <c r="Z23" s="61"/>
      <c r="AA23" s="61"/>
      <c r="AB23" s="61"/>
      <c r="AC23" s="61"/>
      <c r="AD23" s="61"/>
      <c r="AE23" s="61"/>
      <c r="AF23" s="61"/>
      <c r="AG23" s="61"/>
      <c r="AH23" s="60"/>
      <c r="AI23" s="60"/>
      <c r="AJ23" s="60"/>
      <c r="AK23" s="60"/>
      <c r="AL23" s="60"/>
      <c r="AM23" s="60"/>
      <c r="AN23" s="60"/>
      <c r="AO23" s="60"/>
      <c r="AP23" s="60"/>
      <c r="AQ23" s="60"/>
      <c r="AR23" s="62"/>
      <c r="AS23" s="60"/>
      <c r="AT23" s="182">
        <v>0</v>
      </c>
      <c r="AU23" s="225" t="s">
        <v>175</v>
      </c>
      <c r="AV23" s="225">
        <v>500</v>
      </c>
      <c r="AW23" s="225">
        <v>100</v>
      </c>
      <c r="AX23" s="225">
        <v>100</v>
      </c>
      <c r="AY23" s="225">
        <v>700</v>
      </c>
      <c r="AZ23" s="225"/>
      <c r="BA23" s="225"/>
      <c r="BB23" s="225"/>
      <c r="BC23" s="226"/>
      <c r="BD23" s="98">
        <v>0</v>
      </c>
      <c r="BE23" s="170"/>
      <c r="BF23" s="171"/>
      <c r="BG23" s="68">
        <f t="shared" si="6"/>
        <v>0</v>
      </c>
      <c r="BH23" s="69">
        <f t="shared" si="7"/>
        <v>0</v>
      </c>
      <c r="BI23" s="70" t="s">
        <v>174</v>
      </c>
      <c r="BJ23" s="174" t="s">
        <v>768</v>
      </c>
      <c r="BK23" s="77">
        <v>80</v>
      </c>
      <c r="BL23" s="71">
        <v>61</v>
      </c>
      <c r="BM23" s="67" t="s">
        <v>792</v>
      </c>
      <c r="BN23" s="68">
        <f t="shared" si="9"/>
        <v>0.16</v>
      </c>
      <c r="BO23" s="69">
        <f t="shared" si="10"/>
        <v>0.122</v>
      </c>
      <c r="BP23" s="70" t="s">
        <v>186</v>
      </c>
      <c r="BQ23" s="174" t="s">
        <v>793</v>
      </c>
      <c r="BR23" s="77">
        <f>+BK23</f>
        <v>80</v>
      </c>
      <c r="BS23" s="75">
        <f>IF(BP23="SI",BL23,0)</f>
        <v>61</v>
      </c>
      <c r="BT23" s="171"/>
      <c r="BU23" s="68">
        <f t="shared" si="11"/>
        <v>0.16</v>
      </c>
      <c r="BV23" s="69">
        <f t="shared" si="65"/>
        <v>0.122</v>
      </c>
      <c r="BW23" s="70" t="s">
        <v>186</v>
      </c>
      <c r="BX23" s="174" t="s">
        <v>787</v>
      </c>
      <c r="BY23" s="86">
        <v>80</v>
      </c>
      <c r="BZ23" s="71"/>
      <c r="CA23" s="71"/>
      <c r="CB23" s="68">
        <f t="shared" si="15"/>
        <v>0.16</v>
      </c>
      <c r="CC23" s="69">
        <f t="shared" si="66"/>
        <v>0</v>
      </c>
      <c r="CD23" s="70" t="s">
        <v>174</v>
      </c>
      <c r="CE23" s="71" t="s">
        <v>175</v>
      </c>
      <c r="CF23" s="86">
        <f>+BY23</f>
        <v>80</v>
      </c>
      <c r="CG23" s="75">
        <f>IF(CD23="SI",BY23,0)</f>
        <v>0</v>
      </c>
      <c r="CH23" s="71"/>
      <c r="CI23" s="68">
        <f t="shared" si="19"/>
        <v>0.16</v>
      </c>
      <c r="CJ23" s="69">
        <f t="shared" si="20"/>
        <v>0</v>
      </c>
      <c r="CK23" s="70" t="s">
        <v>174</v>
      </c>
      <c r="CL23" s="71" t="s">
        <v>175</v>
      </c>
      <c r="CM23" s="77">
        <v>90</v>
      </c>
      <c r="CN23" s="71"/>
      <c r="CO23" s="71"/>
      <c r="CP23" s="68">
        <f t="shared" si="21"/>
        <v>0.18</v>
      </c>
      <c r="CQ23" s="69">
        <f t="shared" si="22"/>
        <v>0</v>
      </c>
      <c r="CR23" s="70" t="s">
        <v>174</v>
      </c>
      <c r="CS23" s="71" t="s">
        <v>175</v>
      </c>
      <c r="CT23" s="86">
        <f>+CM23</f>
        <v>90</v>
      </c>
      <c r="CU23" s="75">
        <f>IF(CR23="SI",CM23,0)</f>
        <v>0</v>
      </c>
      <c r="CV23" s="71"/>
      <c r="CW23" s="68">
        <f t="shared" si="25"/>
        <v>0.18</v>
      </c>
      <c r="CX23" s="69">
        <f t="shared" si="26"/>
        <v>0</v>
      </c>
      <c r="CY23" s="70" t="s">
        <v>174</v>
      </c>
      <c r="CZ23" s="71" t="s">
        <v>175</v>
      </c>
      <c r="DA23" s="77">
        <v>80</v>
      </c>
      <c r="DB23" s="71"/>
      <c r="DC23" s="71"/>
      <c r="DD23" s="68">
        <f t="shared" si="29"/>
        <v>0.16</v>
      </c>
      <c r="DE23" s="69">
        <f t="shared" si="30"/>
        <v>0</v>
      </c>
      <c r="DF23" s="70" t="s">
        <v>174</v>
      </c>
      <c r="DG23" s="71" t="s">
        <v>175</v>
      </c>
      <c r="DH23" s="77">
        <f>+DA23</f>
        <v>80</v>
      </c>
      <c r="DI23" s="75">
        <f>IF(DF23="SI",DA23,0)</f>
        <v>0</v>
      </c>
      <c r="DJ23" s="71"/>
      <c r="DK23" s="68">
        <f t="shared" si="31"/>
        <v>0.16</v>
      </c>
      <c r="DL23" s="69">
        <f t="shared" si="32"/>
        <v>0</v>
      </c>
      <c r="DM23" s="70" t="s">
        <v>174</v>
      </c>
      <c r="DN23" s="71" t="s">
        <v>175</v>
      </c>
      <c r="DO23" s="77">
        <v>90</v>
      </c>
      <c r="DP23" s="71"/>
      <c r="DQ23" s="71"/>
      <c r="DR23" s="68">
        <f t="shared" si="35"/>
        <v>0.18</v>
      </c>
      <c r="DS23" s="69">
        <f t="shared" si="36"/>
        <v>0</v>
      </c>
      <c r="DT23" s="70" t="s">
        <v>174</v>
      </c>
      <c r="DU23" s="71" t="s">
        <v>175</v>
      </c>
      <c r="DV23" s="77">
        <f>+DO23</f>
        <v>90</v>
      </c>
      <c r="DW23" s="75">
        <f>IF(DT23="SI",DO23,0)</f>
        <v>0</v>
      </c>
      <c r="DX23" s="71"/>
      <c r="DY23" s="68">
        <f t="shared" si="39"/>
        <v>0.18</v>
      </c>
      <c r="DZ23" s="69">
        <f t="shared" si="40"/>
        <v>0</v>
      </c>
      <c r="EA23" s="70" t="s">
        <v>174</v>
      </c>
      <c r="EB23" s="71" t="s">
        <v>175</v>
      </c>
      <c r="EC23" s="77">
        <f t="shared" si="67"/>
        <v>500</v>
      </c>
      <c r="ED23" s="71"/>
      <c r="EE23" s="71"/>
      <c r="EF23" s="68">
        <f t="shared" si="42"/>
        <v>1</v>
      </c>
      <c r="EG23" s="69">
        <f t="shared" si="43"/>
        <v>0</v>
      </c>
      <c r="EH23" s="70" t="s">
        <v>174</v>
      </c>
      <c r="EI23" s="71" t="s">
        <v>175</v>
      </c>
      <c r="EJ23" s="80"/>
      <c r="EK23" s="78">
        <v>2024</v>
      </c>
      <c r="EL23" s="79" t="str">
        <f>+VLOOKUP(C23,[1]Listas_desplega!$AI$22:$AJ$44,2,0)</f>
        <v>D_MEN</v>
      </c>
      <c r="EM23" s="79" t="str">
        <f>+VLOOKUP(I23,[1]Listas_desplega!$BY$2:$BZ$7,2,0)</f>
        <v>T_2</v>
      </c>
      <c r="EN23" s="79" t="str">
        <f>+VLOOKUP(J23,[1]Listas_desplega!$BY$10:$BZ$23,2,0)</f>
        <v>T_2_C_1</v>
      </c>
      <c r="EO23" s="79" t="str">
        <f>+VLOOKUP(K23,[1]Listas_desplega!$BY$27:$BZ$54,2,0)</f>
        <v>T_2_C_1_ET_3</v>
      </c>
      <c r="EP23" s="79" t="str">
        <f>+VLOOKUP(L23,[1]Listas_desplega!$BY$57:$BZ$105,2,0)</f>
        <v>T_2_C_1_ET_3_CPT_1</v>
      </c>
      <c r="EQ23" s="80" t="str">
        <f>+VLOOKUP(M23,[1]Listas_desplega!$J$2:$K$11,2,FALSE)</f>
        <v>Eje_E_9</v>
      </c>
      <c r="ER23" s="80"/>
    </row>
    <row r="24" spans="1:148" s="81" customFormat="1" x14ac:dyDescent="0.25">
      <c r="A24" s="51" t="str">
        <f t="shared" si="52"/>
        <v>55_TRANSVERSALES_2024</v>
      </c>
      <c r="B24" s="52" t="s">
        <v>756</v>
      </c>
      <c r="C24" s="53" t="s">
        <v>757</v>
      </c>
      <c r="D24" s="53" t="s">
        <v>776</v>
      </c>
      <c r="E24" s="54" t="s">
        <v>570</v>
      </c>
      <c r="F24" s="54" t="s">
        <v>760</v>
      </c>
      <c r="G24" s="54" t="s">
        <v>777</v>
      </c>
      <c r="H24" s="53" t="s">
        <v>175</v>
      </c>
      <c r="I24" s="54" t="s">
        <v>158</v>
      </c>
      <c r="J24" s="52" t="s">
        <v>418</v>
      </c>
      <c r="K24" s="52" t="s">
        <v>778</v>
      </c>
      <c r="L24" s="52" t="s">
        <v>779</v>
      </c>
      <c r="M24" s="52" t="s">
        <v>763</v>
      </c>
      <c r="N24" s="56" t="s">
        <v>794</v>
      </c>
      <c r="O24" s="60">
        <v>55</v>
      </c>
      <c r="P24" s="54" t="s">
        <v>795</v>
      </c>
      <c r="Q24" s="223" t="s">
        <v>165</v>
      </c>
      <c r="R24" s="61" t="s">
        <v>166</v>
      </c>
      <c r="S24" s="224" t="s">
        <v>796</v>
      </c>
      <c r="T24" s="223" t="s">
        <v>168</v>
      </c>
      <c r="U24" s="223" t="s">
        <v>783</v>
      </c>
      <c r="V24" s="223">
        <v>0</v>
      </c>
      <c r="W24" s="224" t="s">
        <v>797</v>
      </c>
      <c r="X24" s="223" t="s">
        <v>171</v>
      </c>
      <c r="Y24" s="52"/>
      <c r="Z24" s="61"/>
      <c r="AA24" s="61"/>
      <c r="AB24" s="61"/>
      <c r="AC24" s="61"/>
      <c r="AD24" s="61"/>
      <c r="AE24" s="61"/>
      <c r="AF24" s="61"/>
      <c r="AG24" s="61"/>
      <c r="AH24" s="60"/>
      <c r="AI24" s="60"/>
      <c r="AJ24" s="60"/>
      <c r="AK24" s="60"/>
      <c r="AL24" s="60"/>
      <c r="AM24" s="60"/>
      <c r="AN24" s="60"/>
      <c r="AO24" s="60"/>
      <c r="AP24" s="60"/>
      <c r="AQ24" s="60"/>
      <c r="AR24" s="62"/>
      <c r="AS24" s="60"/>
      <c r="AT24" s="182">
        <v>1207200000</v>
      </c>
      <c r="AU24" s="225">
        <v>6886979966</v>
      </c>
      <c r="AV24" s="225">
        <v>5880000000</v>
      </c>
      <c r="AW24" s="225">
        <v>6174000000</v>
      </c>
      <c r="AX24" s="225">
        <v>6482700000</v>
      </c>
      <c r="AY24" s="225">
        <v>25423679966</v>
      </c>
      <c r="AZ24" s="225"/>
      <c r="BA24" s="225"/>
      <c r="BB24" s="225"/>
      <c r="BC24" s="226"/>
      <c r="BD24" s="98">
        <v>0</v>
      </c>
      <c r="BE24" s="170"/>
      <c r="BF24" s="171"/>
      <c r="BG24" s="68">
        <f t="shared" si="6"/>
        <v>0</v>
      </c>
      <c r="BH24" s="69">
        <f t="shared" si="7"/>
        <v>0</v>
      </c>
      <c r="BI24" s="70" t="s">
        <v>174</v>
      </c>
      <c r="BJ24" s="174" t="s">
        <v>768</v>
      </c>
      <c r="BK24" s="77">
        <v>534545454.5</v>
      </c>
      <c r="BL24" s="71">
        <v>85739080.219999999</v>
      </c>
      <c r="BM24" s="67" t="s">
        <v>798</v>
      </c>
      <c r="BN24" s="68">
        <f t="shared" si="9"/>
        <v>9.090909090136054E-2</v>
      </c>
      <c r="BO24" s="69">
        <f t="shared" si="10"/>
        <v>1.4581476227891157E-2</v>
      </c>
      <c r="BP24" s="70" t="s">
        <v>186</v>
      </c>
      <c r="BQ24" s="174" t="s">
        <v>799</v>
      </c>
      <c r="BR24" s="77">
        <f>+BK24</f>
        <v>534545454.5</v>
      </c>
      <c r="BS24" s="75">
        <f>IF(BP24="SI",BL24,0)</f>
        <v>85739080.219999999</v>
      </c>
      <c r="BT24" s="171"/>
      <c r="BU24" s="68">
        <f t="shared" si="11"/>
        <v>9.090909090136054E-2</v>
      </c>
      <c r="BV24" s="69">
        <f t="shared" si="65"/>
        <v>1.4581476227891157E-2</v>
      </c>
      <c r="BW24" s="70" t="s">
        <v>186</v>
      </c>
      <c r="BX24" s="174" t="s">
        <v>787</v>
      </c>
      <c r="BY24" s="86">
        <v>1069090909.1</v>
      </c>
      <c r="BZ24" s="71"/>
      <c r="CA24" s="71"/>
      <c r="CB24" s="68">
        <f t="shared" si="15"/>
        <v>0.18181818181972789</v>
      </c>
      <c r="CC24" s="69">
        <f t="shared" si="66"/>
        <v>0</v>
      </c>
      <c r="CD24" s="70" t="s">
        <v>174</v>
      </c>
      <c r="CE24" s="71" t="s">
        <v>175</v>
      </c>
      <c r="CF24" s="86">
        <f>+BY24</f>
        <v>1069090909.1</v>
      </c>
      <c r="CG24" s="75">
        <f>IF(CD24="SI",BY24,0)</f>
        <v>0</v>
      </c>
      <c r="CH24" s="71"/>
      <c r="CI24" s="68">
        <f t="shared" si="19"/>
        <v>0.18181818181972789</v>
      </c>
      <c r="CJ24" s="69">
        <f t="shared" si="20"/>
        <v>0</v>
      </c>
      <c r="CK24" s="70" t="s">
        <v>174</v>
      </c>
      <c r="CL24" s="71" t="s">
        <v>175</v>
      </c>
      <c r="CM24" s="77">
        <v>1069090909.1</v>
      </c>
      <c r="CN24" s="71"/>
      <c r="CO24" s="71"/>
      <c r="CP24" s="68">
        <f t="shared" si="21"/>
        <v>0.18181818181972789</v>
      </c>
      <c r="CQ24" s="69">
        <f t="shared" si="22"/>
        <v>0</v>
      </c>
      <c r="CR24" s="70" t="s">
        <v>174</v>
      </c>
      <c r="CS24" s="71" t="s">
        <v>175</v>
      </c>
      <c r="CT24" s="86">
        <f>+CM24</f>
        <v>1069090909.1</v>
      </c>
      <c r="CU24" s="75">
        <f>IF(CR24="SI",CM24,0)</f>
        <v>0</v>
      </c>
      <c r="CV24" s="71"/>
      <c r="CW24" s="68">
        <f t="shared" si="25"/>
        <v>0.18181818181972789</v>
      </c>
      <c r="CX24" s="69">
        <f t="shared" si="26"/>
        <v>0</v>
      </c>
      <c r="CY24" s="70" t="s">
        <v>174</v>
      </c>
      <c r="CZ24" s="71" t="s">
        <v>175</v>
      </c>
      <c r="DA24" s="77">
        <v>1069090909.1</v>
      </c>
      <c r="DB24" s="71"/>
      <c r="DC24" s="71"/>
      <c r="DD24" s="68">
        <f t="shared" si="29"/>
        <v>0.18181818181972789</v>
      </c>
      <c r="DE24" s="69">
        <f t="shared" si="30"/>
        <v>0</v>
      </c>
      <c r="DF24" s="70" t="s">
        <v>174</v>
      </c>
      <c r="DG24" s="71" t="s">
        <v>175</v>
      </c>
      <c r="DH24" s="77">
        <f>+DA24</f>
        <v>1069090909.1</v>
      </c>
      <c r="DI24" s="75">
        <f>IF(DF24="SI",DA24,0)</f>
        <v>0</v>
      </c>
      <c r="DJ24" s="71"/>
      <c r="DK24" s="68">
        <f t="shared" si="31"/>
        <v>0.18181818181972789</v>
      </c>
      <c r="DL24" s="69">
        <f t="shared" si="32"/>
        <v>0</v>
      </c>
      <c r="DM24" s="70" t="s">
        <v>174</v>
      </c>
      <c r="DN24" s="71" t="s">
        <v>175</v>
      </c>
      <c r="DO24" s="77">
        <v>1069090909.1</v>
      </c>
      <c r="DP24" s="71"/>
      <c r="DQ24" s="71"/>
      <c r="DR24" s="68">
        <f t="shared" si="35"/>
        <v>0.18181818181972789</v>
      </c>
      <c r="DS24" s="69">
        <f t="shared" si="36"/>
        <v>0</v>
      </c>
      <c r="DT24" s="70" t="s">
        <v>174</v>
      </c>
      <c r="DU24" s="71" t="s">
        <v>175</v>
      </c>
      <c r="DV24" s="77">
        <f>+DO24</f>
        <v>1069090909.1</v>
      </c>
      <c r="DW24" s="75">
        <f>IF(DT24="SI",DO24,0)</f>
        <v>0</v>
      </c>
      <c r="DX24" s="71"/>
      <c r="DY24" s="68">
        <f t="shared" si="39"/>
        <v>0.18181818181972789</v>
      </c>
      <c r="DZ24" s="69">
        <f t="shared" si="40"/>
        <v>0</v>
      </c>
      <c r="EA24" s="70" t="s">
        <v>174</v>
      </c>
      <c r="EB24" s="71" t="s">
        <v>175</v>
      </c>
      <c r="EC24" s="77">
        <f t="shared" si="67"/>
        <v>5880000000</v>
      </c>
      <c r="ED24" s="71"/>
      <c r="EE24" s="71"/>
      <c r="EF24" s="68">
        <f t="shared" si="42"/>
        <v>1</v>
      </c>
      <c r="EG24" s="69">
        <f t="shared" si="43"/>
        <v>0</v>
      </c>
      <c r="EH24" s="70" t="s">
        <v>174</v>
      </c>
      <c r="EI24" s="71" t="s">
        <v>175</v>
      </c>
      <c r="EJ24" s="80"/>
      <c r="EK24" s="78">
        <v>2024</v>
      </c>
      <c r="EL24" s="79" t="str">
        <f>+VLOOKUP(C24,[1]Listas_desplega!$AI$22:$AJ$44,2,0)</f>
        <v>D_MEN</v>
      </c>
      <c r="EM24" s="79" t="str">
        <f>+VLOOKUP(I24,[1]Listas_desplega!$BY$2:$BZ$7,2,0)</f>
        <v>T_2</v>
      </c>
      <c r="EN24" s="79" t="str">
        <f>+VLOOKUP(J24,[1]Listas_desplega!$BY$10:$BZ$23,2,0)</f>
        <v>T_2_C_1</v>
      </c>
      <c r="EO24" s="79" t="str">
        <f>+VLOOKUP(K24,[1]Listas_desplega!$BY$27:$BZ$54,2,0)</f>
        <v>T_2_C_1_ET_3</v>
      </c>
      <c r="EP24" s="79" t="str">
        <f>+VLOOKUP(L24,[1]Listas_desplega!$BY$57:$BZ$105,2,0)</f>
        <v>T_2_C_1_ET_3_CPT_1</v>
      </c>
      <c r="EQ24" s="80" t="str">
        <f>+VLOOKUP(M24,[1]Listas_desplega!$J$2:$K$11,2,FALSE)</f>
        <v>Eje_E_9</v>
      </c>
      <c r="ER24" s="80"/>
    </row>
    <row r="25" spans="1:148" s="81" customFormat="1" x14ac:dyDescent="0.25">
      <c r="A25" s="51" t="str">
        <f t="shared" si="52"/>
        <v>56_TRANSVERSALES_2024</v>
      </c>
      <c r="B25" s="52" t="s">
        <v>756</v>
      </c>
      <c r="C25" s="53" t="s">
        <v>757</v>
      </c>
      <c r="D25" s="53" t="s">
        <v>776</v>
      </c>
      <c r="E25" s="54" t="s">
        <v>570</v>
      </c>
      <c r="F25" s="54" t="s">
        <v>760</v>
      </c>
      <c r="G25" s="54" t="s">
        <v>777</v>
      </c>
      <c r="H25" s="53" t="s">
        <v>175</v>
      </c>
      <c r="I25" s="54" t="s">
        <v>457</v>
      </c>
      <c r="J25" s="52" t="s">
        <v>458</v>
      </c>
      <c r="K25" s="52" t="s">
        <v>459</v>
      </c>
      <c r="L25" s="52" t="s">
        <v>800</v>
      </c>
      <c r="M25" s="52" t="s">
        <v>763</v>
      </c>
      <c r="N25" s="56" t="s">
        <v>801</v>
      </c>
      <c r="O25" s="60">
        <v>56</v>
      </c>
      <c r="P25" s="224" t="s">
        <v>802</v>
      </c>
      <c r="Q25" s="223" t="s">
        <v>386</v>
      </c>
      <c r="R25" s="61" t="s">
        <v>387</v>
      </c>
      <c r="S25" s="224" t="s">
        <v>803</v>
      </c>
      <c r="T25" s="60" t="s">
        <v>181</v>
      </c>
      <c r="U25" s="223" t="s">
        <v>169</v>
      </c>
      <c r="V25" s="223">
        <v>0</v>
      </c>
      <c r="W25" s="224" t="s">
        <v>804</v>
      </c>
      <c r="X25" s="223" t="s">
        <v>171</v>
      </c>
      <c r="Y25" s="52"/>
      <c r="Z25" s="61"/>
      <c r="AA25" s="61"/>
      <c r="AB25" s="61"/>
      <c r="AC25" s="61"/>
      <c r="AD25" s="61"/>
      <c r="AE25" s="61"/>
      <c r="AF25" s="61"/>
      <c r="AG25" s="61"/>
      <c r="AH25" s="60"/>
      <c r="AI25" s="60"/>
      <c r="AJ25" s="60"/>
      <c r="AK25" s="60"/>
      <c r="AL25" s="60"/>
      <c r="AM25" s="60"/>
      <c r="AN25" s="60"/>
      <c r="AO25" s="60"/>
      <c r="AP25" s="60"/>
      <c r="AQ25" s="60"/>
      <c r="AR25" s="62"/>
      <c r="AS25" s="60"/>
      <c r="AT25" s="182">
        <v>0</v>
      </c>
      <c r="AU25" s="225">
        <v>100</v>
      </c>
      <c r="AV25" s="225">
        <v>100</v>
      </c>
      <c r="AW25" s="225">
        <v>100</v>
      </c>
      <c r="AX25" s="225">
        <v>100</v>
      </c>
      <c r="AY25" s="225">
        <v>100</v>
      </c>
      <c r="AZ25" s="225"/>
      <c r="BA25" s="225"/>
      <c r="BB25" s="225"/>
      <c r="BC25" s="226"/>
      <c r="BD25" s="76">
        <v>0</v>
      </c>
      <c r="BE25" s="211"/>
      <c r="BF25" s="171"/>
      <c r="BG25" s="68">
        <f t="shared" si="6"/>
        <v>0</v>
      </c>
      <c r="BH25" s="69">
        <f t="shared" si="7"/>
        <v>0</v>
      </c>
      <c r="BI25" s="70" t="s">
        <v>174</v>
      </c>
      <c r="BJ25" s="174" t="s">
        <v>768</v>
      </c>
      <c r="BK25" s="86">
        <v>0</v>
      </c>
      <c r="BL25" s="75">
        <f>IF(BI25="SI",BE25,0)</f>
        <v>0</v>
      </c>
      <c r="BM25" s="67" t="s">
        <v>770</v>
      </c>
      <c r="BN25" s="68">
        <f t="shared" si="9"/>
        <v>0</v>
      </c>
      <c r="BO25" s="69">
        <f t="shared" si="10"/>
        <v>0</v>
      </c>
      <c r="BP25" s="70" t="s">
        <v>174</v>
      </c>
      <c r="BQ25" s="174" t="s">
        <v>769</v>
      </c>
      <c r="BR25" s="86">
        <v>0</v>
      </c>
      <c r="BS25" s="75">
        <f>IF(BP25="SI",BL25,0)</f>
        <v>0</v>
      </c>
      <c r="BT25" s="171"/>
      <c r="BU25" s="68">
        <f t="shared" si="11"/>
        <v>0</v>
      </c>
      <c r="BV25" s="69">
        <f>+IF(BW25="SI",IFERROR((IF(BW25="SI",BS25,0)/AV25),"REVISAR"),0)</f>
        <v>0</v>
      </c>
      <c r="BW25" s="70" t="s">
        <v>186</v>
      </c>
      <c r="BX25" s="174" t="s">
        <v>787</v>
      </c>
      <c r="BY25" s="86">
        <v>0</v>
      </c>
      <c r="BZ25" s="75">
        <f>IF(BW25="SI",BS25,0)</f>
        <v>0</v>
      </c>
      <c r="CA25" s="71"/>
      <c r="CB25" s="68">
        <f t="shared" si="15"/>
        <v>0</v>
      </c>
      <c r="CC25" s="69">
        <f t="shared" si="66"/>
        <v>0</v>
      </c>
      <c r="CD25" s="70" t="s">
        <v>174</v>
      </c>
      <c r="CE25" s="71" t="s">
        <v>175</v>
      </c>
      <c r="CF25" s="86">
        <v>0</v>
      </c>
      <c r="CG25" s="75">
        <f>IF(CD25="SI",BZ25,0)</f>
        <v>0</v>
      </c>
      <c r="CH25" s="71"/>
      <c r="CI25" s="68">
        <f t="shared" si="19"/>
        <v>0</v>
      </c>
      <c r="CJ25" s="69">
        <f t="shared" si="20"/>
        <v>0</v>
      </c>
      <c r="CK25" s="70" t="s">
        <v>174</v>
      </c>
      <c r="CL25" s="71" t="s">
        <v>175</v>
      </c>
      <c r="CM25" s="77">
        <v>50</v>
      </c>
      <c r="CN25" s="71"/>
      <c r="CO25" s="71"/>
      <c r="CP25" s="68">
        <f t="shared" si="21"/>
        <v>0.5</v>
      </c>
      <c r="CQ25" s="69">
        <f t="shared" si="22"/>
        <v>0</v>
      </c>
      <c r="CR25" s="70" t="s">
        <v>174</v>
      </c>
      <c r="CS25" s="71" t="s">
        <v>175</v>
      </c>
      <c r="CT25" s="148">
        <v>0</v>
      </c>
      <c r="CU25" s="75">
        <f>IF(CR25="SI",CN25,0)</f>
        <v>0</v>
      </c>
      <c r="CV25" s="71"/>
      <c r="CW25" s="68">
        <f t="shared" si="25"/>
        <v>0</v>
      </c>
      <c r="CX25" s="69">
        <f t="shared" si="26"/>
        <v>0</v>
      </c>
      <c r="CY25" s="70" t="s">
        <v>174</v>
      </c>
      <c r="CZ25" s="71" t="s">
        <v>175</v>
      </c>
      <c r="DA25" s="98">
        <v>0</v>
      </c>
      <c r="DB25" s="75">
        <f>IF(CY25="SI",CU25,0)</f>
        <v>0</v>
      </c>
      <c r="DC25" s="71"/>
      <c r="DD25" s="68">
        <f t="shared" si="29"/>
        <v>0</v>
      </c>
      <c r="DE25" s="69">
        <f t="shared" si="30"/>
        <v>0</v>
      </c>
      <c r="DF25" s="70" t="s">
        <v>174</v>
      </c>
      <c r="DG25" s="71" t="s">
        <v>175</v>
      </c>
      <c r="DH25" s="77">
        <v>0</v>
      </c>
      <c r="DI25" s="75">
        <f>IF(DF25="SI",DB25,0)</f>
        <v>0</v>
      </c>
      <c r="DJ25" s="71"/>
      <c r="DK25" s="68">
        <f t="shared" si="31"/>
        <v>0</v>
      </c>
      <c r="DL25" s="69">
        <f t="shared" si="32"/>
        <v>0</v>
      </c>
      <c r="DM25" s="70" t="s">
        <v>174</v>
      </c>
      <c r="DN25" s="71" t="s">
        <v>175</v>
      </c>
      <c r="DO25" s="77">
        <v>0</v>
      </c>
      <c r="DP25" s="75">
        <f>IF(DM25="SI",DI25,0)</f>
        <v>0</v>
      </c>
      <c r="DQ25" s="71"/>
      <c r="DR25" s="68">
        <f t="shared" si="35"/>
        <v>0</v>
      </c>
      <c r="DS25" s="69">
        <f t="shared" si="36"/>
        <v>0</v>
      </c>
      <c r="DT25" s="70" t="s">
        <v>174</v>
      </c>
      <c r="DU25" s="71" t="s">
        <v>175</v>
      </c>
      <c r="DV25" s="77">
        <v>0</v>
      </c>
      <c r="DW25" s="75">
        <f>IF(DT25="SI",DP25,0)</f>
        <v>0</v>
      </c>
      <c r="DX25" s="71"/>
      <c r="DY25" s="68">
        <f t="shared" si="39"/>
        <v>0</v>
      </c>
      <c r="DZ25" s="69">
        <f t="shared" si="40"/>
        <v>0</v>
      </c>
      <c r="EA25" s="70" t="s">
        <v>174</v>
      </c>
      <c r="EB25" s="71" t="s">
        <v>175</v>
      </c>
      <c r="EC25" s="77">
        <v>50</v>
      </c>
      <c r="ED25" s="71"/>
      <c r="EE25" s="71"/>
      <c r="EF25" s="68">
        <f t="shared" si="42"/>
        <v>0.5</v>
      </c>
      <c r="EG25" s="69">
        <f t="shared" si="43"/>
        <v>0</v>
      </c>
      <c r="EH25" s="70" t="s">
        <v>174</v>
      </c>
      <c r="EI25" s="71" t="s">
        <v>175</v>
      </c>
      <c r="EJ25" s="80"/>
      <c r="EK25" s="78">
        <v>2024</v>
      </c>
      <c r="EL25" s="79" t="str">
        <f>+VLOOKUP(C25,[1]Listas_desplega!$AI$22:$AJ$44,2,0)</f>
        <v>D_MEN</v>
      </c>
      <c r="EM25" s="79" t="str">
        <f>+VLOOKUP(I25,[1]Listas_desplega!$BY$2:$BZ$7,2,0)</f>
        <v>T_5</v>
      </c>
      <c r="EN25" s="79" t="str">
        <f>+VLOOKUP(J25,[1]Listas_desplega!$BY$10:$BZ$23,2,0)</f>
        <v>T_5_C_1</v>
      </c>
      <c r="EO25" s="79" t="str">
        <f>+VLOOKUP(K25,[1]Listas_desplega!$BY$27:$BZ$54,2,0)</f>
        <v>T_5_C_1_ET_1</v>
      </c>
      <c r="EP25" s="79" t="str">
        <f>+VLOOKUP(L25,[1]Listas_desplega!$BY$57:$BZ$105,2,0)</f>
        <v>T_5_C_1_ET_1_CPT_3</v>
      </c>
      <c r="EQ25" s="80" t="str">
        <f>+VLOOKUP(M25,[1]Listas_desplega!$J$2:$K$11,2,FALSE)</f>
        <v>Eje_E_9</v>
      </c>
      <c r="ER25" s="80"/>
    </row>
    <row r="26" spans="1:148" s="81" customFormat="1" x14ac:dyDescent="0.25">
      <c r="A26" s="51" t="str">
        <f t="shared" si="52"/>
        <v>58_TRANSVERSALES_2024</v>
      </c>
      <c r="B26" s="52" t="s">
        <v>756</v>
      </c>
      <c r="C26" s="53" t="s">
        <v>757</v>
      </c>
      <c r="D26" s="53" t="s">
        <v>776</v>
      </c>
      <c r="E26" s="54" t="s">
        <v>570</v>
      </c>
      <c r="F26" s="54" t="s">
        <v>760</v>
      </c>
      <c r="G26" s="54" t="s">
        <v>777</v>
      </c>
      <c r="H26" s="53" t="s">
        <v>175</v>
      </c>
      <c r="I26" s="54" t="s">
        <v>457</v>
      </c>
      <c r="J26" s="52" t="s">
        <v>458</v>
      </c>
      <c r="K26" s="52" t="s">
        <v>459</v>
      </c>
      <c r="L26" s="52" t="s">
        <v>800</v>
      </c>
      <c r="M26" s="52" t="s">
        <v>763</v>
      </c>
      <c r="N26" s="56" t="s">
        <v>805</v>
      </c>
      <c r="O26" s="60">
        <v>58</v>
      </c>
      <c r="P26" s="224" t="s">
        <v>806</v>
      </c>
      <c r="Q26" s="223" t="s">
        <v>165</v>
      </c>
      <c r="R26" s="61" t="s">
        <v>166</v>
      </c>
      <c r="S26" s="224" t="s">
        <v>807</v>
      </c>
      <c r="T26" s="223" t="s">
        <v>168</v>
      </c>
      <c r="U26" s="223" t="s">
        <v>783</v>
      </c>
      <c r="V26" s="223">
        <v>0</v>
      </c>
      <c r="W26" s="224" t="s">
        <v>808</v>
      </c>
      <c r="X26" s="223" t="s">
        <v>171</v>
      </c>
      <c r="Y26" s="52"/>
      <c r="Z26" s="61"/>
      <c r="AA26" s="61"/>
      <c r="AB26" s="61"/>
      <c r="AC26" s="61"/>
      <c r="AD26" s="61"/>
      <c r="AE26" s="61"/>
      <c r="AF26" s="61"/>
      <c r="AG26" s="61"/>
      <c r="AH26" s="60"/>
      <c r="AI26" s="60"/>
      <c r="AJ26" s="60"/>
      <c r="AK26" s="60"/>
      <c r="AL26" s="60"/>
      <c r="AM26" s="60"/>
      <c r="AN26" s="60"/>
      <c r="AO26" s="60"/>
      <c r="AP26" s="60"/>
      <c r="AQ26" s="60"/>
      <c r="AR26" s="62"/>
      <c r="AS26" s="60"/>
      <c r="AT26" s="182">
        <v>0</v>
      </c>
      <c r="AU26" s="182" t="s">
        <v>175</v>
      </c>
      <c r="AV26" s="182">
        <v>6</v>
      </c>
      <c r="AW26" s="182">
        <v>6</v>
      </c>
      <c r="AX26" s="182">
        <v>6</v>
      </c>
      <c r="AY26" s="182">
        <v>18</v>
      </c>
      <c r="AZ26" s="182"/>
      <c r="BA26" s="182"/>
      <c r="BB26" s="182"/>
      <c r="BC26" s="227"/>
      <c r="BD26" s="98">
        <v>0</v>
      </c>
      <c r="BE26" s="170"/>
      <c r="BF26" s="171"/>
      <c r="BG26" s="68">
        <f t="shared" si="6"/>
        <v>0</v>
      </c>
      <c r="BH26" s="69">
        <f t="shared" si="7"/>
        <v>0</v>
      </c>
      <c r="BI26" s="70" t="s">
        <v>174</v>
      </c>
      <c r="BJ26" s="174" t="s">
        <v>768</v>
      </c>
      <c r="BK26" s="77">
        <v>1</v>
      </c>
      <c r="BL26" s="71">
        <v>1</v>
      </c>
      <c r="BM26" s="67" t="s">
        <v>809</v>
      </c>
      <c r="BN26" s="68">
        <f t="shared" si="9"/>
        <v>0.16666666666666666</v>
      </c>
      <c r="BO26" s="69">
        <f t="shared" si="10"/>
        <v>0.16666666666666666</v>
      </c>
      <c r="BP26" s="70" t="s">
        <v>186</v>
      </c>
      <c r="BQ26" s="174" t="s">
        <v>810</v>
      </c>
      <c r="BR26" s="77">
        <f>+BK26</f>
        <v>1</v>
      </c>
      <c r="BS26" s="75">
        <f>IF(BP26="SI",BL26,0)</f>
        <v>1</v>
      </c>
      <c r="BT26" s="171"/>
      <c r="BU26" s="68">
        <f t="shared" si="11"/>
        <v>0.16666666666666666</v>
      </c>
      <c r="BV26" s="69">
        <f t="shared" ref="BV26" si="68">+IF(BW26="SI",IFERROR((IF(BW26="SI",BS26,0)/AV26),"REVISAR"),0)</f>
        <v>0.16666666666666666</v>
      </c>
      <c r="BW26" s="70" t="s">
        <v>186</v>
      </c>
      <c r="BX26" s="174" t="s">
        <v>787</v>
      </c>
      <c r="BY26" s="86">
        <v>1</v>
      </c>
      <c r="BZ26" s="71"/>
      <c r="CA26" s="71"/>
      <c r="CB26" s="68">
        <f t="shared" si="15"/>
        <v>0.16666666666666666</v>
      </c>
      <c r="CC26" s="69">
        <f t="shared" si="66"/>
        <v>0</v>
      </c>
      <c r="CD26" s="70" t="s">
        <v>174</v>
      </c>
      <c r="CE26" s="71" t="s">
        <v>175</v>
      </c>
      <c r="CF26" s="86">
        <f>+BY26</f>
        <v>1</v>
      </c>
      <c r="CG26" s="75">
        <f>IF(CD26="SI",BY26,0)</f>
        <v>0</v>
      </c>
      <c r="CH26" s="71"/>
      <c r="CI26" s="68">
        <f t="shared" si="19"/>
        <v>0.16666666666666666</v>
      </c>
      <c r="CJ26" s="69">
        <f t="shared" si="20"/>
        <v>0</v>
      </c>
      <c r="CK26" s="70" t="s">
        <v>174</v>
      </c>
      <c r="CL26" s="71" t="s">
        <v>175</v>
      </c>
      <c r="CM26" s="77">
        <v>1</v>
      </c>
      <c r="CN26" s="71"/>
      <c r="CO26" s="71"/>
      <c r="CP26" s="68">
        <f t="shared" si="21"/>
        <v>0.16666666666666666</v>
      </c>
      <c r="CQ26" s="69">
        <f t="shared" si="22"/>
        <v>0</v>
      </c>
      <c r="CR26" s="70" t="s">
        <v>174</v>
      </c>
      <c r="CS26" s="71" t="s">
        <v>175</v>
      </c>
      <c r="CT26" s="86">
        <f>+CM26</f>
        <v>1</v>
      </c>
      <c r="CU26" s="75">
        <f>IF(CR26="SI",CM26,0)</f>
        <v>0</v>
      </c>
      <c r="CV26" s="71"/>
      <c r="CW26" s="68">
        <f t="shared" si="25"/>
        <v>0.16666666666666666</v>
      </c>
      <c r="CX26" s="69">
        <f t="shared" si="26"/>
        <v>0</v>
      </c>
      <c r="CY26" s="70" t="s">
        <v>174</v>
      </c>
      <c r="CZ26" s="71" t="s">
        <v>175</v>
      </c>
      <c r="DA26" s="77">
        <v>1</v>
      </c>
      <c r="DB26" s="71"/>
      <c r="DC26" s="71"/>
      <c r="DD26" s="68">
        <f t="shared" si="29"/>
        <v>0.16666666666666666</v>
      </c>
      <c r="DE26" s="69">
        <f t="shared" si="30"/>
        <v>0</v>
      </c>
      <c r="DF26" s="70" t="s">
        <v>174</v>
      </c>
      <c r="DG26" s="71" t="s">
        <v>175</v>
      </c>
      <c r="DH26" s="77">
        <f>+DA26</f>
        <v>1</v>
      </c>
      <c r="DI26" s="75">
        <f>IF(DF26="SI",DA26,0)</f>
        <v>0</v>
      </c>
      <c r="DJ26" s="71"/>
      <c r="DK26" s="68">
        <f t="shared" si="31"/>
        <v>0.16666666666666666</v>
      </c>
      <c r="DL26" s="69">
        <f t="shared" si="32"/>
        <v>0</v>
      </c>
      <c r="DM26" s="70" t="s">
        <v>174</v>
      </c>
      <c r="DN26" s="71" t="s">
        <v>175</v>
      </c>
      <c r="DO26" s="77">
        <v>1</v>
      </c>
      <c r="DP26" s="71"/>
      <c r="DQ26" s="71"/>
      <c r="DR26" s="68">
        <f t="shared" si="35"/>
        <v>0.16666666666666666</v>
      </c>
      <c r="DS26" s="69">
        <f t="shared" si="36"/>
        <v>0</v>
      </c>
      <c r="DT26" s="70" t="s">
        <v>174</v>
      </c>
      <c r="DU26" s="71" t="s">
        <v>175</v>
      </c>
      <c r="DV26" s="77">
        <f>+DO26</f>
        <v>1</v>
      </c>
      <c r="DW26" s="75">
        <f>IF(DT26="SI",DO26,0)</f>
        <v>0</v>
      </c>
      <c r="DX26" s="71"/>
      <c r="DY26" s="68">
        <f t="shared" si="39"/>
        <v>0.16666666666666666</v>
      </c>
      <c r="DZ26" s="69">
        <f t="shared" si="40"/>
        <v>0</v>
      </c>
      <c r="EA26" s="70" t="s">
        <v>174</v>
      </c>
      <c r="EB26" s="71" t="s">
        <v>175</v>
      </c>
      <c r="EC26" s="77">
        <f t="shared" ref="EC26" si="69">+AV26</f>
        <v>6</v>
      </c>
      <c r="ED26" s="71"/>
      <c r="EE26" s="71"/>
      <c r="EF26" s="68">
        <f t="shared" si="42"/>
        <v>1</v>
      </c>
      <c r="EG26" s="69">
        <f t="shared" si="43"/>
        <v>0</v>
      </c>
      <c r="EH26" s="70" t="s">
        <v>174</v>
      </c>
      <c r="EI26" s="71" t="s">
        <v>175</v>
      </c>
      <c r="EJ26" s="80"/>
      <c r="EK26" s="78">
        <v>2024</v>
      </c>
      <c r="EL26" s="79" t="str">
        <f>+VLOOKUP(C26,[1]Listas_desplega!$AI$22:$AJ$44,2,0)</f>
        <v>D_MEN</v>
      </c>
      <c r="EM26" s="79" t="str">
        <f>+VLOOKUP(I26,[1]Listas_desplega!$BY$2:$BZ$7,2,0)</f>
        <v>T_5</v>
      </c>
      <c r="EN26" s="79" t="str">
        <f>+VLOOKUP(J26,[1]Listas_desplega!$BY$10:$BZ$23,2,0)</f>
        <v>T_5_C_1</v>
      </c>
      <c r="EO26" s="79" t="str">
        <f>+VLOOKUP(K26,[1]Listas_desplega!$BY$27:$BZ$54,2,0)</f>
        <v>T_5_C_1_ET_1</v>
      </c>
      <c r="EP26" s="79" t="str">
        <f>+VLOOKUP(L26,[1]Listas_desplega!$BY$57:$BZ$105,2,0)</f>
        <v>T_5_C_1_ET_1_CPT_3</v>
      </c>
      <c r="EQ26" s="80" t="str">
        <f>+VLOOKUP(M26,[1]Listas_desplega!$J$2:$K$11,2,FALSE)</f>
        <v>Eje_E_9</v>
      </c>
      <c r="ER26" s="80"/>
    </row>
    <row r="27" spans="1:148" s="81" customFormat="1" x14ac:dyDescent="0.25">
      <c r="A27" s="51" t="str">
        <f t="shared" si="52"/>
        <v>61_TRANSVERSALES_2024</v>
      </c>
      <c r="B27" s="52" t="s">
        <v>756</v>
      </c>
      <c r="C27" s="53" t="s">
        <v>757</v>
      </c>
      <c r="D27" s="53" t="s">
        <v>811</v>
      </c>
      <c r="E27" s="54" t="s">
        <v>570</v>
      </c>
      <c r="F27" s="54" t="s">
        <v>155</v>
      </c>
      <c r="G27" s="54" t="s">
        <v>813</v>
      </c>
      <c r="H27" s="90" t="s">
        <v>175</v>
      </c>
      <c r="I27" s="54" t="s">
        <v>457</v>
      </c>
      <c r="J27" s="54" t="s">
        <v>458</v>
      </c>
      <c r="K27" s="54" t="s">
        <v>824</v>
      </c>
      <c r="L27" s="54" t="s">
        <v>825</v>
      </c>
      <c r="M27" s="52" t="s">
        <v>763</v>
      </c>
      <c r="N27" s="56" t="s">
        <v>826</v>
      </c>
      <c r="O27" s="60">
        <v>61</v>
      </c>
      <c r="P27" s="54" t="s">
        <v>827</v>
      </c>
      <c r="Q27" s="61" t="s">
        <v>386</v>
      </c>
      <c r="R27" s="61" t="s">
        <v>387</v>
      </c>
      <c r="S27" s="54" t="s">
        <v>828</v>
      </c>
      <c r="T27" s="60" t="s">
        <v>181</v>
      </c>
      <c r="U27" s="60" t="s">
        <v>182</v>
      </c>
      <c r="V27" s="57">
        <v>0</v>
      </c>
      <c r="W27" s="90" t="s">
        <v>829</v>
      </c>
      <c r="X27" s="57" t="s">
        <v>171</v>
      </c>
      <c r="Y27" s="52"/>
      <c r="Z27" s="61"/>
      <c r="AA27" s="61"/>
      <c r="AB27" s="61"/>
      <c r="AC27" s="61"/>
      <c r="AD27" s="61"/>
      <c r="AE27" s="61"/>
      <c r="AF27" s="61"/>
      <c r="AG27" s="61"/>
      <c r="AH27" s="60"/>
      <c r="AI27" s="60"/>
      <c r="AJ27" s="60"/>
      <c r="AK27" s="60"/>
      <c r="AL27" s="60"/>
      <c r="AM27" s="60"/>
      <c r="AN27" s="60"/>
      <c r="AO27" s="60"/>
      <c r="AP27" s="60"/>
      <c r="AQ27" s="60"/>
      <c r="AR27" s="62"/>
      <c r="AS27" s="60"/>
      <c r="AT27" s="200"/>
      <c r="AU27" s="201">
        <v>93</v>
      </c>
      <c r="AV27" s="201">
        <v>100</v>
      </c>
      <c r="AW27" s="201">
        <v>100</v>
      </c>
      <c r="AX27" s="201">
        <v>100</v>
      </c>
      <c r="AY27" s="190"/>
      <c r="AZ27" s="228"/>
      <c r="BA27" s="228"/>
      <c r="BB27" s="228"/>
      <c r="BC27" s="229"/>
      <c r="BD27" s="217">
        <v>0</v>
      </c>
      <c r="BE27" s="235"/>
      <c r="BF27" s="236"/>
      <c r="BG27" s="68">
        <f t="shared" si="6"/>
        <v>0</v>
      </c>
      <c r="BH27" s="69">
        <f t="shared" si="7"/>
        <v>0</v>
      </c>
      <c r="BI27" s="70" t="s">
        <v>174</v>
      </c>
      <c r="BJ27" s="174" t="s">
        <v>818</v>
      </c>
      <c r="BK27" s="231">
        <v>0</v>
      </c>
      <c r="BL27" s="207"/>
      <c r="BM27" s="236"/>
      <c r="BN27" s="68">
        <f t="shared" si="9"/>
        <v>0</v>
      </c>
      <c r="BO27" s="69">
        <f t="shared" si="10"/>
        <v>0</v>
      </c>
      <c r="BP27" s="70" t="s">
        <v>174</v>
      </c>
      <c r="BQ27" s="71" t="s">
        <v>175</v>
      </c>
      <c r="BR27" s="231">
        <v>20</v>
      </c>
      <c r="BS27" s="237">
        <v>20</v>
      </c>
      <c r="BT27" s="238" t="s">
        <v>830</v>
      </c>
      <c r="BU27" s="68">
        <f t="shared" si="11"/>
        <v>0.2</v>
      </c>
      <c r="BV27" s="69">
        <f>+IF(BW27="SI",IFERROR((IF(BW27="SI",BS27,0)/AV27),"REVISAR"),0)</f>
        <v>0.2</v>
      </c>
      <c r="BW27" s="70" t="s">
        <v>186</v>
      </c>
      <c r="BX27" s="174" t="s">
        <v>831</v>
      </c>
      <c r="BY27" s="86">
        <f>+BR27</f>
        <v>20</v>
      </c>
      <c r="BZ27" s="75">
        <f>IF(BW27="SI",BR27,0)</f>
        <v>20</v>
      </c>
      <c r="CA27" s="239"/>
      <c r="CB27" s="68">
        <f t="shared" si="15"/>
        <v>0.2</v>
      </c>
      <c r="CC27" s="69">
        <f t="shared" si="66"/>
        <v>0</v>
      </c>
      <c r="CD27" s="70" t="s">
        <v>174</v>
      </c>
      <c r="CE27" s="71" t="s">
        <v>175</v>
      </c>
      <c r="CF27" s="86">
        <f>+BY27</f>
        <v>20</v>
      </c>
      <c r="CG27" s="75">
        <f>IF(CD27="SI",BZ27,0)</f>
        <v>0</v>
      </c>
      <c r="CH27" s="239"/>
      <c r="CI27" s="68">
        <f t="shared" si="19"/>
        <v>0.2</v>
      </c>
      <c r="CJ27" s="69">
        <f t="shared" si="20"/>
        <v>0</v>
      </c>
      <c r="CK27" s="70" t="s">
        <v>174</v>
      </c>
      <c r="CL27" s="71" t="s">
        <v>175</v>
      </c>
      <c r="CM27" s="231">
        <v>46</v>
      </c>
      <c r="CN27" s="239"/>
      <c r="CO27" s="239"/>
      <c r="CP27" s="68">
        <f t="shared" si="21"/>
        <v>0.46</v>
      </c>
      <c r="CQ27" s="69">
        <f t="shared" si="22"/>
        <v>0</v>
      </c>
      <c r="CR27" s="70" t="s">
        <v>174</v>
      </c>
      <c r="CS27" s="71" t="s">
        <v>175</v>
      </c>
      <c r="CT27" s="86">
        <f>+CM27</f>
        <v>46</v>
      </c>
      <c r="CU27" s="75">
        <f t="shared" ref="CU27" si="70">IF(CR27="SI",CN27,0)</f>
        <v>0</v>
      </c>
      <c r="CV27" s="239"/>
      <c r="CW27" s="68">
        <f t="shared" si="25"/>
        <v>0.46</v>
      </c>
      <c r="CX27" s="69">
        <f t="shared" si="26"/>
        <v>0</v>
      </c>
      <c r="CY27" s="70" t="s">
        <v>174</v>
      </c>
      <c r="CZ27" s="71" t="s">
        <v>175</v>
      </c>
      <c r="DA27" s="77">
        <f>+CT27</f>
        <v>46</v>
      </c>
      <c r="DB27" s="75">
        <f>IF(CY27="SI",CU27,0)</f>
        <v>0</v>
      </c>
      <c r="DC27" s="239"/>
      <c r="DD27" s="68">
        <f t="shared" si="29"/>
        <v>0.46</v>
      </c>
      <c r="DE27" s="69">
        <f t="shared" si="30"/>
        <v>0</v>
      </c>
      <c r="DF27" s="70" t="s">
        <v>174</v>
      </c>
      <c r="DG27" s="71" t="s">
        <v>175</v>
      </c>
      <c r="DH27" s="240">
        <v>71.5</v>
      </c>
      <c r="DI27" s="239"/>
      <c r="DJ27" s="239"/>
      <c r="DK27" s="68">
        <f t="shared" si="31"/>
        <v>0.71499999999999997</v>
      </c>
      <c r="DL27" s="69">
        <f t="shared" si="32"/>
        <v>0</v>
      </c>
      <c r="DM27" s="70" t="s">
        <v>174</v>
      </c>
      <c r="DN27" s="71" t="s">
        <v>175</v>
      </c>
      <c r="DO27" s="77">
        <f>+DH27</f>
        <v>71.5</v>
      </c>
      <c r="DP27" s="75">
        <f>IF(DM27="SI",DI27,0)</f>
        <v>0</v>
      </c>
      <c r="DQ27" s="239"/>
      <c r="DR27" s="68">
        <f t="shared" si="35"/>
        <v>0.71499999999999997</v>
      </c>
      <c r="DS27" s="69">
        <f t="shared" si="36"/>
        <v>0</v>
      </c>
      <c r="DT27" s="70" t="s">
        <v>174</v>
      </c>
      <c r="DU27" s="71" t="s">
        <v>175</v>
      </c>
      <c r="DV27" s="77">
        <f>+DO27</f>
        <v>71.5</v>
      </c>
      <c r="DW27" s="75">
        <f>IF(DT27="SI",DP27,0)</f>
        <v>0</v>
      </c>
      <c r="DX27" s="239"/>
      <c r="DY27" s="68">
        <f t="shared" si="39"/>
        <v>0.71499999999999997</v>
      </c>
      <c r="DZ27" s="69">
        <f t="shared" si="40"/>
        <v>0</v>
      </c>
      <c r="EA27" s="70" t="s">
        <v>174</v>
      </c>
      <c r="EB27" s="71" t="s">
        <v>175</v>
      </c>
      <c r="EC27" s="77">
        <f>+AV27</f>
        <v>100</v>
      </c>
      <c r="ED27" s="239"/>
      <c r="EE27" s="239"/>
      <c r="EF27" s="68">
        <f t="shared" si="42"/>
        <v>1</v>
      </c>
      <c r="EG27" s="69">
        <f t="shared" si="43"/>
        <v>0</v>
      </c>
      <c r="EH27" s="70" t="s">
        <v>174</v>
      </c>
      <c r="EI27" s="71" t="s">
        <v>175</v>
      </c>
      <c r="EJ27" s="78"/>
      <c r="EK27" s="78">
        <v>2024</v>
      </c>
      <c r="EL27" s="79" t="str">
        <f>+VLOOKUP(C27,[1]Listas_desplega!$AI$22:$AJ$44,2,0)</f>
        <v>D_MEN</v>
      </c>
      <c r="EM27" s="79" t="str">
        <f>+VLOOKUP(I27,[1]Listas_desplega!$BY$2:$BZ$7,2,0)</f>
        <v>T_5</v>
      </c>
      <c r="EN27" s="79" t="str">
        <f>+VLOOKUP(J27,[1]Listas_desplega!$BY$10:$BZ$23,2,0)</f>
        <v>T_5_C_1</v>
      </c>
      <c r="EO27" s="79" t="str">
        <f>+VLOOKUP(K27,[1]Listas_desplega!$BY$27:$BZ$54,2,0)</f>
        <v>T_5_C_1_ET_2</v>
      </c>
      <c r="EP27" s="79" t="str">
        <f>+VLOOKUP(L27,[1]Listas_desplega!$BY$57:$BZ$105,2,0)</f>
        <v>T_5_C_1_ET_2_CPT_1</v>
      </c>
      <c r="EQ27" s="80" t="str">
        <f>+VLOOKUP(M27,[1]Listas_desplega!$J$2:$K$11,2,FALSE)</f>
        <v>Eje_E_9</v>
      </c>
      <c r="ER27" s="80"/>
    </row>
    <row r="28" spans="1:148" s="81" customFormat="1" x14ac:dyDescent="0.25">
      <c r="A28" s="51" t="str">
        <f t="shared" si="52"/>
        <v>69_TRANSVERSALES_2024</v>
      </c>
      <c r="B28" s="52" t="s">
        <v>756</v>
      </c>
      <c r="C28" s="53" t="s">
        <v>757</v>
      </c>
      <c r="D28" s="53" t="s">
        <v>871</v>
      </c>
      <c r="E28" s="54" t="s">
        <v>570</v>
      </c>
      <c r="F28" s="54" t="s">
        <v>760</v>
      </c>
      <c r="G28" s="54" t="s">
        <v>872</v>
      </c>
      <c r="H28" s="90" t="s">
        <v>175</v>
      </c>
      <c r="I28" s="54" t="s">
        <v>457</v>
      </c>
      <c r="J28" s="54" t="s">
        <v>458</v>
      </c>
      <c r="K28" s="54" t="s">
        <v>459</v>
      </c>
      <c r="L28" s="54" t="s">
        <v>873</v>
      </c>
      <c r="M28" s="52" t="s">
        <v>763</v>
      </c>
      <c r="N28" s="56" t="s">
        <v>874</v>
      </c>
      <c r="O28" s="60">
        <v>69</v>
      </c>
      <c r="P28" s="54" t="s">
        <v>875</v>
      </c>
      <c r="Q28" s="61" t="s">
        <v>165</v>
      </c>
      <c r="R28" s="59" t="s">
        <v>496</v>
      </c>
      <c r="S28" s="54" t="s">
        <v>876</v>
      </c>
      <c r="T28" s="60" t="s">
        <v>181</v>
      </c>
      <c r="U28" s="60" t="s">
        <v>182</v>
      </c>
      <c r="V28" s="60">
        <v>0</v>
      </c>
      <c r="W28" s="54" t="s">
        <v>877</v>
      </c>
      <c r="X28" s="60" t="s">
        <v>171</v>
      </c>
      <c r="Y28" s="52"/>
      <c r="Z28" s="61"/>
      <c r="AA28" s="61"/>
      <c r="AB28" s="61"/>
      <c r="AC28" s="61"/>
      <c r="AD28" s="61"/>
      <c r="AE28" s="61"/>
      <c r="AF28" s="61"/>
      <c r="AG28" s="61"/>
      <c r="AH28" s="60"/>
      <c r="AI28" s="60"/>
      <c r="AJ28" s="60"/>
      <c r="AK28" s="60"/>
      <c r="AL28" s="60"/>
      <c r="AM28" s="60" t="s">
        <v>173</v>
      </c>
      <c r="AN28" s="60"/>
      <c r="AO28" s="60"/>
      <c r="AP28" s="60"/>
      <c r="AQ28" s="60"/>
      <c r="AR28" s="62"/>
      <c r="AS28" s="60"/>
      <c r="AT28" s="176"/>
      <c r="AU28" s="194"/>
      <c r="AV28" s="253">
        <v>90</v>
      </c>
      <c r="AW28" s="253">
        <v>90</v>
      </c>
      <c r="AX28" s="253">
        <v>90</v>
      </c>
      <c r="AY28" s="253">
        <v>90</v>
      </c>
      <c r="AZ28" s="253"/>
      <c r="BA28" s="253"/>
      <c r="BB28" s="253"/>
      <c r="BC28" s="254"/>
      <c r="BD28" s="255">
        <v>0</v>
      </c>
      <c r="BE28" s="256"/>
      <c r="BF28" s="257"/>
      <c r="BG28" s="68">
        <f t="shared" ref="BG28:BG34" si="71">IFERROR(BD28/AV28,0)</f>
        <v>0</v>
      </c>
      <c r="BH28" s="69">
        <f t="shared" ref="BH28:BH34" si="72">+IF(BI28="SI",IFERROR((IF(BI28="SI",BE28,0)/AV28),"REVISAR"),0)</f>
        <v>0</v>
      </c>
      <c r="BI28" s="70" t="s">
        <v>186</v>
      </c>
      <c r="BJ28" s="67" t="s">
        <v>878</v>
      </c>
      <c r="BK28" s="86">
        <v>0</v>
      </c>
      <c r="BL28" s="258">
        <f t="shared" ref="BL28:BL34" si="73">IF(BI28="SI",BE28,0)</f>
        <v>0</v>
      </c>
      <c r="BM28" s="257"/>
      <c r="BN28" s="68">
        <f t="shared" ref="BN28:BN34" si="74">+IFERROR(BK28/AV28,0)</f>
        <v>0</v>
      </c>
      <c r="BO28" s="69">
        <f t="shared" ref="BO28:BO34" si="75">+IF(BP28="SI",IFERROR((IF(BP28="SI",BL28,0)/AV28),"REVISAR"),0)</f>
        <v>0</v>
      </c>
      <c r="BP28" s="70" t="s">
        <v>186</v>
      </c>
      <c r="BQ28" s="67" t="s">
        <v>879</v>
      </c>
      <c r="BR28" s="86">
        <v>22.5</v>
      </c>
      <c r="BS28" s="259">
        <v>22.5</v>
      </c>
      <c r="BT28" s="260" t="s">
        <v>880</v>
      </c>
      <c r="BU28" s="68">
        <f t="shared" si="11"/>
        <v>0.25</v>
      </c>
      <c r="BV28" s="69">
        <f t="shared" ref="BV28:BV30" si="76">+IF(BW28="SI",IFERROR((IF(BW28="SI",BS28,0)/AV28),"REVISAR"),0)</f>
        <v>0.25</v>
      </c>
      <c r="BW28" s="70" t="s">
        <v>186</v>
      </c>
      <c r="BX28" s="67" t="s">
        <v>775</v>
      </c>
      <c r="BY28" s="86">
        <f t="shared" ref="BY28:BY34" si="77">+BR28</f>
        <v>22.5</v>
      </c>
      <c r="BZ28" s="75">
        <f t="shared" ref="BZ28:BZ34" si="78">IF(BW28="SI",BR28,0)</f>
        <v>22.5</v>
      </c>
      <c r="CA28" s="243"/>
      <c r="CB28" s="68">
        <f t="shared" ref="CB28:CB34" si="79">IFERROR(BY28/$AV28,0)</f>
        <v>0.25</v>
      </c>
      <c r="CC28" s="69">
        <f t="shared" ref="CC28:CC32" si="80">+IF(CD28="SI",IFERROR((IF(CD28="SI",BZ28,0)/AV28),"REVISAR"),0)</f>
        <v>0</v>
      </c>
      <c r="CD28" s="70" t="s">
        <v>174</v>
      </c>
      <c r="CE28" s="71" t="s">
        <v>175</v>
      </c>
      <c r="CF28" s="86">
        <f t="shared" ref="CF28:CF34" si="81">+BY28</f>
        <v>22.5</v>
      </c>
      <c r="CG28" s="75">
        <f t="shared" ref="CG28:CG34" si="82">IF(CD28="SI",BZ28,0)</f>
        <v>0</v>
      </c>
      <c r="CH28" s="243"/>
      <c r="CI28" s="68">
        <f t="shared" ref="CI28:CI34" si="83">IFERROR(CF28/$AV28,0)</f>
        <v>0.25</v>
      </c>
      <c r="CJ28" s="69">
        <f t="shared" ref="CJ28:CJ34" si="84">+IF(CK28="SI",IFERROR((IF(CK28="SI",CG28,0)/AV28),"REVISAR"),0)</f>
        <v>0</v>
      </c>
      <c r="CK28" s="70" t="s">
        <v>174</v>
      </c>
      <c r="CL28" s="71" t="s">
        <v>175</v>
      </c>
      <c r="CM28" s="86">
        <v>45</v>
      </c>
      <c r="CN28" s="243"/>
      <c r="CO28" s="243"/>
      <c r="CP28" s="68">
        <f t="shared" ref="CP28:CP34" si="85">IFERROR(CM28/$AV28,0)</f>
        <v>0.5</v>
      </c>
      <c r="CQ28" s="69">
        <f t="shared" ref="CQ28:CQ34" si="86">+IF(CR28="SI",IFERROR((IF(CR28="SI",CN28,0)/AV28),"REVISAR"),0)</f>
        <v>0</v>
      </c>
      <c r="CR28" s="70" t="s">
        <v>174</v>
      </c>
      <c r="CS28" s="71" t="s">
        <v>175</v>
      </c>
      <c r="CT28" s="86">
        <f t="shared" ref="CT28:CT34" si="87">+CM28</f>
        <v>45</v>
      </c>
      <c r="CU28" s="75">
        <f t="shared" ref="CU28:CU34" si="88">IF(CR28="SI",CN28,0)</f>
        <v>0</v>
      </c>
      <c r="CV28" s="243"/>
      <c r="CW28" s="68">
        <f t="shared" ref="CW28:CW34" si="89">IFERROR(CT28/$AV28,0)</f>
        <v>0.5</v>
      </c>
      <c r="CX28" s="69">
        <f t="shared" ref="CX28:CX34" si="90">+IF(CY28="SI",IFERROR((IF(CY28="SI",CU28,0)/AV28),"REVISAR"),0)</f>
        <v>0</v>
      </c>
      <c r="CY28" s="70" t="s">
        <v>174</v>
      </c>
      <c r="CZ28" s="71" t="s">
        <v>175</v>
      </c>
      <c r="DA28" s="77">
        <f t="shared" ref="DA28:DA34" si="91">+CT28</f>
        <v>45</v>
      </c>
      <c r="DB28" s="75">
        <f t="shared" ref="DB28:DB34" si="92">IF(CY28="SI",CU28,0)</f>
        <v>0</v>
      </c>
      <c r="DC28" s="243"/>
      <c r="DD28" s="68">
        <f t="shared" ref="DD28:DD34" si="93">IFERROR(DA28/$AV28,0)</f>
        <v>0.5</v>
      </c>
      <c r="DE28" s="69">
        <f t="shared" ref="DE28:DE34" si="94">+IF(DF28="SI",IFERROR((IF(DF28="SI",DB28,0)/AV28),"REVISAR"),0)</f>
        <v>0</v>
      </c>
      <c r="DF28" s="70" t="s">
        <v>174</v>
      </c>
      <c r="DG28" s="71" t="s">
        <v>175</v>
      </c>
      <c r="DH28" s="77">
        <v>67.5</v>
      </c>
      <c r="DI28" s="243"/>
      <c r="DJ28" s="243"/>
      <c r="DK28" s="68">
        <f t="shared" ref="DK28:DK34" si="95">IFERROR(DH28/$AV28,0)</f>
        <v>0.75</v>
      </c>
      <c r="DL28" s="69">
        <f t="shared" ref="DL28:DL34" si="96">+IF(DM28="SI",IFERROR((IF(DM28="SI",DI28,0)/AV28),"REVISAR"),0)</f>
        <v>0</v>
      </c>
      <c r="DM28" s="70" t="s">
        <v>174</v>
      </c>
      <c r="DN28" s="71" t="s">
        <v>175</v>
      </c>
      <c r="DO28" s="77">
        <f t="shared" ref="DO28:DO34" si="97">+DH28</f>
        <v>67.5</v>
      </c>
      <c r="DP28" s="75">
        <f t="shared" ref="DP28:DP34" si="98">IF(DM28="SI",DI28,0)</f>
        <v>0</v>
      </c>
      <c r="DQ28" s="243"/>
      <c r="DR28" s="68">
        <f t="shared" ref="DR28:DR34" si="99">IFERROR(DO28/$AV28,0)</f>
        <v>0.75</v>
      </c>
      <c r="DS28" s="69">
        <f t="shared" ref="DS28:DS34" si="100">+IF(DT28="SI",IFERROR((IF(DT28="SI",DP28,0)/AV28),"REVISAR"),0)</f>
        <v>0</v>
      </c>
      <c r="DT28" s="70" t="s">
        <v>174</v>
      </c>
      <c r="DU28" s="71" t="s">
        <v>175</v>
      </c>
      <c r="DV28" s="77">
        <f t="shared" ref="DV28:DV34" si="101">+DO28</f>
        <v>67.5</v>
      </c>
      <c r="DW28" s="75">
        <f t="shared" ref="DW28:DW34" si="102">IF(DT28="SI",DP28,0)</f>
        <v>0</v>
      </c>
      <c r="DX28" s="243"/>
      <c r="DY28" s="68">
        <f t="shared" ref="DY28:DY34" si="103">IFERROR(DV28/$AV28,0)</f>
        <v>0.75</v>
      </c>
      <c r="DZ28" s="69">
        <f t="shared" ref="DZ28:DZ34" si="104">+IF(EA28="SI",IFERROR((IF(EA28="SI",DW28,0)/AV28),"REVISAR"),0)</f>
        <v>0</v>
      </c>
      <c r="EA28" s="70" t="s">
        <v>174</v>
      </c>
      <c r="EB28" s="71" t="s">
        <v>175</v>
      </c>
      <c r="EC28" s="77">
        <f t="shared" ref="EC28:EC34" si="105">+AV28</f>
        <v>90</v>
      </c>
      <c r="ED28" s="243"/>
      <c r="EE28" s="243"/>
      <c r="EF28" s="68">
        <f t="shared" ref="EF28:EF34" si="106">IFERROR(EC28/$AV28,0)</f>
        <v>1</v>
      </c>
      <c r="EG28" s="69">
        <f t="shared" ref="EG28:EG34" si="107">+IF(EH28="SI",IFERROR((IF(EH28="SI",ED28,0)/AV28),"REVISAR"),0)</f>
        <v>0</v>
      </c>
      <c r="EH28" s="70" t="s">
        <v>174</v>
      </c>
      <c r="EI28" s="71" t="s">
        <v>175</v>
      </c>
      <c r="EJ28" s="78"/>
      <c r="EK28" s="78">
        <v>2024</v>
      </c>
      <c r="EL28" s="79" t="str">
        <f>+VLOOKUP(C28,[1]Listas_desplega!$AI$22:$AJ$44,2,0)</f>
        <v>D_MEN</v>
      </c>
      <c r="EM28" s="79" t="str">
        <f>+VLOOKUP(I28,[1]Listas_desplega!$BY$2:$BZ$7,2,0)</f>
        <v>T_5</v>
      </c>
      <c r="EN28" s="79" t="str">
        <f>+VLOOKUP(J28,[1]Listas_desplega!$BY$10:$BZ$23,2,0)</f>
        <v>T_5_C_1</v>
      </c>
      <c r="EO28" s="79" t="str">
        <f>+VLOOKUP(K28,[1]Listas_desplega!$BY$27:$BZ$54,2,0)</f>
        <v>T_5_C_1_ET_1</v>
      </c>
      <c r="EP28" s="79" t="str">
        <f>+VLOOKUP(L28,[1]Listas_desplega!$BY$57:$BZ$105,2,0)</f>
        <v>T_5_C_1_ET_1_CPT_4</v>
      </c>
      <c r="EQ28" s="80" t="str">
        <f>+VLOOKUP(M28,[1]Listas_desplega!$J$2:$K$11,2,FALSE)</f>
        <v>Eje_E_9</v>
      </c>
      <c r="ER28" s="80"/>
    </row>
    <row r="29" spans="1:148" s="81" customFormat="1" x14ac:dyDescent="0.25">
      <c r="A29" s="51" t="str">
        <f t="shared" si="52"/>
        <v>70_TRANSVERSALES_2024</v>
      </c>
      <c r="B29" s="52" t="s">
        <v>756</v>
      </c>
      <c r="C29" s="53" t="s">
        <v>757</v>
      </c>
      <c r="D29" s="53" t="s">
        <v>871</v>
      </c>
      <c r="E29" s="54" t="s">
        <v>570</v>
      </c>
      <c r="F29" s="54" t="s">
        <v>760</v>
      </c>
      <c r="G29" s="54" t="s">
        <v>872</v>
      </c>
      <c r="H29" s="90" t="s">
        <v>175</v>
      </c>
      <c r="I29" s="54" t="s">
        <v>457</v>
      </c>
      <c r="J29" s="54" t="s">
        <v>458</v>
      </c>
      <c r="K29" s="54" t="s">
        <v>459</v>
      </c>
      <c r="L29" s="54" t="s">
        <v>873</v>
      </c>
      <c r="M29" s="52" t="s">
        <v>763</v>
      </c>
      <c r="N29" s="56" t="s">
        <v>874</v>
      </c>
      <c r="O29" s="60">
        <v>70</v>
      </c>
      <c r="P29" s="54" t="s">
        <v>881</v>
      </c>
      <c r="Q29" s="61" t="s">
        <v>165</v>
      </c>
      <c r="R29" s="59" t="s">
        <v>496</v>
      </c>
      <c r="S29" s="54" t="s">
        <v>882</v>
      </c>
      <c r="T29" s="60" t="s">
        <v>181</v>
      </c>
      <c r="U29" s="60" t="s">
        <v>182</v>
      </c>
      <c r="V29" s="60">
        <v>0</v>
      </c>
      <c r="W29" s="54" t="s">
        <v>883</v>
      </c>
      <c r="X29" s="60" t="s">
        <v>171</v>
      </c>
      <c r="Y29" s="52"/>
      <c r="Z29" s="61"/>
      <c r="AA29" s="61"/>
      <c r="AB29" s="61"/>
      <c r="AC29" s="61"/>
      <c r="AD29" s="61"/>
      <c r="AE29" s="61"/>
      <c r="AF29" s="61"/>
      <c r="AG29" s="61"/>
      <c r="AH29" s="60"/>
      <c r="AI29" s="60"/>
      <c r="AJ29" s="60"/>
      <c r="AK29" s="60"/>
      <c r="AL29" s="60"/>
      <c r="AM29" s="60" t="s">
        <v>173</v>
      </c>
      <c r="AN29" s="60"/>
      <c r="AO29" s="60"/>
      <c r="AP29" s="60"/>
      <c r="AQ29" s="60"/>
      <c r="AR29" s="62"/>
      <c r="AS29" s="60"/>
      <c r="AT29" s="176"/>
      <c r="AU29" s="194"/>
      <c r="AV29" s="253">
        <v>74</v>
      </c>
      <c r="AW29" s="253">
        <v>74</v>
      </c>
      <c r="AX29" s="253">
        <v>74</v>
      </c>
      <c r="AY29" s="253">
        <v>74</v>
      </c>
      <c r="AZ29" s="253"/>
      <c r="BA29" s="253"/>
      <c r="BB29" s="253"/>
      <c r="BC29" s="254"/>
      <c r="BD29" s="255">
        <v>0</v>
      </c>
      <c r="BE29" s="256"/>
      <c r="BF29" s="257"/>
      <c r="BG29" s="68">
        <f t="shared" si="71"/>
        <v>0</v>
      </c>
      <c r="BH29" s="69">
        <f t="shared" si="72"/>
        <v>0</v>
      </c>
      <c r="BI29" s="70" t="s">
        <v>186</v>
      </c>
      <c r="BJ29" s="67" t="s">
        <v>878</v>
      </c>
      <c r="BK29" s="86">
        <v>0</v>
      </c>
      <c r="BL29" s="258">
        <f t="shared" si="73"/>
        <v>0</v>
      </c>
      <c r="BM29" s="257"/>
      <c r="BN29" s="68">
        <f t="shared" si="74"/>
        <v>0</v>
      </c>
      <c r="BO29" s="69">
        <f t="shared" si="75"/>
        <v>0</v>
      </c>
      <c r="BP29" s="70" t="s">
        <v>186</v>
      </c>
      <c r="BQ29" s="67" t="s">
        <v>879</v>
      </c>
      <c r="BR29" s="86">
        <v>27</v>
      </c>
      <c r="BS29" s="259">
        <v>20.618556701030926</v>
      </c>
      <c r="BT29" s="260" t="s">
        <v>884</v>
      </c>
      <c r="BU29" s="68">
        <f t="shared" si="11"/>
        <v>0.36486486486486486</v>
      </c>
      <c r="BV29" s="69">
        <f t="shared" si="76"/>
        <v>0.278629144608526</v>
      </c>
      <c r="BW29" s="70" t="s">
        <v>186</v>
      </c>
      <c r="BX29" s="67" t="s">
        <v>775</v>
      </c>
      <c r="BY29" s="86">
        <f t="shared" si="77"/>
        <v>27</v>
      </c>
      <c r="BZ29" s="75">
        <f t="shared" si="78"/>
        <v>27</v>
      </c>
      <c r="CA29" s="243"/>
      <c r="CB29" s="68">
        <f t="shared" si="79"/>
        <v>0.36486486486486486</v>
      </c>
      <c r="CC29" s="69">
        <f t="shared" si="80"/>
        <v>0</v>
      </c>
      <c r="CD29" s="70" t="s">
        <v>174</v>
      </c>
      <c r="CE29" s="71" t="s">
        <v>175</v>
      </c>
      <c r="CF29" s="86">
        <f t="shared" si="81"/>
        <v>27</v>
      </c>
      <c r="CG29" s="75">
        <f t="shared" si="82"/>
        <v>0</v>
      </c>
      <c r="CH29" s="243"/>
      <c r="CI29" s="68">
        <f t="shared" si="83"/>
        <v>0.36486486486486486</v>
      </c>
      <c r="CJ29" s="69">
        <f t="shared" si="84"/>
        <v>0</v>
      </c>
      <c r="CK29" s="70" t="s">
        <v>174</v>
      </c>
      <c r="CL29" s="71" t="s">
        <v>175</v>
      </c>
      <c r="CM29" s="86">
        <v>52</v>
      </c>
      <c r="CN29" s="243"/>
      <c r="CO29" s="243"/>
      <c r="CP29" s="68">
        <f t="shared" si="85"/>
        <v>0.70270270270270274</v>
      </c>
      <c r="CQ29" s="69">
        <f t="shared" si="86"/>
        <v>0</v>
      </c>
      <c r="CR29" s="70" t="s">
        <v>174</v>
      </c>
      <c r="CS29" s="71" t="s">
        <v>175</v>
      </c>
      <c r="CT29" s="86">
        <f t="shared" si="87"/>
        <v>52</v>
      </c>
      <c r="CU29" s="75">
        <f t="shared" si="88"/>
        <v>0</v>
      </c>
      <c r="CV29" s="243"/>
      <c r="CW29" s="68">
        <f t="shared" si="89"/>
        <v>0.70270270270270274</v>
      </c>
      <c r="CX29" s="69">
        <f t="shared" si="90"/>
        <v>0</v>
      </c>
      <c r="CY29" s="70" t="s">
        <v>174</v>
      </c>
      <c r="CZ29" s="71" t="s">
        <v>175</v>
      </c>
      <c r="DA29" s="77">
        <f t="shared" si="91"/>
        <v>52</v>
      </c>
      <c r="DB29" s="75">
        <f t="shared" si="92"/>
        <v>0</v>
      </c>
      <c r="DC29" s="243"/>
      <c r="DD29" s="68">
        <f t="shared" si="93"/>
        <v>0.70270270270270274</v>
      </c>
      <c r="DE29" s="69">
        <f t="shared" si="94"/>
        <v>0</v>
      </c>
      <c r="DF29" s="70" t="s">
        <v>174</v>
      </c>
      <c r="DG29" s="71" t="s">
        <v>175</v>
      </c>
      <c r="DH29" s="77">
        <v>67</v>
      </c>
      <c r="DI29" s="243"/>
      <c r="DJ29" s="243"/>
      <c r="DK29" s="68">
        <f t="shared" si="95"/>
        <v>0.90540540540540537</v>
      </c>
      <c r="DL29" s="69">
        <f t="shared" si="96"/>
        <v>0</v>
      </c>
      <c r="DM29" s="70" t="s">
        <v>174</v>
      </c>
      <c r="DN29" s="71" t="s">
        <v>175</v>
      </c>
      <c r="DO29" s="77">
        <f t="shared" si="97"/>
        <v>67</v>
      </c>
      <c r="DP29" s="75">
        <f t="shared" si="98"/>
        <v>0</v>
      </c>
      <c r="DQ29" s="243"/>
      <c r="DR29" s="68">
        <f t="shared" si="99"/>
        <v>0.90540540540540537</v>
      </c>
      <c r="DS29" s="69">
        <f t="shared" si="100"/>
        <v>0</v>
      </c>
      <c r="DT29" s="70" t="s">
        <v>174</v>
      </c>
      <c r="DU29" s="71" t="s">
        <v>175</v>
      </c>
      <c r="DV29" s="77">
        <f t="shared" si="101"/>
        <v>67</v>
      </c>
      <c r="DW29" s="75">
        <f t="shared" si="102"/>
        <v>0</v>
      </c>
      <c r="DX29" s="243"/>
      <c r="DY29" s="68">
        <f t="shared" si="103"/>
        <v>0.90540540540540537</v>
      </c>
      <c r="DZ29" s="69">
        <f t="shared" si="104"/>
        <v>0</v>
      </c>
      <c r="EA29" s="70" t="s">
        <v>174</v>
      </c>
      <c r="EB29" s="71" t="s">
        <v>175</v>
      </c>
      <c r="EC29" s="77">
        <f t="shared" si="105"/>
        <v>74</v>
      </c>
      <c r="ED29" s="243"/>
      <c r="EE29" s="243"/>
      <c r="EF29" s="68">
        <f t="shared" si="106"/>
        <v>1</v>
      </c>
      <c r="EG29" s="69">
        <f t="shared" si="107"/>
        <v>0</v>
      </c>
      <c r="EH29" s="70" t="s">
        <v>174</v>
      </c>
      <c r="EI29" s="71" t="s">
        <v>175</v>
      </c>
      <c r="EJ29" s="78"/>
      <c r="EK29" s="78">
        <v>2024</v>
      </c>
      <c r="EL29" s="79" t="str">
        <f>+VLOOKUP(C29,[1]Listas_desplega!$AI$22:$AJ$44,2,0)</f>
        <v>D_MEN</v>
      </c>
      <c r="EM29" s="79" t="str">
        <f>+VLOOKUP(I29,[1]Listas_desplega!$BY$2:$BZ$7,2,0)</f>
        <v>T_5</v>
      </c>
      <c r="EN29" s="79" t="str">
        <f>+VLOOKUP(J29,[1]Listas_desplega!$BY$10:$BZ$23,2,0)</f>
        <v>T_5_C_1</v>
      </c>
      <c r="EO29" s="79" t="str">
        <f>+VLOOKUP(K29,[1]Listas_desplega!$BY$27:$BZ$54,2,0)</f>
        <v>T_5_C_1_ET_1</v>
      </c>
      <c r="EP29" s="79" t="str">
        <f>+VLOOKUP(L29,[1]Listas_desplega!$BY$57:$BZ$105,2,0)</f>
        <v>T_5_C_1_ET_1_CPT_4</v>
      </c>
      <c r="EQ29" s="80" t="str">
        <f>+VLOOKUP(M29,[1]Listas_desplega!$J$2:$K$11,2,FALSE)</f>
        <v>Eje_E_9</v>
      </c>
      <c r="ER29" s="80"/>
    </row>
    <row r="30" spans="1:148" s="81" customFormat="1" x14ac:dyDescent="0.25">
      <c r="A30" s="51" t="str">
        <f t="shared" si="52"/>
        <v>71_TRANSVERSALES_2024</v>
      </c>
      <c r="B30" s="52" t="s">
        <v>756</v>
      </c>
      <c r="C30" s="53" t="s">
        <v>757</v>
      </c>
      <c r="D30" s="53" t="s">
        <v>871</v>
      </c>
      <c r="E30" s="54" t="s">
        <v>570</v>
      </c>
      <c r="F30" s="54" t="s">
        <v>760</v>
      </c>
      <c r="G30" s="54" t="s">
        <v>872</v>
      </c>
      <c r="H30" s="90" t="s">
        <v>175</v>
      </c>
      <c r="I30" s="54" t="s">
        <v>457</v>
      </c>
      <c r="J30" s="54" t="s">
        <v>458</v>
      </c>
      <c r="K30" s="54" t="s">
        <v>459</v>
      </c>
      <c r="L30" s="54" t="s">
        <v>873</v>
      </c>
      <c r="M30" s="52" t="s">
        <v>763</v>
      </c>
      <c r="N30" s="56" t="s">
        <v>874</v>
      </c>
      <c r="O30" s="60">
        <v>71</v>
      </c>
      <c r="P30" s="54" t="s">
        <v>885</v>
      </c>
      <c r="Q30" s="61" t="s">
        <v>211</v>
      </c>
      <c r="R30" s="59" t="s">
        <v>496</v>
      </c>
      <c r="S30" s="54" t="s">
        <v>886</v>
      </c>
      <c r="T30" s="60" t="s">
        <v>181</v>
      </c>
      <c r="U30" s="60" t="s">
        <v>182</v>
      </c>
      <c r="V30" s="60">
        <v>0</v>
      </c>
      <c r="W30" s="54" t="s">
        <v>887</v>
      </c>
      <c r="X30" s="60" t="s">
        <v>171</v>
      </c>
      <c r="Y30" s="52"/>
      <c r="Z30" s="61"/>
      <c r="AA30" s="61"/>
      <c r="AB30" s="61"/>
      <c r="AC30" s="61"/>
      <c r="AD30" s="61"/>
      <c r="AE30" s="61"/>
      <c r="AF30" s="61"/>
      <c r="AG30" s="61"/>
      <c r="AH30" s="60"/>
      <c r="AI30" s="60"/>
      <c r="AJ30" s="60"/>
      <c r="AK30" s="60"/>
      <c r="AL30" s="60"/>
      <c r="AM30" s="60" t="s">
        <v>173</v>
      </c>
      <c r="AN30" s="60"/>
      <c r="AO30" s="60"/>
      <c r="AP30" s="60"/>
      <c r="AQ30" s="60"/>
      <c r="AR30" s="62"/>
      <c r="AS30" s="60"/>
      <c r="AT30" s="176"/>
      <c r="AU30" s="194"/>
      <c r="AV30" s="261">
        <v>100</v>
      </c>
      <c r="AW30" s="261">
        <v>100</v>
      </c>
      <c r="AX30" s="261">
        <v>100</v>
      </c>
      <c r="AY30" s="261">
        <v>100</v>
      </c>
      <c r="AZ30" s="261"/>
      <c r="BA30" s="261"/>
      <c r="BB30" s="261"/>
      <c r="BC30" s="262"/>
      <c r="BD30" s="255">
        <v>0</v>
      </c>
      <c r="BE30" s="256"/>
      <c r="BF30" s="257"/>
      <c r="BG30" s="68">
        <f t="shared" si="71"/>
        <v>0</v>
      </c>
      <c r="BH30" s="69">
        <f t="shared" si="72"/>
        <v>0</v>
      </c>
      <c r="BI30" s="70" t="s">
        <v>186</v>
      </c>
      <c r="BJ30" s="67" t="s">
        <v>878</v>
      </c>
      <c r="BK30" s="86">
        <v>0</v>
      </c>
      <c r="BL30" s="258">
        <f t="shared" si="73"/>
        <v>0</v>
      </c>
      <c r="BM30" s="257"/>
      <c r="BN30" s="68">
        <f t="shared" si="74"/>
        <v>0</v>
      </c>
      <c r="BO30" s="69">
        <f t="shared" si="75"/>
        <v>0</v>
      </c>
      <c r="BP30" s="70" t="s">
        <v>186</v>
      </c>
      <c r="BQ30" s="67" t="s">
        <v>879</v>
      </c>
      <c r="BR30" s="86">
        <v>25</v>
      </c>
      <c r="BS30" s="259">
        <v>25</v>
      </c>
      <c r="BT30" s="260" t="s">
        <v>888</v>
      </c>
      <c r="BU30" s="68">
        <f t="shared" si="11"/>
        <v>0.25</v>
      </c>
      <c r="BV30" s="69">
        <f t="shared" si="76"/>
        <v>0.25</v>
      </c>
      <c r="BW30" s="70" t="s">
        <v>186</v>
      </c>
      <c r="BX30" s="67" t="s">
        <v>775</v>
      </c>
      <c r="BY30" s="86">
        <f t="shared" si="77"/>
        <v>25</v>
      </c>
      <c r="BZ30" s="75">
        <f t="shared" si="78"/>
        <v>25</v>
      </c>
      <c r="CA30" s="243"/>
      <c r="CB30" s="68">
        <f t="shared" si="79"/>
        <v>0.25</v>
      </c>
      <c r="CC30" s="69">
        <f t="shared" si="80"/>
        <v>0</v>
      </c>
      <c r="CD30" s="70" t="s">
        <v>174</v>
      </c>
      <c r="CE30" s="71" t="s">
        <v>175</v>
      </c>
      <c r="CF30" s="86">
        <f t="shared" si="81"/>
        <v>25</v>
      </c>
      <c r="CG30" s="75">
        <f t="shared" si="82"/>
        <v>0</v>
      </c>
      <c r="CH30" s="243"/>
      <c r="CI30" s="68">
        <f t="shared" si="83"/>
        <v>0.25</v>
      </c>
      <c r="CJ30" s="69">
        <f t="shared" si="84"/>
        <v>0</v>
      </c>
      <c r="CK30" s="70" t="s">
        <v>174</v>
      </c>
      <c r="CL30" s="71" t="s">
        <v>175</v>
      </c>
      <c r="CM30" s="86">
        <v>50</v>
      </c>
      <c r="CN30" s="243"/>
      <c r="CO30" s="243"/>
      <c r="CP30" s="68">
        <f t="shared" si="85"/>
        <v>0.5</v>
      </c>
      <c r="CQ30" s="69">
        <f t="shared" si="86"/>
        <v>0</v>
      </c>
      <c r="CR30" s="70" t="s">
        <v>174</v>
      </c>
      <c r="CS30" s="71" t="s">
        <v>175</v>
      </c>
      <c r="CT30" s="86">
        <f t="shared" si="87"/>
        <v>50</v>
      </c>
      <c r="CU30" s="75">
        <f t="shared" si="88"/>
        <v>0</v>
      </c>
      <c r="CV30" s="243"/>
      <c r="CW30" s="68">
        <f t="shared" si="89"/>
        <v>0.5</v>
      </c>
      <c r="CX30" s="69">
        <f t="shared" si="90"/>
        <v>0</v>
      </c>
      <c r="CY30" s="70" t="s">
        <v>174</v>
      </c>
      <c r="CZ30" s="71" t="s">
        <v>175</v>
      </c>
      <c r="DA30" s="77">
        <f t="shared" si="91"/>
        <v>50</v>
      </c>
      <c r="DB30" s="75">
        <f t="shared" si="92"/>
        <v>0</v>
      </c>
      <c r="DC30" s="243"/>
      <c r="DD30" s="68">
        <f t="shared" si="93"/>
        <v>0.5</v>
      </c>
      <c r="DE30" s="69">
        <f t="shared" si="94"/>
        <v>0</v>
      </c>
      <c r="DF30" s="70" t="s">
        <v>174</v>
      </c>
      <c r="DG30" s="71" t="s">
        <v>175</v>
      </c>
      <c r="DH30" s="77">
        <v>75</v>
      </c>
      <c r="DI30" s="243"/>
      <c r="DJ30" s="243"/>
      <c r="DK30" s="68">
        <f t="shared" si="95"/>
        <v>0.75</v>
      </c>
      <c r="DL30" s="69">
        <f t="shared" si="96"/>
        <v>0</v>
      </c>
      <c r="DM30" s="70" t="s">
        <v>174</v>
      </c>
      <c r="DN30" s="71" t="s">
        <v>175</v>
      </c>
      <c r="DO30" s="77">
        <f t="shared" si="97"/>
        <v>75</v>
      </c>
      <c r="DP30" s="75">
        <f t="shared" si="98"/>
        <v>0</v>
      </c>
      <c r="DQ30" s="243"/>
      <c r="DR30" s="68">
        <f t="shared" si="99"/>
        <v>0.75</v>
      </c>
      <c r="DS30" s="69">
        <f t="shared" si="100"/>
        <v>0</v>
      </c>
      <c r="DT30" s="70" t="s">
        <v>174</v>
      </c>
      <c r="DU30" s="71" t="s">
        <v>175</v>
      </c>
      <c r="DV30" s="77">
        <f t="shared" si="101"/>
        <v>75</v>
      </c>
      <c r="DW30" s="75">
        <f t="shared" si="102"/>
        <v>0</v>
      </c>
      <c r="DX30" s="243"/>
      <c r="DY30" s="68">
        <f t="shared" si="103"/>
        <v>0.75</v>
      </c>
      <c r="DZ30" s="69">
        <f t="shared" si="104"/>
        <v>0</v>
      </c>
      <c r="EA30" s="70" t="s">
        <v>174</v>
      </c>
      <c r="EB30" s="71" t="s">
        <v>175</v>
      </c>
      <c r="EC30" s="77">
        <f t="shared" si="105"/>
        <v>100</v>
      </c>
      <c r="ED30" s="243"/>
      <c r="EE30" s="243"/>
      <c r="EF30" s="68">
        <f t="shared" si="106"/>
        <v>1</v>
      </c>
      <c r="EG30" s="69">
        <f t="shared" si="107"/>
        <v>0</v>
      </c>
      <c r="EH30" s="70" t="s">
        <v>174</v>
      </c>
      <c r="EI30" s="71" t="s">
        <v>175</v>
      </c>
      <c r="EJ30" s="78"/>
      <c r="EK30" s="78">
        <v>2024</v>
      </c>
      <c r="EL30" s="79" t="str">
        <f>+VLOOKUP(C30,[1]Listas_desplega!$AI$22:$AJ$44,2,0)</f>
        <v>D_MEN</v>
      </c>
      <c r="EM30" s="79" t="str">
        <f>+VLOOKUP(I30,[1]Listas_desplega!$BY$2:$BZ$7,2,0)</f>
        <v>T_5</v>
      </c>
      <c r="EN30" s="79" t="str">
        <f>+VLOOKUP(J30,[1]Listas_desplega!$BY$10:$BZ$23,2,0)</f>
        <v>T_5_C_1</v>
      </c>
      <c r="EO30" s="79" t="str">
        <f>+VLOOKUP(K30,[1]Listas_desplega!$BY$27:$BZ$54,2,0)</f>
        <v>T_5_C_1_ET_1</v>
      </c>
      <c r="EP30" s="79" t="str">
        <f>+VLOOKUP(L30,[1]Listas_desplega!$BY$57:$BZ$105,2,0)</f>
        <v>T_5_C_1_ET_1_CPT_4</v>
      </c>
      <c r="EQ30" s="80" t="str">
        <f>+VLOOKUP(M30,[1]Listas_desplega!$J$2:$K$11,2,FALSE)</f>
        <v>Eje_E_9</v>
      </c>
      <c r="ER30" s="80"/>
    </row>
    <row r="31" spans="1:148" s="81" customFormat="1" x14ac:dyDescent="0.25">
      <c r="A31" s="51" t="str">
        <f t="shared" si="52"/>
        <v>72_TRANSVERSALES_2024</v>
      </c>
      <c r="B31" s="52" t="s">
        <v>756</v>
      </c>
      <c r="C31" s="53" t="s">
        <v>757</v>
      </c>
      <c r="D31" s="53" t="s">
        <v>871</v>
      </c>
      <c r="E31" s="54" t="s">
        <v>570</v>
      </c>
      <c r="F31" s="54" t="s">
        <v>760</v>
      </c>
      <c r="G31" s="54" t="s">
        <v>872</v>
      </c>
      <c r="H31" s="90" t="s">
        <v>175</v>
      </c>
      <c r="I31" s="54" t="s">
        <v>457</v>
      </c>
      <c r="J31" s="54" t="s">
        <v>458</v>
      </c>
      <c r="K31" s="54" t="s">
        <v>459</v>
      </c>
      <c r="L31" s="54" t="s">
        <v>873</v>
      </c>
      <c r="M31" s="52" t="s">
        <v>763</v>
      </c>
      <c r="N31" s="56" t="s">
        <v>874</v>
      </c>
      <c r="O31" s="60">
        <v>72</v>
      </c>
      <c r="P31" s="54" t="s">
        <v>889</v>
      </c>
      <c r="Q31" s="61" t="s">
        <v>211</v>
      </c>
      <c r="R31" s="59" t="s">
        <v>212</v>
      </c>
      <c r="S31" s="54" t="s">
        <v>890</v>
      </c>
      <c r="T31" s="60" t="s">
        <v>181</v>
      </c>
      <c r="U31" s="60" t="s">
        <v>182</v>
      </c>
      <c r="V31" s="60">
        <v>0</v>
      </c>
      <c r="W31" s="54" t="s">
        <v>891</v>
      </c>
      <c r="X31" s="60" t="s">
        <v>171</v>
      </c>
      <c r="Y31" s="52"/>
      <c r="Z31" s="61"/>
      <c r="AA31" s="61"/>
      <c r="AB31" s="61"/>
      <c r="AC31" s="61"/>
      <c r="AD31" s="61"/>
      <c r="AE31" s="61"/>
      <c r="AF31" s="61"/>
      <c r="AG31" s="61"/>
      <c r="AH31" s="60"/>
      <c r="AI31" s="60"/>
      <c r="AJ31" s="60"/>
      <c r="AK31" s="60"/>
      <c r="AL31" s="60"/>
      <c r="AM31" s="60" t="s">
        <v>173</v>
      </c>
      <c r="AN31" s="60"/>
      <c r="AO31" s="60"/>
      <c r="AP31" s="60"/>
      <c r="AQ31" s="60"/>
      <c r="AR31" s="62"/>
      <c r="AS31" s="60"/>
      <c r="AT31" s="176"/>
      <c r="AU31" s="194"/>
      <c r="AV31" s="261">
        <v>80</v>
      </c>
      <c r="AW31" s="261">
        <v>82</v>
      </c>
      <c r="AX31" s="261">
        <v>85</v>
      </c>
      <c r="AY31" s="261">
        <v>85</v>
      </c>
      <c r="AZ31" s="261"/>
      <c r="BA31" s="261"/>
      <c r="BB31" s="261"/>
      <c r="BC31" s="262"/>
      <c r="BD31" s="255">
        <v>75</v>
      </c>
      <c r="BE31" s="256"/>
      <c r="BF31" s="257"/>
      <c r="BG31" s="68">
        <f t="shared" si="71"/>
        <v>0.9375</v>
      </c>
      <c r="BH31" s="69">
        <f t="shared" si="72"/>
        <v>0</v>
      </c>
      <c r="BI31" s="70" t="s">
        <v>186</v>
      </c>
      <c r="BJ31" s="67" t="s">
        <v>878</v>
      </c>
      <c r="BK31" s="86">
        <v>75</v>
      </c>
      <c r="BL31" s="258">
        <f t="shared" si="73"/>
        <v>0</v>
      </c>
      <c r="BM31" s="257"/>
      <c r="BN31" s="68">
        <f t="shared" si="74"/>
        <v>0.9375</v>
      </c>
      <c r="BO31" s="69">
        <f t="shared" si="75"/>
        <v>0</v>
      </c>
      <c r="BP31" s="70" t="s">
        <v>186</v>
      </c>
      <c r="BQ31" s="67" t="s">
        <v>879</v>
      </c>
      <c r="BR31" s="86">
        <v>75</v>
      </c>
      <c r="BS31" s="259">
        <v>88.589398023360289</v>
      </c>
      <c r="BT31" s="260" t="s">
        <v>892</v>
      </c>
      <c r="BU31" s="68">
        <f t="shared" si="11"/>
        <v>0.9375</v>
      </c>
      <c r="BV31" s="69">
        <f>+IF(BW31="SI",IFERROR((IF(BW31="SI",BS31,0)/AV31),"REVISAR"),0)</f>
        <v>1.1073674752920035</v>
      </c>
      <c r="BW31" s="70" t="s">
        <v>186</v>
      </c>
      <c r="BX31" s="67" t="s">
        <v>775</v>
      </c>
      <c r="BY31" s="86">
        <f t="shared" si="77"/>
        <v>75</v>
      </c>
      <c r="BZ31" s="75">
        <f t="shared" si="78"/>
        <v>75</v>
      </c>
      <c r="CA31" s="243"/>
      <c r="CB31" s="68">
        <f t="shared" si="79"/>
        <v>0.9375</v>
      </c>
      <c r="CC31" s="69">
        <f t="shared" si="80"/>
        <v>0</v>
      </c>
      <c r="CD31" s="70" t="s">
        <v>174</v>
      </c>
      <c r="CE31" s="71" t="s">
        <v>175</v>
      </c>
      <c r="CF31" s="86">
        <f t="shared" si="81"/>
        <v>75</v>
      </c>
      <c r="CG31" s="75">
        <f t="shared" si="82"/>
        <v>0</v>
      </c>
      <c r="CH31" s="243"/>
      <c r="CI31" s="68">
        <f t="shared" si="83"/>
        <v>0.9375</v>
      </c>
      <c r="CJ31" s="69">
        <f t="shared" si="84"/>
        <v>0</v>
      </c>
      <c r="CK31" s="70" t="s">
        <v>174</v>
      </c>
      <c r="CL31" s="71" t="s">
        <v>175</v>
      </c>
      <c r="CM31" s="86">
        <v>77.5</v>
      </c>
      <c r="CN31" s="243"/>
      <c r="CO31" s="243"/>
      <c r="CP31" s="68">
        <f t="shared" si="85"/>
        <v>0.96875</v>
      </c>
      <c r="CQ31" s="69">
        <f t="shared" si="86"/>
        <v>0</v>
      </c>
      <c r="CR31" s="70" t="s">
        <v>174</v>
      </c>
      <c r="CS31" s="71" t="s">
        <v>175</v>
      </c>
      <c r="CT31" s="86">
        <f t="shared" si="87"/>
        <v>77.5</v>
      </c>
      <c r="CU31" s="75">
        <f t="shared" si="88"/>
        <v>0</v>
      </c>
      <c r="CV31" s="243"/>
      <c r="CW31" s="68">
        <f t="shared" si="89"/>
        <v>0.96875</v>
      </c>
      <c r="CX31" s="69">
        <f t="shared" si="90"/>
        <v>0</v>
      </c>
      <c r="CY31" s="70" t="s">
        <v>174</v>
      </c>
      <c r="CZ31" s="71" t="s">
        <v>175</v>
      </c>
      <c r="DA31" s="77">
        <f t="shared" si="91"/>
        <v>77.5</v>
      </c>
      <c r="DB31" s="75">
        <f t="shared" si="92"/>
        <v>0</v>
      </c>
      <c r="DC31" s="243"/>
      <c r="DD31" s="68">
        <f t="shared" si="93"/>
        <v>0.96875</v>
      </c>
      <c r="DE31" s="69">
        <f t="shared" si="94"/>
        <v>0</v>
      </c>
      <c r="DF31" s="70" t="s">
        <v>174</v>
      </c>
      <c r="DG31" s="71" t="s">
        <v>175</v>
      </c>
      <c r="DH31" s="77">
        <v>78.5</v>
      </c>
      <c r="DI31" s="243"/>
      <c r="DJ31" s="243"/>
      <c r="DK31" s="68">
        <f t="shared" si="95"/>
        <v>0.98124999999999996</v>
      </c>
      <c r="DL31" s="69">
        <f t="shared" si="96"/>
        <v>0</v>
      </c>
      <c r="DM31" s="70" t="s">
        <v>174</v>
      </c>
      <c r="DN31" s="71" t="s">
        <v>175</v>
      </c>
      <c r="DO31" s="77">
        <f t="shared" si="97"/>
        <v>78.5</v>
      </c>
      <c r="DP31" s="75">
        <f t="shared" si="98"/>
        <v>0</v>
      </c>
      <c r="DQ31" s="243"/>
      <c r="DR31" s="68">
        <f t="shared" si="99"/>
        <v>0.98124999999999996</v>
      </c>
      <c r="DS31" s="69">
        <f t="shared" si="100"/>
        <v>0</v>
      </c>
      <c r="DT31" s="70" t="s">
        <v>174</v>
      </c>
      <c r="DU31" s="71" t="s">
        <v>175</v>
      </c>
      <c r="DV31" s="77">
        <f t="shared" si="101"/>
        <v>78.5</v>
      </c>
      <c r="DW31" s="75">
        <f t="shared" si="102"/>
        <v>0</v>
      </c>
      <c r="DX31" s="243"/>
      <c r="DY31" s="68">
        <f t="shared" si="103"/>
        <v>0.98124999999999996</v>
      </c>
      <c r="DZ31" s="69">
        <f t="shared" si="104"/>
        <v>0</v>
      </c>
      <c r="EA31" s="70" t="s">
        <v>174</v>
      </c>
      <c r="EB31" s="71" t="s">
        <v>175</v>
      </c>
      <c r="EC31" s="77">
        <f t="shared" si="105"/>
        <v>80</v>
      </c>
      <c r="ED31" s="243"/>
      <c r="EE31" s="243"/>
      <c r="EF31" s="68">
        <f t="shared" si="106"/>
        <v>1</v>
      </c>
      <c r="EG31" s="69">
        <f t="shared" si="107"/>
        <v>0</v>
      </c>
      <c r="EH31" s="70" t="s">
        <v>174</v>
      </c>
      <c r="EI31" s="71" t="s">
        <v>175</v>
      </c>
      <c r="EJ31" s="78"/>
      <c r="EK31" s="78">
        <v>2024</v>
      </c>
      <c r="EL31" s="79" t="str">
        <f>+VLOOKUP(C31,[1]Listas_desplega!$AI$22:$AJ$44,2,0)</f>
        <v>D_MEN</v>
      </c>
      <c r="EM31" s="79" t="str">
        <f>+VLOOKUP(I31,[1]Listas_desplega!$BY$2:$BZ$7,2,0)</f>
        <v>T_5</v>
      </c>
      <c r="EN31" s="79" t="str">
        <f>+VLOOKUP(J31,[1]Listas_desplega!$BY$10:$BZ$23,2,0)</f>
        <v>T_5_C_1</v>
      </c>
      <c r="EO31" s="79" t="str">
        <f>+VLOOKUP(K31,[1]Listas_desplega!$BY$27:$BZ$54,2,0)</f>
        <v>T_5_C_1_ET_1</v>
      </c>
      <c r="EP31" s="79" t="str">
        <f>+VLOOKUP(L31,[1]Listas_desplega!$BY$57:$BZ$105,2,0)</f>
        <v>T_5_C_1_ET_1_CPT_4</v>
      </c>
      <c r="EQ31" s="80" t="str">
        <f>+VLOOKUP(M31,[1]Listas_desplega!$J$2:$K$11,2,FALSE)</f>
        <v>Eje_E_9</v>
      </c>
      <c r="ER31" s="80"/>
    </row>
    <row r="32" spans="1:148" s="81" customFormat="1" x14ac:dyDescent="0.25">
      <c r="A32" s="51" t="str">
        <f t="shared" si="52"/>
        <v>77_TRANSVERSALES_2024</v>
      </c>
      <c r="B32" s="52" t="s">
        <v>756</v>
      </c>
      <c r="C32" s="53" t="s">
        <v>893</v>
      </c>
      <c r="D32" s="53" t="s">
        <v>923</v>
      </c>
      <c r="E32" s="54" t="s">
        <v>570</v>
      </c>
      <c r="F32" s="54" t="s">
        <v>812</v>
      </c>
      <c r="G32" s="54" t="s">
        <v>924</v>
      </c>
      <c r="H32" s="90" t="s">
        <v>175</v>
      </c>
      <c r="I32" s="54" t="s">
        <v>457</v>
      </c>
      <c r="J32" s="54" t="s">
        <v>458</v>
      </c>
      <c r="K32" s="54" t="s">
        <v>459</v>
      </c>
      <c r="L32" s="54" t="s">
        <v>460</v>
      </c>
      <c r="M32" s="52" t="s">
        <v>763</v>
      </c>
      <c r="N32" s="56" t="s">
        <v>925</v>
      </c>
      <c r="O32" s="60">
        <v>77</v>
      </c>
      <c r="P32" s="54" t="s">
        <v>926</v>
      </c>
      <c r="Q32" s="61" t="s">
        <v>386</v>
      </c>
      <c r="R32" s="61" t="s">
        <v>387</v>
      </c>
      <c r="S32" s="54" t="s">
        <v>927</v>
      </c>
      <c r="T32" s="60" t="s">
        <v>181</v>
      </c>
      <c r="U32" s="60" t="s">
        <v>182</v>
      </c>
      <c r="V32" s="60">
        <v>15</v>
      </c>
      <c r="W32" s="54" t="s">
        <v>928</v>
      </c>
      <c r="X32" s="273" t="s">
        <v>171</v>
      </c>
      <c r="Y32" s="52"/>
      <c r="Z32" s="61"/>
      <c r="AA32" s="61"/>
      <c r="AB32" s="61"/>
      <c r="AC32" s="61"/>
      <c r="AD32" s="61"/>
      <c r="AE32" s="61"/>
      <c r="AF32" s="61"/>
      <c r="AG32" s="61"/>
      <c r="AH32" s="60"/>
      <c r="AI32" s="60"/>
      <c r="AJ32" s="60"/>
      <c r="AK32" s="60"/>
      <c r="AL32" s="60"/>
      <c r="AM32" s="60"/>
      <c r="AN32" s="60"/>
      <c r="AO32" s="60"/>
      <c r="AP32" s="60"/>
      <c r="AQ32" s="60"/>
      <c r="AR32" s="62"/>
      <c r="AS32" s="60"/>
      <c r="AT32" s="247">
        <v>0</v>
      </c>
      <c r="AU32" s="248">
        <v>0</v>
      </c>
      <c r="AV32" s="182">
        <v>100</v>
      </c>
      <c r="AW32" s="182">
        <v>100</v>
      </c>
      <c r="AX32" s="182">
        <v>100</v>
      </c>
      <c r="AY32" s="182">
        <v>100</v>
      </c>
      <c r="AZ32" s="194"/>
      <c r="BA32" s="194"/>
      <c r="BB32" s="194"/>
      <c r="BC32" s="252"/>
      <c r="BD32" s="274">
        <v>0</v>
      </c>
      <c r="BE32" s="275"/>
      <c r="BF32" s="278"/>
      <c r="BG32" s="68">
        <f t="shared" si="71"/>
        <v>0</v>
      </c>
      <c r="BH32" s="69">
        <f t="shared" si="72"/>
        <v>0</v>
      </c>
      <c r="BI32" s="70" t="s">
        <v>174</v>
      </c>
      <c r="BJ32" s="71" t="s">
        <v>175</v>
      </c>
      <c r="BK32" s="268">
        <v>0</v>
      </c>
      <c r="BL32" s="75">
        <f t="shared" si="73"/>
        <v>0</v>
      </c>
      <c r="BM32" s="278"/>
      <c r="BN32" s="68">
        <f t="shared" si="74"/>
        <v>0</v>
      </c>
      <c r="BO32" s="69">
        <f t="shared" si="75"/>
        <v>0</v>
      </c>
      <c r="BP32" s="70" t="s">
        <v>174</v>
      </c>
      <c r="BQ32" s="71" t="s">
        <v>175</v>
      </c>
      <c r="BR32" s="268">
        <v>100</v>
      </c>
      <c r="BS32" s="279">
        <v>100</v>
      </c>
      <c r="BT32" s="280" t="s">
        <v>929</v>
      </c>
      <c r="BU32" s="68">
        <f t="shared" si="11"/>
        <v>1</v>
      </c>
      <c r="BV32" s="69">
        <f>+IF(BW32="SI",IFERROR((IF(BW32="SI",BS32,0)/AV32),"REVISAR"),0)</f>
        <v>1</v>
      </c>
      <c r="BW32" s="70" t="s">
        <v>186</v>
      </c>
      <c r="BX32" s="174" t="s">
        <v>930</v>
      </c>
      <c r="BY32" s="86">
        <f t="shared" si="77"/>
        <v>100</v>
      </c>
      <c r="BZ32" s="75">
        <f t="shared" si="78"/>
        <v>100</v>
      </c>
      <c r="CA32" s="194"/>
      <c r="CB32" s="68">
        <f t="shared" si="79"/>
        <v>1</v>
      </c>
      <c r="CC32" s="69">
        <f t="shared" si="80"/>
        <v>0</v>
      </c>
      <c r="CD32" s="70" t="s">
        <v>174</v>
      </c>
      <c r="CE32" s="71" t="s">
        <v>175</v>
      </c>
      <c r="CF32" s="86">
        <f t="shared" si="81"/>
        <v>100</v>
      </c>
      <c r="CG32" s="75">
        <f t="shared" si="82"/>
        <v>0</v>
      </c>
      <c r="CH32" s="194"/>
      <c r="CI32" s="68">
        <f t="shared" si="83"/>
        <v>1</v>
      </c>
      <c r="CJ32" s="69">
        <f t="shared" si="84"/>
        <v>0</v>
      </c>
      <c r="CK32" s="70" t="s">
        <v>174</v>
      </c>
      <c r="CL32" s="71" t="s">
        <v>175</v>
      </c>
      <c r="CM32" s="268">
        <v>100</v>
      </c>
      <c r="CN32" s="194"/>
      <c r="CO32" s="194"/>
      <c r="CP32" s="68">
        <f t="shared" si="85"/>
        <v>1</v>
      </c>
      <c r="CQ32" s="69">
        <f t="shared" si="86"/>
        <v>0</v>
      </c>
      <c r="CR32" s="70" t="s">
        <v>174</v>
      </c>
      <c r="CS32" s="71" t="s">
        <v>175</v>
      </c>
      <c r="CT32" s="86">
        <f t="shared" si="87"/>
        <v>100</v>
      </c>
      <c r="CU32" s="75">
        <f t="shared" si="88"/>
        <v>0</v>
      </c>
      <c r="CV32" s="194"/>
      <c r="CW32" s="68">
        <f t="shared" si="89"/>
        <v>1</v>
      </c>
      <c r="CX32" s="69">
        <f t="shared" si="90"/>
        <v>0</v>
      </c>
      <c r="CY32" s="70" t="s">
        <v>174</v>
      </c>
      <c r="CZ32" s="71" t="s">
        <v>175</v>
      </c>
      <c r="DA32" s="77">
        <f t="shared" si="91"/>
        <v>100</v>
      </c>
      <c r="DB32" s="75">
        <f t="shared" si="92"/>
        <v>0</v>
      </c>
      <c r="DC32" s="194"/>
      <c r="DD32" s="68">
        <f t="shared" si="93"/>
        <v>1</v>
      </c>
      <c r="DE32" s="69">
        <f t="shared" si="94"/>
        <v>0</v>
      </c>
      <c r="DF32" s="70" t="s">
        <v>174</v>
      </c>
      <c r="DG32" s="71" t="s">
        <v>175</v>
      </c>
      <c r="DH32" s="271">
        <v>100</v>
      </c>
      <c r="DI32" s="194"/>
      <c r="DJ32" s="194"/>
      <c r="DK32" s="68">
        <f t="shared" si="95"/>
        <v>1</v>
      </c>
      <c r="DL32" s="69">
        <f t="shared" si="96"/>
        <v>0</v>
      </c>
      <c r="DM32" s="70" t="s">
        <v>174</v>
      </c>
      <c r="DN32" s="71" t="s">
        <v>175</v>
      </c>
      <c r="DO32" s="77">
        <f t="shared" si="97"/>
        <v>100</v>
      </c>
      <c r="DP32" s="75">
        <f t="shared" si="98"/>
        <v>0</v>
      </c>
      <c r="DQ32" s="194"/>
      <c r="DR32" s="68">
        <f t="shared" si="99"/>
        <v>1</v>
      </c>
      <c r="DS32" s="69">
        <f t="shared" si="100"/>
        <v>0</v>
      </c>
      <c r="DT32" s="70" t="s">
        <v>174</v>
      </c>
      <c r="DU32" s="71" t="s">
        <v>175</v>
      </c>
      <c r="DV32" s="77">
        <f t="shared" si="101"/>
        <v>100</v>
      </c>
      <c r="DW32" s="75">
        <f t="shared" si="102"/>
        <v>0</v>
      </c>
      <c r="DX32" s="194"/>
      <c r="DY32" s="68">
        <f t="shared" si="103"/>
        <v>1</v>
      </c>
      <c r="DZ32" s="69">
        <f t="shared" si="104"/>
        <v>0</v>
      </c>
      <c r="EA32" s="70" t="s">
        <v>174</v>
      </c>
      <c r="EB32" s="71" t="s">
        <v>175</v>
      </c>
      <c r="EC32" s="77">
        <f t="shared" si="105"/>
        <v>100</v>
      </c>
      <c r="ED32" s="194"/>
      <c r="EE32" s="194"/>
      <c r="EF32" s="68">
        <f t="shared" si="106"/>
        <v>1</v>
      </c>
      <c r="EG32" s="69">
        <f t="shared" si="107"/>
        <v>0</v>
      </c>
      <c r="EH32" s="70" t="s">
        <v>174</v>
      </c>
      <c r="EI32" s="71" t="s">
        <v>175</v>
      </c>
      <c r="EJ32" s="78"/>
      <c r="EK32" s="78">
        <v>2024</v>
      </c>
      <c r="EL32" s="79" t="str">
        <f>+VLOOKUP(C32,[1]Listas_desplega!$AI$22:$AJ$44,2,0)</f>
        <v>SG</v>
      </c>
      <c r="EM32" s="79" t="str">
        <f>+VLOOKUP(I32,[1]Listas_desplega!$BY$2:$BZ$7,2,0)</f>
        <v>T_5</v>
      </c>
      <c r="EN32" s="79" t="str">
        <f>+VLOOKUP(J32,[1]Listas_desplega!$BY$10:$BZ$23,2,0)</f>
        <v>T_5_C_1</v>
      </c>
      <c r="EO32" s="79" t="str">
        <f>+VLOOKUP(K32,[1]Listas_desplega!$BY$27:$BZ$54,2,0)</f>
        <v>T_5_C_1_ET_1</v>
      </c>
      <c r="EP32" s="79" t="str">
        <f>+VLOOKUP(L32,[1]Listas_desplega!$BY$57:$BZ$105,2,0)</f>
        <v>T_5_C_1_ET_1_CPT_2</v>
      </c>
      <c r="EQ32" s="80" t="str">
        <f>+VLOOKUP(M32,[1]Listas_desplega!$J$2:$K$11,2,FALSE)</f>
        <v>Eje_E_9</v>
      </c>
      <c r="ER32" s="80"/>
    </row>
    <row r="33" spans="1:148" s="81" customFormat="1" x14ac:dyDescent="0.25">
      <c r="A33" s="51" t="str">
        <f t="shared" si="52"/>
        <v>78_TRANSVERSALES_2024</v>
      </c>
      <c r="B33" s="52" t="s">
        <v>756</v>
      </c>
      <c r="C33" s="53" t="s">
        <v>893</v>
      </c>
      <c r="D33" s="53" t="s">
        <v>923</v>
      </c>
      <c r="E33" s="54" t="s">
        <v>570</v>
      </c>
      <c r="F33" s="54" t="s">
        <v>812</v>
      </c>
      <c r="G33" s="54" t="s">
        <v>924</v>
      </c>
      <c r="H33" s="90" t="s">
        <v>175</v>
      </c>
      <c r="I33" s="54" t="s">
        <v>457</v>
      </c>
      <c r="J33" s="54" t="s">
        <v>458</v>
      </c>
      <c r="K33" s="54" t="s">
        <v>459</v>
      </c>
      <c r="L33" s="54" t="s">
        <v>460</v>
      </c>
      <c r="M33" s="52" t="s">
        <v>763</v>
      </c>
      <c r="N33" s="56" t="s">
        <v>925</v>
      </c>
      <c r="O33" s="60">
        <v>78</v>
      </c>
      <c r="P33" s="54" t="s">
        <v>931</v>
      </c>
      <c r="Q33" s="61" t="s">
        <v>386</v>
      </c>
      <c r="R33" s="58" t="s">
        <v>212</v>
      </c>
      <c r="S33" s="54" t="s">
        <v>932</v>
      </c>
      <c r="T33" s="60" t="s">
        <v>181</v>
      </c>
      <c r="U33" s="60" t="s">
        <v>182</v>
      </c>
      <c r="V33" s="60">
        <v>0</v>
      </c>
      <c r="W33" s="54" t="s">
        <v>933</v>
      </c>
      <c r="X33" s="273" t="s">
        <v>171</v>
      </c>
      <c r="Y33" s="52"/>
      <c r="Z33" s="61"/>
      <c r="AA33" s="61"/>
      <c r="AB33" s="61"/>
      <c r="AC33" s="61"/>
      <c r="AD33" s="61"/>
      <c r="AE33" s="61"/>
      <c r="AF33" s="61"/>
      <c r="AG33" s="61"/>
      <c r="AH33" s="60"/>
      <c r="AI33" s="60"/>
      <c r="AJ33" s="60"/>
      <c r="AK33" s="60"/>
      <c r="AL33" s="60"/>
      <c r="AM33" s="60"/>
      <c r="AN33" s="60"/>
      <c r="AO33" s="60"/>
      <c r="AP33" s="60"/>
      <c r="AQ33" s="60"/>
      <c r="AR33" s="62"/>
      <c r="AS33" s="60"/>
      <c r="AT33" s="247">
        <v>0</v>
      </c>
      <c r="AU33" s="248">
        <v>0</v>
      </c>
      <c r="AV33" s="249">
        <v>90</v>
      </c>
      <c r="AW33" s="249">
        <v>100</v>
      </c>
      <c r="AX33" s="249">
        <v>100</v>
      </c>
      <c r="AY33" s="249">
        <v>100</v>
      </c>
      <c r="AZ33" s="228"/>
      <c r="BA33" s="228"/>
      <c r="BB33" s="228"/>
      <c r="BC33" s="229"/>
      <c r="BD33" s="281">
        <v>0</v>
      </c>
      <c r="BE33" s="282"/>
      <c r="BF33" s="283"/>
      <c r="BG33" s="68">
        <f t="shared" si="71"/>
        <v>0</v>
      </c>
      <c r="BH33" s="69">
        <f t="shared" si="72"/>
        <v>0</v>
      </c>
      <c r="BI33" s="70" t="s">
        <v>174</v>
      </c>
      <c r="BJ33" s="71" t="s">
        <v>175</v>
      </c>
      <c r="BK33" s="231">
        <v>0</v>
      </c>
      <c r="BL33" s="75">
        <f t="shared" si="73"/>
        <v>0</v>
      </c>
      <c r="BM33" s="283"/>
      <c r="BN33" s="68">
        <f t="shared" si="74"/>
        <v>0</v>
      </c>
      <c r="BO33" s="69">
        <f t="shared" si="75"/>
        <v>0</v>
      </c>
      <c r="BP33" s="70" t="s">
        <v>174</v>
      </c>
      <c r="BQ33" s="71" t="s">
        <v>175</v>
      </c>
      <c r="BR33" s="231">
        <v>18.3</v>
      </c>
      <c r="BS33" s="284">
        <v>18.3</v>
      </c>
      <c r="BT33" s="285" t="s">
        <v>934</v>
      </c>
      <c r="BU33" s="68">
        <f t="shared" si="11"/>
        <v>0.20333333333333334</v>
      </c>
      <c r="BV33" s="69">
        <f>+IF(BW33="SI",IFERROR((IF(BW33="SI",BS33,0)/AV33),"REVISAR"),0)</f>
        <v>0.20333333333333334</v>
      </c>
      <c r="BW33" s="70" t="s">
        <v>186</v>
      </c>
      <c r="BX33" s="174" t="s">
        <v>917</v>
      </c>
      <c r="BY33" s="86">
        <f t="shared" si="77"/>
        <v>18.3</v>
      </c>
      <c r="BZ33" s="75">
        <f t="shared" si="78"/>
        <v>18.3</v>
      </c>
      <c r="CA33" s="228"/>
      <c r="CB33" s="68">
        <f t="shared" si="79"/>
        <v>0.20333333333333334</v>
      </c>
      <c r="CC33" s="69">
        <f>+IF(CD33="SI",IFERROR((IF(CD33="SI",BZ33,0)/AV33),"REVISAR"),0)</f>
        <v>0</v>
      </c>
      <c r="CD33" s="70" t="s">
        <v>174</v>
      </c>
      <c r="CE33" s="71" t="s">
        <v>175</v>
      </c>
      <c r="CF33" s="86">
        <f t="shared" si="81"/>
        <v>18.3</v>
      </c>
      <c r="CG33" s="75">
        <f t="shared" si="82"/>
        <v>0</v>
      </c>
      <c r="CH33" s="228"/>
      <c r="CI33" s="68">
        <f t="shared" si="83"/>
        <v>0.20333333333333334</v>
      </c>
      <c r="CJ33" s="69">
        <f t="shared" si="84"/>
        <v>0</v>
      </c>
      <c r="CK33" s="70" t="s">
        <v>174</v>
      </c>
      <c r="CL33" s="71" t="s">
        <v>175</v>
      </c>
      <c r="CM33" s="231">
        <v>59.2</v>
      </c>
      <c r="CN33" s="228"/>
      <c r="CO33" s="228"/>
      <c r="CP33" s="68">
        <f t="shared" si="85"/>
        <v>0.65777777777777779</v>
      </c>
      <c r="CQ33" s="69">
        <f t="shared" si="86"/>
        <v>0</v>
      </c>
      <c r="CR33" s="70" t="s">
        <v>174</v>
      </c>
      <c r="CS33" s="71" t="s">
        <v>175</v>
      </c>
      <c r="CT33" s="86">
        <f t="shared" si="87"/>
        <v>59.2</v>
      </c>
      <c r="CU33" s="75">
        <f t="shared" si="88"/>
        <v>0</v>
      </c>
      <c r="CV33" s="228"/>
      <c r="CW33" s="68">
        <f t="shared" si="89"/>
        <v>0.65777777777777779</v>
      </c>
      <c r="CX33" s="69">
        <f t="shared" si="90"/>
        <v>0</v>
      </c>
      <c r="CY33" s="70" t="s">
        <v>174</v>
      </c>
      <c r="CZ33" s="71" t="s">
        <v>175</v>
      </c>
      <c r="DA33" s="77">
        <f t="shared" si="91"/>
        <v>59.2</v>
      </c>
      <c r="DB33" s="75">
        <f t="shared" si="92"/>
        <v>0</v>
      </c>
      <c r="DC33" s="228"/>
      <c r="DD33" s="68">
        <f t="shared" si="93"/>
        <v>0.65777777777777779</v>
      </c>
      <c r="DE33" s="69">
        <f t="shared" si="94"/>
        <v>0</v>
      </c>
      <c r="DF33" s="70" t="s">
        <v>174</v>
      </c>
      <c r="DG33" s="71" t="s">
        <v>175</v>
      </c>
      <c r="DH33" s="240">
        <v>69.2</v>
      </c>
      <c r="DI33" s="228"/>
      <c r="DJ33" s="228"/>
      <c r="DK33" s="68">
        <f t="shared" si="95"/>
        <v>0.76888888888888896</v>
      </c>
      <c r="DL33" s="69">
        <f t="shared" si="96"/>
        <v>0</v>
      </c>
      <c r="DM33" s="70" t="s">
        <v>174</v>
      </c>
      <c r="DN33" s="71" t="s">
        <v>175</v>
      </c>
      <c r="DO33" s="77">
        <f t="shared" si="97"/>
        <v>69.2</v>
      </c>
      <c r="DP33" s="75">
        <f t="shared" si="98"/>
        <v>0</v>
      </c>
      <c r="DQ33" s="228"/>
      <c r="DR33" s="68">
        <f t="shared" si="99"/>
        <v>0.76888888888888896</v>
      </c>
      <c r="DS33" s="69">
        <f t="shared" si="100"/>
        <v>0</v>
      </c>
      <c r="DT33" s="70" t="s">
        <v>174</v>
      </c>
      <c r="DU33" s="71" t="s">
        <v>175</v>
      </c>
      <c r="DV33" s="77">
        <f t="shared" si="101"/>
        <v>69.2</v>
      </c>
      <c r="DW33" s="75">
        <f t="shared" si="102"/>
        <v>0</v>
      </c>
      <c r="DX33" s="228"/>
      <c r="DY33" s="68">
        <f t="shared" si="103"/>
        <v>0.76888888888888896</v>
      </c>
      <c r="DZ33" s="69">
        <f t="shared" si="104"/>
        <v>0</v>
      </c>
      <c r="EA33" s="70" t="s">
        <v>174</v>
      </c>
      <c r="EB33" s="71" t="s">
        <v>175</v>
      </c>
      <c r="EC33" s="77">
        <f t="shared" si="105"/>
        <v>90</v>
      </c>
      <c r="ED33" s="228"/>
      <c r="EE33" s="228"/>
      <c r="EF33" s="68">
        <f t="shared" si="106"/>
        <v>1</v>
      </c>
      <c r="EG33" s="69">
        <f t="shared" si="107"/>
        <v>0</v>
      </c>
      <c r="EH33" s="70" t="s">
        <v>174</v>
      </c>
      <c r="EI33" s="71" t="s">
        <v>175</v>
      </c>
      <c r="EJ33" s="78"/>
      <c r="EK33" s="78">
        <v>2024</v>
      </c>
      <c r="EL33" s="79" t="str">
        <f>+VLOOKUP(C33,[1]Listas_desplega!$AI$22:$AJ$44,2,0)</f>
        <v>SG</v>
      </c>
      <c r="EM33" s="79" t="str">
        <f>+VLOOKUP(I33,[1]Listas_desplega!$BY$2:$BZ$7,2,0)</f>
        <v>T_5</v>
      </c>
      <c r="EN33" s="79" t="str">
        <f>+VLOOKUP(J33,[1]Listas_desplega!$BY$10:$BZ$23,2,0)</f>
        <v>T_5_C_1</v>
      </c>
      <c r="EO33" s="79" t="str">
        <f>+VLOOKUP(K33,[1]Listas_desplega!$BY$27:$BZ$54,2,0)</f>
        <v>T_5_C_1_ET_1</v>
      </c>
      <c r="EP33" s="79" t="str">
        <f>+VLOOKUP(L33,[1]Listas_desplega!$BY$57:$BZ$105,2,0)</f>
        <v>T_5_C_1_ET_1_CPT_2</v>
      </c>
      <c r="EQ33" s="80" t="str">
        <f>+VLOOKUP(M33,[1]Listas_desplega!$J$2:$K$11,2,FALSE)</f>
        <v>Eje_E_9</v>
      </c>
      <c r="ER33" s="80"/>
    </row>
    <row r="34" spans="1:148" s="81" customFormat="1" x14ac:dyDescent="0.25">
      <c r="A34" s="51" t="str">
        <f t="shared" si="52"/>
        <v>79_TRANSVERSALES_2024</v>
      </c>
      <c r="B34" s="52" t="s">
        <v>756</v>
      </c>
      <c r="C34" s="53" t="s">
        <v>893</v>
      </c>
      <c r="D34" s="53" t="s">
        <v>923</v>
      </c>
      <c r="E34" s="54" t="s">
        <v>570</v>
      </c>
      <c r="F34" s="54" t="s">
        <v>812</v>
      </c>
      <c r="G34" s="54" t="s">
        <v>924</v>
      </c>
      <c r="H34" s="90" t="s">
        <v>175</v>
      </c>
      <c r="I34" s="54" t="s">
        <v>457</v>
      </c>
      <c r="J34" s="54" t="s">
        <v>458</v>
      </c>
      <c r="K34" s="54" t="s">
        <v>459</v>
      </c>
      <c r="L34" s="54" t="s">
        <v>460</v>
      </c>
      <c r="M34" s="52" t="s">
        <v>763</v>
      </c>
      <c r="N34" s="56" t="s">
        <v>925</v>
      </c>
      <c r="O34" s="60">
        <v>79</v>
      </c>
      <c r="P34" s="54" t="s">
        <v>935</v>
      </c>
      <c r="Q34" s="61" t="s">
        <v>386</v>
      </c>
      <c r="R34" s="61" t="s">
        <v>212</v>
      </c>
      <c r="S34" s="54" t="s">
        <v>936</v>
      </c>
      <c r="T34" s="60" t="s">
        <v>181</v>
      </c>
      <c r="U34" s="60" t="s">
        <v>182</v>
      </c>
      <c r="V34" s="60">
        <v>15</v>
      </c>
      <c r="W34" s="54" t="s">
        <v>937</v>
      </c>
      <c r="X34" s="273" t="s">
        <v>171</v>
      </c>
      <c r="Y34" s="52"/>
      <c r="Z34" s="61"/>
      <c r="AA34" s="61"/>
      <c r="AB34" s="61"/>
      <c r="AC34" s="61"/>
      <c r="AD34" s="61"/>
      <c r="AE34" s="61"/>
      <c r="AF34" s="61"/>
      <c r="AG34" s="61"/>
      <c r="AH34" s="60"/>
      <c r="AI34" s="60"/>
      <c r="AJ34" s="60"/>
      <c r="AK34" s="60"/>
      <c r="AL34" s="60"/>
      <c r="AM34" s="60"/>
      <c r="AN34" s="60"/>
      <c r="AO34" s="60"/>
      <c r="AP34" s="60"/>
      <c r="AQ34" s="60"/>
      <c r="AR34" s="62"/>
      <c r="AS34" s="60"/>
      <c r="AT34" s="247">
        <v>0</v>
      </c>
      <c r="AU34" s="248">
        <v>0</v>
      </c>
      <c r="AV34" s="249">
        <v>75</v>
      </c>
      <c r="AW34" s="249">
        <v>100</v>
      </c>
      <c r="AX34" s="249">
        <v>100</v>
      </c>
      <c r="AY34" s="249">
        <v>100</v>
      </c>
      <c r="AZ34" s="228"/>
      <c r="BA34" s="228"/>
      <c r="BB34" s="228"/>
      <c r="BC34" s="229"/>
      <c r="BD34" s="281">
        <v>0</v>
      </c>
      <c r="BE34" s="282"/>
      <c r="BF34" s="283"/>
      <c r="BG34" s="68">
        <f t="shared" si="71"/>
        <v>0</v>
      </c>
      <c r="BH34" s="69">
        <f t="shared" si="72"/>
        <v>0</v>
      </c>
      <c r="BI34" s="70" t="s">
        <v>174</v>
      </c>
      <c r="BJ34" s="71" t="s">
        <v>175</v>
      </c>
      <c r="BK34" s="231">
        <v>0</v>
      </c>
      <c r="BL34" s="75">
        <f t="shared" si="73"/>
        <v>0</v>
      </c>
      <c r="BM34" s="283"/>
      <c r="BN34" s="68">
        <f t="shared" si="74"/>
        <v>0</v>
      </c>
      <c r="BO34" s="69">
        <f t="shared" si="75"/>
        <v>0</v>
      </c>
      <c r="BP34" s="70" t="s">
        <v>174</v>
      </c>
      <c r="BQ34" s="71" t="s">
        <v>175</v>
      </c>
      <c r="BR34" s="231">
        <v>75</v>
      </c>
      <c r="BS34" s="286">
        <v>66.599999999999994</v>
      </c>
      <c r="BT34" s="285" t="s">
        <v>938</v>
      </c>
      <c r="BU34" s="68">
        <f t="shared" ref="BU34" si="108">IFERROR(BR34/AV34,0)</f>
        <v>1</v>
      </c>
      <c r="BV34" s="69">
        <f>+IF(BW34="SI",IFERROR((IF(BW34="SI",BS34,0)/AV34),"REVISAR"),0)</f>
        <v>0.8879999999999999</v>
      </c>
      <c r="BW34" s="70" t="s">
        <v>186</v>
      </c>
      <c r="BX34" s="174" t="s">
        <v>939</v>
      </c>
      <c r="BY34" s="86">
        <f t="shared" si="77"/>
        <v>75</v>
      </c>
      <c r="BZ34" s="75">
        <f t="shared" si="78"/>
        <v>75</v>
      </c>
      <c r="CA34" s="228"/>
      <c r="CB34" s="68">
        <f t="shared" si="79"/>
        <v>1</v>
      </c>
      <c r="CC34" s="69">
        <f t="shared" ref="CC34" si="109">+IF(CD34="SI",IFERROR((IF(CD34="SI",BZ34,0)/AV34),"REVISAR"),0)</f>
        <v>0</v>
      </c>
      <c r="CD34" s="70" t="s">
        <v>174</v>
      </c>
      <c r="CE34" s="71" t="s">
        <v>175</v>
      </c>
      <c r="CF34" s="86">
        <f t="shared" si="81"/>
        <v>75</v>
      </c>
      <c r="CG34" s="75">
        <f t="shared" si="82"/>
        <v>0</v>
      </c>
      <c r="CH34" s="228"/>
      <c r="CI34" s="68">
        <f t="shared" si="83"/>
        <v>1</v>
      </c>
      <c r="CJ34" s="69">
        <f t="shared" si="84"/>
        <v>0</v>
      </c>
      <c r="CK34" s="70" t="s">
        <v>174</v>
      </c>
      <c r="CL34" s="71" t="s">
        <v>175</v>
      </c>
      <c r="CM34" s="231">
        <v>75</v>
      </c>
      <c r="CN34" s="228"/>
      <c r="CO34" s="228"/>
      <c r="CP34" s="68">
        <f t="shared" si="85"/>
        <v>1</v>
      </c>
      <c r="CQ34" s="69">
        <f t="shared" si="86"/>
        <v>0</v>
      </c>
      <c r="CR34" s="70" t="s">
        <v>174</v>
      </c>
      <c r="CS34" s="71" t="s">
        <v>175</v>
      </c>
      <c r="CT34" s="86">
        <f t="shared" si="87"/>
        <v>75</v>
      </c>
      <c r="CU34" s="75">
        <f t="shared" si="88"/>
        <v>0</v>
      </c>
      <c r="CV34" s="228"/>
      <c r="CW34" s="68">
        <f t="shared" si="89"/>
        <v>1</v>
      </c>
      <c r="CX34" s="69">
        <f t="shared" si="90"/>
        <v>0</v>
      </c>
      <c r="CY34" s="70" t="s">
        <v>174</v>
      </c>
      <c r="CZ34" s="71" t="s">
        <v>175</v>
      </c>
      <c r="DA34" s="77">
        <f t="shared" si="91"/>
        <v>75</v>
      </c>
      <c r="DB34" s="75">
        <f t="shared" si="92"/>
        <v>0</v>
      </c>
      <c r="DC34" s="228"/>
      <c r="DD34" s="68">
        <f t="shared" si="93"/>
        <v>1</v>
      </c>
      <c r="DE34" s="69">
        <f t="shared" si="94"/>
        <v>0</v>
      </c>
      <c r="DF34" s="70" t="s">
        <v>174</v>
      </c>
      <c r="DG34" s="71" t="s">
        <v>175</v>
      </c>
      <c r="DH34" s="240">
        <v>75</v>
      </c>
      <c r="DI34" s="228"/>
      <c r="DJ34" s="228"/>
      <c r="DK34" s="68">
        <f t="shared" si="95"/>
        <v>1</v>
      </c>
      <c r="DL34" s="69">
        <f t="shared" si="96"/>
        <v>0</v>
      </c>
      <c r="DM34" s="70" t="s">
        <v>174</v>
      </c>
      <c r="DN34" s="71" t="s">
        <v>175</v>
      </c>
      <c r="DO34" s="77">
        <f t="shared" si="97"/>
        <v>75</v>
      </c>
      <c r="DP34" s="75">
        <f t="shared" si="98"/>
        <v>0</v>
      </c>
      <c r="DQ34" s="228"/>
      <c r="DR34" s="68">
        <f t="shared" si="99"/>
        <v>1</v>
      </c>
      <c r="DS34" s="69">
        <f t="shared" si="100"/>
        <v>0</v>
      </c>
      <c r="DT34" s="70" t="s">
        <v>174</v>
      </c>
      <c r="DU34" s="71" t="s">
        <v>175</v>
      </c>
      <c r="DV34" s="77">
        <f t="shared" si="101"/>
        <v>75</v>
      </c>
      <c r="DW34" s="75">
        <f t="shared" si="102"/>
        <v>0</v>
      </c>
      <c r="DX34" s="228"/>
      <c r="DY34" s="68">
        <f t="shared" si="103"/>
        <v>1</v>
      </c>
      <c r="DZ34" s="69">
        <f t="shared" si="104"/>
        <v>0</v>
      </c>
      <c r="EA34" s="70" t="s">
        <v>174</v>
      </c>
      <c r="EB34" s="71" t="s">
        <v>175</v>
      </c>
      <c r="EC34" s="77">
        <f t="shared" si="105"/>
        <v>75</v>
      </c>
      <c r="ED34" s="228"/>
      <c r="EE34" s="228"/>
      <c r="EF34" s="68">
        <f t="shared" si="106"/>
        <v>1</v>
      </c>
      <c r="EG34" s="69">
        <f t="shared" si="107"/>
        <v>0</v>
      </c>
      <c r="EH34" s="70" t="s">
        <v>174</v>
      </c>
      <c r="EI34" s="71" t="s">
        <v>175</v>
      </c>
      <c r="EJ34" s="78"/>
      <c r="EK34" s="78">
        <v>2024</v>
      </c>
      <c r="EL34" s="79" t="str">
        <f>+VLOOKUP(C34,[1]Listas_desplega!$AI$22:$AJ$44,2,0)</f>
        <v>SG</v>
      </c>
      <c r="EM34" s="79" t="str">
        <f>+VLOOKUP(I34,[1]Listas_desplega!$BY$2:$BZ$7,2,0)</f>
        <v>T_5</v>
      </c>
      <c r="EN34" s="79" t="str">
        <f>+VLOOKUP(J34,[1]Listas_desplega!$BY$10:$BZ$23,2,0)</f>
        <v>T_5_C_1</v>
      </c>
      <c r="EO34" s="79" t="str">
        <f>+VLOOKUP(K34,[1]Listas_desplega!$BY$27:$BZ$54,2,0)</f>
        <v>T_5_C_1_ET_1</v>
      </c>
      <c r="EP34" s="79" t="str">
        <f>+VLOOKUP(L34,[1]Listas_desplega!$BY$57:$BZ$105,2,0)</f>
        <v>T_5_C_1_ET_1_CPT_2</v>
      </c>
      <c r="EQ34" s="80" t="str">
        <f>+VLOOKUP(M34,[1]Listas_desplega!$J$2:$K$11,2,FALSE)</f>
        <v>Eje_E_9</v>
      </c>
      <c r="ER34" s="80"/>
    </row>
    <row r="35" spans="1:148" s="81" customFormat="1" x14ac:dyDescent="0.25">
      <c r="A35" s="51" t="str">
        <f t="shared" si="52"/>
        <v>85_TRANSVERSALES_2024</v>
      </c>
      <c r="B35" s="52" t="s">
        <v>756</v>
      </c>
      <c r="C35" s="53" t="s">
        <v>893</v>
      </c>
      <c r="D35" s="53" t="s">
        <v>973</v>
      </c>
      <c r="E35" s="54" t="s">
        <v>570</v>
      </c>
      <c r="F35" s="54" t="s">
        <v>812</v>
      </c>
      <c r="G35" s="54" t="s">
        <v>974</v>
      </c>
      <c r="H35" s="90" t="s">
        <v>175</v>
      </c>
      <c r="I35" s="54" t="s">
        <v>457</v>
      </c>
      <c r="J35" s="54" t="s">
        <v>458</v>
      </c>
      <c r="K35" s="54" t="s">
        <v>459</v>
      </c>
      <c r="L35" s="54" t="s">
        <v>800</v>
      </c>
      <c r="M35" s="52" t="s">
        <v>763</v>
      </c>
      <c r="N35" s="56" t="s">
        <v>974</v>
      </c>
      <c r="O35" s="60">
        <v>85</v>
      </c>
      <c r="P35" s="54" t="s">
        <v>975</v>
      </c>
      <c r="Q35" s="61" t="s">
        <v>165</v>
      </c>
      <c r="R35" s="57" t="s">
        <v>496</v>
      </c>
      <c r="S35" s="54" t="s">
        <v>976</v>
      </c>
      <c r="T35" s="60" t="s">
        <v>181</v>
      </c>
      <c r="U35" s="60" t="s">
        <v>169</v>
      </c>
      <c r="V35" s="60">
        <v>0</v>
      </c>
      <c r="W35" s="54" t="s">
        <v>977</v>
      </c>
      <c r="X35" s="60" t="s">
        <v>171</v>
      </c>
      <c r="Y35" s="52"/>
      <c r="Z35" s="61"/>
      <c r="AA35" s="61"/>
      <c r="AB35" s="61"/>
      <c r="AC35" s="61"/>
      <c r="AD35" s="61"/>
      <c r="AE35" s="61"/>
      <c r="AF35" s="61"/>
      <c r="AG35" s="61"/>
      <c r="AH35" s="60"/>
      <c r="AI35" s="60"/>
      <c r="AJ35" s="60"/>
      <c r="AK35" s="60"/>
      <c r="AL35" s="60"/>
      <c r="AM35" s="60"/>
      <c r="AN35" s="60"/>
      <c r="AO35" s="60"/>
      <c r="AP35" s="60"/>
      <c r="AQ35" s="60"/>
      <c r="AR35" s="62"/>
      <c r="AS35" s="60"/>
      <c r="AT35" s="194">
        <v>100</v>
      </c>
      <c r="AU35" s="182">
        <v>100</v>
      </c>
      <c r="AV35" s="194">
        <v>100</v>
      </c>
      <c r="AW35" s="194">
        <v>100</v>
      </c>
      <c r="AX35" s="194">
        <v>100</v>
      </c>
      <c r="AY35" s="182">
        <v>100</v>
      </c>
      <c r="AZ35" s="194"/>
      <c r="BA35" s="194"/>
      <c r="BB35" s="194"/>
      <c r="BC35" s="252"/>
      <c r="BD35" s="76">
        <v>0</v>
      </c>
      <c r="BE35" s="164"/>
      <c r="BF35" s="71"/>
      <c r="BG35" s="68">
        <f t="shared" ref="BG35:BG37" si="110">IFERROR(BD35/AV35,0)</f>
        <v>0</v>
      </c>
      <c r="BH35" s="69">
        <f t="shared" ref="BH35:BH37" si="111">+IF(BI35="SI",IFERROR((IF(BI35="SI",BE35,0)/AV35),"REVISAR"),0)</f>
        <v>0</v>
      </c>
      <c r="BI35" s="70" t="s">
        <v>186</v>
      </c>
      <c r="BJ35" s="174" t="s">
        <v>818</v>
      </c>
      <c r="BK35" s="86">
        <v>0</v>
      </c>
      <c r="BL35" s="75">
        <f t="shared" ref="BL35:BL37" si="112">IF(BI35="SI",BE35,0)</f>
        <v>0</v>
      </c>
      <c r="BM35" s="71"/>
      <c r="BN35" s="68">
        <f t="shared" ref="BN35:BN37" si="113">+IFERROR(BK35/AV35,0)</f>
        <v>0</v>
      </c>
      <c r="BO35" s="69">
        <f t="shared" ref="BO35:BO37" si="114">+IF(BP35="SI",IFERROR((IF(BP35="SI",BL35,0)/AV35),"REVISAR"),0)</f>
        <v>0</v>
      </c>
      <c r="BP35" s="70" t="s">
        <v>186</v>
      </c>
      <c r="BQ35" s="174" t="s">
        <v>769</v>
      </c>
      <c r="BR35" s="86">
        <v>0</v>
      </c>
      <c r="BS35" s="75">
        <f t="shared" ref="BS35:BS37" si="115">IF(BP35="SI",BL35,0)</f>
        <v>0</v>
      </c>
      <c r="BT35" s="71"/>
      <c r="BU35" s="68">
        <f t="shared" ref="BU35:BU37" si="116">IFERROR(BR35/AV35,0)</f>
        <v>0</v>
      </c>
      <c r="BV35" s="69">
        <f t="shared" ref="BV35:BV37" si="117">+IF(BW35="SI",IFERROR((IF(BW35="SI",BS35,0)/AV35),"REVISAR"),0)</f>
        <v>0</v>
      </c>
      <c r="BW35" s="287" t="s">
        <v>186</v>
      </c>
      <c r="BX35" s="174" t="s">
        <v>978</v>
      </c>
      <c r="BY35" s="86">
        <v>0</v>
      </c>
      <c r="BZ35" s="75">
        <f t="shared" ref="BZ35:BZ37" si="118">IF(BW35="SI",BS35,0)</f>
        <v>0</v>
      </c>
      <c r="CA35" s="71"/>
      <c r="CB35" s="68">
        <f t="shared" ref="CB35:CB37" si="119">IFERROR(BY35/$AV35,0)</f>
        <v>0</v>
      </c>
      <c r="CC35" s="69">
        <f t="shared" ref="CC35:CC37" si="120">+IF(CD35="SI",IFERROR((IF(CD35="SI",BZ35,0)/AV35),"REVISAR"),0)</f>
        <v>0</v>
      </c>
      <c r="CD35" s="70" t="s">
        <v>174</v>
      </c>
      <c r="CE35" s="71" t="s">
        <v>175</v>
      </c>
      <c r="CF35" s="76">
        <v>0</v>
      </c>
      <c r="CG35" s="75">
        <f t="shared" ref="CG35:CG37" si="121">IF(CD35="SI",BZ35,0)</f>
        <v>0</v>
      </c>
      <c r="CH35" s="71"/>
      <c r="CI35" s="68">
        <f t="shared" ref="CI35:CI37" si="122">IFERROR(CF35/$AV35,0)</f>
        <v>0</v>
      </c>
      <c r="CJ35" s="69">
        <f t="shared" ref="CJ35:CJ37" si="123">+IF(CK35="SI",IFERROR((IF(CK35="SI",CG35,0)/AV35),"REVISAR"),0)</f>
        <v>0</v>
      </c>
      <c r="CK35" s="70" t="s">
        <v>174</v>
      </c>
      <c r="CL35" s="71" t="s">
        <v>175</v>
      </c>
      <c r="CM35" s="77">
        <v>50</v>
      </c>
      <c r="CN35" s="71"/>
      <c r="CO35" s="71"/>
      <c r="CP35" s="68">
        <f t="shared" ref="CP35:CP37" si="124">IFERROR(CM35/$AV35,0)</f>
        <v>0.5</v>
      </c>
      <c r="CQ35" s="69">
        <f t="shared" ref="CQ35:CQ37" si="125">+IF(CR35="SI",IFERROR((IF(CR35="SI",CN35,0)/AV35),"REVISAR"),0)</f>
        <v>0</v>
      </c>
      <c r="CR35" s="70" t="s">
        <v>174</v>
      </c>
      <c r="CS35" s="71" t="s">
        <v>175</v>
      </c>
      <c r="CT35" s="292">
        <f>+CM35</f>
        <v>50</v>
      </c>
      <c r="CU35" s="75">
        <f t="shared" ref="CU35:CU37" si="126">IF(CR35="SI",CN35,0)</f>
        <v>0</v>
      </c>
      <c r="CV35" s="71"/>
      <c r="CW35" s="68">
        <f t="shared" ref="CW35:CW37" si="127">IFERROR(CT35/$AV35,0)</f>
        <v>0.5</v>
      </c>
      <c r="CX35" s="69">
        <f t="shared" ref="CX35:CX37" si="128">+IF(CY35="SI",IFERROR((IF(CY35="SI",CU35,0)/AV35),"REVISAR"),0)</f>
        <v>0</v>
      </c>
      <c r="CY35" s="70" t="s">
        <v>174</v>
      </c>
      <c r="CZ35" s="71" t="s">
        <v>175</v>
      </c>
      <c r="DA35" s="292">
        <f>+CT35</f>
        <v>50</v>
      </c>
      <c r="DB35" s="75">
        <f t="shared" ref="DB35:DB37" si="129">IF(CY35="SI",CU35,0)</f>
        <v>0</v>
      </c>
      <c r="DC35" s="71"/>
      <c r="DD35" s="68">
        <f t="shared" ref="DD35:DD37" si="130">IFERROR(DA35/$AV35,0)</f>
        <v>0.5</v>
      </c>
      <c r="DE35" s="69">
        <f t="shared" ref="DE35:DE37" si="131">+IF(DF35="SI",IFERROR((IF(DF35="SI",DB35,0)/AV35),"REVISAR"),0)</f>
        <v>0</v>
      </c>
      <c r="DF35" s="70" t="s">
        <v>174</v>
      </c>
      <c r="DG35" s="71" t="s">
        <v>175</v>
      </c>
      <c r="DH35" s="292">
        <f>+DA35</f>
        <v>50</v>
      </c>
      <c r="DI35" s="75">
        <f t="shared" ref="DI35:DI37" si="132">IF(DF35="SI",DB35,0)</f>
        <v>0</v>
      </c>
      <c r="DJ35" s="71"/>
      <c r="DK35" s="68">
        <f t="shared" ref="DK35:DK37" si="133">IFERROR(DH35/$AV35,0)</f>
        <v>0.5</v>
      </c>
      <c r="DL35" s="69">
        <f t="shared" ref="DL35:DL37" si="134">+IF(DM35="SI",IFERROR((IF(DM35="SI",DI35,0)/AV35),"REVISAR"),0)</f>
        <v>0</v>
      </c>
      <c r="DM35" s="70" t="s">
        <v>174</v>
      </c>
      <c r="DN35" s="71" t="s">
        <v>175</v>
      </c>
      <c r="DO35" s="292">
        <f>+DH35</f>
        <v>50</v>
      </c>
      <c r="DP35" s="75">
        <f t="shared" ref="DP35:DP37" si="135">IF(DM35="SI",DI35,0)</f>
        <v>0</v>
      </c>
      <c r="DQ35" s="71"/>
      <c r="DR35" s="68">
        <f t="shared" ref="DR35:DR37" si="136">IFERROR(DO35/$AV35,0)</f>
        <v>0.5</v>
      </c>
      <c r="DS35" s="69">
        <f t="shared" ref="DS35:DS37" si="137">+IF(DT35="SI",IFERROR((IF(DT35="SI",DP35,0)/AV35),"REVISAR"),0)</f>
        <v>0</v>
      </c>
      <c r="DT35" s="70" t="s">
        <v>174</v>
      </c>
      <c r="DU35" s="71" t="s">
        <v>175</v>
      </c>
      <c r="DV35" s="292">
        <f>+DO35</f>
        <v>50</v>
      </c>
      <c r="DW35" s="75">
        <f t="shared" ref="DW35:DW37" si="138">IF(DT35="SI",DP35,0)</f>
        <v>0</v>
      </c>
      <c r="DX35" s="71"/>
      <c r="DY35" s="68">
        <f t="shared" ref="DY35:DY37" si="139">IFERROR(DV35/$AV35,0)</f>
        <v>0.5</v>
      </c>
      <c r="DZ35" s="69">
        <f t="shared" ref="DZ35:DZ37" si="140">+IF(EA35="SI",IFERROR((IF(EA35="SI",DW35,0)/AV35),"REVISAR"),0)</f>
        <v>0</v>
      </c>
      <c r="EA35" s="70" t="s">
        <v>174</v>
      </c>
      <c r="EB35" s="71" t="s">
        <v>175</v>
      </c>
      <c r="EC35" s="292">
        <f>+AV35</f>
        <v>100</v>
      </c>
      <c r="ED35" s="71"/>
      <c r="EE35" s="71"/>
      <c r="EF35" s="68">
        <f t="shared" ref="EF35:EF37" si="141">IFERROR(EC35/$AV35,0)</f>
        <v>1</v>
      </c>
      <c r="EG35" s="69">
        <f t="shared" ref="EG35:EG37" si="142">+IF(EH35="SI",IFERROR((IF(EH35="SI",ED35,0)/AV35),"REVISAR"),0)</f>
        <v>0</v>
      </c>
      <c r="EH35" s="70" t="s">
        <v>174</v>
      </c>
      <c r="EI35" s="71" t="s">
        <v>175</v>
      </c>
      <c r="EJ35" s="80"/>
      <c r="EK35" s="78">
        <v>2024</v>
      </c>
      <c r="EL35" s="79" t="str">
        <f>+VLOOKUP(C35,[1]Listas_desplega!$AI$22:$AJ$44,2,0)</f>
        <v>SG</v>
      </c>
      <c r="EM35" s="79" t="str">
        <f>+VLOOKUP(I35,[1]Listas_desplega!$BY$2:$BZ$7,2,0)</f>
        <v>T_5</v>
      </c>
      <c r="EN35" s="79" t="str">
        <f>+VLOOKUP(J35,[1]Listas_desplega!$BY$10:$BZ$23,2,0)</f>
        <v>T_5_C_1</v>
      </c>
      <c r="EO35" s="79" t="str">
        <f>+VLOOKUP(K35,[1]Listas_desplega!$BY$27:$BZ$54,2,0)</f>
        <v>T_5_C_1_ET_1</v>
      </c>
      <c r="EP35" s="79" t="str">
        <f>+VLOOKUP(L35,[1]Listas_desplega!$BY$57:$BZ$105,2,0)</f>
        <v>T_5_C_1_ET_1_CPT_3</v>
      </c>
      <c r="EQ35" s="80" t="str">
        <f>+VLOOKUP(M35,[1]Listas_desplega!$J$2:$K$11,2,FALSE)</f>
        <v>Eje_E_9</v>
      </c>
      <c r="ER35" s="80"/>
    </row>
    <row r="36" spans="1:148" s="81" customFormat="1" x14ac:dyDescent="0.25">
      <c r="A36" s="51" t="str">
        <f t="shared" si="52"/>
        <v>86_TRANSVERSALES_2024</v>
      </c>
      <c r="B36" s="52" t="s">
        <v>756</v>
      </c>
      <c r="C36" s="53" t="s">
        <v>893</v>
      </c>
      <c r="D36" s="53" t="s">
        <v>973</v>
      </c>
      <c r="E36" s="54" t="s">
        <v>570</v>
      </c>
      <c r="F36" s="54" t="s">
        <v>812</v>
      </c>
      <c r="G36" s="54" t="s">
        <v>974</v>
      </c>
      <c r="H36" s="90" t="s">
        <v>175</v>
      </c>
      <c r="I36" s="54" t="s">
        <v>457</v>
      </c>
      <c r="J36" s="54" t="s">
        <v>458</v>
      </c>
      <c r="K36" s="54" t="s">
        <v>459</v>
      </c>
      <c r="L36" s="54" t="s">
        <v>800</v>
      </c>
      <c r="M36" s="52" t="s">
        <v>763</v>
      </c>
      <c r="N36" s="56" t="s">
        <v>974</v>
      </c>
      <c r="O36" s="60">
        <v>86</v>
      </c>
      <c r="P36" s="293" t="s">
        <v>979</v>
      </c>
      <c r="Q36" s="61" t="s">
        <v>165</v>
      </c>
      <c r="R36" s="57" t="s">
        <v>496</v>
      </c>
      <c r="S36" s="293" t="s">
        <v>980</v>
      </c>
      <c r="T36" s="60" t="s">
        <v>181</v>
      </c>
      <c r="U36" s="60" t="s">
        <v>169</v>
      </c>
      <c r="V36" s="294">
        <v>0</v>
      </c>
      <c r="W36" s="293" t="s">
        <v>981</v>
      </c>
      <c r="X36" s="60" t="s">
        <v>171</v>
      </c>
      <c r="Y36" s="52"/>
      <c r="Z36" s="61"/>
      <c r="AA36" s="61"/>
      <c r="AB36" s="61"/>
      <c r="AC36" s="61"/>
      <c r="AD36" s="61"/>
      <c r="AE36" s="61"/>
      <c r="AF36" s="61"/>
      <c r="AG36" s="61"/>
      <c r="AH36" s="60"/>
      <c r="AI36" s="60"/>
      <c r="AJ36" s="60"/>
      <c r="AK36" s="60"/>
      <c r="AL36" s="60"/>
      <c r="AM36" s="60"/>
      <c r="AN36" s="60"/>
      <c r="AO36" s="60"/>
      <c r="AP36" s="60"/>
      <c r="AQ36" s="60"/>
      <c r="AR36" s="62"/>
      <c r="AS36" s="60"/>
      <c r="AT36" s="176">
        <v>100</v>
      </c>
      <c r="AU36" s="295">
        <v>100</v>
      </c>
      <c r="AV36" s="296">
        <v>100</v>
      </c>
      <c r="AW36" s="296">
        <v>100</v>
      </c>
      <c r="AX36" s="296">
        <v>100</v>
      </c>
      <c r="AY36" s="295">
        <v>100</v>
      </c>
      <c r="AZ36" s="296"/>
      <c r="BA36" s="296"/>
      <c r="BB36" s="296"/>
      <c r="BC36" s="297"/>
      <c r="BD36" s="76">
        <v>0</v>
      </c>
      <c r="BE36" s="164"/>
      <c r="BF36" s="71"/>
      <c r="BG36" s="68">
        <f t="shared" si="110"/>
        <v>0</v>
      </c>
      <c r="BH36" s="69">
        <f t="shared" si="111"/>
        <v>0</v>
      </c>
      <c r="BI36" s="70" t="s">
        <v>186</v>
      </c>
      <c r="BJ36" s="174" t="s">
        <v>818</v>
      </c>
      <c r="BK36" s="86">
        <v>0</v>
      </c>
      <c r="BL36" s="75">
        <f t="shared" si="112"/>
        <v>0</v>
      </c>
      <c r="BM36" s="71"/>
      <c r="BN36" s="68">
        <f t="shared" si="113"/>
        <v>0</v>
      </c>
      <c r="BO36" s="69">
        <f t="shared" si="114"/>
        <v>0</v>
      </c>
      <c r="BP36" s="70" t="s">
        <v>186</v>
      </c>
      <c r="BQ36" s="174" t="s">
        <v>769</v>
      </c>
      <c r="BR36" s="86">
        <v>0</v>
      </c>
      <c r="BS36" s="75">
        <f t="shared" si="115"/>
        <v>0</v>
      </c>
      <c r="BT36" s="71"/>
      <c r="BU36" s="68">
        <f t="shared" si="116"/>
        <v>0</v>
      </c>
      <c r="BV36" s="69">
        <f t="shared" si="117"/>
        <v>0</v>
      </c>
      <c r="BW36" s="287" t="s">
        <v>186</v>
      </c>
      <c r="BX36" s="174" t="s">
        <v>978</v>
      </c>
      <c r="BY36" s="86">
        <v>0</v>
      </c>
      <c r="BZ36" s="75">
        <f t="shared" si="118"/>
        <v>0</v>
      </c>
      <c r="CA36" s="71"/>
      <c r="CB36" s="68">
        <f t="shared" si="119"/>
        <v>0</v>
      </c>
      <c r="CC36" s="69">
        <f t="shared" si="120"/>
        <v>0</v>
      </c>
      <c r="CD36" s="70" t="s">
        <v>174</v>
      </c>
      <c r="CE36" s="71" t="s">
        <v>175</v>
      </c>
      <c r="CF36" s="76">
        <v>0</v>
      </c>
      <c r="CG36" s="75">
        <f t="shared" si="121"/>
        <v>0</v>
      </c>
      <c r="CH36" s="71"/>
      <c r="CI36" s="68">
        <f t="shared" si="122"/>
        <v>0</v>
      </c>
      <c r="CJ36" s="69">
        <f t="shared" si="123"/>
        <v>0</v>
      </c>
      <c r="CK36" s="70" t="s">
        <v>174</v>
      </c>
      <c r="CL36" s="71" t="s">
        <v>175</v>
      </c>
      <c r="CM36" s="77">
        <v>50</v>
      </c>
      <c r="CN36" s="71"/>
      <c r="CO36" s="71"/>
      <c r="CP36" s="68">
        <f t="shared" si="124"/>
        <v>0.5</v>
      </c>
      <c r="CQ36" s="69">
        <f t="shared" si="125"/>
        <v>0</v>
      </c>
      <c r="CR36" s="70" t="s">
        <v>174</v>
      </c>
      <c r="CS36" s="71" t="s">
        <v>175</v>
      </c>
      <c r="CT36" s="292">
        <f>+CM36</f>
        <v>50</v>
      </c>
      <c r="CU36" s="75">
        <f t="shared" si="126"/>
        <v>0</v>
      </c>
      <c r="CV36" s="71"/>
      <c r="CW36" s="68">
        <f t="shared" si="127"/>
        <v>0.5</v>
      </c>
      <c r="CX36" s="69">
        <f t="shared" si="128"/>
        <v>0</v>
      </c>
      <c r="CY36" s="70" t="s">
        <v>174</v>
      </c>
      <c r="CZ36" s="71" t="s">
        <v>175</v>
      </c>
      <c r="DA36" s="292">
        <f>+CT36</f>
        <v>50</v>
      </c>
      <c r="DB36" s="75">
        <f t="shared" si="129"/>
        <v>0</v>
      </c>
      <c r="DC36" s="71"/>
      <c r="DD36" s="68">
        <f t="shared" si="130"/>
        <v>0.5</v>
      </c>
      <c r="DE36" s="69">
        <f t="shared" si="131"/>
        <v>0</v>
      </c>
      <c r="DF36" s="70" t="s">
        <v>174</v>
      </c>
      <c r="DG36" s="71" t="s">
        <v>175</v>
      </c>
      <c r="DH36" s="292">
        <f>+DA36</f>
        <v>50</v>
      </c>
      <c r="DI36" s="75">
        <f t="shared" si="132"/>
        <v>0</v>
      </c>
      <c r="DJ36" s="71"/>
      <c r="DK36" s="68">
        <f t="shared" si="133"/>
        <v>0.5</v>
      </c>
      <c r="DL36" s="69">
        <f t="shared" si="134"/>
        <v>0</v>
      </c>
      <c r="DM36" s="70" t="s">
        <v>174</v>
      </c>
      <c r="DN36" s="71" t="s">
        <v>175</v>
      </c>
      <c r="DO36" s="292">
        <f>+DH36</f>
        <v>50</v>
      </c>
      <c r="DP36" s="75">
        <f t="shared" si="135"/>
        <v>0</v>
      </c>
      <c r="DQ36" s="71"/>
      <c r="DR36" s="68">
        <f t="shared" si="136"/>
        <v>0.5</v>
      </c>
      <c r="DS36" s="69">
        <f t="shared" si="137"/>
        <v>0</v>
      </c>
      <c r="DT36" s="70" t="s">
        <v>174</v>
      </c>
      <c r="DU36" s="71" t="s">
        <v>175</v>
      </c>
      <c r="DV36" s="292">
        <f>+DO36</f>
        <v>50</v>
      </c>
      <c r="DW36" s="75">
        <f t="shared" si="138"/>
        <v>0</v>
      </c>
      <c r="DX36" s="71"/>
      <c r="DY36" s="68">
        <f t="shared" si="139"/>
        <v>0.5</v>
      </c>
      <c r="DZ36" s="69">
        <f t="shared" si="140"/>
        <v>0</v>
      </c>
      <c r="EA36" s="70" t="s">
        <v>174</v>
      </c>
      <c r="EB36" s="71" t="s">
        <v>175</v>
      </c>
      <c r="EC36" s="292">
        <f>+AV36</f>
        <v>100</v>
      </c>
      <c r="ED36" s="71"/>
      <c r="EE36" s="71"/>
      <c r="EF36" s="68">
        <f t="shared" si="141"/>
        <v>1</v>
      </c>
      <c r="EG36" s="69">
        <f t="shared" si="142"/>
        <v>0</v>
      </c>
      <c r="EH36" s="70" t="s">
        <v>174</v>
      </c>
      <c r="EI36" s="71" t="s">
        <v>175</v>
      </c>
      <c r="EJ36" s="80"/>
      <c r="EK36" s="78">
        <v>2024</v>
      </c>
      <c r="EL36" s="79" t="str">
        <f>+VLOOKUP(C36,[1]Listas_desplega!$AI$22:$AJ$44,2,0)</f>
        <v>SG</v>
      </c>
      <c r="EM36" s="79" t="str">
        <f>+VLOOKUP(I36,[1]Listas_desplega!$BY$2:$BZ$7,2,0)</f>
        <v>T_5</v>
      </c>
      <c r="EN36" s="79" t="str">
        <f>+VLOOKUP(J36,[1]Listas_desplega!$BY$10:$BZ$23,2,0)</f>
        <v>T_5_C_1</v>
      </c>
      <c r="EO36" s="79" t="str">
        <f>+VLOOKUP(K36,[1]Listas_desplega!$BY$27:$BZ$54,2,0)</f>
        <v>T_5_C_1_ET_1</v>
      </c>
      <c r="EP36" s="79" t="str">
        <f>+VLOOKUP(L36,[1]Listas_desplega!$BY$57:$BZ$105,2,0)</f>
        <v>T_5_C_1_ET_1_CPT_3</v>
      </c>
      <c r="EQ36" s="80" t="str">
        <f>+VLOOKUP(M36,[1]Listas_desplega!$J$2:$K$11,2,FALSE)</f>
        <v>Eje_E_9</v>
      </c>
      <c r="ER36" s="80"/>
    </row>
    <row r="37" spans="1:148" s="81" customFormat="1" x14ac:dyDescent="0.25">
      <c r="A37" s="51" t="str">
        <f t="shared" si="52"/>
        <v>87_TRANSVERSALES_2024</v>
      </c>
      <c r="B37" s="298" t="s">
        <v>756</v>
      </c>
      <c r="C37" s="299" t="s">
        <v>893</v>
      </c>
      <c r="D37" s="299" t="s">
        <v>973</v>
      </c>
      <c r="E37" s="300" t="s">
        <v>570</v>
      </c>
      <c r="F37" s="300" t="s">
        <v>812</v>
      </c>
      <c r="G37" s="300" t="s">
        <v>974</v>
      </c>
      <c r="H37" s="301" t="s">
        <v>175</v>
      </c>
      <c r="I37" s="300" t="s">
        <v>457</v>
      </c>
      <c r="J37" s="300" t="s">
        <v>458</v>
      </c>
      <c r="K37" s="300" t="s">
        <v>459</v>
      </c>
      <c r="L37" s="300" t="s">
        <v>800</v>
      </c>
      <c r="M37" s="298" t="s">
        <v>763</v>
      </c>
      <c r="N37" s="302" t="s">
        <v>974</v>
      </c>
      <c r="O37" s="303">
        <v>87</v>
      </c>
      <c r="P37" s="304" t="s">
        <v>982</v>
      </c>
      <c r="Q37" s="305" t="s">
        <v>165</v>
      </c>
      <c r="R37" s="306" t="s">
        <v>496</v>
      </c>
      <c r="S37" s="304" t="s">
        <v>983</v>
      </c>
      <c r="T37" s="303" t="s">
        <v>181</v>
      </c>
      <c r="U37" s="303" t="s">
        <v>169</v>
      </c>
      <c r="V37" s="307">
        <v>0</v>
      </c>
      <c r="W37" s="304" t="s">
        <v>984</v>
      </c>
      <c r="X37" s="303" t="s">
        <v>171</v>
      </c>
      <c r="Y37" s="298"/>
      <c r="Z37" s="305"/>
      <c r="AA37" s="305"/>
      <c r="AB37" s="305"/>
      <c r="AC37" s="305"/>
      <c r="AD37" s="305"/>
      <c r="AE37" s="305"/>
      <c r="AF37" s="305"/>
      <c r="AG37" s="305"/>
      <c r="AH37" s="303"/>
      <c r="AI37" s="303"/>
      <c r="AJ37" s="303"/>
      <c r="AK37" s="303"/>
      <c r="AL37" s="303"/>
      <c r="AM37" s="303"/>
      <c r="AN37" s="303"/>
      <c r="AO37" s="303"/>
      <c r="AP37" s="303"/>
      <c r="AQ37" s="303"/>
      <c r="AR37" s="308"/>
      <c r="AS37" s="303"/>
      <c r="AT37" s="309">
        <v>100</v>
      </c>
      <c r="AU37" s="310">
        <v>100</v>
      </c>
      <c r="AV37" s="311">
        <v>100</v>
      </c>
      <c r="AW37" s="311">
        <v>100</v>
      </c>
      <c r="AX37" s="311">
        <v>100</v>
      </c>
      <c r="AY37" s="310">
        <v>100</v>
      </c>
      <c r="AZ37" s="311"/>
      <c r="BA37" s="311"/>
      <c r="BB37" s="311"/>
      <c r="BC37" s="312"/>
      <c r="BD37" s="313">
        <v>0</v>
      </c>
      <c r="BE37" s="314"/>
      <c r="BF37" s="315"/>
      <c r="BG37" s="68">
        <f t="shared" si="110"/>
        <v>0</v>
      </c>
      <c r="BH37" s="316">
        <f t="shared" si="111"/>
        <v>0</v>
      </c>
      <c r="BI37" s="317" t="s">
        <v>186</v>
      </c>
      <c r="BJ37" s="318" t="s">
        <v>818</v>
      </c>
      <c r="BK37" s="319">
        <v>0</v>
      </c>
      <c r="BL37" s="320">
        <f t="shared" si="112"/>
        <v>0</v>
      </c>
      <c r="BM37" s="315"/>
      <c r="BN37" s="68">
        <f t="shared" si="113"/>
        <v>0</v>
      </c>
      <c r="BO37" s="316">
        <f t="shared" si="114"/>
        <v>0</v>
      </c>
      <c r="BP37" s="317" t="s">
        <v>186</v>
      </c>
      <c r="BQ37" s="318" t="s">
        <v>769</v>
      </c>
      <c r="BR37" s="319">
        <v>0</v>
      </c>
      <c r="BS37" s="320">
        <f t="shared" si="115"/>
        <v>0</v>
      </c>
      <c r="BT37" s="315"/>
      <c r="BU37" s="68">
        <f t="shared" si="116"/>
        <v>0</v>
      </c>
      <c r="BV37" s="316">
        <f t="shared" si="117"/>
        <v>0</v>
      </c>
      <c r="BW37" s="321" t="s">
        <v>186</v>
      </c>
      <c r="BX37" s="318" t="s">
        <v>978</v>
      </c>
      <c r="BY37" s="319">
        <v>0</v>
      </c>
      <c r="BZ37" s="320">
        <f t="shared" si="118"/>
        <v>0</v>
      </c>
      <c r="CA37" s="315"/>
      <c r="CB37" s="68">
        <f t="shared" si="119"/>
        <v>0</v>
      </c>
      <c r="CC37" s="316">
        <f t="shared" si="120"/>
        <v>0</v>
      </c>
      <c r="CD37" s="317" t="s">
        <v>174</v>
      </c>
      <c r="CE37" s="315" t="s">
        <v>175</v>
      </c>
      <c r="CF37" s="313">
        <v>0</v>
      </c>
      <c r="CG37" s="320">
        <f t="shared" si="121"/>
        <v>0</v>
      </c>
      <c r="CH37" s="315"/>
      <c r="CI37" s="68">
        <f t="shared" si="122"/>
        <v>0</v>
      </c>
      <c r="CJ37" s="316">
        <f t="shared" si="123"/>
        <v>0</v>
      </c>
      <c r="CK37" s="317" t="s">
        <v>174</v>
      </c>
      <c r="CL37" s="315" t="s">
        <v>175</v>
      </c>
      <c r="CM37" s="322">
        <v>50</v>
      </c>
      <c r="CN37" s="315"/>
      <c r="CO37" s="315"/>
      <c r="CP37" s="68">
        <f t="shared" si="124"/>
        <v>0.5</v>
      </c>
      <c r="CQ37" s="316">
        <f t="shared" si="125"/>
        <v>0</v>
      </c>
      <c r="CR37" s="317" t="s">
        <v>174</v>
      </c>
      <c r="CS37" s="315" t="s">
        <v>175</v>
      </c>
      <c r="CT37" s="292">
        <f>+CM37</f>
        <v>50</v>
      </c>
      <c r="CU37" s="320">
        <f t="shared" si="126"/>
        <v>0</v>
      </c>
      <c r="CV37" s="315"/>
      <c r="CW37" s="68">
        <f t="shared" si="127"/>
        <v>0.5</v>
      </c>
      <c r="CX37" s="316">
        <f t="shared" si="128"/>
        <v>0</v>
      </c>
      <c r="CY37" s="317" t="s">
        <v>174</v>
      </c>
      <c r="CZ37" s="315" t="s">
        <v>175</v>
      </c>
      <c r="DA37" s="292">
        <f>+CT37</f>
        <v>50</v>
      </c>
      <c r="DB37" s="320">
        <f t="shared" si="129"/>
        <v>0</v>
      </c>
      <c r="DC37" s="315"/>
      <c r="DD37" s="68">
        <f t="shared" si="130"/>
        <v>0.5</v>
      </c>
      <c r="DE37" s="316">
        <f t="shared" si="131"/>
        <v>0</v>
      </c>
      <c r="DF37" s="317" t="s">
        <v>174</v>
      </c>
      <c r="DG37" s="315" t="s">
        <v>175</v>
      </c>
      <c r="DH37" s="292">
        <f>+DA37</f>
        <v>50</v>
      </c>
      <c r="DI37" s="320">
        <f t="shared" si="132"/>
        <v>0</v>
      </c>
      <c r="DJ37" s="315"/>
      <c r="DK37" s="68">
        <f t="shared" si="133"/>
        <v>0.5</v>
      </c>
      <c r="DL37" s="316">
        <f t="shared" si="134"/>
        <v>0</v>
      </c>
      <c r="DM37" s="317" t="s">
        <v>174</v>
      </c>
      <c r="DN37" s="315" t="s">
        <v>175</v>
      </c>
      <c r="DO37" s="292">
        <f>+DH37</f>
        <v>50</v>
      </c>
      <c r="DP37" s="320">
        <f t="shared" si="135"/>
        <v>0</v>
      </c>
      <c r="DQ37" s="315"/>
      <c r="DR37" s="68">
        <f t="shared" si="136"/>
        <v>0.5</v>
      </c>
      <c r="DS37" s="316">
        <f t="shared" si="137"/>
        <v>0</v>
      </c>
      <c r="DT37" s="317" t="s">
        <v>174</v>
      </c>
      <c r="DU37" s="315" t="s">
        <v>175</v>
      </c>
      <c r="DV37" s="292">
        <f>+DO37</f>
        <v>50</v>
      </c>
      <c r="DW37" s="320">
        <f t="shared" si="138"/>
        <v>0</v>
      </c>
      <c r="DX37" s="315"/>
      <c r="DY37" s="68">
        <f t="shared" si="139"/>
        <v>0.5</v>
      </c>
      <c r="DZ37" s="316">
        <f t="shared" si="140"/>
        <v>0</v>
      </c>
      <c r="EA37" s="317" t="s">
        <v>174</v>
      </c>
      <c r="EB37" s="315" t="s">
        <v>175</v>
      </c>
      <c r="EC37" s="292">
        <f>+AV37</f>
        <v>100</v>
      </c>
      <c r="ED37" s="315"/>
      <c r="EE37" s="315"/>
      <c r="EF37" s="68">
        <f t="shared" si="141"/>
        <v>1</v>
      </c>
      <c r="EG37" s="316">
        <f t="shared" si="142"/>
        <v>0</v>
      </c>
      <c r="EH37" s="317" t="s">
        <v>174</v>
      </c>
      <c r="EI37" s="315" t="s">
        <v>175</v>
      </c>
      <c r="EJ37" s="80"/>
      <c r="EK37" s="78">
        <v>2024</v>
      </c>
      <c r="EL37" s="79" t="str">
        <f>+VLOOKUP(C37,[1]Listas_desplega!$AI$22:$AJ$44,2,0)</f>
        <v>SG</v>
      </c>
      <c r="EM37" s="79" t="str">
        <f>+VLOOKUP(I37,[1]Listas_desplega!$BY$2:$BZ$7,2,0)</f>
        <v>T_5</v>
      </c>
      <c r="EN37" s="79" t="str">
        <f>+VLOOKUP(J37,[1]Listas_desplega!$BY$10:$BZ$23,2,0)</f>
        <v>T_5_C_1</v>
      </c>
      <c r="EO37" s="79" t="str">
        <f>+VLOOKUP(K37,[1]Listas_desplega!$BY$27:$BZ$54,2,0)</f>
        <v>T_5_C_1_ET_1</v>
      </c>
      <c r="EP37" s="79" t="str">
        <f>+VLOOKUP(L37,[1]Listas_desplega!$BY$57:$BZ$105,2,0)</f>
        <v>T_5_C_1_ET_1_CPT_3</v>
      </c>
      <c r="EQ37" s="80" t="str">
        <f>+VLOOKUP(M37,[1]Listas_desplega!$J$2:$K$11,2,FALSE)</f>
        <v>Eje_E_9</v>
      </c>
      <c r="ER37" s="80"/>
    </row>
    <row r="40" spans="1:148" x14ac:dyDescent="0.25">
      <c r="P40" s="324"/>
    </row>
    <row r="49" spans="9:9" x14ac:dyDescent="0.25">
      <c r="I49" t="s">
        <v>175</v>
      </c>
    </row>
  </sheetData>
  <sheetProtection formatCells="0" formatColumns="0" formatRows="0" insertRows="0" deleteRows="0" sort="0" autoFilter="0" pivotTables="0"/>
  <autoFilter ref="A5:ET37"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37 BP6:BP37 CD6:CD37 CK6:CK37 CR6:CR37 CY6:CY37 DF6:DF37 DM6:DM37 DT6:DT37 EA6:EA37 EH6:EH37 BW6:BW37">
    <cfRule type="cellIs" dxfId="14" priority="4" operator="equal">
      <formula>"Pendiente Validar"</formula>
    </cfRule>
    <cfRule type="cellIs" dxfId="13" priority="5" operator="equal">
      <formula>"NO"</formula>
    </cfRule>
    <cfRule type="cellIs" dxfId="12"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5E713357-0CF1-43DB-B63E-96B6758EE011}"/>
    <dataValidation allowBlank="1" showInputMessage="1" showErrorMessage="1" promptTitle="Macrometa" prompt="Si el indicador hace parte del reporte de alguna &quot;Macrometa&quot; de Presidencia, seleccione la que corresponda de la lista desplegable." sqref="Y2" xr:uid="{40B5FFD3-325C-4806-9C6A-C5C14DD90F2F}"/>
    <dataValidation allowBlank="1" showInputMessage="1" showErrorMessage="1" promptTitle="Medio de verificación" prompt="Documento que soporta el avance cuantitativo del indicador." sqref="W2:W3" xr:uid="{1DE262D7-B1D5-44A5-AE9A-92DC26A7D0A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7C7D64B-43B4-4F9B-84ED-2FBC84227852}"/>
    <dataValidation allowBlank="1" showInputMessage="1" showErrorMessage="1" promptTitle="ID Indicador" prompt="Campo registrado por la OAPF." sqref="O2:O3" xr:uid="{9E6C8990-7B79-42A8-ABF9-5F3E22412454}"/>
    <dataValidation allowBlank="1" showInputMessage="1" showErrorMessage="1" promptTitle="Dimensiónn MIPG" prompt="Seleccione de la lista desplegable la dimensión del Modelo Integrado de Planeación y Gestión (MIPG) a la cual se asocia el indicador." sqref="E2:E3" xr:uid="{7F6AA5CC-E22B-4AD6-A13B-EC9812DAE1DA}"/>
    <dataValidation allowBlank="1" showInputMessage="1" showErrorMessage="1" promptTitle="CONPES (Número documento)" prompt="Diligencie el número del documento (s) CONPES asociados con el indicador." sqref="AR2:AR3" xr:uid="{CBFBF279-90DA-42D2-9484-571E8EC2C368}"/>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A572151-F0E8-47BD-9D00-FEBB64EA28FE}"/>
    <dataValidation allowBlank="1" showInputMessage="1" showErrorMessage="1" promptTitle="Derechos Humanos" prompt="Marque con &quot;X&quot; si el indicador se relaciona con algún componente del Plan Nacional de Educación en Derechos Humanos (PLANEDH)" sqref="AP2:AP3" xr:uid="{ED0FA3F8-62DE-4A74-9C6E-492C9387E631}"/>
    <dataValidation allowBlank="1" showInputMessage="1" showErrorMessage="1" promptTitle="Iniciativas PPI" prompt="Marque con &quot;X&quot; si el indicador está asociado al cumplimiento de iniciativas planteadas en el Plan Plurianual de Inversión para 2024." sqref="AO2:AO3" xr:uid="{34CDECA3-F816-4355-98FC-DCBF0444150D}"/>
    <dataValidation allowBlank="1" showInputMessage="1" showErrorMessage="1" promptTitle="Discapacidad" prompt="Marque con &quot;X&quot; si el indicador responde a un compromiso del MEN en desarrollo de la Política de Discapacidad." sqref="AL2:AL3" xr:uid="{67491291-DD6B-4D6B-92A6-F7171A143899}"/>
    <dataValidation allowBlank="1" showInputMessage="1" showErrorMessage="1" promptTitle="Víctimas" prompt="Marque con &quot;X&quot; si el indicador responde a un compromiso adquirido por el MEN en desarrollo de la Política de Víctimas." sqref="AJ2:AJ3" xr:uid="{7929B963-905A-416F-B651-1C640656A204}"/>
    <dataValidation allowBlank="1" showInputMessage="1" showErrorMessage="1" promptTitle="Equidad de la Mujer" prompt="Marque con &quot;X&quot; si el indicador responde la política de Equidad de la Mujer." sqref="AH2:AH3" xr:uid="{9CAE66ED-4A6E-46D2-9CAC-29A4F1955658}"/>
    <dataValidation allowBlank="1" showInputMessage="1" showErrorMessage="1" promptTitle="Otras mesas" prompt="Diligencie el nombre de otra instancia con Grupos Étnicos - Indígenas con compromisos asociados al indicador." sqref="AE3" xr:uid="{C676E1C0-1D58-4185-AC04-8951EC3CEE7F}"/>
    <dataValidation allowBlank="1" showInputMessage="1" showErrorMessage="1" promptTitle="Periodicidad" prompt="Corresponde a la temporalidad con la cual se reporta el avance cuantitativo del indicador." sqref="U2:U3" xr:uid="{57F174A6-EA0D-4B05-99F5-894C1950249E}"/>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7E82E30B-C979-41A4-8ED8-B4BBB4493221}"/>
    <dataValidation allowBlank="1" showInputMessage="1" showErrorMessage="1" promptTitle="Dias de rezago" prompt="Cantidad de días que se requiere para procesar la información y emitir el dato de avance cuantitativo después del cierre del periodo. " sqref="V2:V3" xr:uid="{32285344-35DA-4EDE-988A-BE64A1750A80}"/>
    <dataValidation allowBlank="1" showInputMessage="1" showErrorMessage="1" promptTitle="Unidad de medida" prompt="Parámetro de referencia para determina la magnitud del indicador (Ej: número, porcentaje,...)" sqref="T2:T3" xr:uid="{5E5C5BD1-13BF-4ED0-8E50-884719ABCA5C}"/>
    <dataValidation allowBlank="1" showInputMessage="1" showErrorMessage="1" promptTitle="Tipo de acumulación" prompt="Seleccione de la lista desplegable el tipo de acumulación:_x000a__x000a_• Mantenimiento (stock)_x000a_• Flujo _x000a_• Acumulado_x000a_• Capacidad_x000a_• Reducción" sqref="R2:R3" xr:uid="{BC3586DA-1BF3-4093-AD37-E296644941AF}"/>
    <dataValidation allowBlank="1" showInputMessage="1" showErrorMessage="1" promptTitle="Fórmula de cálculo" prompt="Es la representación matemática del cálculo a realizar para obtener el dato de avance cuantitativo del indicador." sqref="S2:S3" xr:uid="{102A6813-649C-46C7-B28B-BC7460AE1F43}"/>
    <dataValidation allowBlank="1" showInputMessage="1" showErrorMessage="1" promptTitle="Estrategia" prompt="Registre la estrategia que permitirá alcanzar el eje estratégico. Debe coincidir con la hoja de acciones._x000a_" sqref="N2:N3" xr:uid="{72DE9C97-B28D-46FB-91A2-42ED764A2B3E}"/>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E0324ECA-0AC6-4940-B85D-17B50AEA3738}"/>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BCC35A90-3A2C-42BE-96DA-E90C8D43B9F3}"/>
    <dataValidation allowBlank="1" showInputMessage="1" showErrorMessage="1" promptTitle="Catalizador PND" prompt="Seleccione de la lista desplegable el catalizador de la transformación PND al cual se asocia el indicador. " sqref="K2:K3" xr:uid="{0822B6B1-C057-40E6-837F-25B4049FF36D}"/>
    <dataValidation allowBlank="1" showInputMessage="1" showErrorMessage="1" promptTitle="Transformación PND" prompt="Seleccione de la lista desplegable la transformación del Plan Nacional de Desarrollo (PND) a la cual se asocia el indicador." sqref="I2:I3" xr:uid="{20100AB0-7162-460F-8CAC-80F1F3A404B7}"/>
    <dataValidation allowBlank="1" showInputMessage="1" showErrorMessage="1" promptTitle="Meta ODS" prompt="Seleccione de la lista desplegable la meta del Objetivo de Desarrollo Sostenible (ODS) al cual se asocia el indicador." sqref="H2:H3" xr:uid="{80B2DB3A-3F97-48F4-AD99-88D256027610}"/>
    <dataValidation allowBlank="1" showInputMessage="1" showErrorMessage="1" promptTitle="Objetivo SIG" prompt="Seleccione de la lista desplegable el objetivo del Sistema Integrado de Gestión (SIG) al cual se asocia el indicador." sqref="F2:F3" xr:uid="{882C80D5-371E-4D38-9D21-2FD8EBAE3552}"/>
    <dataValidation allowBlank="1" showInputMessage="1" showErrorMessage="1" promptTitle="Dependencia" prompt="Seleccione de la lista desplegable la dependencia responsable del indicador." sqref="D2:D3" xr:uid="{AB45C240-823F-498C-B4E9-CB2FE940FCD4}"/>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3A854CE7-F7F0-4DD1-B118-E3EC332B11C3}"/>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F35689DB-14BF-4EEB-A475-1E4295ACBC84}"/>
    <dataValidation allowBlank="1" showInputMessage="1" showErrorMessage="1" promptTitle="Otros" prompt="Seleccione de la lista a que otro compromiso responde el indicador formulado._x000a_" sqref="AS2" xr:uid="{C65D699D-23DF-471C-BC93-DE352DEBC759}"/>
    <dataValidation allowBlank="1" showInputMessage="1" showErrorMessage="1" promptTitle="Primer infancia" prompt="Marque con &quot;X&quot; si el indicador se enmarca en alguna de  las categorias de la política de Primera Infancia, Infancia y Adolescencia " sqref="AI2" xr:uid="{CC2DC5C7-2036-45D0-8B2B-DB259083457E}"/>
    <dataValidation allowBlank="1" showInputMessage="1" showErrorMessage="1" promptTitle="Participación Ciudadana" prompt="Marque con &quot;X&quot; si el indicador responde a alguna estrategia o actividad, en el marco de la política de Participación Ciudadana " sqref="AK2" xr:uid="{75E8A555-630B-48F5-A3FC-2A72E90AABF6}"/>
    <dataValidation allowBlank="1" showInputMessage="1" showErrorMessage="1" promptTitle="TIC" prompt="Marque con &quot;X&quot; si el indicador se asocia con la política de Tecnologías de la Información y las Comunicaciones" sqref="AM2" xr:uid="{9AD24D00-1EAD-4419-B5FB-68E6980ED29C}"/>
    <dataValidation allowBlank="1" showInputMessage="1" showErrorMessage="1" promptTitle="CTeI" prompt="Marque con &quot;X&quot; si el indicador se relaciona con algún componente de la política de Ciencia, Tecnología e Innovación " sqref="AN2:AN3" xr:uid="{EDB5A7F6-2B50-4F1B-9102-66CA294EC2A1}"/>
    <dataValidation allowBlank="1" showInputMessage="1" showErrorMessage="1" promptTitle="Étnicos - Rrom" prompt="Marque con &quot;X&quot; si el indicador responde a un compromiso adquirido por el MEN con una comunidad Rrom" sqref="AG2:AG3" xr:uid="{F5BF83B2-AAC9-48E1-A6CB-7D0F21931D71}"/>
    <dataValidation allowBlank="1" showInputMessage="1" showErrorMessage="1" promptTitle="Étnicos - NARP" prompt="Marque con &quot;X&quot; si el indicador responde a un compromiso adquirido por el MEN con una comunidad Negra, Afrocolombiana, Raizal y Palenquera" sqref="AF2:AF3" xr:uid="{A3B59B83-26EC-4C3D-BB4E-10F11A0D8FFC}"/>
    <dataValidation allowBlank="1" showInputMessage="1" showErrorMessage="1" promptTitle="Proceso SIG" prompt="Seleccione de la lista desplegable el proceso del SIG al cual se asocia el indicador" sqref="G2" xr:uid="{8D59BC5B-932D-40EA-8BCC-DA1B19AFF55C}"/>
    <dataValidation allowBlank="1" showInputMessage="1" showErrorMessage="1" promptTitle="CRIC" prompt="Registre el número del compromiso adquirido por el MEN con el Consejo Regional Indígena del Cauca que esté asociado al indicador." sqref="AB3" xr:uid="{62E0A2DD-8345-45C4-8E20-29FAD9E08FCE}"/>
    <dataValidation allowBlank="1" showInputMessage="1" showErrorMessage="1" promptTitle="CRIHU" prompt="Registre el número del compromiso adquirido por el MEN con el Consejo Regional Indígena del Huila que esté asociado al indicador." sqref="AD3" xr:uid="{E8B03C3E-784B-48D7-ACDB-6D0CA3173F48}"/>
    <dataValidation allowBlank="1" showInputMessage="1" showErrorMessage="1" promptTitle="CRIDEC" prompt="Registre el número del compromiso adquirido por el MEN con el Consejo Regional Indígena de Caldas que esté asociado al indicador._x000a_" sqref="AC3" xr:uid="{909F745F-FDA8-494D-8BE8-6D4761DA37BD}"/>
    <dataValidation allowBlank="1" showInputMessage="1" showErrorMessage="1" promptTitle="MRA" prompt="Registre el número del compromiso adquirido por el MEN en la Mesa Regional Amazónica que esté asociado al indicador." sqref="AA3" xr:uid="{D3829993-00EE-4669-81AA-278655E6FD82}"/>
    <dataValidation allowBlank="1" showInputMessage="1" showErrorMessage="1" promptTitle="MPC" prompt="Registre el número del compromiso adquirido por el MEN en la Mesa Permanente de Concertación indígena que esté asociado al indicador." sqref="Z3" xr:uid="{65A99562-89FC-4CB2-A713-F0B6ED1D049B}"/>
    <dataValidation allowBlank="1" showInputMessage="1" showErrorMessage="1" promptTitle="Meta diciembre" prompt="Diligenciar el valor de la meta programada para la vigencia _x000a_" sqref="EC2" xr:uid="{9C4FD257-6629-43C0-8AB8-369B6EA5460B}"/>
    <dataValidation allowBlank="1" showInputMessage="1" showErrorMessage="1" promptTitle="Meta noviembre" prompt="Diligenciar el valor de la meta programada para el mes. _x000a_Debe ser registrado de manera acumulada de acuerdo con la periodicidad del indicador  " sqref="DV2" xr:uid="{4D6ED1D4-D52F-46A8-AEBA-A20A2E5643EB}"/>
    <dataValidation allowBlank="1" showInputMessage="1" showErrorMessage="1" promptTitle="Meta septiembre" prompt="Diligenciar el valor de la meta programada para el mes. _x000a_Debe ser registrado de manera acumulada de acuerdo con la periodicidad del indicador  " sqref="DH2" xr:uid="{2E91F6C8-17C5-428A-8494-DD70BDF3F3D0}"/>
    <dataValidation allowBlank="1" showInputMessage="1" showErrorMessage="1" promptTitle="Meta agosto" prompt="Diligenciar el valor de la meta programada para el mes. _x000a_Debe ser registrado de manera acumulada de acuerdo con la periodicidad del indicador  " sqref="DA2" xr:uid="{A9B44D6B-0EF6-42C8-89A3-F58219363EE1}"/>
    <dataValidation allowBlank="1" showInputMessage="1" showErrorMessage="1" promptTitle="Meta junio" prompt="Diligenciar el valor de la meta programada para el mes. _x000a_Debe ser registrado de manera acumulada de acuerdo con la periodicidad del indicador  " sqref="CM2" xr:uid="{0157A667-C454-44C6-9DB8-1D97F7F5DE06}"/>
    <dataValidation allowBlank="1" showInputMessage="1" showErrorMessage="1" promptTitle="Meta mayo" prompt="Diligenciar el valor de la meta programada para el mes. _x000a_Debe ser registrado de manera acumulada de acuerdo con la periodicidad del indicador  " sqref="CF2" xr:uid="{31F75D06-77DF-4119-B770-954090ECF4FA}"/>
    <dataValidation allowBlank="1" showInputMessage="1" showErrorMessage="1" promptTitle="Meta abril" prompt="Diligenciar el valor de la meta programada para el mes. _x000a_Debe ser registrado de manera acumulada de acuerdo con la periodicidad del indicador  " sqref="BY2" xr:uid="{ED0727A3-1B69-4429-9AED-99904102EAC2}"/>
    <dataValidation allowBlank="1" showInputMessage="1" showErrorMessage="1" promptTitle="Meta marzo" prompt="Diligenciar el valor de la meta programada para el mes. _x000a_Debe ser registrado de manera acumulada de acuerdo con la periodicidad del indicador  " sqref="BR2" xr:uid="{E5786B54-67D6-4515-9531-27E131C31D47}"/>
    <dataValidation allowBlank="1" showInputMessage="1" showErrorMessage="1" promptTitle="Meta febrero" prompt="Diligenciar el valor de la meta programada para el mes. _x000a_Debe ser registrado de manera acumulada de acuerdo con la periodicidad del indicador  " sqref="BK2:BK3" xr:uid="{067BB9EC-F59D-45DB-AF26-77DDF82D2430}"/>
    <dataValidation allowBlank="1" showInputMessage="1" showErrorMessage="1" promptTitle="Meta enero" prompt="Diligenciar el valor de la meta programada para el mes. _x000a_Debe ser registrado de manera acumulada de acuerdo con la periodicidad del indicador  " sqref="BD2" xr:uid="{0F1EB8D8-F81D-405A-8011-A47236FA0704}"/>
    <dataValidation allowBlank="1" showInputMessage="1" showErrorMessage="1" promptTitle="Avance 2025" prompt="Corresponde a la cantidad o resultado alcanzado del indicador para el año 2025" sqref="BB2:BC2" xr:uid="{C6B6C274-1C6A-4D1A-AB1B-9E1AA4E413BB}"/>
    <dataValidation allowBlank="1" showInputMessage="1" showErrorMessage="1" promptTitle="Avance 2024" prompt="Corresponde a la cantidad o resultado alcanzado del indicador para el año 2024" sqref="BA2" xr:uid="{70338906-2AB2-4E3E-8E2B-45B2B3DB7553}"/>
    <dataValidation allowBlank="1" showInputMessage="1" showErrorMessage="1" promptTitle="Avance 2023" prompt="Corresponde a la cantidad o resultado alcanzado del indicador para el año 2023" sqref="AZ2" xr:uid="{4BCB70BC-EFA0-40BE-81A9-C6C44F78DB7E}"/>
    <dataValidation allowBlank="1" showInputMessage="1" showErrorMessage="1" promptTitle="Meta cuatrienio" prompt="Corresponde a la cantidad o resultado esperado del indicador para el cuatrienio" sqref="AY2" xr:uid="{9FED9636-F910-4298-B69A-BCB1AB3EAC67}"/>
    <dataValidation allowBlank="1" showInputMessage="1" showErrorMessage="1" promptTitle="Meta 2026" prompt="Corresponde a la cantidad o resultado esperado del indicador para el año 2026" sqref="AX2" xr:uid="{6ABDE751-198A-4B08-9164-FFDA4931CE02}"/>
    <dataValidation allowBlank="1" showInputMessage="1" showErrorMessage="1" promptTitle="Meta 2025" prompt="Corresponde a la cantidad o resultado esperado del indicador para el año 2025" sqref="AW2" xr:uid="{6A19032D-C8C2-4055-8641-B018A135CC84}"/>
    <dataValidation allowBlank="1" showInputMessage="1" showErrorMessage="1" promptTitle="Meta 2024" prompt="Corresponde a la cantidad o resultado esperado del indicador para el año 2024" sqref="AV2" xr:uid="{9567D3EE-2F2D-4D92-9EEB-5262FC61EB16}"/>
    <dataValidation allowBlank="1" showInputMessage="1" showErrorMessage="1" promptTitle="Meta 2023" prompt="Corresponde a la cantidad o resultado esperado del indicador para el año 2023" sqref="AU2" xr:uid="{BBC998DE-5895-4973-AD39-8DBD99FF6BE1}"/>
    <dataValidation allowBlank="1" showInputMessage="1" showErrorMessage="1" promptTitle="Línea base" prompt="Corresponde al punto de partida o punto de referencia desde el cual se inicia la medición." sqref="AT2:AT3" xr:uid="{7667D5F5-40AB-42BE-B82E-E4C87CCD91A7}"/>
    <dataValidation allowBlank="1" showErrorMessage="1" promptTitle="Mín 300 máx 4000" prompt="Recuerda que debes escribir mínimo 300 caractateres y máximo 4000" sqref="DP26 BY15:BY16 DP22:DP24 BZ22:BZ24 BZ26 DB22:DB24 DB26 DI10:DI12 DI15:DI16 DI27:DI31 BY10:BY12 ED35:EE37 DG35:DH37 DJ35:DJ37 CV35:CV37 CL35:CO37 CA35:CA37 DQ35:DQ37 CH35:CH37 DC35:DC37 DX35:DX37 CM22:CO31 BY18:BY37 CF9:CF37 CH9:CH31 DX6:DX31 CV6:CV31 DH6:DH31 DQ6:DQ31 CM6:CM21 DC6:DC31 CA6:CA31 DJ6:DJ31 CO6:CO21 DI6:DI7 CN6:CN17 BY6:BY7 CF6:CF7 EI6:EI37 DG6:DG34 CS6:CT37 DU6:DV37 EM6:EM37 DN6:DO37 CE6:CE37 CL6:CL34 EK3:EL37 CZ6:DA37 EB6:EC37 ED6:EE31" xr:uid="{3F1D7C6B-C882-4BBD-B595-80E968B92CD2}"/>
    <dataValidation allowBlank="1" showInputMessage="1" showErrorMessage="1" promptTitle="Meta julio" prompt="Diligenciar el valor de la meta programada para el mes. _x000a_Debe ser registrado de manera acumulada de acuerdo con la periodicidad del indicador  " sqref="CT2" xr:uid="{FB28A53C-540F-4B1D-9705-26AFD2E95F03}"/>
    <dataValidation allowBlank="1" showInputMessage="1" showErrorMessage="1" promptTitle="Meta octubre" prompt="Diligenciar el valor de la meta programada para el mes. _x000a_Debe ser registrado de manera acumulada de acuerdo con la periodicidad del indicador  " sqref="DO2" xr:uid="{22636F23-C350-44EE-AA5E-8B9DACFCBFB9}"/>
    <dataValidation allowBlank="1" showInputMessage="1" showErrorMessage="1" promptTitle="Avance cuantitativo enero" prompt="Registrar el valor de avance alcanzado al cierre del mes. _x000a_Debe ser registrado de manera acumulada de acuerdo con la periodicidad del indicador  " sqref="BE2:BE3" xr:uid="{CE6A7282-C5C8-438B-B7A5-B022B093B58E}"/>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1A85A7B5-CC22-474A-BBCE-B3849546B907}"/>
    <dataValidation allowBlank="1" showInputMessage="1" showErrorMessage="1" promptTitle="% Meta enero" prompt="Corresponde al porcentaje de avance programado de conformidad con la meta resgistrada para el periodo" sqref="BG2:BG3" xr:uid="{1DBDB184-49AE-4AD5-A3A0-5A8E94809AF8}"/>
    <dataValidation allowBlank="1" showInputMessage="1" showErrorMessage="1" promptTitle="% Avance enero" prompt="Corresponde al porcentaje de avance alcanzado con el reporte cuantitativo registrado " sqref="BH2:BH3" xr:uid="{8D4A3519-AB7E-482D-9D07-5DFBBDD60303}"/>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0A1B5DE0-ECAF-4A49-A661-A8B44E8BBA7C}"/>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0ED64031-B132-49AF-AEA8-1097E8ED2FAB}"/>
    <dataValidation allowBlank="1" showInputMessage="1" showErrorMessage="1" promptTitle="% Meta febrero" prompt="Corresponde al porcentaje de avance programado de conformidad con la meta resgistrada para el periodo" sqref="BN2:BN3" xr:uid="{D8D46CE4-AB01-4BEA-982E-0F4FDA97CF99}"/>
    <dataValidation allowBlank="1" showInputMessage="1" showErrorMessage="1" promptTitle="% Avance febrero" prompt="Corresponde al porcentaje de avance alcanzado con el reporte cuantitativo registrado " sqref="BO2:BO3" xr:uid="{B9D7B0E4-4CE8-4EEB-89DE-E61658CE6DA6}"/>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547283D0-DB2E-4411-B297-1C5092868170}"/>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1116A3A6-C418-4067-9A5B-F99C8B51D8D8}"/>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EFC29525-1CAE-4044-81AB-D6BF82018FA9}"/>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22D1317D-3341-450C-AB38-7471313AF871}"/>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257E6E0C-A445-4BE3-A060-E14C63EFBE97}"/>
    <dataValidation allowBlank="1" showInputMessage="1" showErrorMessage="1" promptTitle="Avance cuantitativo febrero" prompt="Registrar el valor de avance alcanzado al cierre del mes. _x000a_Debe ser registrado de manera acumulada de acuerdo con la periodicidad del indicador  " sqref="BL2:BL3" xr:uid="{24D56BD1-2342-4D15-9360-D5F2843627B3}"/>
    <dataValidation allowBlank="1" showInputMessage="1" showErrorMessage="1" promptTitle="Avance cuantitativo marzo" prompt="Registrar el valor de avance alcanzado al cierre del mes. _x000a_Debe ser registrado de manera acumulada de acuerdo con la periodicidad del indicador  " sqref="BS2:BS3" xr:uid="{BBD046B7-B386-4290-AA55-3074C8FFF53F}"/>
    <dataValidation allowBlank="1" showInputMessage="1" showErrorMessage="1" promptTitle="% Meta marzo" prompt="Corresponde al porcentaje de avance programado de conformidad con la meta resgistrada para el periodo" sqref="BU2:BU3" xr:uid="{00685AE8-4B4A-466F-A67A-1A187DE02AC6}"/>
    <dataValidation allowBlank="1" showInputMessage="1" showErrorMessage="1" promptTitle="% Avance marzo" prompt="Corresponde al porcentaje de avance alcanzado con el reporte cuantitativo registrado " sqref="BV2:BV3" xr:uid="{00D1FA9F-02CE-4440-9A8B-4989EAABD153}"/>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1924E3FF-5DCB-4A27-9AC2-540658CF18A2}"/>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88FE9AA3-BC57-4818-90DE-027972534839}"/>
    <dataValidation allowBlank="1" showInputMessage="1" showErrorMessage="1" promptTitle="Avance cuantitativo abril" prompt="Registrar el valor de avance alcanzado al cierre del mes. _x000a_Debe ser registrado de manera acumulada de acuerdo con la periodicidad del indicador  " sqref="BZ2:BZ3" xr:uid="{B0E1C341-4F60-49A5-A0BF-E6A4301ABADC}"/>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3D7FC75A-4032-43DF-B4A1-6D5B7E650EF5}"/>
    <dataValidation allowBlank="1" showInputMessage="1" showErrorMessage="1" promptTitle="% Meta abril" prompt="Corresponde al porcentaje de avance programado de conformidad con la meta resgistrada para el periodo" sqref="CB2:CB3" xr:uid="{A03657AC-BCEE-4A01-A133-0B453CB7F85F}"/>
    <dataValidation allowBlank="1" showInputMessage="1" showErrorMessage="1" promptTitle="% Avance abril" prompt="Corresponde al porcentaje de avance alcanzado con el reporte cuantitativo registrado " sqref="CC2:CC3" xr:uid="{88390C2E-E5CD-4A26-A811-5DE711FE2895}"/>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E4E8B15A-A894-44E8-B521-9FDDB1986A43}"/>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FAAAD1D7-9F7B-4FB7-B27E-4C45E47655B3}"/>
    <dataValidation allowBlank="1" showInputMessage="1" showErrorMessage="1" promptTitle="Avance cuantitativo mayo" prompt="Registrar el valor de avance alcanzado al cierre del mes. _x000a_Debe ser registrado de manera acumulada de acuerdo con la periodicidad del indicador  " sqref="CG2:CG3" xr:uid="{9B0DE759-0133-494A-811C-4253D3432938}"/>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0E0FEFDE-C8F7-4A08-B8B8-60D5BCBEC7F8}"/>
    <dataValidation allowBlank="1" showInputMessage="1" showErrorMessage="1" promptTitle="% Meta mayo" prompt="Corresponde al porcentaje de avance programado de conformidad con la meta resgistrada para el periodo" sqref="CI2:CI3" xr:uid="{6890C85F-DE90-424F-ADEF-96A1F365E16A}"/>
    <dataValidation allowBlank="1" showInputMessage="1" showErrorMessage="1" promptTitle="% Avance mayo" prompt="Corresponde al porcentaje de avance alcanzado con el reporte cuantitativo registrado " sqref="CJ2:CJ3" xr:uid="{BE1FCDE1-8718-43C0-8FEE-EFB48A71AFC4}"/>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E634CAFC-144D-4AC3-87DD-C94CA1472B7B}"/>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C3347266-7BA2-49F7-B81D-C09AA15F7841}"/>
    <dataValidation allowBlank="1" showInputMessage="1" showErrorMessage="1" promptTitle="Avance cuantitativo junio" prompt="Registrar el valor de avance alcanzado al cierre del mes. _x000a_Debe ser registrado de manera acumulada de acuerdo con la periodicidad del indicador  " sqref="CN2:CN3" xr:uid="{BC4D5047-3C22-4C78-8E9D-21CC94D6A346}"/>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688E9F3B-35DA-4BC5-B037-BC5B491A8F1C}"/>
    <dataValidation allowBlank="1" showInputMessage="1" showErrorMessage="1" promptTitle="% Meta junio" prompt="Corresponde al porcentaje de avance programado de conformidad con la meta resgistrada para el periodo" sqref="CP2:CP3" xr:uid="{9F879D48-8626-4CC8-B80D-74B9FD81E67F}"/>
    <dataValidation allowBlank="1" showInputMessage="1" showErrorMessage="1" promptTitle="% Avance junio" prompt="Corresponde al porcentaje de avance alcanzado con el reporte cuantitativo registrado " sqref="CQ2:CQ3" xr:uid="{C2A3EB67-CA6B-483C-A394-72CA0DFE5A41}"/>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E2656450-6463-400B-88A3-8038122C8071}"/>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BDD5C1AA-0BE3-4C54-ACC3-B66481557059}"/>
    <dataValidation allowBlank="1" showInputMessage="1" showErrorMessage="1" promptTitle="Avance cuantitativo julio" prompt="Registrar el valor de avance alcanzado al cierre del mes. _x000a_Debe ser registrado de manera acumulada de acuerdo con la periodicidad del indicador  " sqref="CU2:CU3" xr:uid="{67535F2A-6EC7-4150-AF83-4A6992D533E2}"/>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39BC073-D46E-4E5C-9FE8-36200D80F381}"/>
    <dataValidation allowBlank="1" showInputMessage="1" showErrorMessage="1" promptTitle="% Meta julio" prompt="Corresponde al porcentaje de avance programado de conformidad con la meta resgistrada para el periodo" sqref="CW2:CW3" xr:uid="{AA43B20B-00E1-4ED2-B5D6-6BF91D7C39D4}"/>
    <dataValidation allowBlank="1" showInputMessage="1" showErrorMessage="1" promptTitle="% Avance julio" prompt="Corresponde al porcentaje de avance alcanzado con el reporte cuantitativo registrado " sqref="CX2:CX3" xr:uid="{0921AECF-D625-4C85-89C8-38E7F6330824}"/>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D72768A3-C8B0-43BD-9469-8293937AB753}"/>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46741A38-2A6C-4826-9C3F-AF517DE6A03A}"/>
    <dataValidation allowBlank="1" showInputMessage="1" showErrorMessage="1" promptTitle="Avance cuantitativo agosto" prompt="Registrar el valor de avance alcanzado al cierre del mes. _x000a_Debe ser registrado de manera acumulada de acuerdo con la periodicidad del indicador  " sqref="DB2:DB3" xr:uid="{E7A3F592-A1DA-429E-A5F7-8F83410B7C36}"/>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B8B20D00-57EE-453E-9DE1-6DE4DED8B4BA}"/>
    <dataValidation allowBlank="1" showInputMessage="1" showErrorMessage="1" promptTitle="% Meta agosto" prompt="Corresponde al porcentaje de avance programado de conformidad con la meta resgistrada para el periodo" sqref="DD2:DD3" xr:uid="{14BF6B9A-A02A-4C43-9C78-16BFD526CEB6}"/>
    <dataValidation allowBlank="1" showInputMessage="1" showErrorMessage="1" promptTitle="% Avance agosto" prompt="Corresponde al porcentaje de avance alcanzado con el reporte cuantitativo registrado " sqref="DE2:DE3" xr:uid="{DA162409-5B6D-4D95-8E65-D68FFAB1FB9A}"/>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9220E6B8-0FAC-4934-86CD-71127F8F59CB}"/>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FF26A984-BA84-4186-A65B-D2E9196CB67D}"/>
    <dataValidation allowBlank="1" showInputMessage="1" showErrorMessage="1" promptTitle="Avance cuantitativo septiembre" prompt="Registrar el valor de avance alcanzado al cierre del mes. _x000a_Debe ser registrado de manera acumulada de acuerdo con la periodicidad del indicador  " sqref="DI2:DI3" xr:uid="{1D857399-14FC-4175-AEF4-9104942BEFE6}"/>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925A3151-CD9D-4D09-8B55-E924D41A261F}"/>
    <dataValidation allowBlank="1" showInputMessage="1" showErrorMessage="1" promptTitle="% Meta septiembre" prompt="Corresponde al porcentaje de avance programado de conformidad con la meta resgistrada para el periodo" sqref="DK2:DK3" xr:uid="{3A7DDA8A-430E-4830-B426-0491AC1AF54D}"/>
    <dataValidation allowBlank="1" showInputMessage="1" showErrorMessage="1" promptTitle="% Avance septiembre" prompt="Corresponde al porcentaje de avance alcanzado con el reporte cuantitativo registrado " sqref="DL2:DL3" xr:uid="{A2679873-F396-4841-9F1D-09C87945AFFA}"/>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C52C830A-4D3A-4A92-AC54-A57E9E282BD6}"/>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3FD7E7A1-DF9D-49BC-B19E-680D7449C1C9}"/>
    <dataValidation allowBlank="1" showInputMessage="1" showErrorMessage="1" promptTitle="Avance cuantitativo octubre" prompt="Registrar el valor de avance alcanzado al cierre del mes. _x000a_Debe ser registrado de manera acumulada de acuerdo con la periodicidad del indicador  " sqref="DP2:DP3" xr:uid="{76BC8908-F617-4388-AB04-81B74EC92216}"/>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BCEE242B-2547-47E0-838B-4A7623E6FC63}"/>
    <dataValidation allowBlank="1" showInputMessage="1" showErrorMessage="1" promptTitle="% Meta octubre" prompt="Corresponde al porcentaje de avance programado de conformidad con la meta resgistrada para el periodo" sqref="DR2:DR3" xr:uid="{5BA92347-F380-4153-9BDB-83185851D263}"/>
    <dataValidation allowBlank="1" showInputMessage="1" showErrorMessage="1" promptTitle="% Avance octubre" prompt="Corresponde al porcentaje de avance alcanzado con el reporte cuantitativo registrado " sqref="DS2:DS3" xr:uid="{82128F40-EC10-4FC1-B23B-8C4A74BE0F50}"/>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6E39E842-F725-47E9-A2DF-55A24AD82CA1}"/>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83DAD84B-5FA1-4BF6-BEBE-2A6B067C48CC}"/>
    <dataValidation allowBlank="1" showInputMessage="1" showErrorMessage="1" promptTitle="Avance cuantitativo noviembre" prompt="Registrar el valor de avance alcanzado al cierre del mes. _x000a_Debe ser registrado de manera acumulada de acuerdo con la periodicidad del indicador  " sqref="DW2:DW3" xr:uid="{2AC293C6-8F7B-4D23-896E-A96507D0D255}"/>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4E73629D-804A-4210-8ADC-FF9463F303A9}"/>
    <dataValidation allowBlank="1" showInputMessage="1" showErrorMessage="1" promptTitle="% Meta noviembre" prompt="Corresponde al porcentaje de avance programado de conformidad con la meta resgistrada para el periodo" sqref="DY2:DY3" xr:uid="{42445F10-4EFD-4C09-90E0-1DBC06E83E90}"/>
    <dataValidation allowBlank="1" showInputMessage="1" showErrorMessage="1" promptTitle="% Avance noviembre" prompt="Corresponde al porcentaje de avance alcanzado con el reporte cuantitativo registrado " sqref="DZ2:DZ3" xr:uid="{1D0CB437-ABFB-4283-91ED-6CB726365FB2}"/>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B6CBC8A8-40A2-42D3-8CBD-7248E11AE550}"/>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2DF38D32-D16E-4B5F-8CF3-884E5B89F2E2}"/>
    <dataValidation allowBlank="1" showInputMessage="1" showErrorMessage="1" promptTitle="Avance cuantitativo diciembre" prompt="Registrar el valor de avance alcanzado al cierre del mes. _x000a_Debe ser registrado de manera acumulada de acuerdo con la periodicidad del indicador  " sqref="ED2:ED3" xr:uid="{DE855DAA-9FCB-44F9-A40F-DAC1DE1AED01}"/>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CF2E4770-E20C-421D-AA35-A6FC142B4CF2}"/>
    <dataValidation allowBlank="1" showInputMessage="1" showErrorMessage="1" promptTitle="% Meta diciembre" prompt="Corresponde al porcentaje de avance programado de conformidad con la meta resgistrada para el periodo" sqref="EF2:EF3" xr:uid="{714D77E3-8D29-4312-886E-28D4FAEC0061}"/>
    <dataValidation allowBlank="1" showInputMessage="1" showErrorMessage="1" promptTitle="% Avance diciembre" prompt="Corresponde al porcentaje de avance alcanzado con el reporte cuantitativo registrado " sqref="EG2:EG3" xr:uid="{833D2F16-2111-4DCE-9983-1030DAF9D3C6}"/>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2D50C148-DF3F-4CFB-B309-EA4D1AD7BF63}"/>
    <dataValidation allowBlank="1" showInputMessage="1" showErrorMessage="1" promptTitle="Pilar PND" prompt="Seleccione de la lista desplegable el pilar al cuál se asocia el indicador." sqref="J2:J3" xr:uid="{2958A033-8EA1-491C-8735-B646A408C028}"/>
    <dataValidation type="list" allowBlank="1" showInputMessage="1" showErrorMessage="1" sqref="D11:D37 D6:D8" xr:uid="{64848022-F56C-43E6-9FE9-F6685715E3F9}">
      <formula1>INDIRECT(EL6)</formula1>
    </dataValidation>
    <dataValidation type="list" allowBlank="1" showInputMessage="1" showErrorMessage="1" sqref="N6:N37 J6:L37" xr:uid="{467C58F4-FAA0-4F86-9BA6-E25075D1CE51}">
      <formula1>INDIRECT(EM6)</formula1>
    </dataValidation>
    <dataValidation type="list" allowBlank="1" showInputMessage="1" showErrorMessage="1" sqref="BI6:BI37 BW6:BW37 EA6:EA37 CK6:CK37 EH6:EH37 BP6:BP37 CD6:CD37 CR6:CR37 CY6:CY37 DF6:DF37 DM6:DM37 DT6:DT37" xr:uid="{840383D4-42BA-4D4C-9427-6AEF7A2BBDEE}">
      <formula1>"SI,NO,Pendiente Validar"</formula1>
    </dataValidation>
    <dataValidation type="list" allowBlank="1" showInputMessage="1" showErrorMessage="1" sqref="C6:C37" xr:uid="{38F77DB7-E5F2-4124-A0B8-B86885983AFE}">
      <formula1>INDIRECT(B6)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9F21-4F65-49B9-B580-87DF3E1BDA69}">
  <dimension ref="A1:ER20"/>
  <sheetViews>
    <sheetView showGridLines="0" zoomScale="85" zoomScaleNormal="85" workbookViewId="0">
      <selection activeCell="F33" sqref="F33"/>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8" si="5">+CONCATENATE(O6,"_",B6,"_",EK6)</f>
        <v>66_TRANSVERSALES_2024</v>
      </c>
      <c r="B6" s="52" t="s">
        <v>756</v>
      </c>
      <c r="C6" s="53" t="s">
        <v>757</v>
      </c>
      <c r="D6" s="53" t="s">
        <v>859</v>
      </c>
      <c r="E6" s="165" t="s">
        <v>860</v>
      </c>
      <c r="F6" s="165" t="s">
        <v>760</v>
      </c>
      <c r="G6" s="165" t="s">
        <v>861</v>
      </c>
      <c r="H6" s="90" t="s">
        <v>175</v>
      </c>
      <c r="I6" s="54" t="s">
        <v>158</v>
      </c>
      <c r="J6" s="54" t="s">
        <v>159</v>
      </c>
      <c r="K6" s="54" t="s">
        <v>160</v>
      </c>
      <c r="L6" s="54" t="s">
        <v>222</v>
      </c>
      <c r="M6" s="52" t="s">
        <v>162</v>
      </c>
      <c r="N6" s="56" t="s">
        <v>201</v>
      </c>
      <c r="O6" s="60">
        <v>66</v>
      </c>
      <c r="P6" s="246" t="s">
        <v>862</v>
      </c>
      <c r="Q6" s="58" t="s">
        <v>165</v>
      </c>
      <c r="R6" s="58" t="s">
        <v>863</v>
      </c>
      <c r="S6" s="54" t="s">
        <v>864</v>
      </c>
      <c r="T6" s="57" t="s">
        <v>168</v>
      </c>
      <c r="U6" s="57" t="s">
        <v>193</v>
      </c>
      <c r="V6" s="57">
        <v>60</v>
      </c>
      <c r="W6" s="54" t="s">
        <v>865</v>
      </c>
      <c r="X6" s="60" t="s">
        <v>171</v>
      </c>
      <c r="Y6" s="52"/>
      <c r="Z6" s="61"/>
      <c r="AA6" s="61"/>
      <c r="AB6" s="61"/>
      <c r="AC6" s="61"/>
      <c r="AD6" s="61"/>
      <c r="AE6" s="61"/>
      <c r="AF6" s="61"/>
      <c r="AG6" s="61"/>
      <c r="AH6" s="60"/>
      <c r="AI6" s="60"/>
      <c r="AJ6" s="60"/>
      <c r="AK6" s="60"/>
      <c r="AL6" s="60"/>
      <c r="AM6" s="60"/>
      <c r="AN6" s="60"/>
      <c r="AO6" s="60"/>
      <c r="AP6" s="60"/>
      <c r="AQ6" s="60"/>
      <c r="AR6" s="62"/>
      <c r="AS6" s="60"/>
      <c r="AT6" s="247">
        <v>0</v>
      </c>
      <c r="AU6" s="248">
        <v>0</v>
      </c>
      <c r="AV6" s="249">
        <v>590</v>
      </c>
      <c r="AW6" s="249">
        <v>500</v>
      </c>
      <c r="AX6" s="249">
        <v>50</v>
      </c>
      <c r="AY6" s="249">
        <v>1140</v>
      </c>
      <c r="AZ6" s="228"/>
      <c r="BA6" s="228"/>
      <c r="BB6" s="228"/>
      <c r="BC6" s="229"/>
      <c r="BD6" s="168"/>
      <c r="BE6" s="168"/>
      <c r="BF6" s="71"/>
      <c r="BG6" s="68">
        <f t="shared" ref="BG6:BG7" si="6">IFERROR(BD6/AV6,0)</f>
        <v>0</v>
      </c>
      <c r="BH6" s="71"/>
      <c r="BI6" s="70" t="s">
        <v>174</v>
      </c>
      <c r="BJ6" s="71" t="s">
        <v>175</v>
      </c>
      <c r="BK6" s="168"/>
      <c r="BL6" s="75">
        <f t="shared" ref="BL6:BL8" si="7">IF(BI6="SI",BE6,0)</f>
        <v>0</v>
      </c>
      <c r="BM6" s="71"/>
      <c r="BN6" s="68">
        <f t="shared" ref="BN6:BN7" si="8">+IFERROR(BK6/AV6,0)</f>
        <v>0</v>
      </c>
      <c r="BO6" s="71"/>
      <c r="BP6" s="70" t="s">
        <v>174</v>
      </c>
      <c r="BQ6" s="71" t="s">
        <v>175</v>
      </c>
      <c r="BR6" s="118"/>
      <c r="BS6" s="133">
        <f t="shared" ref="BS6:BS8" si="9">IF(BP6="SI",BL6,0)</f>
        <v>0</v>
      </c>
      <c r="BT6" s="71"/>
      <c r="BU6" s="68">
        <f t="shared" ref="BU6:BU8" si="10">IFERROR(BR6/AV6,0)</f>
        <v>0</v>
      </c>
      <c r="BV6" s="69">
        <f t="shared" ref="BV6:BV8" si="11">+IF(BW6="SI",IFERROR((IF(BW6="SI",BS6,0)/AV6),"REVISAR"),0)</f>
        <v>0</v>
      </c>
      <c r="BW6" s="70" t="s">
        <v>174</v>
      </c>
      <c r="BX6" s="71" t="s">
        <v>175</v>
      </c>
      <c r="BY6" s="168"/>
      <c r="BZ6" s="75">
        <f t="shared" ref="BZ6:BZ8" si="12">IF(BW6="SI",BS6,0)</f>
        <v>0</v>
      </c>
      <c r="CA6" s="71"/>
      <c r="CB6" s="68">
        <f t="shared" ref="CB6:CB7" si="13">IFERROR(BY6/$AV6,0)</f>
        <v>0</v>
      </c>
      <c r="CC6" s="71"/>
      <c r="CD6" s="70" t="s">
        <v>174</v>
      </c>
      <c r="CE6" s="71" t="s">
        <v>175</v>
      </c>
      <c r="CF6" s="168"/>
      <c r="CG6" s="75">
        <f t="shared" ref="CG6:CG8" si="14">IF(CD6="SI",BZ6,0)</f>
        <v>0</v>
      </c>
      <c r="CH6" s="71"/>
      <c r="CI6" s="68">
        <f t="shared" ref="CI6:CI7" si="15">IFERROR(CF6/$AV6,0)</f>
        <v>0</v>
      </c>
      <c r="CJ6" s="71"/>
      <c r="CK6" s="70" t="s">
        <v>174</v>
      </c>
      <c r="CL6" s="71" t="s">
        <v>175</v>
      </c>
      <c r="CM6" s="168"/>
      <c r="CN6" s="75">
        <f t="shared" ref="CN6:CN8" si="16">IF(CK6="SI",CG6,0)</f>
        <v>0</v>
      </c>
      <c r="CO6" s="71"/>
      <c r="CP6" s="68">
        <f t="shared" ref="CP6:CP7" si="17">IFERROR(CM6/$AV6,0)</f>
        <v>0</v>
      </c>
      <c r="CQ6" s="71"/>
      <c r="CR6" s="70" t="s">
        <v>174</v>
      </c>
      <c r="CS6" s="71" t="s">
        <v>175</v>
      </c>
      <c r="CT6" s="148"/>
      <c r="CU6" s="75">
        <f t="shared" ref="CU6:CU8" si="18">IF(CR6="SI",CN6,0)</f>
        <v>0</v>
      </c>
      <c r="CV6" s="71"/>
      <c r="CW6" s="68">
        <f t="shared" ref="CW6:CW7" si="19">IFERROR(CT6/$AV6,0)</f>
        <v>0</v>
      </c>
      <c r="CX6" s="71"/>
      <c r="CY6" s="70" t="s">
        <v>174</v>
      </c>
      <c r="CZ6" s="71" t="s">
        <v>175</v>
      </c>
      <c r="DA6" s="169"/>
      <c r="DB6" s="75">
        <f t="shared" ref="DB6:DB8" si="20">IF(CY6="SI",CU6,0)</f>
        <v>0</v>
      </c>
      <c r="DC6" s="71"/>
      <c r="DD6" s="68">
        <f t="shared" ref="DD6:DD7" si="21">IFERROR(DA6/$AV6,0)</f>
        <v>0</v>
      </c>
      <c r="DE6" s="71"/>
      <c r="DF6" s="70" t="s">
        <v>174</v>
      </c>
      <c r="DG6" s="71" t="s">
        <v>175</v>
      </c>
      <c r="DH6" s="169"/>
      <c r="DI6" s="75">
        <f>IF(DF6="SI",DB6,0)</f>
        <v>0</v>
      </c>
      <c r="DJ6" s="71"/>
      <c r="DK6" s="68">
        <f t="shared" ref="DK6:DK7" si="22">IFERROR(DH6/$AV6,0)</f>
        <v>0</v>
      </c>
      <c r="DL6" s="71"/>
      <c r="DM6" s="70" t="s">
        <v>174</v>
      </c>
      <c r="DN6" s="71" t="s">
        <v>175</v>
      </c>
      <c r="DO6" s="168"/>
      <c r="DP6" s="75">
        <f t="shared" ref="DP6:DP8" si="23">IF(DM6="SI",DI6,0)</f>
        <v>0</v>
      </c>
      <c r="DQ6" s="71"/>
      <c r="DR6" s="68">
        <f t="shared" ref="DR6:DR7" si="24">IFERROR(DO6/$AV6,0)</f>
        <v>0</v>
      </c>
      <c r="DS6" s="71"/>
      <c r="DT6" s="70" t="s">
        <v>174</v>
      </c>
      <c r="DU6" s="71" t="s">
        <v>175</v>
      </c>
      <c r="DV6" s="169"/>
      <c r="DW6" s="75">
        <f>IF(DT6="SI",DP6,0)</f>
        <v>0</v>
      </c>
      <c r="DX6" s="71"/>
      <c r="DY6" s="68">
        <f t="shared" ref="DY6:DY7" si="25">IFERROR(DV6/$AV6,0)</f>
        <v>0</v>
      </c>
      <c r="DZ6" s="71"/>
      <c r="EA6" s="70" t="s">
        <v>174</v>
      </c>
      <c r="EB6" s="71" t="s">
        <v>175</v>
      </c>
      <c r="EC6" s="77">
        <f t="shared" ref="EC6:EC7" si="26">+AV6</f>
        <v>590</v>
      </c>
      <c r="ED6" s="88"/>
      <c r="EE6" s="71"/>
      <c r="EF6" s="68">
        <f t="shared" ref="EF6:EF7" si="27">IFERROR(EC6/$AV6,0)</f>
        <v>1</v>
      </c>
      <c r="EG6" s="71"/>
      <c r="EH6" s="70" t="s">
        <v>174</v>
      </c>
      <c r="EI6" s="71" t="s">
        <v>175</v>
      </c>
      <c r="EJ6" s="80" t="s">
        <v>173</v>
      </c>
      <c r="EK6" s="78">
        <v>2024</v>
      </c>
      <c r="EL6" s="79" t="str">
        <f>+VLOOKUP(C6,[1]Listas_desplega!$AI$22:$AJ$44,2,0)</f>
        <v>D_MEN</v>
      </c>
      <c r="EM6" s="79" t="str">
        <f>+VLOOKUP(I6,[1]Listas_desplega!$BY$2:$BZ$7,2,0)</f>
        <v>T_2</v>
      </c>
      <c r="EN6" s="79" t="str">
        <f>+VLOOKUP(J6,[1]Listas_desplega!$BY$10:$BZ$23,2,0)</f>
        <v>T_2_C_2</v>
      </c>
      <c r="EO6" s="79" t="str">
        <f>+VLOOKUP(K6,[1]Listas_desplega!$BY$27:$BZ$54,2,0)</f>
        <v>T_2_C_2_ET_1</v>
      </c>
      <c r="EP6" s="79" t="str">
        <f>+VLOOKUP(L6,[1]Listas_desplega!$BY$57:$BZ$105,2,0)</f>
        <v>T_2_C_2_ET_1_CPT_2</v>
      </c>
      <c r="EQ6" s="80" t="str">
        <f>+VLOOKUP(M6,[1]Listas_desplega!$J$2:$K$11,2,FALSE)</f>
        <v>Eje_E_2</v>
      </c>
      <c r="ER6" s="80"/>
    </row>
    <row r="7" spans="1:148" s="81" customFormat="1" x14ac:dyDescent="0.25">
      <c r="A7" s="51" t="str">
        <f t="shared" si="5"/>
        <v>67_TRANSVERSALES_2024</v>
      </c>
      <c r="B7" s="52" t="s">
        <v>756</v>
      </c>
      <c r="C7" s="53" t="s">
        <v>757</v>
      </c>
      <c r="D7" s="53" t="s">
        <v>859</v>
      </c>
      <c r="E7" s="165" t="s">
        <v>860</v>
      </c>
      <c r="F7" s="165" t="s">
        <v>760</v>
      </c>
      <c r="G7" s="165" t="s">
        <v>861</v>
      </c>
      <c r="H7" s="90" t="s">
        <v>175</v>
      </c>
      <c r="I7" s="54" t="s">
        <v>158</v>
      </c>
      <c r="J7" s="54" t="s">
        <v>159</v>
      </c>
      <c r="K7" s="54" t="s">
        <v>160</v>
      </c>
      <c r="L7" s="54" t="s">
        <v>222</v>
      </c>
      <c r="M7" s="52" t="s">
        <v>162</v>
      </c>
      <c r="N7" s="56" t="s">
        <v>201</v>
      </c>
      <c r="O7" s="60">
        <v>67</v>
      </c>
      <c r="P7" s="246" t="s">
        <v>866</v>
      </c>
      <c r="Q7" s="58" t="s">
        <v>165</v>
      </c>
      <c r="R7" s="58" t="s">
        <v>863</v>
      </c>
      <c r="S7" s="54" t="s">
        <v>867</v>
      </c>
      <c r="T7" s="57" t="s">
        <v>181</v>
      </c>
      <c r="U7" s="57" t="s">
        <v>193</v>
      </c>
      <c r="V7" s="57">
        <v>60</v>
      </c>
      <c r="W7" s="54" t="s">
        <v>865</v>
      </c>
      <c r="X7" s="60" t="s">
        <v>171</v>
      </c>
      <c r="Y7" s="52"/>
      <c r="Z7" s="61"/>
      <c r="AA7" s="61"/>
      <c r="AB7" s="61"/>
      <c r="AC7" s="61"/>
      <c r="AD7" s="61"/>
      <c r="AE7" s="61"/>
      <c r="AF7" s="61"/>
      <c r="AG7" s="61"/>
      <c r="AH7" s="60"/>
      <c r="AI7" s="60"/>
      <c r="AJ7" s="60"/>
      <c r="AK7" s="60"/>
      <c r="AL7" s="60"/>
      <c r="AM7" s="60"/>
      <c r="AN7" s="60"/>
      <c r="AO7" s="60"/>
      <c r="AP7" s="60"/>
      <c r="AQ7" s="60"/>
      <c r="AR7" s="62"/>
      <c r="AS7" s="60"/>
      <c r="AT7" s="247"/>
      <c r="AU7" s="182">
        <v>0</v>
      </c>
      <c r="AV7" s="249">
        <v>50</v>
      </c>
      <c r="AW7" s="249">
        <v>25</v>
      </c>
      <c r="AX7" s="249">
        <v>25</v>
      </c>
      <c r="AY7" s="249">
        <v>100</v>
      </c>
      <c r="AZ7" s="228"/>
      <c r="BA7" s="228"/>
      <c r="BB7" s="228"/>
      <c r="BC7" s="229"/>
      <c r="BD7" s="168"/>
      <c r="BE7" s="168"/>
      <c r="BF7" s="71"/>
      <c r="BG7" s="68">
        <f t="shared" si="6"/>
        <v>0</v>
      </c>
      <c r="BH7" s="71"/>
      <c r="BI7" s="70" t="s">
        <v>174</v>
      </c>
      <c r="BJ7" s="71" t="s">
        <v>175</v>
      </c>
      <c r="BK7" s="168"/>
      <c r="BL7" s="75">
        <f t="shared" si="7"/>
        <v>0</v>
      </c>
      <c r="BM7" s="71"/>
      <c r="BN7" s="68">
        <f t="shared" si="8"/>
        <v>0</v>
      </c>
      <c r="BO7" s="71"/>
      <c r="BP7" s="70" t="s">
        <v>174</v>
      </c>
      <c r="BQ7" s="71" t="s">
        <v>175</v>
      </c>
      <c r="BR7" s="118"/>
      <c r="BS7" s="133">
        <f t="shared" si="9"/>
        <v>0</v>
      </c>
      <c r="BT7" s="71"/>
      <c r="BU7" s="68">
        <f t="shared" si="10"/>
        <v>0</v>
      </c>
      <c r="BV7" s="69">
        <f t="shared" si="11"/>
        <v>0</v>
      </c>
      <c r="BW7" s="70" t="s">
        <v>174</v>
      </c>
      <c r="BX7" s="71" t="s">
        <v>175</v>
      </c>
      <c r="BY7" s="168"/>
      <c r="BZ7" s="75">
        <f t="shared" si="12"/>
        <v>0</v>
      </c>
      <c r="CA7" s="71"/>
      <c r="CB7" s="68">
        <f t="shared" si="13"/>
        <v>0</v>
      </c>
      <c r="CC7" s="71"/>
      <c r="CD7" s="70" t="s">
        <v>174</v>
      </c>
      <c r="CE7" s="71" t="s">
        <v>175</v>
      </c>
      <c r="CF7" s="168"/>
      <c r="CG7" s="75">
        <f t="shared" si="14"/>
        <v>0</v>
      </c>
      <c r="CH7" s="71"/>
      <c r="CI7" s="68">
        <f t="shared" si="15"/>
        <v>0</v>
      </c>
      <c r="CJ7" s="71"/>
      <c r="CK7" s="70" t="s">
        <v>174</v>
      </c>
      <c r="CL7" s="71" t="s">
        <v>175</v>
      </c>
      <c r="CM7" s="168"/>
      <c r="CN7" s="75">
        <f t="shared" si="16"/>
        <v>0</v>
      </c>
      <c r="CO7" s="71"/>
      <c r="CP7" s="68">
        <f t="shared" si="17"/>
        <v>0</v>
      </c>
      <c r="CQ7" s="71"/>
      <c r="CR7" s="70" t="s">
        <v>174</v>
      </c>
      <c r="CS7" s="71" t="s">
        <v>175</v>
      </c>
      <c r="CT7" s="148"/>
      <c r="CU7" s="75">
        <f t="shared" si="18"/>
        <v>0</v>
      </c>
      <c r="CV7" s="71"/>
      <c r="CW7" s="68">
        <f t="shared" si="19"/>
        <v>0</v>
      </c>
      <c r="CX7" s="71"/>
      <c r="CY7" s="70" t="s">
        <v>174</v>
      </c>
      <c r="CZ7" s="71" t="s">
        <v>175</v>
      </c>
      <c r="DA7" s="169"/>
      <c r="DB7" s="75">
        <f t="shared" si="20"/>
        <v>0</v>
      </c>
      <c r="DC7" s="71"/>
      <c r="DD7" s="68">
        <f t="shared" si="21"/>
        <v>0</v>
      </c>
      <c r="DE7" s="71"/>
      <c r="DF7" s="70" t="s">
        <v>174</v>
      </c>
      <c r="DG7" s="71" t="s">
        <v>175</v>
      </c>
      <c r="DH7" s="169"/>
      <c r="DI7" s="75">
        <f>IF(DF7="SI",DB7,0)</f>
        <v>0</v>
      </c>
      <c r="DJ7" s="71"/>
      <c r="DK7" s="68">
        <f t="shared" si="22"/>
        <v>0</v>
      </c>
      <c r="DL7" s="71"/>
      <c r="DM7" s="70" t="s">
        <v>174</v>
      </c>
      <c r="DN7" s="71" t="s">
        <v>175</v>
      </c>
      <c r="DO7" s="168"/>
      <c r="DP7" s="75">
        <f t="shared" si="23"/>
        <v>0</v>
      </c>
      <c r="DQ7" s="71"/>
      <c r="DR7" s="68">
        <f t="shared" si="24"/>
        <v>0</v>
      </c>
      <c r="DS7" s="71"/>
      <c r="DT7" s="70" t="s">
        <v>174</v>
      </c>
      <c r="DU7" s="71" t="s">
        <v>175</v>
      </c>
      <c r="DV7" s="169"/>
      <c r="DW7" s="75">
        <f>IF(DT7="SI",DP7,0)</f>
        <v>0</v>
      </c>
      <c r="DX7" s="71"/>
      <c r="DY7" s="68">
        <f t="shared" si="25"/>
        <v>0</v>
      </c>
      <c r="DZ7" s="71"/>
      <c r="EA7" s="70" t="s">
        <v>174</v>
      </c>
      <c r="EB7" s="71" t="s">
        <v>175</v>
      </c>
      <c r="EC7" s="77">
        <f t="shared" si="26"/>
        <v>50</v>
      </c>
      <c r="ED7" s="88"/>
      <c r="EE7" s="71"/>
      <c r="EF7" s="68">
        <f t="shared" si="27"/>
        <v>1</v>
      </c>
      <c r="EG7" s="71"/>
      <c r="EH7" s="70" t="s">
        <v>174</v>
      </c>
      <c r="EI7" s="71" t="s">
        <v>175</v>
      </c>
      <c r="EJ7" s="80" t="s">
        <v>173</v>
      </c>
      <c r="EK7" s="78">
        <v>2024</v>
      </c>
      <c r="EL7" s="79" t="str">
        <f>+VLOOKUP(C7,[1]Listas_desplega!$AI$22:$AJ$44,2,0)</f>
        <v>D_MEN</v>
      </c>
      <c r="EM7" s="79" t="str">
        <f>+VLOOKUP(I7,[1]Listas_desplega!$BY$2:$BZ$7,2,0)</f>
        <v>T_2</v>
      </c>
      <c r="EN7" s="79" t="str">
        <f>+VLOOKUP(J7,[1]Listas_desplega!$BY$10:$BZ$23,2,0)</f>
        <v>T_2_C_2</v>
      </c>
      <c r="EO7" s="79" t="str">
        <f>+VLOOKUP(K7,[1]Listas_desplega!$BY$27:$BZ$54,2,0)</f>
        <v>T_2_C_2_ET_1</v>
      </c>
      <c r="EP7" s="79" t="str">
        <f>+VLOOKUP(L7,[1]Listas_desplega!$BY$57:$BZ$105,2,0)</f>
        <v>T_2_C_2_ET_1_CPT_2</v>
      </c>
      <c r="EQ7" s="80" t="str">
        <f>+VLOOKUP(M7,[1]Listas_desplega!$J$2:$K$11,2,FALSE)</f>
        <v>Eje_E_2</v>
      </c>
      <c r="ER7" s="80"/>
    </row>
    <row r="8" spans="1:148" s="81" customFormat="1" x14ac:dyDescent="0.25">
      <c r="A8" s="51" t="str">
        <f t="shared" si="5"/>
        <v>68_TRANSVERSALES_2024</v>
      </c>
      <c r="B8" s="52" t="s">
        <v>756</v>
      </c>
      <c r="C8" s="53" t="s">
        <v>757</v>
      </c>
      <c r="D8" s="53" t="s">
        <v>859</v>
      </c>
      <c r="E8" s="165" t="s">
        <v>860</v>
      </c>
      <c r="F8" s="165" t="s">
        <v>760</v>
      </c>
      <c r="G8" s="165" t="s">
        <v>861</v>
      </c>
      <c r="H8" s="90" t="s">
        <v>175</v>
      </c>
      <c r="I8" s="54" t="s">
        <v>158</v>
      </c>
      <c r="J8" s="54" t="s">
        <v>159</v>
      </c>
      <c r="K8" s="54" t="s">
        <v>160</v>
      </c>
      <c r="L8" s="54" t="s">
        <v>222</v>
      </c>
      <c r="M8" s="52" t="s">
        <v>162</v>
      </c>
      <c r="N8" s="56" t="s">
        <v>201</v>
      </c>
      <c r="O8" s="60">
        <v>68</v>
      </c>
      <c r="P8" s="250" t="s">
        <v>868</v>
      </c>
      <c r="Q8" s="59" t="s">
        <v>175</v>
      </c>
      <c r="R8" s="59" t="s">
        <v>175</v>
      </c>
      <c r="S8" s="54" t="s">
        <v>869</v>
      </c>
      <c r="T8" s="163" t="s">
        <v>175</v>
      </c>
      <c r="U8" s="57" t="s">
        <v>193</v>
      </c>
      <c r="V8" s="163"/>
      <c r="W8" s="54" t="s">
        <v>870</v>
      </c>
      <c r="X8" s="60" t="s">
        <v>171</v>
      </c>
      <c r="Y8" s="52"/>
      <c r="Z8" s="61"/>
      <c r="AA8" s="61"/>
      <c r="AB8" s="61"/>
      <c r="AC8" s="61"/>
      <c r="AD8" s="61"/>
      <c r="AE8" s="61"/>
      <c r="AF8" s="61"/>
      <c r="AG8" s="61"/>
      <c r="AH8" s="60"/>
      <c r="AI8" s="60"/>
      <c r="AJ8" s="60"/>
      <c r="AK8" s="60"/>
      <c r="AL8" s="60"/>
      <c r="AM8" s="60"/>
      <c r="AN8" s="60"/>
      <c r="AO8" s="60"/>
      <c r="AP8" s="60"/>
      <c r="AQ8" s="60"/>
      <c r="AR8" s="62"/>
      <c r="AS8" s="60"/>
      <c r="AT8" s="232"/>
      <c r="AU8" s="251"/>
      <c r="AV8" s="251"/>
      <c r="AW8" s="251"/>
      <c r="AX8" s="251"/>
      <c r="AY8" s="251"/>
      <c r="AZ8" s="194"/>
      <c r="BA8" s="194"/>
      <c r="BB8" s="194"/>
      <c r="BC8" s="252"/>
      <c r="BD8" s="168"/>
      <c r="BE8" s="168"/>
      <c r="BF8" s="71"/>
      <c r="BG8" s="71"/>
      <c r="BH8" s="71"/>
      <c r="BI8" s="70" t="s">
        <v>174</v>
      </c>
      <c r="BJ8" s="71" t="s">
        <v>175</v>
      </c>
      <c r="BK8" s="168"/>
      <c r="BL8" s="75">
        <f t="shared" si="7"/>
        <v>0</v>
      </c>
      <c r="BM8" s="71"/>
      <c r="BN8" s="71"/>
      <c r="BO8" s="71"/>
      <c r="BP8" s="70" t="s">
        <v>174</v>
      </c>
      <c r="BQ8" s="71" t="s">
        <v>175</v>
      </c>
      <c r="BR8" s="118"/>
      <c r="BS8" s="133">
        <f t="shared" si="9"/>
        <v>0</v>
      </c>
      <c r="BT8" s="71"/>
      <c r="BU8" s="68">
        <f t="shared" si="10"/>
        <v>0</v>
      </c>
      <c r="BV8" s="69">
        <f t="shared" si="11"/>
        <v>0</v>
      </c>
      <c r="BW8" s="70" t="s">
        <v>174</v>
      </c>
      <c r="BX8" s="71" t="s">
        <v>175</v>
      </c>
      <c r="BY8" s="168"/>
      <c r="BZ8" s="75">
        <f t="shared" si="12"/>
        <v>0</v>
      </c>
      <c r="CA8" s="71"/>
      <c r="CB8" s="71"/>
      <c r="CC8" s="71"/>
      <c r="CD8" s="70" t="s">
        <v>174</v>
      </c>
      <c r="CE8" s="71" t="s">
        <v>175</v>
      </c>
      <c r="CF8" s="168"/>
      <c r="CG8" s="75">
        <f t="shared" si="14"/>
        <v>0</v>
      </c>
      <c r="CH8" s="71"/>
      <c r="CI8" s="71"/>
      <c r="CJ8" s="71"/>
      <c r="CK8" s="70" t="s">
        <v>174</v>
      </c>
      <c r="CL8" s="71" t="s">
        <v>175</v>
      </c>
      <c r="CM8" s="168"/>
      <c r="CN8" s="75">
        <f t="shared" si="16"/>
        <v>0</v>
      </c>
      <c r="CO8" s="71"/>
      <c r="CP8" s="71"/>
      <c r="CQ8" s="71"/>
      <c r="CR8" s="70" t="s">
        <v>174</v>
      </c>
      <c r="CS8" s="71" t="s">
        <v>175</v>
      </c>
      <c r="CT8" s="148"/>
      <c r="CU8" s="75">
        <f t="shared" si="18"/>
        <v>0</v>
      </c>
      <c r="CV8" s="71"/>
      <c r="CW8" s="71"/>
      <c r="CX8" s="71"/>
      <c r="CY8" s="70" t="s">
        <v>174</v>
      </c>
      <c r="CZ8" s="71" t="s">
        <v>175</v>
      </c>
      <c r="DA8" s="169"/>
      <c r="DB8" s="75">
        <f t="shared" si="20"/>
        <v>0</v>
      </c>
      <c r="DC8" s="71"/>
      <c r="DD8" s="71"/>
      <c r="DE8" s="71"/>
      <c r="DF8" s="70" t="s">
        <v>174</v>
      </c>
      <c r="DG8" s="71" t="s">
        <v>175</v>
      </c>
      <c r="DH8" s="169"/>
      <c r="DI8" s="75">
        <f>IF(DF8="SI",DB8,0)</f>
        <v>0</v>
      </c>
      <c r="DJ8" s="71"/>
      <c r="DK8" s="71"/>
      <c r="DL8" s="71"/>
      <c r="DM8" s="70" t="s">
        <v>174</v>
      </c>
      <c r="DN8" s="71" t="s">
        <v>175</v>
      </c>
      <c r="DO8" s="168"/>
      <c r="DP8" s="75">
        <f t="shared" si="23"/>
        <v>0</v>
      </c>
      <c r="DQ8" s="71"/>
      <c r="DR8" s="71"/>
      <c r="DS8" s="71"/>
      <c r="DT8" s="70" t="s">
        <v>174</v>
      </c>
      <c r="DU8" s="71" t="s">
        <v>175</v>
      </c>
      <c r="DV8" s="169"/>
      <c r="DW8" s="75">
        <f>IF(DT8="SI",DP8,0)</f>
        <v>0</v>
      </c>
      <c r="DX8" s="71"/>
      <c r="DY8" s="71"/>
      <c r="DZ8" s="71"/>
      <c r="EA8" s="70" t="s">
        <v>174</v>
      </c>
      <c r="EB8" s="71" t="s">
        <v>175</v>
      </c>
      <c r="EC8" s="168"/>
      <c r="ED8" s="88"/>
      <c r="EE8" s="71"/>
      <c r="EF8" s="71"/>
      <c r="EG8" s="71"/>
      <c r="EH8" s="70" t="s">
        <v>174</v>
      </c>
      <c r="EI8" s="71" t="s">
        <v>175</v>
      </c>
      <c r="EJ8" s="80" t="s">
        <v>173</v>
      </c>
      <c r="EK8" s="78">
        <v>2024</v>
      </c>
      <c r="EL8" s="79" t="str">
        <f>+VLOOKUP(C8,[1]Listas_desplega!$AI$22:$AJ$44,2,0)</f>
        <v>D_MEN</v>
      </c>
      <c r="EM8" s="79" t="str">
        <f>+VLOOKUP(I8,[1]Listas_desplega!$BY$2:$BZ$7,2,0)</f>
        <v>T_2</v>
      </c>
      <c r="EN8" s="79" t="str">
        <f>+VLOOKUP(J8,[1]Listas_desplega!$BY$10:$BZ$23,2,0)</f>
        <v>T_2_C_2</v>
      </c>
      <c r="EO8" s="79" t="str">
        <f>+VLOOKUP(K8,[1]Listas_desplega!$BY$27:$BZ$54,2,0)</f>
        <v>T_2_C_2_ET_1</v>
      </c>
      <c r="EP8" s="79" t="str">
        <f>+VLOOKUP(L8,[1]Listas_desplega!$BY$57:$BZ$105,2,0)</f>
        <v>T_2_C_2_ET_1_CPT_2</v>
      </c>
      <c r="EQ8" s="80" t="str">
        <f>+VLOOKUP(M8,[1]Listas_desplega!$J$2:$K$11,2,FALSE)</f>
        <v>Eje_E_2</v>
      </c>
      <c r="ER8" s="80"/>
    </row>
    <row r="11" spans="1:148" x14ac:dyDescent="0.25">
      <c r="P11" s="324"/>
    </row>
    <row r="20" spans="9:9" x14ac:dyDescent="0.25">
      <c r="I20" t="s">
        <v>175</v>
      </c>
    </row>
  </sheetData>
  <sheetProtection formatCells="0" formatColumns="0" formatRows="0" insertRows="0" deleteRows="0" sort="0" autoFilter="0" pivotTables="0"/>
  <autoFilter ref="A5:ET8"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8 BP6:BP8 CD6:CD8 CK6:CK8 CR6:CR8 CY6:CY8 DF6:DF8 DM6:DM8 DT6:DT8 EA6:EA8 EH6:EH8 BW6:BW8">
    <cfRule type="cellIs" dxfId="11" priority="4" operator="equal">
      <formula>"Pendiente Validar"</formula>
    </cfRule>
    <cfRule type="cellIs" dxfId="10" priority="5" operator="equal">
      <formula>"NO"</formula>
    </cfRule>
    <cfRule type="cellIs" dxfId="9"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59426BED-0107-4E12-8390-B365AB9C0C72}"/>
    <dataValidation allowBlank="1" showInputMessage="1" showErrorMessage="1" promptTitle="Macrometa" prompt="Si el indicador hace parte del reporte de alguna &quot;Macrometa&quot; de Presidencia, seleccione la que corresponda de la lista desplegable." sqref="Y2" xr:uid="{5B25C10D-A79E-4368-9E3E-DB6FD97A1A14}"/>
    <dataValidation allowBlank="1" showInputMessage="1" showErrorMessage="1" promptTitle="Medio de verificación" prompt="Documento que soporta el avance cuantitativo del indicador." sqref="W2:W3" xr:uid="{2F032F54-9933-4C48-A048-14654C2AB3C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B0BA10CE-767E-4E05-A1DB-02D88098A421}"/>
    <dataValidation allowBlank="1" showInputMessage="1" showErrorMessage="1" promptTitle="ID Indicador" prompt="Campo registrado por la OAPF." sqref="O2:O3" xr:uid="{515156F3-2EFF-4A3B-91A9-F1617A420059}"/>
    <dataValidation allowBlank="1" showInputMessage="1" showErrorMessage="1" promptTitle="Dimensiónn MIPG" prompt="Seleccione de la lista desplegable la dimensión del Modelo Integrado de Planeación y Gestión (MIPG) a la cual se asocia el indicador." sqref="E2:E3" xr:uid="{2EF53EF7-53B5-4B65-A773-AEB44D8A8549}"/>
    <dataValidation allowBlank="1" showInputMessage="1" showErrorMessage="1" promptTitle="CONPES (Número documento)" prompt="Diligencie el número del documento (s) CONPES asociados con el indicador." sqref="AR2:AR3" xr:uid="{3BC4E310-36CD-4A21-B718-19E9612B418E}"/>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A1CB2F5-31CA-4516-8DB8-BC9343751B8A}"/>
    <dataValidation allowBlank="1" showInputMessage="1" showErrorMessage="1" promptTitle="Derechos Humanos" prompt="Marque con &quot;X&quot; si el indicador se relaciona con algún componente del Plan Nacional de Educación en Derechos Humanos (PLANEDH)" sqref="AP2:AP3" xr:uid="{99EBD847-61BA-4E90-B2B4-1F10EDC561E8}"/>
    <dataValidation allowBlank="1" showInputMessage="1" showErrorMessage="1" promptTitle="Iniciativas PPI" prompt="Marque con &quot;X&quot; si el indicador está asociado al cumplimiento de iniciativas planteadas en el Plan Plurianual de Inversión para 2024." sqref="AO2:AO3" xr:uid="{309920A6-F1BC-449E-8774-B7DEF8FEB197}"/>
    <dataValidation allowBlank="1" showInputMessage="1" showErrorMessage="1" promptTitle="Discapacidad" prompt="Marque con &quot;X&quot; si el indicador responde a un compromiso del MEN en desarrollo de la Política de Discapacidad." sqref="AL2:AL3" xr:uid="{6E3A720F-E581-4ABE-B63B-34FA7BE2D2AC}"/>
    <dataValidation allowBlank="1" showInputMessage="1" showErrorMessage="1" promptTitle="Víctimas" prompt="Marque con &quot;X&quot; si el indicador responde a un compromiso adquirido por el MEN en desarrollo de la Política de Víctimas." sqref="AJ2:AJ3" xr:uid="{3B4F9770-5E64-4B76-A5BD-C1AEE6DFF0C0}"/>
    <dataValidation allowBlank="1" showInputMessage="1" showErrorMessage="1" promptTitle="Equidad de la Mujer" prompt="Marque con &quot;X&quot; si el indicador responde la política de Equidad de la Mujer." sqref="AH2:AH3" xr:uid="{9A5CA840-F3EF-4695-AA67-04CFD902D7E7}"/>
    <dataValidation allowBlank="1" showInputMessage="1" showErrorMessage="1" promptTitle="Otras mesas" prompt="Diligencie el nombre de otra instancia con Grupos Étnicos - Indígenas con compromisos asociados al indicador." sqref="AE3" xr:uid="{55538C47-0795-4578-BBE8-6F75480D9C7A}"/>
    <dataValidation allowBlank="1" showInputMessage="1" showErrorMessage="1" promptTitle="Periodicidad" prompt="Corresponde a la temporalidad con la cual se reporta el avance cuantitativo del indicador." sqref="U2:U3" xr:uid="{1DBE6CE9-80B8-43CF-BFE8-6E211759D46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8D981A46-7317-45F7-BD84-D2447D0015A0}"/>
    <dataValidation allowBlank="1" showInputMessage="1" showErrorMessage="1" promptTitle="Dias de rezago" prompt="Cantidad de días que se requiere para procesar la información y emitir el dato de avance cuantitativo después del cierre del periodo. " sqref="V2:V3" xr:uid="{136C3F2E-D7CC-434D-8BAD-7CDBF9A3B0D3}"/>
    <dataValidation allowBlank="1" showInputMessage="1" showErrorMessage="1" promptTitle="Unidad de medida" prompt="Parámetro de referencia para determina la magnitud del indicador (Ej: número, porcentaje,...)" sqref="T2:T3" xr:uid="{4CE30D23-E17D-477E-B390-88D9217E5A5B}"/>
    <dataValidation allowBlank="1" showInputMessage="1" showErrorMessage="1" promptTitle="Tipo de acumulación" prompt="Seleccione de la lista desplegable el tipo de acumulación:_x000a__x000a_• Mantenimiento (stock)_x000a_• Flujo _x000a_• Acumulado_x000a_• Capacidad_x000a_• Reducción" sqref="R2:R3" xr:uid="{DE4D82D0-2155-4342-864E-B324628E07DA}"/>
    <dataValidation allowBlank="1" showInputMessage="1" showErrorMessage="1" promptTitle="Fórmula de cálculo" prompt="Es la representación matemática del cálculo a realizar para obtener el dato de avance cuantitativo del indicador." sqref="S2:S3" xr:uid="{42A15A05-3ED7-4909-86A2-4062DB5B305A}"/>
    <dataValidation allowBlank="1" showInputMessage="1" showErrorMessage="1" promptTitle="Estrategia" prompt="Registre la estrategia que permitirá alcanzar el eje estratégico. Debe coincidir con la hoja de acciones._x000a_" sqref="N2:N3" xr:uid="{1344DC89-B0C9-44F3-B47A-7A2D95F97C8C}"/>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3B50EE6B-A6CB-43B3-ABF4-E49C8C2EE7B0}"/>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CBDE3AB2-2744-4F3D-8EA0-5490A9AC0E63}"/>
    <dataValidation allowBlank="1" showInputMessage="1" showErrorMessage="1" promptTitle="Catalizador PND" prompt="Seleccione de la lista desplegable el catalizador de la transformación PND al cual se asocia el indicador. " sqref="K2:K3" xr:uid="{A74A6269-5122-44DD-BF6E-E87202BC5E5C}"/>
    <dataValidation allowBlank="1" showInputMessage="1" showErrorMessage="1" promptTitle="Transformación PND" prompt="Seleccione de la lista desplegable la transformación del Plan Nacional de Desarrollo (PND) a la cual se asocia el indicador." sqref="I2:I3" xr:uid="{1B5420EF-4773-4AFF-88EE-904895C497C6}"/>
    <dataValidation allowBlank="1" showInputMessage="1" showErrorMessage="1" promptTitle="Meta ODS" prompt="Seleccione de la lista desplegable la meta del Objetivo de Desarrollo Sostenible (ODS) al cual se asocia el indicador." sqref="H2:H3" xr:uid="{F0BB8E23-DE61-4DF2-9D23-3BEA47849C83}"/>
    <dataValidation allowBlank="1" showInputMessage="1" showErrorMessage="1" promptTitle="Objetivo SIG" prompt="Seleccione de la lista desplegable el objetivo del Sistema Integrado de Gestión (SIG) al cual se asocia el indicador." sqref="F2:F3" xr:uid="{82CEAAA0-E7BE-498B-986A-15D9E97628C8}"/>
    <dataValidation allowBlank="1" showInputMessage="1" showErrorMessage="1" promptTitle="Dependencia" prompt="Seleccione de la lista desplegable la dependencia responsable del indicador." sqref="D2:D3" xr:uid="{35E830E3-47B2-4DD9-9719-FC3D7DB21BA8}"/>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935A52BD-2728-4C16-AE8F-B71461F948A6}"/>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30E0CF7D-CD0F-48A9-A445-90B98C8F785F}"/>
    <dataValidation allowBlank="1" showInputMessage="1" showErrorMessage="1" promptTitle="Otros" prompt="Seleccione de la lista a que otro compromiso responde el indicador formulado._x000a_" sqref="AS2" xr:uid="{060DB817-AF84-472E-9A51-3124EE5AAB3A}"/>
    <dataValidation allowBlank="1" showInputMessage="1" showErrorMessage="1" promptTitle="Primer infancia" prompt="Marque con &quot;X&quot; si el indicador se enmarca en alguna de  las categorias de la política de Primera Infancia, Infancia y Adolescencia " sqref="AI2" xr:uid="{ECDF23D8-6A19-4655-8C4E-D240861C2363}"/>
    <dataValidation allowBlank="1" showInputMessage="1" showErrorMessage="1" promptTitle="Participación Ciudadana" prompt="Marque con &quot;X&quot; si el indicador responde a alguna estrategia o actividad, en el marco de la política de Participación Ciudadana " sqref="AK2" xr:uid="{95AF65F6-CD21-4ED3-A03B-50125D3651B6}"/>
    <dataValidation allowBlank="1" showInputMessage="1" showErrorMessage="1" promptTitle="TIC" prompt="Marque con &quot;X&quot; si el indicador se asocia con la política de Tecnologías de la Información y las Comunicaciones" sqref="AM2" xr:uid="{04D765C5-C4D3-493E-BFCA-0C66332B28F9}"/>
    <dataValidation allowBlank="1" showInputMessage="1" showErrorMessage="1" promptTitle="CTeI" prompt="Marque con &quot;X&quot; si el indicador se relaciona con algún componente de la política de Ciencia, Tecnología e Innovación " sqref="AN2:AN3" xr:uid="{1A6F15F4-E26D-4194-A9E1-1DE8728C90A8}"/>
    <dataValidation allowBlank="1" showInputMessage="1" showErrorMessage="1" promptTitle="Étnicos - Rrom" prompt="Marque con &quot;X&quot; si el indicador responde a un compromiso adquirido por el MEN con una comunidad Rrom" sqref="AG2:AG3" xr:uid="{9597E0EF-B277-4276-914D-749D2CA22E0F}"/>
    <dataValidation allowBlank="1" showInputMessage="1" showErrorMessage="1" promptTitle="Étnicos - NARP" prompt="Marque con &quot;X&quot; si el indicador responde a un compromiso adquirido por el MEN con una comunidad Negra, Afrocolombiana, Raizal y Palenquera" sqref="AF2:AF3" xr:uid="{8EDE4E75-775D-431A-89CB-82D83355449D}"/>
    <dataValidation allowBlank="1" showInputMessage="1" showErrorMessage="1" promptTitle="Proceso SIG" prompt="Seleccione de la lista desplegable el proceso del SIG al cual se asocia el indicador" sqref="G2" xr:uid="{41B63B36-A69D-4B6F-9180-1FFBBFB36997}"/>
    <dataValidation allowBlank="1" showInputMessage="1" showErrorMessage="1" promptTitle="CRIC" prompt="Registre el número del compromiso adquirido por el MEN con el Consejo Regional Indígena del Cauca que esté asociado al indicador." sqref="AB3" xr:uid="{7C10E294-5869-488F-BE3B-C1526111C763}"/>
    <dataValidation allowBlank="1" showInputMessage="1" showErrorMessage="1" promptTitle="CRIHU" prompt="Registre el número del compromiso adquirido por el MEN con el Consejo Regional Indígena del Huila que esté asociado al indicador." sqref="AD3" xr:uid="{4A561D43-C010-47D6-8F75-00145200954F}"/>
    <dataValidation allowBlank="1" showInputMessage="1" showErrorMessage="1" promptTitle="CRIDEC" prompt="Registre el número del compromiso adquirido por el MEN con el Consejo Regional Indígena de Caldas que esté asociado al indicador._x000a_" sqref="AC3" xr:uid="{B2257994-7E13-4CFF-9667-47E53C7AE45B}"/>
    <dataValidation allowBlank="1" showInputMessage="1" showErrorMessage="1" promptTitle="MRA" prompt="Registre el número del compromiso adquirido por el MEN en la Mesa Regional Amazónica que esté asociado al indicador." sqref="AA3" xr:uid="{87C949A1-96AE-41B0-AD14-6814456BF374}"/>
    <dataValidation allowBlank="1" showInputMessage="1" showErrorMessage="1" promptTitle="MPC" prompt="Registre el número del compromiso adquirido por el MEN en la Mesa Permanente de Concertación indígena que esté asociado al indicador." sqref="Z3" xr:uid="{03AA8E1C-A945-45AC-ABCF-EAE7AAD04F86}"/>
    <dataValidation allowBlank="1" showInputMessage="1" showErrorMessage="1" promptTitle="Meta diciembre" prompt="Diligenciar el valor de la meta programada para la vigencia _x000a_" sqref="EC2" xr:uid="{136EBC55-EE93-44B7-8754-5EEE2DC4AC6B}"/>
    <dataValidation allowBlank="1" showInputMessage="1" showErrorMessage="1" promptTitle="Meta noviembre" prompt="Diligenciar el valor de la meta programada para el mes. _x000a_Debe ser registrado de manera acumulada de acuerdo con la periodicidad del indicador  " sqref="DV2" xr:uid="{BFC01F15-0BC1-4695-B797-3483D0C685B1}"/>
    <dataValidation allowBlank="1" showInputMessage="1" showErrorMessage="1" promptTitle="Meta septiembre" prompt="Diligenciar el valor de la meta programada para el mes. _x000a_Debe ser registrado de manera acumulada de acuerdo con la periodicidad del indicador  " sqref="DH2" xr:uid="{1FF00125-CAA6-42F0-8EF9-E0A396113619}"/>
    <dataValidation allowBlank="1" showInputMessage="1" showErrorMessage="1" promptTitle="Meta agosto" prompt="Diligenciar el valor de la meta programada para el mes. _x000a_Debe ser registrado de manera acumulada de acuerdo con la periodicidad del indicador  " sqref="DA2" xr:uid="{C8C928FF-965E-4919-9C51-250034B8830F}"/>
    <dataValidation allowBlank="1" showInputMessage="1" showErrorMessage="1" promptTitle="Meta junio" prompt="Diligenciar el valor de la meta programada para el mes. _x000a_Debe ser registrado de manera acumulada de acuerdo con la periodicidad del indicador  " sqref="CM2" xr:uid="{F0FC8EF5-6B4C-4A8B-AE1B-4D8EFFC15B56}"/>
    <dataValidation allowBlank="1" showInputMessage="1" showErrorMessage="1" promptTitle="Meta mayo" prompt="Diligenciar el valor de la meta programada para el mes. _x000a_Debe ser registrado de manera acumulada de acuerdo con la periodicidad del indicador  " sqref="CF2" xr:uid="{D0AADAB6-B45A-4D07-A977-BA2C2BBBC379}"/>
    <dataValidation allowBlank="1" showInputMessage="1" showErrorMessage="1" promptTitle="Meta abril" prompt="Diligenciar el valor de la meta programada para el mes. _x000a_Debe ser registrado de manera acumulada de acuerdo con la periodicidad del indicador  " sqref="BY2" xr:uid="{AE848945-DD92-4243-88DB-3B17DD85060A}"/>
    <dataValidation allowBlank="1" showInputMessage="1" showErrorMessage="1" promptTitle="Meta marzo" prompt="Diligenciar el valor de la meta programada para el mes. _x000a_Debe ser registrado de manera acumulada de acuerdo con la periodicidad del indicador  " sqref="BR2" xr:uid="{C1EB3E32-9304-43F9-84EC-A0F9C2AD998D}"/>
    <dataValidation allowBlank="1" showInputMessage="1" showErrorMessage="1" promptTitle="Meta febrero" prompt="Diligenciar el valor de la meta programada para el mes. _x000a_Debe ser registrado de manera acumulada de acuerdo con la periodicidad del indicador  " sqref="BK2:BK3" xr:uid="{19D0F692-9F19-4FFA-8B30-ACD14A11A88E}"/>
    <dataValidation allowBlank="1" showInputMessage="1" showErrorMessage="1" promptTitle="Meta enero" prompt="Diligenciar el valor de la meta programada para el mes. _x000a_Debe ser registrado de manera acumulada de acuerdo con la periodicidad del indicador  " sqref="BD2" xr:uid="{EE2417FA-85B0-454E-ADC5-55EE58388498}"/>
    <dataValidation allowBlank="1" showInputMessage="1" showErrorMessage="1" promptTitle="Avance 2025" prompt="Corresponde a la cantidad o resultado alcanzado del indicador para el año 2025" sqref="BB2:BC2" xr:uid="{FD4FA929-7A48-42FF-A5F5-A98E9B4B32B9}"/>
    <dataValidation allowBlank="1" showInputMessage="1" showErrorMessage="1" promptTitle="Avance 2024" prompt="Corresponde a la cantidad o resultado alcanzado del indicador para el año 2024" sqref="BA2" xr:uid="{B78B6853-14DC-4CE0-92B9-D8BF39C33119}"/>
    <dataValidation allowBlank="1" showInputMessage="1" showErrorMessage="1" promptTitle="Avance 2023" prompt="Corresponde a la cantidad o resultado alcanzado del indicador para el año 2023" sqref="AZ2" xr:uid="{0CCC123D-D562-4BA6-B025-39187518EA4A}"/>
    <dataValidation allowBlank="1" showInputMessage="1" showErrorMessage="1" promptTitle="Meta cuatrienio" prompt="Corresponde a la cantidad o resultado esperado del indicador para el cuatrienio" sqref="AY2" xr:uid="{4B115FC7-652F-465F-A791-16B2497A0556}"/>
    <dataValidation allowBlank="1" showInputMessage="1" showErrorMessage="1" promptTitle="Meta 2026" prompt="Corresponde a la cantidad o resultado esperado del indicador para el año 2026" sqref="AX2" xr:uid="{6DCB7269-A25D-4F1E-BF0B-A50E81F94902}"/>
    <dataValidation allowBlank="1" showInputMessage="1" showErrorMessage="1" promptTitle="Meta 2025" prompt="Corresponde a la cantidad o resultado esperado del indicador para el año 2025" sqref="AW2" xr:uid="{EF0426FA-9921-45FD-BD0C-4FEE9D9B4CE4}"/>
    <dataValidation allowBlank="1" showInputMessage="1" showErrorMessage="1" promptTitle="Meta 2024" prompt="Corresponde a la cantidad o resultado esperado del indicador para el año 2024" sqref="AV2" xr:uid="{47B3618F-5F70-4454-9D0C-C421E0145EAF}"/>
    <dataValidation allowBlank="1" showInputMessage="1" showErrorMessage="1" promptTitle="Meta 2023" prompt="Corresponde a la cantidad o resultado esperado del indicador para el año 2023" sqref="AU2" xr:uid="{7C896C62-BE9F-4F80-96C3-E96432D06B4C}"/>
    <dataValidation allowBlank="1" showInputMessage="1" showErrorMessage="1" promptTitle="Línea base" prompt="Corresponde al punto de partida o punto de referencia desde el cual se inicia la medición." sqref="AT2:AT3" xr:uid="{4DFCAFF2-9863-4242-917E-9FC161C8DF4B}"/>
    <dataValidation allowBlank="1" showErrorMessage="1" promptTitle="Mín 300 máx 4000" prompt="Recuerda que debes escribir mínimo 300 caractateres y máximo 4000" sqref="CI8 DR8 DD8 CP8 CW8 CB8 DK8 DY8 EF8 EG6:EG8 DZ6:DZ8 DS6:DS8 DL6:DL8 DE6:DE8 CX6:CX8 CQ6:CQ8 CJ6:CJ8 CC6:CC8 EI6:EI8 CH6:CH8 CS6:CT8 BY6:BY8 DU6:DV8 DJ6:DJ8 CA6:CA8 EM6:EM8 DN6:DO8 DC6:DC8 DQ6:DQ8 DG6:DH8 CV6:CV8 CL6:CM8 CO6:CO8 CE6:CF8 EK3:EL8 CZ6:DA8 EB6:EE8 DX6:DX8" xr:uid="{492CEBBC-717A-4106-A636-42550086EE64}"/>
    <dataValidation allowBlank="1" showInputMessage="1" showErrorMessage="1" promptTitle="Meta julio" prompt="Diligenciar el valor de la meta programada para el mes. _x000a_Debe ser registrado de manera acumulada de acuerdo con la periodicidad del indicador  " sqref="CT2" xr:uid="{C8A21D00-24E3-4BB1-B9FA-21826C2ED925}"/>
    <dataValidation allowBlank="1" showInputMessage="1" showErrorMessage="1" promptTitle="Meta octubre" prompt="Diligenciar el valor de la meta programada para el mes. _x000a_Debe ser registrado de manera acumulada de acuerdo con la periodicidad del indicador  " sqref="DO2" xr:uid="{6CC67732-E295-4EE3-AAA2-DE1BBA2D9270}"/>
    <dataValidation allowBlank="1" showInputMessage="1" showErrorMessage="1" promptTitle="Avance cuantitativo enero" prompt="Registrar el valor de avance alcanzado al cierre del mes. _x000a_Debe ser registrado de manera acumulada de acuerdo con la periodicidad del indicador  " sqref="BE2:BE3" xr:uid="{B1ED6756-9325-4639-8097-61637C3FFF4E}"/>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D309F03A-36EC-402C-B8B3-EDED67CB7897}"/>
    <dataValidation allowBlank="1" showInputMessage="1" showErrorMessage="1" promptTitle="% Meta enero" prompt="Corresponde al porcentaje de avance programado de conformidad con la meta resgistrada para el periodo" sqref="BG2:BG3" xr:uid="{9C487F2E-945D-4CD8-B9B9-5F43BA2AFF28}"/>
    <dataValidation allowBlank="1" showInputMessage="1" showErrorMessage="1" promptTitle="% Avance enero" prompt="Corresponde al porcentaje de avance alcanzado con el reporte cuantitativo registrado " sqref="BH2:BH3" xr:uid="{F4C86C87-7DF6-4051-ACA1-BB6430AC5BF2}"/>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89B1A94B-F023-4DDF-B5FF-5ECDE7F64280}"/>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F1BD0DD9-F64B-4087-9979-3507BEE6F811}"/>
    <dataValidation allowBlank="1" showInputMessage="1" showErrorMessage="1" promptTitle="% Meta febrero" prompt="Corresponde al porcentaje de avance programado de conformidad con la meta resgistrada para el periodo" sqref="BN2:BN3" xr:uid="{63BB8B7F-B8EE-4A2D-8AC5-6D27D352B503}"/>
    <dataValidation allowBlank="1" showInputMessage="1" showErrorMessage="1" promptTitle="% Avance febrero" prompt="Corresponde al porcentaje de avance alcanzado con el reporte cuantitativo registrado " sqref="BO2:BO3" xr:uid="{4753FCAD-7FBE-4AA7-BCFF-9CF98368798C}"/>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3B2786E9-5F0F-45BA-8911-C244A575D914}"/>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0D8B1B05-B0C6-43D9-8AC5-982B763AA35C}"/>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02F600EC-A95E-4D0D-9685-6A95AADA16D8}"/>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095C3759-AD27-4535-9428-03FC71F09743}"/>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AED7C35F-F143-429F-8E5F-BE5C4C141DEA}"/>
    <dataValidation allowBlank="1" showInputMessage="1" showErrorMessage="1" promptTitle="Avance cuantitativo febrero" prompt="Registrar el valor de avance alcanzado al cierre del mes. _x000a_Debe ser registrado de manera acumulada de acuerdo con la periodicidad del indicador  " sqref="BL2:BL3" xr:uid="{29D380D8-5FF7-42CD-9DF6-415B803EB764}"/>
    <dataValidation allowBlank="1" showInputMessage="1" showErrorMessage="1" promptTitle="Avance cuantitativo marzo" prompt="Registrar el valor de avance alcanzado al cierre del mes. _x000a_Debe ser registrado de manera acumulada de acuerdo con la periodicidad del indicador  " sqref="BS2:BS3" xr:uid="{CFF2AAAD-7F3E-4109-98EA-CEAC8192F48A}"/>
    <dataValidation allowBlank="1" showInputMessage="1" showErrorMessage="1" promptTitle="% Meta marzo" prompt="Corresponde al porcentaje de avance programado de conformidad con la meta resgistrada para el periodo" sqref="BU2:BU3" xr:uid="{CF989EB9-E74C-423C-86F8-DED1183A5BE4}"/>
    <dataValidation allowBlank="1" showInputMessage="1" showErrorMessage="1" promptTitle="% Avance marzo" prompt="Corresponde al porcentaje de avance alcanzado con el reporte cuantitativo registrado " sqref="BV2:BV3" xr:uid="{9EF897D4-ED44-463F-97B1-D816092BB445}"/>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6ECAAF9D-7B0B-4FA1-B94A-76B72BAFC091}"/>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C9B5A6B0-72D0-40AD-9BFB-75169241B572}"/>
    <dataValidation allowBlank="1" showInputMessage="1" showErrorMessage="1" promptTitle="Avance cuantitativo abril" prompt="Registrar el valor de avance alcanzado al cierre del mes. _x000a_Debe ser registrado de manera acumulada de acuerdo con la periodicidad del indicador  " sqref="BZ2:BZ3" xr:uid="{F8069E0C-A4CF-4CF0-ADC5-3298C7C9BF15}"/>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EE457476-2E25-4954-890F-EC84E5655944}"/>
    <dataValidation allowBlank="1" showInputMessage="1" showErrorMessage="1" promptTitle="% Meta abril" prompt="Corresponde al porcentaje de avance programado de conformidad con la meta resgistrada para el periodo" sqref="CB2:CB3" xr:uid="{0CE30980-62BB-4D1E-AFE0-2E9AFB302FEF}"/>
    <dataValidation allowBlank="1" showInputMessage="1" showErrorMessage="1" promptTitle="% Avance abril" prompt="Corresponde al porcentaje de avance alcanzado con el reporte cuantitativo registrado " sqref="CC2:CC3" xr:uid="{B74C9D39-5A82-4AD6-92E1-DDE75F6FC9E2}"/>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BFB5A125-F697-4BBE-A108-CDB5E5770106}"/>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2295ADED-97FB-4F9E-80D7-72D61CC3A568}"/>
    <dataValidation allowBlank="1" showInputMessage="1" showErrorMessage="1" promptTitle="Avance cuantitativo mayo" prompt="Registrar el valor de avance alcanzado al cierre del mes. _x000a_Debe ser registrado de manera acumulada de acuerdo con la periodicidad del indicador  " sqref="CG2:CG3" xr:uid="{20C09FBA-E3E6-414D-A527-0625119130BA}"/>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B5F4CF83-ED49-451C-B895-9B6F9F99D7D2}"/>
    <dataValidation allowBlank="1" showInputMessage="1" showErrorMessage="1" promptTitle="% Meta mayo" prompt="Corresponde al porcentaje de avance programado de conformidad con la meta resgistrada para el periodo" sqref="CI2:CI3" xr:uid="{D1864759-35A6-4CCC-A21C-B30A30ADA5FD}"/>
    <dataValidation allowBlank="1" showInputMessage="1" showErrorMessage="1" promptTitle="% Avance mayo" prompt="Corresponde al porcentaje de avance alcanzado con el reporte cuantitativo registrado " sqref="CJ2:CJ3" xr:uid="{AEF2CE24-4C79-48D6-80DC-65F08E02FA8C}"/>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4520562A-9D77-4E26-B981-EE0F78C1EAEA}"/>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DB01BB2C-465A-4212-98DB-F6D0699AFAEB}"/>
    <dataValidation allowBlank="1" showInputMessage="1" showErrorMessage="1" promptTitle="Avance cuantitativo junio" prompt="Registrar el valor de avance alcanzado al cierre del mes. _x000a_Debe ser registrado de manera acumulada de acuerdo con la periodicidad del indicador  " sqref="CN2:CN3" xr:uid="{57885216-D467-47E2-9278-637F5760CE0E}"/>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D2DB936A-6112-4E07-8D30-F3EB171B57F4}"/>
    <dataValidation allowBlank="1" showInputMessage="1" showErrorMessage="1" promptTitle="% Meta junio" prompt="Corresponde al porcentaje de avance programado de conformidad con la meta resgistrada para el periodo" sqref="CP2:CP3" xr:uid="{92C6C849-A83C-480D-A947-ECB10A3E6C97}"/>
    <dataValidation allowBlank="1" showInputMessage="1" showErrorMessage="1" promptTitle="% Avance junio" prompt="Corresponde al porcentaje de avance alcanzado con el reporte cuantitativo registrado " sqref="CQ2:CQ3" xr:uid="{195D3DBE-0DB2-4380-98E7-C96E7FE9E9CC}"/>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E0344F79-57D3-497E-99DA-0D5876566A30}"/>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D1093413-65B0-4AD0-BEB0-02DA3ED6EC10}"/>
    <dataValidation allowBlank="1" showInputMessage="1" showErrorMessage="1" promptTitle="Avance cuantitativo julio" prompt="Registrar el valor de avance alcanzado al cierre del mes. _x000a_Debe ser registrado de manera acumulada de acuerdo con la periodicidad del indicador  " sqref="CU2:CU3" xr:uid="{5771A26D-081F-42E2-978B-F020D902647D}"/>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AB9A1E0B-9B87-47CA-868F-3953DE8F1A92}"/>
    <dataValidation allowBlank="1" showInputMessage="1" showErrorMessage="1" promptTitle="% Meta julio" prompt="Corresponde al porcentaje de avance programado de conformidad con la meta resgistrada para el periodo" sqref="CW2:CW3" xr:uid="{96B269CC-81B1-4380-8847-785F11C88C76}"/>
    <dataValidation allowBlank="1" showInputMessage="1" showErrorMessage="1" promptTitle="% Avance julio" prompt="Corresponde al porcentaje de avance alcanzado con el reporte cuantitativo registrado " sqref="CX2:CX3" xr:uid="{77E1423D-269B-40DB-BFCD-237B0E8F90C6}"/>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0191D0DE-3C07-41D4-ACDE-B20974BD4DAE}"/>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84F37EDF-01E3-4BCA-8400-202B7ADBBF6C}"/>
    <dataValidation allowBlank="1" showInputMessage="1" showErrorMessage="1" promptTitle="Avance cuantitativo agosto" prompt="Registrar el valor de avance alcanzado al cierre del mes. _x000a_Debe ser registrado de manera acumulada de acuerdo con la periodicidad del indicador  " sqref="DB2:DB3" xr:uid="{A3B789F7-50BD-4E57-A199-82071D50E03A}"/>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E63DAA4E-CE0C-4E31-84B9-80FCB3DFEF3A}"/>
    <dataValidation allowBlank="1" showInputMessage="1" showErrorMessage="1" promptTitle="% Meta agosto" prompt="Corresponde al porcentaje de avance programado de conformidad con la meta resgistrada para el periodo" sqref="DD2:DD3" xr:uid="{59BD8A45-87DB-4D24-8A0E-E66ECBA8494E}"/>
    <dataValidation allowBlank="1" showInputMessage="1" showErrorMessage="1" promptTitle="% Avance agosto" prompt="Corresponde al porcentaje de avance alcanzado con el reporte cuantitativo registrado " sqref="DE2:DE3" xr:uid="{DF9EFDE0-8CCF-445F-9151-CBB2D975364C}"/>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753E1A82-4D09-4D12-9FFE-24424C26CEF0}"/>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47E6E60F-CFF6-430E-8DB3-555DB5A4727F}"/>
    <dataValidation allowBlank="1" showInputMessage="1" showErrorMessage="1" promptTitle="Avance cuantitativo septiembre" prompt="Registrar el valor de avance alcanzado al cierre del mes. _x000a_Debe ser registrado de manera acumulada de acuerdo con la periodicidad del indicador  " sqref="DI2:DI3" xr:uid="{EDDFB471-6698-48C6-B6B4-CFB02F014283}"/>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547EAEE5-F92D-42E9-844C-70FEDE620FEC}"/>
    <dataValidation allowBlank="1" showInputMessage="1" showErrorMessage="1" promptTitle="% Meta septiembre" prompt="Corresponde al porcentaje de avance programado de conformidad con la meta resgistrada para el periodo" sqref="DK2:DK3" xr:uid="{950074BD-D41C-46D0-9861-06EA1367C320}"/>
    <dataValidation allowBlank="1" showInputMessage="1" showErrorMessage="1" promptTitle="% Avance septiembre" prompt="Corresponde al porcentaje de avance alcanzado con el reporte cuantitativo registrado " sqref="DL2:DL3" xr:uid="{2C72C257-E0E9-4210-BECF-D681C0417E44}"/>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ED254CC8-7C3B-4FDA-8E4C-B4F8EA75E0A9}"/>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BF7F183E-1F4A-4732-9F51-665B252A5BBE}"/>
    <dataValidation allowBlank="1" showInputMessage="1" showErrorMessage="1" promptTitle="Avance cuantitativo octubre" prompt="Registrar el valor de avance alcanzado al cierre del mes. _x000a_Debe ser registrado de manera acumulada de acuerdo con la periodicidad del indicador  " sqref="DP2:DP3" xr:uid="{9F35102D-1BEB-46FD-9114-11CEDB11093E}"/>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6437E13C-57EC-4808-B21B-EEE2B8B06203}"/>
    <dataValidation allowBlank="1" showInputMessage="1" showErrorMessage="1" promptTitle="% Meta octubre" prompt="Corresponde al porcentaje de avance programado de conformidad con la meta resgistrada para el periodo" sqref="DR2:DR3" xr:uid="{57E90FDB-7B80-4A81-AC68-781301FCBD7E}"/>
    <dataValidation allowBlank="1" showInputMessage="1" showErrorMessage="1" promptTitle="% Avance octubre" prompt="Corresponde al porcentaje de avance alcanzado con el reporte cuantitativo registrado " sqref="DS2:DS3" xr:uid="{18386E5C-CBF5-40DA-9DF4-BC3C7DE4EF6A}"/>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1B02B9EA-E52E-4D37-90F7-4240752EC25F}"/>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60EBF61B-E9F4-4AEC-BE94-DA58109551D9}"/>
    <dataValidation allowBlank="1" showInputMessage="1" showErrorMessage="1" promptTitle="Avance cuantitativo noviembre" prompt="Registrar el valor de avance alcanzado al cierre del mes. _x000a_Debe ser registrado de manera acumulada de acuerdo con la periodicidad del indicador  " sqref="DW2:DW3" xr:uid="{60BDB8E0-D387-4270-B5C8-4D8E8758D367}"/>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C308742D-B1F1-443B-9D0E-E82869B7C47E}"/>
    <dataValidation allowBlank="1" showInputMessage="1" showErrorMessage="1" promptTitle="% Meta noviembre" prompt="Corresponde al porcentaje de avance programado de conformidad con la meta resgistrada para el periodo" sqref="DY2:DY3" xr:uid="{F3D0E7B4-D9D7-4F56-BADF-6561BAAB1B31}"/>
    <dataValidation allowBlank="1" showInputMessage="1" showErrorMessage="1" promptTitle="% Avance noviembre" prompt="Corresponde al porcentaje de avance alcanzado con el reporte cuantitativo registrado " sqref="DZ2:DZ3" xr:uid="{B98CDD23-EA9D-46AB-B894-F2E401D18A34}"/>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CD935572-6B01-4AA8-A408-531A93966AE7}"/>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E0B1C10B-4673-44D7-BD69-F3022B62554B}"/>
    <dataValidation allowBlank="1" showInputMessage="1" showErrorMessage="1" promptTitle="Avance cuantitativo diciembre" prompt="Registrar el valor de avance alcanzado al cierre del mes. _x000a_Debe ser registrado de manera acumulada de acuerdo con la periodicidad del indicador  " sqref="ED2:ED3" xr:uid="{8C881099-9A6D-49E2-B42D-EECDB8C66E86}"/>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4B832A80-4143-4A8A-9F0D-2E3137616BDA}"/>
    <dataValidation allowBlank="1" showInputMessage="1" showErrorMessage="1" promptTitle="% Meta diciembre" prompt="Corresponde al porcentaje de avance programado de conformidad con la meta resgistrada para el periodo" sqref="EF2:EF3" xr:uid="{062C1D17-566B-4475-BD3F-F4D0E46C053B}"/>
    <dataValidation allowBlank="1" showInputMessage="1" showErrorMessage="1" promptTitle="% Avance diciembre" prompt="Corresponde al porcentaje de avance alcanzado con el reporte cuantitativo registrado " sqref="EG2:EG3" xr:uid="{E8E5FBD6-C34F-4392-980D-0FE87D841D1E}"/>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C5A3E6BC-0F11-458D-BF2E-8A7C053D76E3}"/>
    <dataValidation allowBlank="1" showInputMessage="1" showErrorMessage="1" promptTitle="Pilar PND" prompt="Seleccione de la lista desplegable el pilar al cuál se asocia el indicador." sqref="J2:J3" xr:uid="{37DC4B8B-284E-43CE-B3C1-98DAC8A769D9}"/>
    <dataValidation type="list" allowBlank="1" showInputMessage="1" showErrorMessage="1" sqref="N6:N8 J6:L8" xr:uid="{E07F0A34-2435-42CF-9459-FBB32740ACF3}">
      <formula1>INDIRECT(EM6)</formula1>
    </dataValidation>
    <dataValidation type="list" allowBlank="1" showInputMessage="1" showErrorMessage="1" sqref="D6:D8" xr:uid="{655A6793-5EC6-4E1A-A44A-60141BEFDE11}">
      <formula1>INDIRECT(EL6)</formula1>
    </dataValidation>
    <dataValidation type="list" allowBlank="1" showInputMessage="1" showErrorMessage="1" sqref="BI6:BI8 BW6:BW8 EA6:EA8 CK6:CK8 EH6:EH8 BP6:BP8 CD6:CD8 CR6:CR8 CY6:CY8 DF6:DF8 DM6:DM8 DT6:DT8" xr:uid="{4EE671DC-4F52-4362-82DF-D539EEE6DF76}">
      <formula1>"SI,NO,Pendiente Validar"</formula1>
    </dataValidation>
    <dataValidation type="list" allowBlank="1" showInputMessage="1" showErrorMessage="1" sqref="C6:C8" xr:uid="{67800AA5-7E50-42C6-B08F-F83A21003E92}">
      <formula1>INDIRECT(B6)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311F-0232-4AE8-93C9-454014D4CFC2}">
  <dimension ref="A1:ER19"/>
  <sheetViews>
    <sheetView showGridLines="0" zoomScale="85" zoomScaleNormal="85" workbookViewId="0">
      <selection activeCell="D14" sqref="D14"/>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7" si="5">+CONCATENATE(O6,"_",B6,"_",EK6)</f>
        <v>51_TRANSVERSALES_2024</v>
      </c>
      <c r="B6" s="52" t="s">
        <v>756</v>
      </c>
      <c r="C6" s="53" t="s">
        <v>757</v>
      </c>
      <c r="D6" s="53" t="s">
        <v>758</v>
      </c>
      <c r="E6" s="54" t="s">
        <v>759</v>
      </c>
      <c r="F6" s="54" t="s">
        <v>760</v>
      </c>
      <c r="G6" s="54" t="s">
        <v>761</v>
      </c>
      <c r="H6" s="90" t="s">
        <v>175</v>
      </c>
      <c r="I6" s="54" t="s">
        <v>457</v>
      </c>
      <c r="J6" s="90" t="s">
        <v>458</v>
      </c>
      <c r="K6" s="90" t="s">
        <v>459</v>
      </c>
      <c r="L6" s="90" t="s">
        <v>762</v>
      </c>
      <c r="M6" s="52" t="s">
        <v>763</v>
      </c>
      <c r="N6" s="56" t="s">
        <v>764</v>
      </c>
      <c r="O6" s="60">
        <v>51</v>
      </c>
      <c r="P6" s="54" t="s">
        <v>765</v>
      </c>
      <c r="Q6" s="61" t="s">
        <v>211</v>
      </c>
      <c r="R6" s="58" t="s">
        <v>387</v>
      </c>
      <c r="S6" s="90" t="s">
        <v>766</v>
      </c>
      <c r="T6" s="60" t="s">
        <v>181</v>
      </c>
      <c r="U6" s="60" t="s">
        <v>169</v>
      </c>
      <c r="V6" s="57">
        <v>0</v>
      </c>
      <c r="W6" s="54" t="s">
        <v>767</v>
      </c>
      <c r="X6" s="60" t="s">
        <v>171</v>
      </c>
      <c r="Y6" s="52"/>
      <c r="Z6" s="61"/>
      <c r="AA6" s="61"/>
      <c r="AB6" s="61"/>
      <c r="AC6" s="61"/>
      <c r="AD6" s="61"/>
      <c r="AE6" s="61"/>
      <c r="AF6" s="61"/>
      <c r="AG6" s="61"/>
      <c r="AH6" s="61"/>
      <c r="AI6" s="61"/>
      <c r="AJ6" s="61"/>
      <c r="AK6" s="61"/>
      <c r="AL6" s="61"/>
      <c r="AM6" s="61"/>
      <c r="AN6" s="61"/>
      <c r="AO6" s="61"/>
      <c r="AP6" s="61"/>
      <c r="AQ6" s="61"/>
      <c r="AR6" s="160"/>
      <c r="AS6" s="61"/>
      <c r="AT6" s="208"/>
      <c r="AU6" s="61">
        <v>0</v>
      </c>
      <c r="AV6" s="61">
        <v>90</v>
      </c>
      <c r="AW6" s="61">
        <v>90</v>
      </c>
      <c r="AX6" s="61">
        <v>90</v>
      </c>
      <c r="AY6" s="61">
        <v>90</v>
      </c>
      <c r="AZ6" s="209"/>
      <c r="BA6" s="209"/>
      <c r="BB6" s="209"/>
      <c r="BC6" s="210"/>
      <c r="BD6" s="76">
        <v>0</v>
      </c>
      <c r="BE6" s="211"/>
      <c r="BF6" s="212"/>
      <c r="BG6" s="68">
        <f t="shared" ref="BG6:BG7" si="6">IFERROR(BD6/AV6,0)</f>
        <v>0</v>
      </c>
      <c r="BH6" s="69">
        <f t="shared" ref="BH6:BH7" si="7">+IF(BI6="SI",IFERROR((IF(BI6="SI",BE6,0)/AV6),"REVISAR"),0)</f>
        <v>0</v>
      </c>
      <c r="BI6" s="70" t="s">
        <v>174</v>
      </c>
      <c r="BJ6" s="67" t="s">
        <v>768</v>
      </c>
      <c r="BK6" s="86">
        <v>0</v>
      </c>
      <c r="BL6" s="207">
        <f t="shared" ref="BL6:BL7" si="8">IF(BI6="SI",BE6,0)</f>
        <v>0</v>
      </c>
      <c r="BM6" s="212"/>
      <c r="BN6" s="68">
        <f t="shared" ref="BN6:BN7" si="9">+IFERROR(BK6/AV6,0)</f>
        <v>0</v>
      </c>
      <c r="BO6" s="69">
        <f t="shared" ref="BO6:BO7" si="10">+IF(BP6="SI",IFERROR((IF(BP6="SI",BL6,0)/AV6),"REVISAR"),0)</f>
        <v>0</v>
      </c>
      <c r="BP6" s="70" t="s">
        <v>174</v>
      </c>
      <c r="BQ6" s="67" t="s">
        <v>769</v>
      </c>
      <c r="BR6" s="86">
        <v>0</v>
      </c>
      <c r="BS6" s="75">
        <v>0</v>
      </c>
      <c r="BT6" s="213" t="s">
        <v>770</v>
      </c>
      <c r="BU6" s="68">
        <f t="shared" ref="BU6:BU7" si="11">IFERROR(BR6/AV6,0)</f>
        <v>0</v>
      </c>
      <c r="BV6" s="69">
        <f>+IF(BW6="SI",IFERROR((IF(BW6="SI",BS6,0)/AV6),"REVISAR"),0)</f>
        <v>0</v>
      </c>
      <c r="BW6" s="70" t="s">
        <v>174</v>
      </c>
      <c r="BX6" s="71" t="s">
        <v>175</v>
      </c>
      <c r="BY6" s="86">
        <v>0</v>
      </c>
      <c r="BZ6" s="75">
        <f>IF(BW6="SI",BS6,0)</f>
        <v>0</v>
      </c>
      <c r="CA6" s="213"/>
      <c r="CB6" s="68">
        <f t="shared" ref="CB6:CB7" si="12">IFERROR(BY6/$AV6,0)</f>
        <v>0</v>
      </c>
      <c r="CC6" s="69">
        <f>+IF(CD6="SI",IFERROR((IF(CD6="SI",BZ6,0)/AV6),"REVISAR"),0)</f>
        <v>0</v>
      </c>
      <c r="CD6" s="70" t="s">
        <v>174</v>
      </c>
      <c r="CE6" s="71" t="s">
        <v>175</v>
      </c>
      <c r="CF6" s="76">
        <v>0</v>
      </c>
      <c r="CG6" s="75">
        <f>IF(CD6="SI",BZ6,0)</f>
        <v>0</v>
      </c>
      <c r="CH6" s="213"/>
      <c r="CI6" s="68">
        <f t="shared" ref="CI6:CI7" si="13">IFERROR(CF6/$AV6,0)</f>
        <v>0</v>
      </c>
      <c r="CJ6" s="69">
        <f t="shared" ref="CJ6:CJ7" si="14">+IF(CK6="SI",IFERROR((IF(CK6="SI",CG6,0)/AV6),"REVISAR"),0)</f>
        <v>0</v>
      </c>
      <c r="CK6" s="70" t="s">
        <v>174</v>
      </c>
      <c r="CL6" s="71" t="s">
        <v>175</v>
      </c>
      <c r="CM6" s="77">
        <v>90</v>
      </c>
      <c r="CN6" s="214"/>
      <c r="CO6" s="213"/>
      <c r="CP6" s="68">
        <f t="shared" ref="CP6:CP7" si="15">IFERROR(CM6/$AV6,0)</f>
        <v>1</v>
      </c>
      <c r="CQ6" s="69">
        <f t="shared" ref="CQ6:CQ7" si="16">+IF(CR6="SI",IFERROR((IF(CR6="SI",CN6,0)/AV6),"REVISAR"),0)</f>
        <v>0</v>
      </c>
      <c r="CR6" s="70" t="s">
        <v>174</v>
      </c>
      <c r="CS6" s="71" t="s">
        <v>175</v>
      </c>
      <c r="CT6" s="148">
        <v>0.9</v>
      </c>
      <c r="CU6" s="75">
        <f>IF(CR6="SI",CN6,0)</f>
        <v>0</v>
      </c>
      <c r="CV6" s="213"/>
      <c r="CW6" s="68">
        <f t="shared" ref="CW6:CW7" si="17">IFERROR(CT6/$AV6,0)</f>
        <v>0.01</v>
      </c>
      <c r="CX6" s="69">
        <f t="shared" ref="CX6:CX7" si="18">+IF(CY6="SI",IFERROR((IF(CY6="SI",CU6,0)/AV6),"REVISAR"),0)</f>
        <v>0</v>
      </c>
      <c r="CY6" s="70" t="s">
        <v>174</v>
      </c>
      <c r="CZ6" s="71" t="s">
        <v>175</v>
      </c>
      <c r="DA6" s="77">
        <v>90</v>
      </c>
      <c r="DB6" s="75">
        <f>IF(CY6="SI",CU6,0)</f>
        <v>0</v>
      </c>
      <c r="DC6" s="213"/>
      <c r="DD6" s="68">
        <f t="shared" ref="DD6:DD7" si="19">IFERROR(DA6/$AV6,0)</f>
        <v>1</v>
      </c>
      <c r="DE6" s="69">
        <f t="shared" ref="DE6:DE7" si="20">+IF(DF6="SI",IFERROR((IF(DF6="SI",DB6,0)/AV6),"REVISAR"),0)</f>
        <v>0</v>
      </c>
      <c r="DF6" s="70" t="s">
        <v>174</v>
      </c>
      <c r="DG6" s="71" t="s">
        <v>175</v>
      </c>
      <c r="DH6" s="77">
        <v>90</v>
      </c>
      <c r="DI6" s="75">
        <f>IF(DF6="SI",DB6,0)</f>
        <v>0</v>
      </c>
      <c r="DJ6" s="213"/>
      <c r="DK6" s="68">
        <f t="shared" ref="DK6:DK7" si="21">IFERROR(DH6/$AV6,0)</f>
        <v>1</v>
      </c>
      <c r="DL6" s="69">
        <f t="shared" ref="DL6:DL7" si="22">+IF(DM6="SI",IFERROR((IF(DM6="SI",DI6,0)/AV6),"REVISAR"),0)</f>
        <v>0</v>
      </c>
      <c r="DM6" s="70" t="s">
        <v>174</v>
      </c>
      <c r="DN6" s="71" t="s">
        <v>175</v>
      </c>
      <c r="DO6" s="77">
        <v>90</v>
      </c>
      <c r="DP6" s="75">
        <f>IF(DM6="SI",DI6,0)</f>
        <v>0</v>
      </c>
      <c r="DQ6" s="213"/>
      <c r="DR6" s="68">
        <f t="shared" ref="DR6:DR7" si="23">IFERROR(DO6/$AV6,0)</f>
        <v>1</v>
      </c>
      <c r="DS6" s="69">
        <f t="shared" ref="DS6:DS7" si="24">+IF(DT6="SI",IFERROR((IF(DT6="SI",DP6,0)/AV6),"REVISAR"),0)</f>
        <v>0</v>
      </c>
      <c r="DT6" s="70" t="s">
        <v>174</v>
      </c>
      <c r="DU6" s="71" t="s">
        <v>175</v>
      </c>
      <c r="DV6" s="77">
        <v>90</v>
      </c>
      <c r="DW6" s="75">
        <f>IF(DT6="SI",DP6,0)</f>
        <v>0</v>
      </c>
      <c r="DX6" s="213"/>
      <c r="DY6" s="68">
        <f t="shared" ref="DY6:DY7" si="25">IFERROR(DV6/$AV6,0)</f>
        <v>1</v>
      </c>
      <c r="DZ6" s="69">
        <f t="shared" ref="DZ6:DZ7" si="26">+IF(EA6="SI",IFERROR((IF(EA6="SI",DW6,0)/AV6),"REVISAR"),0)</f>
        <v>0</v>
      </c>
      <c r="EA6" s="70" t="s">
        <v>174</v>
      </c>
      <c r="EB6" s="71" t="s">
        <v>175</v>
      </c>
      <c r="EC6" s="77">
        <v>90</v>
      </c>
      <c r="ED6" s="214"/>
      <c r="EE6" s="213"/>
      <c r="EF6" s="68">
        <f t="shared" ref="EF6:EF7" si="27">IFERROR(EC6/$AV6,0)</f>
        <v>1</v>
      </c>
      <c r="EG6" s="69">
        <f t="shared" ref="EG6:EG7" si="28">+IF(EH6="SI",IFERROR((IF(EH6="SI",ED6,0)/AV6),"REVISAR"),0)</f>
        <v>0</v>
      </c>
      <c r="EH6" s="70" t="s">
        <v>174</v>
      </c>
      <c r="EI6" s="71" t="s">
        <v>175</v>
      </c>
      <c r="EJ6" s="80"/>
      <c r="EK6" s="78">
        <v>2024</v>
      </c>
      <c r="EL6" s="79" t="str">
        <f>+VLOOKUP(C6,[1]Listas_desplega!$AI$22:$AJ$44,2,0)</f>
        <v>D_MEN</v>
      </c>
      <c r="EM6" s="79" t="str">
        <f>+VLOOKUP(I6,[1]Listas_desplega!$BY$2:$BZ$7,2,0)</f>
        <v>T_5</v>
      </c>
      <c r="EN6" s="79" t="str">
        <f>+VLOOKUP(J6,[1]Listas_desplega!$BY$10:$BZ$23,2,0)</f>
        <v>T_5_C_1</v>
      </c>
      <c r="EO6" s="79" t="str">
        <f>+VLOOKUP(K6,[1]Listas_desplega!$BY$27:$BZ$54,2,0)</f>
        <v>T_5_C_1_ET_1</v>
      </c>
      <c r="EP6" s="79" t="str">
        <f>+VLOOKUP(L6,[1]Listas_desplega!$BY$57:$BZ$105,2,0)</f>
        <v>T_5_C_1_ET_1_CPT_6</v>
      </c>
      <c r="EQ6" s="80" t="str">
        <f>+VLOOKUP(M6,[1]Listas_desplega!$J$2:$K$11,2,FALSE)</f>
        <v>Eje_E_9</v>
      </c>
      <c r="ER6" s="80"/>
    </row>
    <row r="7" spans="1:148" s="81" customFormat="1" x14ac:dyDescent="0.25">
      <c r="A7" s="51" t="str">
        <f t="shared" si="5"/>
        <v>52_TRANSVERSALES_2024</v>
      </c>
      <c r="B7" s="52" t="s">
        <v>756</v>
      </c>
      <c r="C7" s="53" t="s">
        <v>757</v>
      </c>
      <c r="D7" s="53" t="s">
        <v>758</v>
      </c>
      <c r="E7" s="54" t="s">
        <v>759</v>
      </c>
      <c r="F7" s="54" t="s">
        <v>760</v>
      </c>
      <c r="G7" s="54" t="s">
        <v>761</v>
      </c>
      <c r="H7" s="90" t="s">
        <v>175</v>
      </c>
      <c r="I7" s="54" t="s">
        <v>457</v>
      </c>
      <c r="J7" s="90" t="s">
        <v>458</v>
      </c>
      <c r="K7" s="90" t="s">
        <v>459</v>
      </c>
      <c r="L7" s="90" t="s">
        <v>762</v>
      </c>
      <c r="M7" s="52" t="s">
        <v>763</v>
      </c>
      <c r="N7" s="56" t="s">
        <v>764</v>
      </c>
      <c r="O7" s="60">
        <v>52</v>
      </c>
      <c r="P7" s="54" t="s">
        <v>771</v>
      </c>
      <c r="Q7" s="61" t="s">
        <v>165</v>
      </c>
      <c r="R7" s="58" t="s">
        <v>387</v>
      </c>
      <c r="S7" s="90" t="s">
        <v>772</v>
      </c>
      <c r="T7" s="60" t="s">
        <v>168</v>
      </c>
      <c r="U7" s="60" t="s">
        <v>182</v>
      </c>
      <c r="V7" s="57">
        <v>0</v>
      </c>
      <c r="W7" s="54" t="s">
        <v>773</v>
      </c>
      <c r="X7" s="60" t="s">
        <v>171</v>
      </c>
      <c r="Y7" s="52"/>
      <c r="Z7" s="215"/>
      <c r="AA7" s="215"/>
      <c r="AB7" s="215"/>
      <c r="AC7" s="215"/>
      <c r="AD7" s="215"/>
      <c r="AE7" s="215"/>
      <c r="AF7" s="215"/>
      <c r="AG7" s="61"/>
      <c r="AH7" s="60"/>
      <c r="AI7" s="60"/>
      <c r="AJ7" s="60"/>
      <c r="AK7" s="60"/>
      <c r="AL7" s="60"/>
      <c r="AM7" s="60"/>
      <c r="AN7" s="60"/>
      <c r="AO7" s="60"/>
      <c r="AP7" s="60"/>
      <c r="AQ7" s="60"/>
      <c r="AR7" s="160"/>
      <c r="AS7" s="60"/>
      <c r="AT7" s="208"/>
      <c r="AU7" s="208">
        <v>0</v>
      </c>
      <c r="AV7" s="216">
        <v>1550000</v>
      </c>
      <c r="AW7" s="216">
        <v>1550000</v>
      </c>
      <c r="AX7" s="216">
        <v>1550000</v>
      </c>
      <c r="AY7" s="216">
        <v>1550000</v>
      </c>
      <c r="AZ7" s="60"/>
      <c r="BA7" s="60"/>
      <c r="BB7" s="60"/>
      <c r="BC7" s="64"/>
      <c r="BD7" s="217">
        <v>0</v>
      </c>
      <c r="BE7" s="218"/>
      <c r="BF7" s="219"/>
      <c r="BG7" s="68">
        <f t="shared" si="6"/>
        <v>0</v>
      </c>
      <c r="BH7" s="69">
        <f t="shared" si="7"/>
        <v>0</v>
      </c>
      <c r="BI7" s="70" t="s">
        <v>174</v>
      </c>
      <c r="BJ7" s="67" t="s">
        <v>768</v>
      </c>
      <c r="BK7" s="125">
        <v>0</v>
      </c>
      <c r="BL7" s="207">
        <f t="shared" si="8"/>
        <v>0</v>
      </c>
      <c r="BM7" s="219"/>
      <c r="BN7" s="68">
        <f t="shared" si="9"/>
        <v>0</v>
      </c>
      <c r="BO7" s="69">
        <f t="shared" si="10"/>
        <v>0</v>
      </c>
      <c r="BP7" s="70" t="s">
        <v>174</v>
      </c>
      <c r="BQ7" s="67" t="s">
        <v>769</v>
      </c>
      <c r="BR7" s="125">
        <v>350000</v>
      </c>
      <c r="BS7" s="158">
        <v>355636</v>
      </c>
      <c r="BT7" s="220" t="s">
        <v>774</v>
      </c>
      <c r="BU7" s="68">
        <f t="shared" si="11"/>
        <v>0.22580645161290322</v>
      </c>
      <c r="BV7" s="69">
        <f>+IF(BW7="SI",IFERROR((IF(BW7="SI",BS7,0)/AV7),"REVISAR"),0)</f>
        <v>0.22944258064516129</v>
      </c>
      <c r="BW7" s="70" t="s">
        <v>186</v>
      </c>
      <c r="BX7" s="67" t="s">
        <v>775</v>
      </c>
      <c r="BY7" s="86">
        <f>+BR7</f>
        <v>350000</v>
      </c>
      <c r="BZ7" s="75">
        <f>IF(BW7="SI",BS7,0)</f>
        <v>355636</v>
      </c>
      <c r="CA7" s="220"/>
      <c r="CB7" s="68">
        <f t="shared" si="12"/>
        <v>0.22580645161290322</v>
      </c>
      <c r="CC7" s="69">
        <f t="shared" ref="CC7" si="29">+IF(CD7="SI",IFERROR((IF(CD7="SI",BZ7,0)/AV7),"REVISAR"),0)</f>
        <v>0</v>
      </c>
      <c r="CD7" s="70" t="s">
        <v>174</v>
      </c>
      <c r="CE7" s="71" t="s">
        <v>175</v>
      </c>
      <c r="CF7" s="86">
        <f>+BY7</f>
        <v>350000</v>
      </c>
      <c r="CG7" s="75">
        <f>IF(CD7="SI",BZ7,0)</f>
        <v>0</v>
      </c>
      <c r="CH7" s="220"/>
      <c r="CI7" s="68">
        <f t="shared" si="13"/>
        <v>0.22580645161290322</v>
      </c>
      <c r="CJ7" s="69">
        <f t="shared" si="14"/>
        <v>0</v>
      </c>
      <c r="CK7" s="70" t="s">
        <v>174</v>
      </c>
      <c r="CL7" s="71" t="s">
        <v>175</v>
      </c>
      <c r="CM7" s="125">
        <v>750000</v>
      </c>
      <c r="CN7" s="126"/>
      <c r="CO7" s="220"/>
      <c r="CP7" s="68">
        <f t="shared" si="15"/>
        <v>0.4838709677419355</v>
      </c>
      <c r="CQ7" s="69">
        <f t="shared" si="16"/>
        <v>0</v>
      </c>
      <c r="CR7" s="70" t="s">
        <v>174</v>
      </c>
      <c r="CS7" s="71" t="s">
        <v>175</v>
      </c>
      <c r="CT7" s="86">
        <f>+CM7</f>
        <v>750000</v>
      </c>
      <c r="CU7" s="75">
        <f>IF(CR7="SI",CN7,0)</f>
        <v>0</v>
      </c>
      <c r="CV7" s="220"/>
      <c r="CW7" s="68">
        <f t="shared" si="17"/>
        <v>0.4838709677419355</v>
      </c>
      <c r="CX7" s="69">
        <f t="shared" si="18"/>
        <v>0</v>
      </c>
      <c r="CY7" s="70" t="s">
        <v>174</v>
      </c>
      <c r="CZ7" s="71" t="s">
        <v>175</v>
      </c>
      <c r="DA7" s="77">
        <f>+CT7</f>
        <v>750000</v>
      </c>
      <c r="DB7" s="75">
        <f>IF(CY7="SI",CU7,0)</f>
        <v>0</v>
      </c>
      <c r="DC7" s="220"/>
      <c r="DD7" s="68">
        <f t="shared" si="19"/>
        <v>0.4838709677419355</v>
      </c>
      <c r="DE7" s="69">
        <f t="shared" si="20"/>
        <v>0</v>
      </c>
      <c r="DF7" s="70" t="s">
        <v>174</v>
      </c>
      <c r="DG7" s="71" t="s">
        <v>175</v>
      </c>
      <c r="DH7" s="123">
        <v>1150000</v>
      </c>
      <c r="DI7" s="220"/>
      <c r="DJ7" s="220"/>
      <c r="DK7" s="68">
        <f t="shared" si="21"/>
        <v>0.74193548387096775</v>
      </c>
      <c r="DL7" s="69">
        <f t="shared" si="22"/>
        <v>0</v>
      </c>
      <c r="DM7" s="70" t="s">
        <v>174</v>
      </c>
      <c r="DN7" s="71" t="s">
        <v>175</v>
      </c>
      <c r="DO7" s="77">
        <f>+DH7</f>
        <v>1150000</v>
      </c>
      <c r="DP7" s="75">
        <f>IF(DM7="SI",DI7,0)</f>
        <v>0</v>
      </c>
      <c r="DQ7" s="220"/>
      <c r="DR7" s="68">
        <f t="shared" si="23"/>
        <v>0.74193548387096775</v>
      </c>
      <c r="DS7" s="69">
        <f t="shared" si="24"/>
        <v>0</v>
      </c>
      <c r="DT7" s="70" t="s">
        <v>174</v>
      </c>
      <c r="DU7" s="71" t="s">
        <v>175</v>
      </c>
      <c r="DV7" s="77">
        <f>+DO7</f>
        <v>1150000</v>
      </c>
      <c r="DW7" s="75">
        <f>IF(DT7="SI",DP7,0)</f>
        <v>0</v>
      </c>
      <c r="DX7" s="220"/>
      <c r="DY7" s="68">
        <f t="shared" si="25"/>
        <v>0.74193548387096775</v>
      </c>
      <c r="DZ7" s="69">
        <f t="shared" si="26"/>
        <v>0</v>
      </c>
      <c r="EA7" s="70" t="s">
        <v>174</v>
      </c>
      <c r="EB7" s="71" t="s">
        <v>175</v>
      </c>
      <c r="EC7" s="77">
        <f>+AV7</f>
        <v>1550000</v>
      </c>
      <c r="ED7" s="221"/>
      <c r="EE7" s="222"/>
      <c r="EF7" s="68">
        <f t="shared" si="27"/>
        <v>1</v>
      </c>
      <c r="EG7" s="69">
        <f t="shared" si="28"/>
        <v>0</v>
      </c>
      <c r="EH7" s="70" t="s">
        <v>174</v>
      </c>
      <c r="EI7" s="71" t="s">
        <v>175</v>
      </c>
      <c r="EJ7" s="78"/>
      <c r="EK7" s="78">
        <v>2024</v>
      </c>
      <c r="EL7" s="79" t="str">
        <f>+VLOOKUP(C7,[1]Listas_desplega!$AI$22:$AJ$44,2,0)</f>
        <v>D_MEN</v>
      </c>
      <c r="EM7" s="79" t="str">
        <f>+VLOOKUP(I7,[1]Listas_desplega!$BY$2:$BZ$7,2,0)</f>
        <v>T_5</v>
      </c>
      <c r="EN7" s="79" t="str">
        <f>+VLOOKUP(J7,[1]Listas_desplega!$BY$10:$BZ$23,2,0)</f>
        <v>T_5_C_1</v>
      </c>
      <c r="EO7" s="79" t="str">
        <f>+VLOOKUP(K7,[1]Listas_desplega!$BY$27:$BZ$54,2,0)</f>
        <v>T_5_C_1_ET_1</v>
      </c>
      <c r="EP7" s="79" t="str">
        <f>+VLOOKUP(L7,[1]Listas_desplega!$BY$57:$BZ$105,2,0)</f>
        <v>T_5_C_1_ET_1_CPT_6</v>
      </c>
      <c r="EQ7" s="80" t="str">
        <f>+VLOOKUP(M7,[1]Listas_desplega!$J$2:$K$11,2,FALSE)</f>
        <v>Eje_E_9</v>
      </c>
      <c r="ER7" s="80"/>
    </row>
    <row r="10" spans="1:148" x14ac:dyDescent="0.25">
      <c r="P10" s="324"/>
    </row>
    <row r="19" spans="9:9" x14ac:dyDescent="0.25">
      <c r="I19" t="s">
        <v>175</v>
      </c>
    </row>
  </sheetData>
  <sheetProtection formatCells="0" formatColumns="0" formatRows="0" insertRows="0" deleteRows="0" sort="0" autoFilter="0" pivotTables="0"/>
  <autoFilter ref="A5:ET7"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7 BP6:BP7 CD6:CD7 CK6:CK7 CR6:CR7 CY6:CY7 DF6:DF7 DM6:DM7 DT6:DT7 EA6:EA7 EH6:EH7 BW6:BW7">
    <cfRule type="cellIs" dxfId="8" priority="4" operator="equal">
      <formula>"Pendiente Validar"</formula>
    </cfRule>
    <cfRule type="cellIs" dxfId="7" priority="5" operator="equal">
      <formula>"NO"</formula>
    </cfRule>
    <cfRule type="cellIs" dxfId="6"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B477857-3ED3-41D1-B046-BFC0C2B50508}"/>
    <dataValidation allowBlank="1" showInputMessage="1" showErrorMessage="1" promptTitle="Macrometa" prompt="Si el indicador hace parte del reporte de alguna &quot;Macrometa&quot; de Presidencia, seleccione la que corresponda de la lista desplegable." sqref="Y2" xr:uid="{0335B6CB-1AC1-4AE0-870B-6A07BF45D2DC}"/>
    <dataValidation allowBlank="1" showInputMessage="1" showErrorMessage="1" promptTitle="Medio de verificación" prompt="Documento que soporta el avance cuantitativo del indicador." sqref="W2:W3" xr:uid="{D5086EDE-427B-4364-B778-EAA53B68F539}"/>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C023144B-EECF-44CA-8A96-1D8C83C32E2F}"/>
    <dataValidation allowBlank="1" showInputMessage="1" showErrorMessage="1" promptTitle="ID Indicador" prompt="Campo registrado por la OAPF." sqref="O2:O3" xr:uid="{FDD1642C-0D4A-419A-9E56-E4C5AD31E6CC}"/>
    <dataValidation allowBlank="1" showInputMessage="1" showErrorMessage="1" promptTitle="Dimensiónn MIPG" prompt="Seleccione de la lista desplegable la dimensión del Modelo Integrado de Planeación y Gestión (MIPG) a la cual se asocia el indicador." sqref="E2:E3" xr:uid="{A37F12A1-C3FD-488A-ABD1-7F05E8B37AF5}"/>
    <dataValidation allowBlank="1" showInputMessage="1" showErrorMessage="1" promptTitle="CONPES (Número documento)" prompt="Diligencie el número del documento (s) CONPES asociados con el indicador." sqref="AR2:AR3" xr:uid="{9150AEA4-01BD-4C56-AFF0-10E33710DF10}"/>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33BE1609-E7C5-4D55-97A2-14A7DE0E6989}"/>
    <dataValidation allowBlank="1" showInputMessage="1" showErrorMessage="1" promptTitle="Derechos Humanos" prompt="Marque con &quot;X&quot; si el indicador se relaciona con algún componente del Plan Nacional de Educación en Derechos Humanos (PLANEDH)" sqref="AP2:AP3" xr:uid="{84382A28-EBA9-4BF1-8F41-0A162F60C35C}"/>
    <dataValidation allowBlank="1" showInputMessage="1" showErrorMessage="1" promptTitle="Iniciativas PPI" prompt="Marque con &quot;X&quot; si el indicador está asociado al cumplimiento de iniciativas planteadas en el Plan Plurianual de Inversión para 2024." sqref="AO2:AO3" xr:uid="{FFF2F22D-614E-482B-B806-81BAF8E1795F}"/>
    <dataValidation allowBlank="1" showInputMessage="1" showErrorMessage="1" promptTitle="Discapacidad" prompt="Marque con &quot;X&quot; si el indicador responde a un compromiso del MEN en desarrollo de la Política de Discapacidad." sqref="AL2:AL3" xr:uid="{38F86303-0693-4624-879F-148CC761040C}"/>
    <dataValidation allowBlank="1" showInputMessage="1" showErrorMessage="1" promptTitle="Víctimas" prompt="Marque con &quot;X&quot; si el indicador responde a un compromiso adquirido por el MEN en desarrollo de la Política de Víctimas." sqref="AJ2:AJ3" xr:uid="{70A6244B-F905-4D77-92A2-603CC7B41FCD}"/>
    <dataValidation allowBlank="1" showInputMessage="1" showErrorMessage="1" promptTitle="Equidad de la Mujer" prompt="Marque con &quot;X&quot; si el indicador responde la política de Equidad de la Mujer." sqref="AH2:AH3" xr:uid="{A1660659-89B1-4053-8C90-232EB0A6BC07}"/>
    <dataValidation allowBlank="1" showInputMessage="1" showErrorMessage="1" promptTitle="Otras mesas" prompt="Diligencie el nombre de otra instancia con Grupos Étnicos - Indígenas con compromisos asociados al indicador." sqref="AE3" xr:uid="{EDCB6587-FA1D-4AEA-B57E-E7E02D63D4A6}"/>
    <dataValidation allowBlank="1" showInputMessage="1" showErrorMessage="1" promptTitle="Periodicidad" prompt="Corresponde a la temporalidad con la cual se reporta el avance cuantitativo del indicador." sqref="U2:U3" xr:uid="{1190CF20-48B9-4EF8-A649-B7312EC5094E}"/>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1A7D201-1A31-43AF-B26D-00B095CB81F2}"/>
    <dataValidation allowBlank="1" showInputMessage="1" showErrorMessage="1" promptTitle="Dias de rezago" prompt="Cantidad de días que se requiere para procesar la información y emitir el dato de avance cuantitativo después del cierre del periodo. " sqref="V2:V3" xr:uid="{ADC449BF-7CCB-487E-993B-AAAF0229515C}"/>
    <dataValidation allowBlank="1" showInputMessage="1" showErrorMessage="1" promptTitle="Unidad de medida" prompt="Parámetro de referencia para determina la magnitud del indicador (Ej: número, porcentaje,...)" sqref="T2:T3" xr:uid="{DCE46067-1581-46F3-B3B5-AD92108550DF}"/>
    <dataValidation allowBlank="1" showInputMessage="1" showErrorMessage="1" promptTitle="Tipo de acumulación" prompt="Seleccione de la lista desplegable el tipo de acumulación:_x000a__x000a_• Mantenimiento (stock)_x000a_• Flujo _x000a_• Acumulado_x000a_• Capacidad_x000a_• Reducción" sqref="R2:R3" xr:uid="{32C81BB6-D2AB-4848-96A6-7838298DEA69}"/>
    <dataValidation allowBlank="1" showInputMessage="1" showErrorMessage="1" promptTitle="Fórmula de cálculo" prompt="Es la representación matemática del cálculo a realizar para obtener el dato de avance cuantitativo del indicador." sqref="S2:S3" xr:uid="{49A13CF0-81CB-4764-8A10-C18D25BF8FC7}"/>
    <dataValidation allowBlank="1" showInputMessage="1" showErrorMessage="1" promptTitle="Estrategia" prompt="Registre la estrategia que permitirá alcanzar el eje estratégico. Debe coincidir con la hoja de acciones._x000a_" sqref="N2:N3" xr:uid="{A763DC5D-F7E7-431C-9E73-95F658BED0EB}"/>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ADBC88F5-3EA6-4630-BCFE-EE85AAB9E573}"/>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3E0116BD-9FFC-429C-858F-57996C186C5D}"/>
    <dataValidation allowBlank="1" showInputMessage="1" showErrorMessage="1" promptTitle="Catalizador PND" prompt="Seleccione de la lista desplegable el catalizador de la transformación PND al cual se asocia el indicador. " sqref="K2:K3" xr:uid="{1E5EE66F-963D-47EC-8E73-EDAE0A2D6B72}"/>
    <dataValidation allowBlank="1" showInputMessage="1" showErrorMessage="1" promptTitle="Transformación PND" prompt="Seleccione de la lista desplegable la transformación del Plan Nacional de Desarrollo (PND) a la cual se asocia el indicador." sqref="I2:I3" xr:uid="{60E20AB9-5693-4106-875A-70C9390A8291}"/>
    <dataValidation allowBlank="1" showInputMessage="1" showErrorMessage="1" promptTitle="Meta ODS" prompt="Seleccione de la lista desplegable la meta del Objetivo de Desarrollo Sostenible (ODS) al cual se asocia el indicador." sqref="H2:H3" xr:uid="{000892C6-35C6-40C4-909D-2FCB55BF1451}"/>
    <dataValidation allowBlank="1" showInputMessage="1" showErrorMessage="1" promptTitle="Objetivo SIG" prompt="Seleccione de la lista desplegable el objetivo del Sistema Integrado de Gestión (SIG) al cual se asocia el indicador." sqref="F2:F3" xr:uid="{82627665-D389-4CA7-B80D-7EA5E7B20B1E}"/>
    <dataValidation allowBlank="1" showInputMessage="1" showErrorMessage="1" promptTitle="Dependencia" prompt="Seleccione de la lista desplegable la dependencia responsable del indicador." sqref="D2:D3" xr:uid="{114B5C21-3119-41B0-B58D-46CA746004ED}"/>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9937CB7-602B-462D-A117-C46A0D38DD2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CD993C67-8C59-4A5B-8049-E3E4768D4746}"/>
    <dataValidation allowBlank="1" showInputMessage="1" showErrorMessage="1" promptTitle="Otros" prompt="Seleccione de la lista a que otro compromiso responde el indicador formulado._x000a_" sqref="AS2" xr:uid="{B97C4B7D-1D2E-434D-B313-68FFF84108B8}"/>
    <dataValidation allowBlank="1" showInputMessage="1" showErrorMessage="1" promptTitle="Primer infancia" prompt="Marque con &quot;X&quot; si el indicador se enmarca en alguna de  las categorias de la política de Primera Infancia, Infancia y Adolescencia " sqref="AI2" xr:uid="{B7A2AB3B-43D8-4C4B-A08F-28808AB08F9E}"/>
    <dataValidation allowBlank="1" showInputMessage="1" showErrorMessage="1" promptTitle="Participación Ciudadana" prompt="Marque con &quot;X&quot; si el indicador responde a alguna estrategia o actividad, en el marco de la política de Participación Ciudadana " sqref="AK2" xr:uid="{4EC1161A-AB6F-4EFC-BA77-88EFDDAEDDD4}"/>
    <dataValidation allowBlank="1" showInputMessage="1" showErrorMessage="1" promptTitle="TIC" prompt="Marque con &quot;X&quot; si el indicador se asocia con la política de Tecnologías de la Información y las Comunicaciones" sqref="AM2" xr:uid="{3704A3B8-6934-430A-80CC-340399C71218}"/>
    <dataValidation allowBlank="1" showInputMessage="1" showErrorMessage="1" promptTitle="CTeI" prompt="Marque con &quot;X&quot; si el indicador se relaciona con algún componente de la política de Ciencia, Tecnología e Innovación " sqref="AN2:AN3" xr:uid="{52656BF6-7A6B-4B86-B76C-3DFD92BDC9CD}"/>
    <dataValidation allowBlank="1" showInputMessage="1" showErrorMessage="1" promptTitle="Étnicos - Rrom" prompt="Marque con &quot;X&quot; si el indicador responde a un compromiso adquirido por el MEN con una comunidad Rrom" sqref="AG2:AG3" xr:uid="{331E0B0A-3034-48D9-8F90-C90973666C17}"/>
    <dataValidation allowBlank="1" showInputMessage="1" showErrorMessage="1" promptTitle="Étnicos - NARP" prompt="Marque con &quot;X&quot; si el indicador responde a un compromiso adquirido por el MEN con una comunidad Negra, Afrocolombiana, Raizal y Palenquera" sqref="AF2:AF3" xr:uid="{771A528D-9C8D-44BA-BDE5-BCC3D98DCB75}"/>
    <dataValidation allowBlank="1" showInputMessage="1" showErrorMessage="1" promptTitle="Proceso SIG" prompt="Seleccione de la lista desplegable el proceso del SIG al cual se asocia el indicador" sqref="G2" xr:uid="{3BF65509-239C-4AB1-AC71-D0A514D84192}"/>
    <dataValidation allowBlank="1" showInputMessage="1" showErrorMessage="1" promptTitle="CRIC" prompt="Registre el número del compromiso adquirido por el MEN con el Consejo Regional Indígena del Cauca que esté asociado al indicador." sqref="AB3" xr:uid="{0DAA7000-037E-4C64-A51F-3F5E7AACE396}"/>
    <dataValidation allowBlank="1" showInputMessage="1" showErrorMessage="1" promptTitle="CRIHU" prompt="Registre el número del compromiso adquirido por el MEN con el Consejo Regional Indígena del Huila que esté asociado al indicador." sqref="AD3" xr:uid="{123A9AEC-6477-4E1B-83A1-DB2A63EBDB5A}"/>
    <dataValidation allowBlank="1" showInputMessage="1" showErrorMessage="1" promptTitle="CRIDEC" prompt="Registre el número del compromiso adquirido por el MEN con el Consejo Regional Indígena de Caldas que esté asociado al indicador._x000a_" sqref="AC3" xr:uid="{F04F378E-412F-431A-B4F5-8215E3EACF51}"/>
    <dataValidation allowBlank="1" showInputMessage="1" showErrorMessage="1" promptTitle="MRA" prompt="Registre el número del compromiso adquirido por el MEN en la Mesa Regional Amazónica que esté asociado al indicador." sqref="AA3" xr:uid="{61EB222B-4951-4586-8C00-50134442EE08}"/>
    <dataValidation allowBlank="1" showInputMessage="1" showErrorMessage="1" promptTitle="MPC" prompt="Registre el número del compromiso adquirido por el MEN en la Mesa Permanente de Concertación indígena que esté asociado al indicador." sqref="Z3" xr:uid="{A791A11E-F812-437D-9A39-155668C33BCF}"/>
    <dataValidation allowBlank="1" showInputMessage="1" showErrorMessage="1" promptTitle="Meta diciembre" prompt="Diligenciar el valor de la meta programada para la vigencia _x000a_" sqref="EC2" xr:uid="{0A1416F4-71B6-4EED-87AE-9412D568C28D}"/>
    <dataValidation allowBlank="1" showInputMessage="1" showErrorMessage="1" promptTitle="Meta noviembre" prompt="Diligenciar el valor de la meta programada para el mes. _x000a_Debe ser registrado de manera acumulada de acuerdo con la periodicidad del indicador  " sqref="DV2" xr:uid="{F87350C7-D34F-4FAF-86D7-37439D1D8091}"/>
    <dataValidation allowBlank="1" showInputMessage="1" showErrorMessage="1" promptTitle="Meta septiembre" prompt="Diligenciar el valor de la meta programada para el mes. _x000a_Debe ser registrado de manera acumulada de acuerdo con la periodicidad del indicador  " sqref="DH2" xr:uid="{4B3FFDBF-22E4-4C08-A813-2235D2F9A1F1}"/>
    <dataValidation allowBlank="1" showInputMessage="1" showErrorMessage="1" promptTitle="Meta agosto" prompt="Diligenciar el valor de la meta programada para el mes. _x000a_Debe ser registrado de manera acumulada de acuerdo con la periodicidad del indicador  " sqref="DA2" xr:uid="{5736BBAC-CA8C-4F23-8D2C-8B797F1560A0}"/>
    <dataValidation allowBlank="1" showInputMessage="1" showErrorMessage="1" promptTitle="Meta junio" prompt="Diligenciar el valor de la meta programada para el mes. _x000a_Debe ser registrado de manera acumulada de acuerdo con la periodicidad del indicador  " sqref="CM2" xr:uid="{AFEB6B0E-C486-4360-8AC0-450CE3556431}"/>
    <dataValidation allowBlank="1" showInputMessage="1" showErrorMessage="1" promptTitle="Meta mayo" prompt="Diligenciar el valor de la meta programada para el mes. _x000a_Debe ser registrado de manera acumulada de acuerdo con la periodicidad del indicador  " sqref="CF2" xr:uid="{26BBA953-0839-4751-B07E-8084EF3F5890}"/>
    <dataValidation allowBlank="1" showInputMessage="1" showErrorMessage="1" promptTitle="Meta abril" prompt="Diligenciar el valor de la meta programada para el mes. _x000a_Debe ser registrado de manera acumulada de acuerdo con la periodicidad del indicador  " sqref="BY2" xr:uid="{AFC02561-7DF9-4A5A-8739-089CA9C60E74}"/>
    <dataValidation allowBlank="1" showInputMessage="1" showErrorMessage="1" promptTitle="Meta marzo" prompt="Diligenciar el valor de la meta programada para el mes. _x000a_Debe ser registrado de manera acumulada de acuerdo con la periodicidad del indicador  " sqref="BR2" xr:uid="{7F847724-2336-414B-91AA-DD2E4A41086B}"/>
    <dataValidation allowBlank="1" showInputMessage="1" showErrorMessage="1" promptTitle="Meta febrero" prompt="Diligenciar el valor de la meta programada para el mes. _x000a_Debe ser registrado de manera acumulada de acuerdo con la periodicidad del indicador  " sqref="BK2:BK3" xr:uid="{34BF9744-3BBB-496D-A7F2-1FBD15FE609A}"/>
    <dataValidation allowBlank="1" showInputMessage="1" showErrorMessage="1" promptTitle="Meta enero" prompt="Diligenciar el valor de la meta programada para el mes. _x000a_Debe ser registrado de manera acumulada de acuerdo con la periodicidad del indicador  " sqref="BD2" xr:uid="{A49B9E66-E024-4BF9-B8FA-A5EB0FD9DE69}"/>
    <dataValidation allowBlank="1" showInputMessage="1" showErrorMessage="1" promptTitle="Avance 2025" prompt="Corresponde a la cantidad o resultado alcanzado del indicador para el año 2025" sqref="BB2:BC2" xr:uid="{E1E31FDA-F83A-4229-B393-C6E2B7620121}"/>
    <dataValidation allowBlank="1" showInputMessage="1" showErrorMessage="1" promptTitle="Avance 2024" prompt="Corresponde a la cantidad o resultado alcanzado del indicador para el año 2024" sqref="BA2" xr:uid="{768C1173-1EFB-43CE-8753-588F633F5410}"/>
    <dataValidation allowBlank="1" showInputMessage="1" showErrorMessage="1" promptTitle="Avance 2023" prompt="Corresponde a la cantidad o resultado alcanzado del indicador para el año 2023" sqref="AZ2" xr:uid="{11121263-A429-492F-BCD6-2331F4377688}"/>
    <dataValidation allowBlank="1" showInputMessage="1" showErrorMessage="1" promptTitle="Meta cuatrienio" prompt="Corresponde a la cantidad o resultado esperado del indicador para el cuatrienio" sqref="AY2" xr:uid="{A0406F3A-039E-48AC-93DF-3ADDD40B649A}"/>
    <dataValidation allowBlank="1" showInputMessage="1" showErrorMessage="1" promptTitle="Meta 2026" prompt="Corresponde a la cantidad o resultado esperado del indicador para el año 2026" sqref="AX2" xr:uid="{84F4672A-34CE-4118-87D2-DBFF8D5A0201}"/>
    <dataValidation allowBlank="1" showInputMessage="1" showErrorMessage="1" promptTitle="Meta 2025" prompt="Corresponde a la cantidad o resultado esperado del indicador para el año 2025" sqref="AW2" xr:uid="{2A5DB590-7BE2-4778-8363-F147B904E7EA}"/>
    <dataValidation allowBlank="1" showInputMessage="1" showErrorMessage="1" promptTitle="Meta 2024" prompt="Corresponde a la cantidad o resultado esperado del indicador para el año 2024" sqref="AV2" xr:uid="{14444182-3B75-409B-8984-EB7C4E833E4C}"/>
    <dataValidation allowBlank="1" showInputMessage="1" showErrorMessage="1" promptTitle="Meta 2023" prompt="Corresponde a la cantidad o resultado esperado del indicador para el año 2023" sqref="AU2" xr:uid="{E498772A-AA0E-4337-BA95-1848A14DF35D}"/>
    <dataValidation allowBlank="1" showInputMessage="1" showErrorMessage="1" promptTitle="Línea base" prompt="Corresponde al punto de partida o punto de referencia desde el cual se inicia la medición." sqref="AT2:AT3" xr:uid="{1E88EDD2-C2A3-4E03-BB1A-F38B9F7AC791}"/>
    <dataValidation allowBlank="1" showErrorMessage="1" promptTitle="Mín 300 máx 4000" prompt="Recuerda que debes escribir mínimo 300 caractateres y máximo 4000" sqref="DI7 EI6:EI7 CH6:CH7 CS6:CT7 BY6:BY7 DU6:DV7 DJ6:DJ7 CA6:CA7 EM6:EM7 DN6:DO7 DC6:DC7 DQ6:DQ7 DG6:DH7 CV6:CV7 CL6:CO7 CE6:CF7 EK3:EL7 CZ6:DA7 EB6:EE7 DX6:DX7" xr:uid="{A3379280-15EC-40C9-B5A1-1FC90444D532}"/>
    <dataValidation allowBlank="1" showInputMessage="1" showErrorMessage="1" promptTitle="Meta julio" prompt="Diligenciar el valor de la meta programada para el mes. _x000a_Debe ser registrado de manera acumulada de acuerdo con la periodicidad del indicador  " sqref="CT2" xr:uid="{480A55FB-3890-458E-AA21-9203EED64810}"/>
    <dataValidation allowBlank="1" showInputMessage="1" showErrorMessage="1" promptTitle="Meta octubre" prompt="Diligenciar el valor de la meta programada para el mes. _x000a_Debe ser registrado de manera acumulada de acuerdo con la periodicidad del indicador  " sqref="DO2" xr:uid="{94DA268B-086C-4DF3-B4B7-399ED337AF68}"/>
    <dataValidation allowBlank="1" showInputMessage="1" showErrorMessage="1" promptTitle="Avance cuantitativo enero" prompt="Registrar el valor de avance alcanzado al cierre del mes. _x000a_Debe ser registrado de manera acumulada de acuerdo con la periodicidad del indicador  " sqref="BE2:BE3" xr:uid="{C25A65B7-F3EB-4FA6-87F6-3E1F975A8146}"/>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413D20BC-37B5-41FE-95D7-6C97A86A330D}"/>
    <dataValidation allowBlank="1" showInputMessage="1" showErrorMessage="1" promptTitle="% Meta enero" prompt="Corresponde al porcentaje de avance programado de conformidad con la meta resgistrada para el periodo" sqref="BG2:BG3" xr:uid="{373DC84B-715C-4DAE-9A2B-E74BC5A61EA5}"/>
    <dataValidation allowBlank="1" showInputMessage="1" showErrorMessage="1" promptTitle="% Avance enero" prompt="Corresponde al porcentaje de avance alcanzado con el reporte cuantitativo registrado " sqref="BH2:BH3" xr:uid="{47A076BA-F312-4148-9F5C-21B7DDBA82D8}"/>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665ADBC6-A242-44B8-BCB2-2368D39B4F7E}"/>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D2F92F3F-172A-4A9F-AB5F-3EF535DFFC08}"/>
    <dataValidation allowBlank="1" showInputMessage="1" showErrorMessage="1" promptTitle="% Meta febrero" prompt="Corresponde al porcentaje de avance programado de conformidad con la meta resgistrada para el periodo" sqref="BN2:BN3" xr:uid="{9D345755-29AF-4FAC-94CC-10F4250357EB}"/>
    <dataValidation allowBlank="1" showInputMessage="1" showErrorMessage="1" promptTitle="% Avance febrero" prompt="Corresponde al porcentaje de avance alcanzado con el reporte cuantitativo registrado " sqref="BO2:BO3" xr:uid="{DEBF1C4E-3E74-4AF6-B1F3-A481744F2031}"/>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A3B85BDE-4E5B-4B59-B3B2-ACAD25CD5574}"/>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19060B87-404E-4837-89E5-D40F05782950}"/>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6430F959-95E9-42E3-B121-7B132EA94C36}"/>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AD72A714-1BC0-4405-92EA-4E3DCFAB7BA4}"/>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9ED9F950-0F25-44A7-9346-30BE6F9D1973}"/>
    <dataValidation allowBlank="1" showInputMessage="1" showErrorMessage="1" promptTitle="Avance cuantitativo febrero" prompt="Registrar el valor de avance alcanzado al cierre del mes. _x000a_Debe ser registrado de manera acumulada de acuerdo con la periodicidad del indicador  " sqref="BL2:BL3" xr:uid="{FC79DBFF-FA3D-4FF1-AA2D-942971B9C012}"/>
    <dataValidation allowBlank="1" showInputMessage="1" showErrorMessage="1" promptTitle="Avance cuantitativo marzo" prompt="Registrar el valor de avance alcanzado al cierre del mes. _x000a_Debe ser registrado de manera acumulada de acuerdo con la periodicidad del indicador  " sqref="BS2:BS3" xr:uid="{228E400E-D2F4-46E1-8165-333BDB6DAD09}"/>
    <dataValidation allowBlank="1" showInputMessage="1" showErrorMessage="1" promptTitle="% Meta marzo" prompt="Corresponde al porcentaje de avance programado de conformidad con la meta resgistrada para el periodo" sqref="BU2:BU3" xr:uid="{C99E2E1E-3E1B-4E72-8AFA-373A6766357D}"/>
    <dataValidation allowBlank="1" showInputMessage="1" showErrorMessage="1" promptTitle="% Avance marzo" prompt="Corresponde al porcentaje de avance alcanzado con el reporte cuantitativo registrado " sqref="BV2:BV3" xr:uid="{AAB22278-14F1-4C91-AADE-DA9B6DAAA9F5}"/>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37C8C83-D6E3-4FF2-ABE7-B4CAC7696705}"/>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262D5B8E-1FE4-4BBC-AE94-3B12E055F506}"/>
    <dataValidation allowBlank="1" showInputMessage="1" showErrorMessage="1" promptTitle="Avance cuantitativo abril" prompt="Registrar el valor de avance alcanzado al cierre del mes. _x000a_Debe ser registrado de manera acumulada de acuerdo con la periodicidad del indicador  " sqref="BZ2:BZ3" xr:uid="{60DA6738-D597-445A-B51A-FDA6B5900479}"/>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43C5FE51-36CE-47E3-8691-380DE7617853}"/>
    <dataValidation allowBlank="1" showInputMessage="1" showErrorMessage="1" promptTitle="% Meta abril" prompt="Corresponde al porcentaje de avance programado de conformidad con la meta resgistrada para el periodo" sqref="CB2:CB3" xr:uid="{983ABF18-688F-4360-BC2D-E98E39DC3C06}"/>
    <dataValidation allowBlank="1" showInputMessage="1" showErrorMessage="1" promptTitle="% Avance abril" prompt="Corresponde al porcentaje de avance alcanzado con el reporte cuantitativo registrado " sqref="CC2:CC3" xr:uid="{F676A28D-54F0-4B43-AD53-0C398E820B0A}"/>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B66CBBC5-0376-4EB0-AE2C-EC9B7FDEB36B}"/>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55393A61-7C25-484E-8ECA-8E729EF0C767}"/>
    <dataValidation allowBlank="1" showInputMessage="1" showErrorMessage="1" promptTitle="Avance cuantitativo mayo" prompt="Registrar el valor de avance alcanzado al cierre del mes. _x000a_Debe ser registrado de manera acumulada de acuerdo con la periodicidad del indicador  " sqref="CG2:CG3" xr:uid="{F2D2AD25-394F-48B9-887E-483EF11EF1D1}"/>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F07779EF-54ED-4B71-9C95-34C5E7997021}"/>
    <dataValidation allowBlank="1" showInputMessage="1" showErrorMessage="1" promptTitle="% Meta mayo" prompt="Corresponde al porcentaje de avance programado de conformidad con la meta resgistrada para el periodo" sqref="CI2:CI3" xr:uid="{497676E2-41BC-48CA-A658-C9A1E2A48A8F}"/>
    <dataValidation allowBlank="1" showInputMessage="1" showErrorMessage="1" promptTitle="% Avance mayo" prompt="Corresponde al porcentaje de avance alcanzado con el reporte cuantitativo registrado " sqref="CJ2:CJ3" xr:uid="{E2D17555-74D5-4172-ACCC-ECD71B6DEAB6}"/>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D4DBF824-A59B-4C44-83B0-012D92FC5245}"/>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CBB50AA8-D999-4595-8B59-649065243B03}"/>
    <dataValidation allowBlank="1" showInputMessage="1" showErrorMessage="1" promptTitle="Avance cuantitativo junio" prompt="Registrar el valor de avance alcanzado al cierre del mes. _x000a_Debe ser registrado de manera acumulada de acuerdo con la periodicidad del indicador  " sqref="CN2:CN3" xr:uid="{394A0D6C-FF1D-4D7D-9D5C-01F82775A958}"/>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10F666B-0412-427C-B113-48E04F4635F8}"/>
    <dataValidation allowBlank="1" showInputMessage="1" showErrorMessage="1" promptTitle="% Meta junio" prompt="Corresponde al porcentaje de avance programado de conformidad con la meta resgistrada para el periodo" sqref="CP2:CP3" xr:uid="{A74B717C-508A-485D-9117-5CF2743B2E84}"/>
    <dataValidation allowBlank="1" showInputMessage="1" showErrorMessage="1" promptTitle="% Avance junio" prompt="Corresponde al porcentaje de avance alcanzado con el reporte cuantitativo registrado " sqref="CQ2:CQ3" xr:uid="{CEFFB64A-E7F9-4382-B17F-A926A1E18518}"/>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EBA7EF14-2761-4F5D-9C15-73CC944B787F}"/>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14718A34-4EC7-4238-B231-C65815661A44}"/>
    <dataValidation allowBlank="1" showInputMessage="1" showErrorMessage="1" promptTitle="Avance cuantitativo julio" prompt="Registrar el valor de avance alcanzado al cierre del mes. _x000a_Debe ser registrado de manera acumulada de acuerdo con la periodicidad del indicador  " sqref="CU2:CU3" xr:uid="{72124CBE-6D7A-43CC-988F-F707932555EC}"/>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FB52FE27-E74E-4CBF-9D65-F7DBB8624019}"/>
    <dataValidation allowBlank="1" showInputMessage="1" showErrorMessage="1" promptTitle="% Meta julio" prompt="Corresponde al porcentaje de avance programado de conformidad con la meta resgistrada para el periodo" sqref="CW2:CW3" xr:uid="{AFD1AEA4-2685-4474-8C14-1E888AEE0432}"/>
    <dataValidation allowBlank="1" showInputMessage="1" showErrorMessage="1" promptTitle="% Avance julio" prompt="Corresponde al porcentaje de avance alcanzado con el reporte cuantitativo registrado " sqref="CX2:CX3" xr:uid="{A0C8B3DB-48D9-4739-99AD-BEEC0644D22D}"/>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25DAFF9B-F48E-4884-9DED-2C9DCAEDDF08}"/>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56D6A4F8-5C09-4FBF-BE86-AA4B68C9686C}"/>
    <dataValidation allowBlank="1" showInputMessage="1" showErrorMessage="1" promptTitle="Avance cuantitativo agosto" prompt="Registrar el valor de avance alcanzado al cierre del mes. _x000a_Debe ser registrado de manera acumulada de acuerdo con la periodicidad del indicador  " sqref="DB2:DB3" xr:uid="{0106EBB7-7425-4DCA-A4FC-F911ACA3D7E7}"/>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AB639288-14BC-4056-AB42-70DD50CAD154}"/>
    <dataValidation allowBlank="1" showInputMessage="1" showErrorMessage="1" promptTitle="% Meta agosto" prompt="Corresponde al porcentaje de avance programado de conformidad con la meta resgistrada para el periodo" sqref="DD2:DD3" xr:uid="{A1788DB9-D47F-4FEF-BCFC-ACDE542177EE}"/>
    <dataValidation allowBlank="1" showInputMessage="1" showErrorMessage="1" promptTitle="% Avance agosto" prompt="Corresponde al porcentaje de avance alcanzado con el reporte cuantitativo registrado " sqref="DE2:DE3" xr:uid="{3815DF0E-3039-4566-A6D4-299D8BE4DCD2}"/>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20118CAB-F112-400D-A5B3-C6C385666F6B}"/>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2C495498-5388-4D93-ABD4-81AC9A6D7B53}"/>
    <dataValidation allowBlank="1" showInputMessage="1" showErrorMessage="1" promptTitle="Avance cuantitativo septiembre" prompt="Registrar el valor de avance alcanzado al cierre del mes. _x000a_Debe ser registrado de manera acumulada de acuerdo con la periodicidad del indicador  " sqref="DI2:DI3" xr:uid="{423B0E80-A392-4E81-849A-2EDBA04B09AB}"/>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51BF9840-0F09-4030-B2C2-0F669AF00D16}"/>
    <dataValidation allowBlank="1" showInputMessage="1" showErrorMessage="1" promptTitle="% Meta septiembre" prompt="Corresponde al porcentaje de avance programado de conformidad con la meta resgistrada para el periodo" sqref="DK2:DK3" xr:uid="{4D3CC7A1-CF06-4529-A308-804AE6AEFF6E}"/>
    <dataValidation allowBlank="1" showInputMessage="1" showErrorMessage="1" promptTitle="% Avance septiembre" prompt="Corresponde al porcentaje de avance alcanzado con el reporte cuantitativo registrado " sqref="DL2:DL3" xr:uid="{6FAB1784-7CE4-41F3-B9F2-E5CA054629E8}"/>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2F39DBAD-1332-459A-A19B-27FFEDEC0617}"/>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CC0D8823-B45D-4993-A8DF-AE5D659CD77D}"/>
    <dataValidation allowBlank="1" showInputMessage="1" showErrorMessage="1" promptTitle="Avance cuantitativo octubre" prompt="Registrar el valor de avance alcanzado al cierre del mes. _x000a_Debe ser registrado de manera acumulada de acuerdo con la periodicidad del indicador  " sqref="DP2:DP3" xr:uid="{AA1A954B-AC6E-40ED-8966-4D6CCDFC5C17}"/>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8056133B-F881-4EC5-8A2D-B8FCB2A8BAAC}"/>
    <dataValidation allowBlank="1" showInputMessage="1" showErrorMessage="1" promptTitle="% Meta octubre" prompt="Corresponde al porcentaje de avance programado de conformidad con la meta resgistrada para el periodo" sqref="DR2:DR3" xr:uid="{B2EB94EE-A256-404D-9F86-08591D38DB3A}"/>
    <dataValidation allowBlank="1" showInputMessage="1" showErrorMessage="1" promptTitle="% Avance octubre" prompt="Corresponde al porcentaje de avance alcanzado con el reporte cuantitativo registrado " sqref="DS2:DS3" xr:uid="{A4C7379C-A554-422F-8061-3A85C6E50FC6}"/>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B9488DF0-93DA-4324-AD61-5A35A9CEDF12}"/>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89B3187B-6F15-4997-8006-9F75795E08FB}"/>
    <dataValidation allowBlank="1" showInputMessage="1" showErrorMessage="1" promptTitle="Avance cuantitativo noviembre" prompt="Registrar el valor de avance alcanzado al cierre del mes. _x000a_Debe ser registrado de manera acumulada de acuerdo con la periodicidad del indicador  " sqref="DW2:DW3" xr:uid="{272B5A64-7D58-4588-9E77-490ABCE2360A}"/>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96A0D4B5-4AA0-4D19-B3CC-378F0EF1D068}"/>
    <dataValidation allowBlank="1" showInputMessage="1" showErrorMessage="1" promptTitle="% Meta noviembre" prompt="Corresponde al porcentaje de avance programado de conformidad con la meta resgistrada para el periodo" sqref="DY2:DY3" xr:uid="{540342FE-1D44-43A7-8EC4-730AD68CAD76}"/>
    <dataValidation allowBlank="1" showInputMessage="1" showErrorMessage="1" promptTitle="% Avance noviembre" prompt="Corresponde al porcentaje de avance alcanzado con el reporte cuantitativo registrado " sqref="DZ2:DZ3" xr:uid="{DAB45F24-2134-403D-8F40-171254A81673}"/>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7723C0FB-E495-4AE2-99E8-8BD0C44056ED}"/>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90E4E85F-D8BC-4D6B-8572-C5D2447ED161}"/>
    <dataValidation allowBlank="1" showInputMessage="1" showErrorMessage="1" promptTitle="Avance cuantitativo diciembre" prompt="Registrar el valor de avance alcanzado al cierre del mes. _x000a_Debe ser registrado de manera acumulada de acuerdo con la periodicidad del indicador  " sqref="ED2:ED3" xr:uid="{9A3C0B2F-AA13-4D12-8D49-ADE4D0B0285A}"/>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D15ADA0A-46E7-4219-ACF5-BB5328A28368}"/>
    <dataValidation allowBlank="1" showInputMessage="1" showErrorMessage="1" promptTitle="% Meta diciembre" prompt="Corresponde al porcentaje de avance programado de conformidad con la meta resgistrada para el periodo" sqref="EF2:EF3" xr:uid="{B799796A-64C3-4042-92B5-77BF051CB9B9}"/>
    <dataValidation allowBlank="1" showInputMessage="1" showErrorMessage="1" promptTitle="% Avance diciembre" prompt="Corresponde al porcentaje de avance alcanzado con el reporte cuantitativo registrado " sqref="EG2:EG3" xr:uid="{19A69538-DA67-4AF3-8F85-8C74055FA1AF}"/>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7BB4C39C-BFE7-4FEC-A9CD-3F9FCE41570E}"/>
    <dataValidation allowBlank="1" showInputMessage="1" showErrorMessage="1" promptTitle="Pilar PND" prompt="Seleccione de la lista desplegable el pilar al cuál se asocia el indicador." sqref="J2:J3" xr:uid="{A5B48B0F-6C9C-4BB8-9BF8-11C84F21771F}"/>
    <dataValidation type="list" allowBlank="1" showInputMessage="1" showErrorMessage="1" sqref="N6:N7 J6:L7" xr:uid="{FE680A6D-CA42-4730-86BC-95E46AB9B20E}">
      <formula1>INDIRECT(EM6)</formula1>
    </dataValidation>
    <dataValidation type="list" allowBlank="1" showInputMessage="1" showErrorMessage="1" sqref="D6:D7" xr:uid="{764ED526-CA42-4634-A0F8-FC35159B3161}">
      <formula1>INDIRECT(EL6)</formula1>
    </dataValidation>
    <dataValidation type="list" allowBlank="1" showInputMessage="1" showErrorMessage="1" sqref="BI6:BI7 BW6:BW7 EA6:EA7 CK6:CK7 EH6:EH7 BP6:BP7 CD6:CD7 CR6:CR7 CY6:CY7 DF6:DF7 DM6:DM7 DT6:DT7" xr:uid="{B8FF4C0A-6BE4-4683-A4D9-F45F1B0B2DDE}">
      <formula1>"SI,NO,Pendiente Validar"</formula1>
    </dataValidation>
    <dataValidation type="list" allowBlank="1" showInputMessage="1" showErrorMessage="1" sqref="C6:C7" xr:uid="{863E2E83-215B-434E-9E1A-A4E4ADEDA678}">
      <formula1>INDIRECT(B6)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5DD9-ED04-4889-88B9-32DBBBE3FD93}">
  <dimension ref="A1:ER20"/>
  <sheetViews>
    <sheetView showGridLines="0" zoomScale="85" zoomScaleNormal="85" workbookViewId="0">
      <selection activeCell="F34" sqref="F34"/>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8" si="5">+CONCATENATE(O6,"_",B6,"_",EK6)</f>
        <v>82_TRANSVERSALES_2024</v>
      </c>
      <c r="B6" s="52" t="s">
        <v>756</v>
      </c>
      <c r="C6" s="53" t="s">
        <v>893</v>
      </c>
      <c r="D6" s="53" t="s">
        <v>952</v>
      </c>
      <c r="E6" s="54" t="s">
        <v>953</v>
      </c>
      <c r="F6" s="54" t="s">
        <v>155</v>
      </c>
      <c r="G6" s="54" t="s">
        <v>954</v>
      </c>
      <c r="H6" s="90" t="s">
        <v>175</v>
      </c>
      <c r="I6" s="54" t="s">
        <v>457</v>
      </c>
      <c r="J6" s="54" t="s">
        <v>458</v>
      </c>
      <c r="K6" s="54" t="s">
        <v>459</v>
      </c>
      <c r="L6" s="54" t="s">
        <v>762</v>
      </c>
      <c r="M6" s="52" t="s">
        <v>763</v>
      </c>
      <c r="N6" s="288" t="s">
        <v>955</v>
      </c>
      <c r="O6" s="60">
        <v>82</v>
      </c>
      <c r="P6" s="54" t="s">
        <v>956</v>
      </c>
      <c r="Q6" s="61" t="s">
        <v>165</v>
      </c>
      <c r="R6" s="61" t="s">
        <v>166</v>
      </c>
      <c r="S6" s="54" t="s">
        <v>957</v>
      </c>
      <c r="T6" s="60" t="s">
        <v>181</v>
      </c>
      <c r="U6" s="60" t="s">
        <v>182</v>
      </c>
      <c r="V6" s="60">
        <v>0</v>
      </c>
      <c r="W6" s="54" t="s">
        <v>958</v>
      </c>
      <c r="X6" s="60" t="s">
        <v>171</v>
      </c>
      <c r="Y6" s="52"/>
      <c r="Z6" s="61" t="s">
        <v>344</v>
      </c>
      <c r="AA6" s="61" t="s">
        <v>344</v>
      </c>
      <c r="AB6" s="61" t="s">
        <v>344</v>
      </c>
      <c r="AC6" s="61" t="s">
        <v>344</v>
      </c>
      <c r="AD6" s="61" t="s">
        <v>344</v>
      </c>
      <c r="AE6" s="61" t="s">
        <v>344</v>
      </c>
      <c r="AF6" s="61"/>
      <c r="AG6" s="61" t="s">
        <v>344</v>
      </c>
      <c r="AH6" s="60"/>
      <c r="AI6" s="60" t="s">
        <v>344</v>
      </c>
      <c r="AJ6" s="60"/>
      <c r="AK6" s="60" t="s">
        <v>344</v>
      </c>
      <c r="AL6" s="60"/>
      <c r="AM6" s="60" t="s">
        <v>344</v>
      </c>
      <c r="AN6" s="60" t="s">
        <v>344</v>
      </c>
      <c r="AO6" s="60" t="s">
        <v>344</v>
      </c>
      <c r="AP6" s="60" t="s">
        <v>344</v>
      </c>
      <c r="AQ6" s="60" t="s">
        <v>344</v>
      </c>
      <c r="AR6" s="62" t="s">
        <v>344</v>
      </c>
      <c r="AS6" s="60" t="s">
        <v>344</v>
      </c>
      <c r="AT6" s="176" t="s">
        <v>344</v>
      </c>
      <c r="AU6" s="194">
        <v>0</v>
      </c>
      <c r="AV6" s="176">
        <v>15</v>
      </c>
      <c r="AW6" s="176">
        <v>15</v>
      </c>
      <c r="AX6" s="176">
        <v>20</v>
      </c>
      <c r="AY6" s="176">
        <v>50</v>
      </c>
      <c r="AZ6" s="176">
        <v>0</v>
      </c>
      <c r="BA6" s="176">
        <v>0</v>
      </c>
      <c r="BB6" s="176">
        <v>0.05</v>
      </c>
      <c r="BC6" s="178">
        <v>0.05</v>
      </c>
      <c r="BD6" s="177">
        <v>0</v>
      </c>
      <c r="BE6" s="98"/>
      <c r="BF6" s="171"/>
      <c r="BG6" s="68">
        <f t="shared" ref="BG6:BG7" si="6">IFERROR(BD6/AV6,0)</f>
        <v>0</v>
      </c>
      <c r="BH6" s="69">
        <f t="shared" ref="BH6:BH7" si="7">+IF(BI6="SI",IFERROR((IF(BI6="SI",BE6,0)/AV6),"REVISAR"),0)</f>
        <v>0</v>
      </c>
      <c r="BI6" s="70" t="s">
        <v>174</v>
      </c>
      <c r="BJ6" s="71" t="s">
        <v>175</v>
      </c>
      <c r="BK6" s="86">
        <v>0</v>
      </c>
      <c r="BL6" s="75">
        <f t="shared" ref="BL6:BL7" si="8">IF(BI6="SI",BE6,0)</f>
        <v>0</v>
      </c>
      <c r="BM6" s="71"/>
      <c r="BN6" s="68">
        <f t="shared" ref="BN6:BN7" si="9">+IFERROR(BK6/AV6,0)</f>
        <v>0</v>
      </c>
      <c r="BO6" s="69">
        <f t="shared" ref="BO6:BO7" si="10">+IF(BP6="SI",IFERROR((IF(BP6="SI",BL6,0)/AV6),"REVISAR"),0)</f>
        <v>0</v>
      </c>
      <c r="BP6" s="70" t="s">
        <v>174</v>
      </c>
      <c r="BQ6" s="71" t="s">
        <v>175</v>
      </c>
      <c r="BR6" s="86">
        <v>5</v>
      </c>
      <c r="BS6" s="88">
        <v>0.7</v>
      </c>
      <c r="BT6" s="289" t="s">
        <v>959</v>
      </c>
      <c r="BU6" s="68">
        <f t="shared" ref="BU6:BU7" si="11">IFERROR(BR6/AV6,0)</f>
        <v>0.33333333333333331</v>
      </c>
      <c r="BV6" s="69">
        <f t="shared" ref="BV6:BV7" si="12">+IF(BW6="SI",IFERROR((IF(BW6="SI",BS6,0)/AV6),"REVISAR"),0)</f>
        <v>4.6666666666666662E-2</v>
      </c>
      <c r="BW6" s="70" t="s">
        <v>186</v>
      </c>
      <c r="BX6" s="67" t="s">
        <v>960</v>
      </c>
      <c r="BY6" s="86">
        <f t="shared" ref="BY6:BY7" si="13">+BR6</f>
        <v>5</v>
      </c>
      <c r="BZ6" s="75">
        <f t="shared" ref="BZ6:BZ7" si="14">IF(BW6="SI",BR6,0)</f>
        <v>5</v>
      </c>
      <c r="CA6" s="71"/>
      <c r="CB6" s="68">
        <f t="shared" ref="CB6:CB7" si="15">IFERROR(BY6/$AV6,0)</f>
        <v>0.33333333333333331</v>
      </c>
      <c r="CC6" s="69">
        <f t="shared" ref="CC6:CC7" si="16">+IF(CD6="SI",IFERROR((IF(CD6="SI",BZ6,0)/AV6),"REVISAR"),0)</f>
        <v>0</v>
      </c>
      <c r="CD6" s="70" t="s">
        <v>174</v>
      </c>
      <c r="CE6" s="71" t="s">
        <v>175</v>
      </c>
      <c r="CF6" s="86">
        <f t="shared" ref="CF6:CF7" si="17">+BY6</f>
        <v>5</v>
      </c>
      <c r="CG6" s="75">
        <f t="shared" ref="CG6:CG7" si="18">IF(CD6="SI",BZ6,0)</f>
        <v>0</v>
      </c>
      <c r="CH6" s="71"/>
      <c r="CI6" s="68">
        <f t="shared" ref="CI6:CI7" si="19">IFERROR(CF6/$AV6,0)</f>
        <v>0.33333333333333331</v>
      </c>
      <c r="CJ6" s="69">
        <f t="shared" ref="CJ6:CJ7" si="20">+IF(CK6="SI",IFERROR((IF(CK6="SI",CG6,0)/AV6),"REVISAR"),0)</f>
        <v>0</v>
      </c>
      <c r="CK6" s="70" t="s">
        <v>174</v>
      </c>
      <c r="CL6" s="71" t="s">
        <v>175</v>
      </c>
      <c r="CM6" s="86">
        <v>10</v>
      </c>
      <c r="CN6" s="71"/>
      <c r="CO6" s="71"/>
      <c r="CP6" s="68">
        <f t="shared" ref="CP6:CP7" si="21">IFERROR(CM6/$AV6,0)</f>
        <v>0.66666666666666663</v>
      </c>
      <c r="CQ6" s="69">
        <f t="shared" ref="CQ6:CQ7" si="22">+IF(CR6="SI",IFERROR((IF(CR6="SI",CN6,0)/AV6),"REVISAR"),0)</f>
        <v>0</v>
      </c>
      <c r="CR6" s="70" t="s">
        <v>174</v>
      </c>
      <c r="CS6" s="71" t="s">
        <v>175</v>
      </c>
      <c r="CT6" s="86">
        <f t="shared" ref="CT6:CT7" si="23">+CM6</f>
        <v>10</v>
      </c>
      <c r="CU6" s="75">
        <f t="shared" ref="CU6:CU7" si="24">IF(CR6="SI",CN6,0)</f>
        <v>0</v>
      </c>
      <c r="CV6" s="71"/>
      <c r="CW6" s="68">
        <f t="shared" ref="CW6:CW7" si="25">IFERROR(CT6/$AV6,0)</f>
        <v>0.66666666666666663</v>
      </c>
      <c r="CX6" s="69">
        <f t="shared" ref="CX6:CX7" si="26">+IF(CY6="SI",IFERROR((IF(CY6="SI",CU6,0)/AV6),"REVISAR"),0)</f>
        <v>0</v>
      </c>
      <c r="CY6" s="70" t="s">
        <v>174</v>
      </c>
      <c r="CZ6" s="71" t="s">
        <v>175</v>
      </c>
      <c r="DA6" s="77">
        <f t="shared" ref="DA6:DA7" si="27">+CT6</f>
        <v>10</v>
      </c>
      <c r="DB6" s="75">
        <f t="shared" ref="DB6:DB7" si="28">IF(CY6="SI",CU6,0)</f>
        <v>0</v>
      </c>
      <c r="DC6" s="71"/>
      <c r="DD6" s="68">
        <f t="shared" ref="DD6:DD7" si="29">IFERROR(DA6/$AV6,0)</f>
        <v>0.66666666666666663</v>
      </c>
      <c r="DE6" s="69">
        <f t="shared" ref="DE6:DE7" si="30">+IF(DF6="SI",IFERROR((IF(DF6="SI",DB6,0)/AV6),"REVISAR"),0)</f>
        <v>0</v>
      </c>
      <c r="DF6" s="70" t="s">
        <v>174</v>
      </c>
      <c r="DG6" s="71" t="s">
        <v>175</v>
      </c>
      <c r="DH6" s="77">
        <v>12</v>
      </c>
      <c r="DI6" s="71"/>
      <c r="DJ6" s="71"/>
      <c r="DK6" s="68">
        <f t="shared" ref="DK6:DK7" si="31">IFERROR(DH6/$AV6,0)</f>
        <v>0.8</v>
      </c>
      <c r="DL6" s="69">
        <f t="shared" ref="DL6:DL7" si="32">+IF(DM6="SI",IFERROR((IF(DM6="SI",DI6,0)/AV6),"REVISAR"),0)</f>
        <v>0</v>
      </c>
      <c r="DM6" s="70" t="s">
        <v>174</v>
      </c>
      <c r="DN6" s="71" t="s">
        <v>175</v>
      </c>
      <c r="DO6" s="77">
        <f t="shared" ref="DO6:DO7" si="33">+DH6</f>
        <v>12</v>
      </c>
      <c r="DP6" s="75">
        <f t="shared" ref="DP6:DP7" si="34">IF(DM6="SI",DI6,0)</f>
        <v>0</v>
      </c>
      <c r="DQ6" s="71"/>
      <c r="DR6" s="68">
        <f t="shared" ref="DR6:DR7" si="35">IFERROR(DO6/$AV6,0)</f>
        <v>0.8</v>
      </c>
      <c r="DS6" s="69">
        <f t="shared" ref="DS6:DS7" si="36">+IF(DT6="SI",IFERROR((IF(DT6="SI",DP6,0)/AV6),"REVISAR"),0)</f>
        <v>0</v>
      </c>
      <c r="DT6" s="70" t="s">
        <v>174</v>
      </c>
      <c r="DU6" s="71" t="s">
        <v>175</v>
      </c>
      <c r="DV6" s="77">
        <f t="shared" ref="DV6:DV7" si="37">+DO6</f>
        <v>12</v>
      </c>
      <c r="DW6" s="75">
        <f t="shared" ref="DW6:DW7" si="38">IF(DT6="SI",DP6,0)</f>
        <v>0</v>
      </c>
      <c r="DX6" s="71"/>
      <c r="DY6" s="68">
        <f t="shared" ref="DY6:DY7" si="39">IFERROR(DV6/$AV6,0)</f>
        <v>0.8</v>
      </c>
      <c r="DZ6" s="69">
        <f t="shared" ref="DZ6:DZ7" si="40">+IF(EA6="SI",IFERROR((IF(EA6="SI",DW6,0)/AV6),"REVISAR"),0)</f>
        <v>0</v>
      </c>
      <c r="EA6" s="70" t="s">
        <v>174</v>
      </c>
      <c r="EB6" s="71" t="s">
        <v>175</v>
      </c>
      <c r="EC6" s="77">
        <f t="shared" ref="EC6:EC7" si="41">+AV6</f>
        <v>15</v>
      </c>
      <c r="ED6" s="71"/>
      <c r="EE6" s="71"/>
      <c r="EF6" s="68">
        <f t="shared" ref="EF6:EF7" si="42">IFERROR(EC6/$AV6,0)</f>
        <v>1</v>
      </c>
      <c r="EG6" s="69">
        <f t="shared" ref="EG6:EG7" si="43">+IF(EH6="SI",IFERROR((IF(EH6="SI",ED6,0)/AV6),"REVISAR"),0)</f>
        <v>0</v>
      </c>
      <c r="EH6" s="70" t="s">
        <v>174</v>
      </c>
      <c r="EI6" s="71" t="s">
        <v>175</v>
      </c>
      <c r="EJ6" s="78"/>
      <c r="EK6" s="78">
        <v>2024</v>
      </c>
      <c r="EL6" s="79" t="str">
        <f>+VLOOKUP(C6,[1]Listas_desplega!$AI$22:$AJ$44,2,0)</f>
        <v>SG</v>
      </c>
      <c r="EM6" s="79" t="str">
        <f>+VLOOKUP(I6,[1]Listas_desplega!$BY$2:$BZ$7,2,0)</f>
        <v>T_5</v>
      </c>
      <c r="EN6" s="79" t="str">
        <f>+VLOOKUP(J6,[1]Listas_desplega!$BY$10:$BZ$23,2,0)</f>
        <v>T_5_C_1</v>
      </c>
      <c r="EO6" s="79" t="str">
        <f>+VLOOKUP(K6,[1]Listas_desplega!$BY$27:$BZ$54,2,0)</f>
        <v>T_5_C_1_ET_1</v>
      </c>
      <c r="EP6" s="79" t="str">
        <f>+VLOOKUP(L6,[1]Listas_desplega!$BY$57:$BZ$105,2,0)</f>
        <v>T_5_C_1_ET_1_CPT_6</v>
      </c>
      <c r="EQ6" s="80" t="str">
        <f>+VLOOKUP(M6,[1]Listas_desplega!$J$2:$K$11,2,FALSE)</f>
        <v>Eje_E_9</v>
      </c>
      <c r="ER6" s="80"/>
    </row>
    <row r="7" spans="1:148" s="81" customFormat="1" x14ac:dyDescent="0.25">
      <c r="A7" s="51" t="str">
        <f t="shared" si="5"/>
        <v>83_TRANSVERSALES_2024</v>
      </c>
      <c r="B7" s="52" t="s">
        <v>756</v>
      </c>
      <c r="C7" s="53" t="s">
        <v>893</v>
      </c>
      <c r="D7" s="53" t="s">
        <v>952</v>
      </c>
      <c r="E7" s="54" t="s">
        <v>953</v>
      </c>
      <c r="F7" s="54" t="s">
        <v>155</v>
      </c>
      <c r="G7" s="54" t="s">
        <v>954</v>
      </c>
      <c r="H7" s="90" t="s">
        <v>175</v>
      </c>
      <c r="I7" s="54" t="s">
        <v>457</v>
      </c>
      <c r="J7" s="54" t="s">
        <v>458</v>
      </c>
      <c r="K7" s="54" t="s">
        <v>459</v>
      </c>
      <c r="L7" s="54" t="s">
        <v>762</v>
      </c>
      <c r="M7" s="52" t="s">
        <v>763</v>
      </c>
      <c r="N7" s="288" t="s">
        <v>955</v>
      </c>
      <c r="O7" s="60">
        <v>83</v>
      </c>
      <c r="P7" s="54" t="s">
        <v>961</v>
      </c>
      <c r="Q7" s="61" t="s">
        <v>165</v>
      </c>
      <c r="R7" s="60" t="s">
        <v>212</v>
      </c>
      <c r="S7" s="54" t="s">
        <v>962</v>
      </c>
      <c r="T7" s="60" t="s">
        <v>181</v>
      </c>
      <c r="U7" s="60" t="s">
        <v>182</v>
      </c>
      <c r="V7" s="60">
        <v>0</v>
      </c>
      <c r="W7" s="54" t="s">
        <v>963</v>
      </c>
      <c r="X7" s="60" t="s">
        <v>171</v>
      </c>
      <c r="Y7" s="52"/>
      <c r="Z7" s="61" t="s">
        <v>344</v>
      </c>
      <c r="AA7" s="61" t="s">
        <v>344</v>
      </c>
      <c r="AB7" s="61" t="s">
        <v>344</v>
      </c>
      <c r="AC7" s="61" t="s">
        <v>344</v>
      </c>
      <c r="AD7" s="61" t="s">
        <v>344</v>
      </c>
      <c r="AE7" s="61" t="s">
        <v>344</v>
      </c>
      <c r="AF7" s="61" t="s">
        <v>344</v>
      </c>
      <c r="AG7" s="61" t="s">
        <v>344</v>
      </c>
      <c r="AH7" s="60" t="s">
        <v>344</v>
      </c>
      <c r="AI7" s="60" t="s">
        <v>344</v>
      </c>
      <c r="AJ7" s="60" t="s">
        <v>344</v>
      </c>
      <c r="AK7" s="60" t="s">
        <v>344</v>
      </c>
      <c r="AL7" s="60" t="s">
        <v>344</v>
      </c>
      <c r="AM7" s="60" t="s">
        <v>344</v>
      </c>
      <c r="AN7" s="60" t="s">
        <v>344</v>
      </c>
      <c r="AO7" s="60" t="s">
        <v>344</v>
      </c>
      <c r="AP7" s="60" t="s">
        <v>344</v>
      </c>
      <c r="AQ7" s="60" t="s">
        <v>344</v>
      </c>
      <c r="AR7" s="62" t="s">
        <v>344</v>
      </c>
      <c r="AS7" s="60" t="s">
        <v>344</v>
      </c>
      <c r="AT7" s="176" t="s">
        <v>344</v>
      </c>
      <c r="AU7" s="194">
        <v>0</v>
      </c>
      <c r="AV7" s="228">
        <v>70</v>
      </c>
      <c r="AW7" s="228">
        <v>85</v>
      </c>
      <c r="AX7" s="228">
        <v>100</v>
      </c>
      <c r="AY7" s="228">
        <v>100</v>
      </c>
      <c r="AZ7" s="228">
        <v>0</v>
      </c>
      <c r="BA7" s="228">
        <v>0</v>
      </c>
      <c r="BB7" s="228">
        <v>15</v>
      </c>
      <c r="BC7" s="229">
        <v>15</v>
      </c>
      <c r="BD7" s="177">
        <v>0</v>
      </c>
      <c r="BE7" s="98"/>
      <c r="BF7" s="171"/>
      <c r="BG7" s="68">
        <f t="shared" si="6"/>
        <v>0</v>
      </c>
      <c r="BH7" s="69">
        <f t="shared" si="7"/>
        <v>0</v>
      </c>
      <c r="BI7" s="70" t="s">
        <v>174</v>
      </c>
      <c r="BJ7" s="71" t="s">
        <v>175</v>
      </c>
      <c r="BK7" s="86">
        <v>0</v>
      </c>
      <c r="BL7" s="75">
        <f t="shared" si="8"/>
        <v>0</v>
      </c>
      <c r="BM7" s="71"/>
      <c r="BN7" s="68">
        <f t="shared" si="9"/>
        <v>0</v>
      </c>
      <c r="BO7" s="69">
        <f t="shared" si="10"/>
        <v>0</v>
      </c>
      <c r="BP7" s="70" t="s">
        <v>174</v>
      </c>
      <c r="BQ7" s="71" t="s">
        <v>175</v>
      </c>
      <c r="BR7" s="86">
        <v>15</v>
      </c>
      <c r="BS7" s="88">
        <v>0</v>
      </c>
      <c r="BT7" s="289" t="s">
        <v>964</v>
      </c>
      <c r="BU7" s="68">
        <f t="shared" si="11"/>
        <v>0.21428571428571427</v>
      </c>
      <c r="BV7" s="69">
        <f t="shared" si="12"/>
        <v>0</v>
      </c>
      <c r="BW7" s="70" t="s">
        <v>186</v>
      </c>
      <c r="BX7" s="67" t="s">
        <v>960</v>
      </c>
      <c r="BY7" s="86">
        <f t="shared" si="13"/>
        <v>15</v>
      </c>
      <c r="BZ7" s="75">
        <f t="shared" si="14"/>
        <v>15</v>
      </c>
      <c r="CA7" s="71"/>
      <c r="CB7" s="68">
        <f t="shared" si="15"/>
        <v>0.21428571428571427</v>
      </c>
      <c r="CC7" s="69">
        <f t="shared" si="16"/>
        <v>0</v>
      </c>
      <c r="CD7" s="70" t="s">
        <v>174</v>
      </c>
      <c r="CE7" s="71" t="s">
        <v>175</v>
      </c>
      <c r="CF7" s="86">
        <f t="shared" si="17"/>
        <v>15</v>
      </c>
      <c r="CG7" s="75">
        <f t="shared" si="18"/>
        <v>0</v>
      </c>
      <c r="CH7" s="71"/>
      <c r="CI7" s="68">
        <f t="shared" si="19"/>
        <v>0.21428571428571427</v>
      </c>
      <c r="CJ7" s="69">
        <f t="shared" si="20"/>
        <v>0</v>
      </c>
      <c r="CK7" s="70" t="s">
        <v>174</v>
      </c>
      <c r="CL7" s="71" t="s">
        <v>175</v>
      </c>
      <c r="CM7" s="86">
        <v>35</v>
      </c>
      <c r="CN7" s="71"/>
      <c r="CO7" s="71"/>
      <c r="CP7" s="68">
        <f t="shared" si="21"/>
        <v>0.5</v>
      </c>
      <c r="CQ7" s="69">
        <f t="shared" si="22"/>
        <v>0</v>
      </c>
      <c r="CR7" s="70" t="s">
        <v>174</v>
      </c>
      <c r="CS7" s="71" t="s">
        <v>175</v>
      </c>
      <c r="CT7" s="86">
        <f t="shared" si="23"/>
        <v>35</v>
      </c>
      <c r="CU7" s="75">
        <f t="shared" si="24"/>
        <v>0</v>
      </c>
      <c r="CV7" s="71"/>
      <c r="CW7" s="68">
        <f t="shared" si="25"/>
        <v>0.5</v>
      </c>
      <c r="CX7" s="69">
        <f t="shared" si="26"/>
        <v>0</v>
      </c>
      <c r="CY7" s="70" t="s">
        <v>174</v>
      </c>
      <c r="CZ7" s="71" t="s">
        <v>175</v>
      </c>
      <c r="DA7" s="77">
        <f t="shared" si="27"/>
        <v>35</v>
      </c>
      <c r="DB7" s="75">
        <f t="shared" si="28"/>
        <v>0</v>
      </c>
      <c r="DC7" s="71"/>
      <c r="DD7" s="68">
        <f t="shared" si="29"/>
        <v>0.5</v>
      </c>
      <c r="DE7" s="69">
        <f t="shared" si="30"/>
        <v>0</v>
      </c>
      <c r="DF7" s="70" t="s">
        <v>174</v>
      </c>
      <c r="DG7" s="71" t="s">
        <v>175</v>
      </c>
      <c r="DH7" s="77">
        <v>55</v>
      </c>
      <c r="DI7" s="71"/>
      <c r="DJ7" s="71"/>
      <c r="DK7" s="68">
        <f t="shared" si="31"/>
        <v>0.7857142857142857</v>
      </c>
      <c r="DL7" s="69">
        <f t="shared" si="32"/>
        <v>0</v>
      </c>
      <c r="DM7" s="70" t="s">
        <v>174</v>
      </c>
      <c r="DN7" s="71" t="s">
        <v>175</v>
      </c>
      <c r="DO7" s="77">
        <f t="shared" si="33"/>
        <v>55</v>
      </c>
      <c r="DP7" s="75">
        <f t="shared" si="34"/>
        <v>0</v>
      </c>
      <c r="DQ7" s="71"/>
      <c r="DR7" s="68">
        <f t="shared" si="35"/>
        <v>0.7857142857142857</v>
      </c>
      <c r="DS7" s="69">
        <f t="shared" si="36"/>
        <v>0</v>
      </c>
      <c r="DT7" s="70" t="s">
        <v>174</v>
      </c>
      <c r="DU7" s="71" t="s">
        <v>175</v>
      </c>
      <c r="DV7" s="77">
        <f t="shared" si="37"/>
        <v>55</v>
      </c>
      <c r="DW7" s="75">
        <f t="shared" si="38"/>
        <v>0</v>
      </c>
      <c r="DX7" s="71"/>
      <c r="DY7" s="68">
        <f t="shared" si="39"/>
        <v>0.7857142857142857</v>
      </c>
      <c r="DZ7" s="69">
        <f t="shared" si="40"/>
        <v>0</v>
      </c>
      <c r="EA7" s="70" t="s">
        <v>174</v>
      </c>
      <c r="EB7" s="71" t="s">
        <v>175</v>
      </c>
      <c r="EC7" s="77">
        <f t="shared" si="41"/>
        <v>70</v>
      </c>
      <c r="ED7" s="71"/>
      <c r="EE7" s="71"/>
      <c r="EF7" s="68">
        <f t="shared" si="42"/>
        <v>1</v>
      </c>
      <c r="EG7" s="69">
        <f t="shared" si="43"/>
        <v>0</v>
      </c>
      <c r="EH7" s="70" t="s">
        <v>174</v>
      </c>
      <c r="EI7" s="71" t="s">
        <v>175</v>
      </c>
      <c r="EJ7" s="78"/>
      <c r="EK7" s="78">
        <v>2024</v>
      </c>
      <c r="EL7" s="79" t="str">
        <f>+VLOOKUP(C7,[1]Listas_desplega!$AI$22:$AJ$44,2,0)</f>
        <v>SG</v>
      </c>
      <c r="EM7" s="79" t="str">
        <f>+VLOOKUP(I7,[1]Listas_desplega!$BY$2:$BZ$7,2,0)</f>
        <v>T_5</v>
      </c>
      <c r="EN7" s="79" t="str">
        <f>+VLOOKUP(J7,[1]Listas_desplega!$BY$10:$BZ$23,2,0)</f>
        <v>T_5_C_1</v>
      </c>
      <c r="EO7" s="79" t="str">
        <f>+VLOOKUP(K7,[1]Listas_desplega!$BY$27:$BZ$54,2,0)</f>
        <v>T_5_C_1_ET_1</v>
      </c>
      <c r="EP7" s="79" t="str">
        <f>+VLOOKUP(L7,[1]Listas_desplega!$BY$57:$BZ$105,2,0)</f>
        <v>T_5_C_1_ET_1_CPT_6</v>
      </c>
      <c r="EQ7" s="80" t="str">
        <f>+VLOOKUP(M7,[1]Listas_desplega!$J$2:$K$11,2,FALSE)</f>
        <v>Eje_E_9</v>
      </c>
      <c r="ER7" s="80"/>
    </row>
    <row r="8" spans="1:148" s="81" customFormat="1" x14ac:dyDescent="0.25">
      <c r="A8" s="51" t="str">
        <f t="shared" si="5"/>
        <v>84_TRANSVERSALES_2024</v>
      </c>
      <c r="B8" s="52" t="s">
        <v>756</v>
      </c>
      <c r="C8" s="53" t="s">
        <v>893</v>
      </c>
      <c r="D8" s="53" t="s">
        <v>952</v>
      </c>
      <c r="E8" s="54" t="s">
        <v>953</v>
      </c>
      <c r="F8" s="54" t="s">
        <v>155</v>
      </c>
      <c r="G8" s="54" t="s">
        <v>954</v>
      </c>
      <c r="H8" s="90" t="s">
        <v>175</v>
      </c>
      <c r="I8" s="54" t="s">
        <v>457</v>
      </c>
      <c r="J8" s="54" t="s">
        <v>458</v>
      </c>
      <c r="K8" s="54" t="s">
        <v>459</v>
      </c>
      <c r="L8" s="54" t="s">
        <v>762</v>
      </c>
      <c r="M8" s="52" t="s">
        <v>763</v>
      </c>
      <c r="N8" s="288" t="s">
        <v>955</v>
      </c>
      <c r="O8" s="60">
        <v>84</v>
      </c>
      <c r="P8" s="54" t="s">
        <v>965</v>
      </c>
      <c r="Q8" s="61" t="s">
        <v>211</v>
      </c>
      <c r="R8" s="60" t="s">
        <v>369</v>
      </c>
      <c r="S8" s="54" t="s">
        <v>966</v>
      </c>
      <c r="T8" s="60" t="s">
        <v>181</v>
      </c>
      <c r="U8" s="60" t="s">
        <v>435</v>
      </c>
      <c r="V8" s="60">
        <v>0</v>
      </c>
      <c r="W8" s="54" t="s">
        <v>967</v>
      </c>
      <c r="X8" s="60" t="s">
        <v>171</v>
      </c>
      <c r="Y8" s="52"/>
      <c r="Z8" s="61" t="s">
        <v>344</v>
      </c>
      <c r="AA8" s="61" t="s">
        <v>344</v>
      </c>
      <c r="AB8" s="61" t="s">
        <v>344</v>
      </c>
      <c r="AC8" s="61" t="s">
        <v>344</v>
      </c>
      <c r="AD8" s="61" t="s">
        <v>344</v>
      </c>
      <c r="AE8" s="61" t="s">
        <v>344</v>
      </c>
      <c r="AF8" s="61" t="s">
        <v>344</v>
      </c>
      <c r="AG8" s="61" t="s">
        <v>344</v>
      </c>
      <c r="AH8" s="60" t="s">
        <v>344</v>
      </c>
      <c r="AI8" s="60" t="s">
        <v>344</v>
      </c>
      <c r="AJ8" s="60" t="s">
        <v>344</v>
      </c>
      <c r="AK8" s="60" t="s">
        <v>344</v>
      </c>
      <c r="AL8" s="60" t="s">
        <v>344</v>
      </c>
      <c r="AM8" s="60" t="s">
        <v>344</v>
      </c>
      <c r="AN8" s="60" t="s">
        <v>344</v>
      </c>
      <c r="AO8" s="60" t="s">
        <v>344</v>
      </c>
      <c r="AP8" s="60" t="s">
        <v>344</v>
      </c>
      <c r="AQ8" s="60" t="s">
        <v>344</v>
      </c>
      <c r="AR8" s="62" t="s">
        <v>344</v>
      </c>
      <c r="AS8" s="60" t="s">
        <v>344</v>
      </c>
      <c r="AT8" s="290">
        <v>0</v>
      </c>
      <c r="AU8" s="194">
        <v>0</v>
      </c>
      <c r="AV8" s="228">
        <v>9</v>
      </c>
      <c r="AW8" s="228">
        <v>8</v>
      </c>
      <c r="AX8" s="228">
        <v>7</v>
      </c>
      <c r="AY8" s="228">
        <v>7</v>
      </c>
      <c r="AZ8" s="228">
        <v>10</v>
      </c>
      <c r="BA8" s="228">
        <v>10</v>
      </c>
      <c r="BB8" s="228">
        <v>10</v>
      </c>
      <c r="BC8" s="229">
        <v>10</v>
      </c>
      <c r="BD8" s="77">
        <v>9</v>
      </c>
      <c r="BE8" s="99">
        <v>8</v>
      </c>
      <c r="BF8" s="289" t="s">
        <v>968</v>
      </c>
      <c r="BG8" s="68">
        <f>IFERROR((-BD8+$AT8)/(-$AV8+$AT8),0)</f>
        <v>1</v>
      </c>
      <c r="BH8" s="69">
        <f>+IF(BI8="SI",IFERROR((((IF(BI8="SI",(-BE8+AT8),0)))/(-AV8+ATS8)),0),0)</f>
        <v>0</v>
      </c>
      <c r="BI8" s="245" t="s">
        <v>205</v>
      </c>
      <c r="BJ8" s="291" t="s">
        <v>969</v>
      </c>
      <c r="BK8" s="86">
        <v>9</v>
      </c>
      <c r="BL8" s="71">
        <v>10</v>
      </c>
      <c r="BM8" s="71" t="s">
        <v>970</v>
      </c>
      <c r="BN8" s="68">
        <f>IFERROR((-BK8+$AT8)/(-$AV8+$AT8),0)</f>
        <v>1</v>
      </c>
      <c r="BO8" s="69">
        <f>+IF(BP8="SI",IFERROR((((IF(BP8="SI",(-BL8+AT8),0)))/(-AV8+ATS8)),"REVISAR"),0)</f>
        <v>0</v>
      </c>
      <c r="BP8" s="245" t="s">
        <v>205</v>
      </c>
      <c r="BQ8" s="291" t="s">
        <v>971</v>
      </c>
      <c r="BR8" s="148">
        <v>9</v>
      </c>
      <c r="BS8" s="71">
        <v>8</v>
      </c>
      <c r="BT8" s="174" t="s">
        <v>972</v>
      </c>
      <c r="BU8" s="68">
        <f>IFERROR((-BR8+$AT8)/(-$AV8+$AT8),0)</f>
        <v>1</v>
      </c>
      <c r="BV8" s="69">
        <f>+IF(BW8="SI",IFERROR((((IF(BW8="SI",(-BS8+AT8),0)))/(-AV8+ATS8)),"REVISAR"),0)</f>
        <v>0.88888888888888884</v>
      </c>
      <c r="BW8" s="70" t="s">
        <v>186</v>
      </c>
      <c r="BX8" s="67" t="s">
        <v>960</v>
      </c>
      <c r="BY8" s="86">
        <v>9</v>
      </c>
      <c r="BZ8" s="71"/>
      <c r="CA8" s="71"/>
      <c r="CB8" s="68">
        <f>IFERROR((-BY8+$AT8)/(-$AV8+$AT8),0)</f>
        <v>1</v>
      </c>
      <c r="CC8" s="69">
        <f>+IF(CD8="SI",IFERROR((((IF(CD8="SI",(-BZ8+AT8),0)))/(-AV8+ATS8)),"REVISAR"),0)</f>
        <v>0</v>
      </c>
      <c r="CD8" s="70" t="s">
        <v>174</v>
      </c>
      <c r="CE8" s="71" t="s">
        <v>175</v>
      </c>
      <c r="CF8" s="86">
        <v>9</v>
      </c>
      <c r="CG8" s="71"/>
      <c r="CH8" s="71"/>
      <c r="CI8" s="68">
        <f>IFERROR((-CF8+$AT8)/(-$AV8+$AT8),0)</f>
        <v>1</v>
      </c>
      <c r="CJ8" s="69">
        <f>+IF(CK8="SI",IFERROR((((IF(CK8="SI",(-CG8+AT8),0)))/(-AV8+ATS8)),"REVISAR"),0)</f>
        <v>0</v>
      </c>
      <c r="CK8" s="70" t="s">
        <v>174</v>
      </c>
      <c r="CL8" s="71" t="s">
        <v>175</v>
      </c>
      <c r="CM8" s="86">
        <v>9</v>
      </c>
      <c r="CN8" s="71"/>
      <c r="CO8" s="71"/>
      <c r="CP8" s="68">
        <f>IFERROR((-CM8+$AT8)/(-$AV8+$AT8),0)</f>
        <v>1</v>
      </c>
      <c r="CQ8" s="69">
        <f>+IF(CR8="SI",IFERROR((((IF(CR8="SI",(-CN8+AT8),0)))/(-AV8+ATS8)),"REVISAR"),0)</f>
        <v>0</v>
      </c>
      <c r="CR8" s="70" t="s">
        <v>174</v>
      </c>
      <c r="CS8" s="71" t="s">
        <v>175</v>
      </c>
      <c r="CT8" s="98">
        <v>9</v>
      </c>
      <c r="CU8" s="71"/>
      <c r="CV8" s="71"/>
      <c r="CW8" s="68">
        <f>IFERROR((-CT8+$AT8)/(-$AV8+$AT8),0)</f>
        <v>1</v>
      </c>
      <c r="CX8" s="69">
        <f>+IF(CY8="SI",IFERROR((((IF(CY8="SI",(-CU8+AT8),0)))/(-AV8+ATS8)),"REVISAR"),0)</f>
        <v>0</v>
      </c>
      <c r="CY8" s="70" t="s">
        <v>174</v>
      </c>
      <c r="CZ8" s="71" t="s">
        <v>175</v>
      </c>
      <c r="DA8" s="98">
        <v>9</v>
      </c>
      <c r="DB8" s="71"/>
      <c r="DC8" s="71"/>
      <c r="DD8" s="68">
        <f>IFERROR((-DA8+$AT8)/(-$AV8+$AT8),0)</f>
        <v>1</v>
      </c>
      <c r="DE8" s="69">
        <f>+IF(DF8="SI",IFERROR((((IF(DF8="SI",(-DB8+AT8),0)))/(-AV8+ATS8)),"REVISAR"),0)</f>
        <v>0</v>
      </c>
      <c r="DF8" s="70" t="s">
        <v>174</v>
      </c>
      <c r="DG8" s="71" t="s">
        <v>175</v>
      </c>
      <c r="DH8" s="77">
        <v>9</v>
      </c>
      <c r="DI8" s="71"/>
      <c r="DJ8" s="71"/>
      <c r="DK8" s="68">
        <f>IFERROR((-DH8+$AT8)/(-$AV8+$AT8),0)</f>
        <v>1</v>
      </c>
      <c r="DL8" s="69">
        <f>+IF(DM8="SI",IFERROR((((IF(DM8="SI",(-DI8+AT8),0)))/(-AV8+ATS8)),"REVISAR"),0)</f>
        <v>0</v>
      </c>
      <c r="DM8" s="70" t="s">
        <v>174</v>
      </c>
      <c r="DN8" s="71" t="s">
        <v>175</v>
      </c>
      <c r="DO8" s="77">
        <v>9</v>
      </c>
      <c r="DP8" s="71"/>
      <c r="DQ8" s="71"/>
      <c r="DR8" s="68">
        <f>IFERROR((-DO8+$AT8)/(-$AV8+$AT8),0)</f>
        <v>1</v>
      </c>
      <c r="DS8" s="69">
        <f>+IF(DT8="SI",IFERROR((((IF(DT8="SI",(-DP8+AT8),0)))/(-AV8+ATS8)),"REVISAR"),0)</f>
        <v>0</v>
      </c>
      <c r="DT8" s="70" t="s">
        <v>174</v>
      </c>
      <c r="DU8" s="71" t="s">
        <v>175</v>
      </c>
      <c r="DV8" s="77">
        <v>9</v>
      </c>
      <c r="DW8" s="71"/>
      <c r="DX8" s="71"/>
      <c r="DY8" s="68">
        <f>IFERROR((-DV8+$AT8)/(-$AV8+$AT8),0)</f>
        <v>1</v>
      </c>
      <c r="DZ8" s="69">
        <f>+IF(EA8="SI",IFERROR((((IF(EA8="SI",(-DW8+AT8),0)))/(-AV8+ATS8)),"REVISAR"),0)</f>
        <v>0</v>
      </c>
      <c r="EA8" s="70" t="s">
        <v>174</v>
      </c>
      <c r="EB8" s="71" t="s">
        <v>175</v>
      </c>
      <c r="EC8" s="77">
        <v>9</v>
      </c>
      <c r="ED8" s="71"/>
      <c r="EE8" s="71"/>
      <c r="EF8" s="68">
        <f>IFERROR((-EC8+$AT8)/(-$AV8+$AT8),0)</f>
        <v>1</v>
      </c>
      <c r="EG8" s="69">
        <f>+IF(EH8="SI",IFERROR((((IF(EH8="SI",(-ED8+AT8),0)))/(-AV8+ATS8)),"REVISAR"),0)</f>
        <v>0</v>
      </c>
      <c r="EH8" s="70" t="s">
        <v>174</v>
      </c>
      <c r="EI8" s="71" t="s">
        <v>175</v>
      </c>
      <c r="EJ8" s="80"/>
      <c r="EK8" s="78">
        <v>2024</v>
      </c>
      <c r="EL8" s="79" t="str">
        <f>+VLOOKUP(C8,[1]Listas_desplega!$AI$22:$AJ$44,2,0)</f>
        <v>SG</v>
      </c>
      <c r="EM8" s="79" t="str">
        <f>+VLOOKUP(I8,[1]Listas_desplega!$BY$2:$BZ$7,2,0)</f>
        <v>T_5</v>
      </c>
      <c r="EN8" s="79" t="str">
        <f>+VLOOKUP(J8,[1]Listas_desplega!$BY$10:$BZ$23,2,0)</f>
        <v>T_5_C_1</v>
      </c>
      <c r="EO8" s="79" t="str">
        <f>+VLOOKUP(K8,[1]Listas_desplega!$BY$27:$BZ$54,2,0)</f>
        <v>T_5_C_1_ET_1</v>
      </c>
      <c r="EP8" s="79" t="str">
        <f>+VLOOKUP(L8,[1]Listas_desplega!$BY$57:$BZ$105,2,0)</f>
        <v>T_5_C_1_ET_1_CPT_6</v>
      </c>
      <c r="EQ8" s="80" t="str">
        <f>+VLOOKUP(M8,[1]Listas_desplega!$J$2:$K$11,2,FALSE)</f>
        <v>Eje_E_9</v>
      </c>
      <c r="ER8" s="80"/>
    </row>
    <row r="11" spans="1:148" x14ac:dyDescent="0.25">
      <c r="P11" s="324"/>
    </row>
    <row r="20" spans="9:9" x14ac:dyDescent="0.25">
      <c r="I20" t="s">
        <v>175</v>
      </c>
    </row>
  </sheetData>
  <sheetProtection formatCells="0" formatColumns="0" formatRows="0" insertRows="0" deleteRows="0" sort="0" autoFilter="0" pivotTables="0"/>
  <autoFilter ref="A5:ET8"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8 BP6:BP8 CD6:CD8 CK6:CK8 CR6:CR8 CY6:CY8 DF6:DF8 DM6:DM8 DT6:DT8 EA6:EA8 EH6:EH8 BW6:BW8">
    <cfRule type="cellIs" dxfId="5" priority="4" operator="equal">
      <formula>"Pendiente Validar"</formula>
    </cfRule>
    <cfRule type="cellIs" dxfId="4" priority="5" operator="equal">
      <formula>"NO"</formula>
    </cfRule>
    <cfRule type="cellIs" dxfId="3"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2B8DDD6C-186E-4BFF-A52A-446FACCAE945}"/>
    <dataValidation allowBlank="1" showInputMessage="1" showErrorMessage="1" promptTitle="Macrometa" prompt="Si el indicador hace parte del reporte de alguna &quot;Macrometa&quot; de Presidencia, seleccione la que corresponda de la lista desplegable." sqref="Y2" xr:uid="{ABFE2BFD-BD0A-4C46-BF44-908624CD6EDE}"/>
    <dataValidation allowBlank="1" showInputMessage="1" showErrorMessage="1" promptTitle="Medio de verificación" prompt="Documento que soporta el avance cuantitativo del indicador." sqref="W2:W3" xr:uid="{D59F4253-453B-4B1A-8BFA-4C9DD501AF6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18263BAC-3ADC-4633-9AC9-785F70A0E5C7}"/>
    <dataValidation allowBlank="1" showInputMessage="1" showErrorMessage="1" promptTitle="ID Indicador" prompt="Campo registrado por la OAPF." sqref="O2:O3" xr:uid="{6E5447AF-476B-4B64-8A38-67D6D787CEDB}"/>
    <dataValidation allowBlank="1" showInputMessage="1" showErrorMessage="1" promptTitle="Dimensiónn MIPG" prompt="Seleccione de la lista desplegable la dimensión del Modelo Integrado de Planeación y Gestión (MIPG) a la cual se asocia el indicador." sqref="E2:E3" xr:uid="{39D67419-0B59-49C6-B0AB-8A6991C018C2}"/>
    <dataValidation allowBlank="1" showInputMessage="1" showErrorMessage="1" promptTitle="CONPES (Número documento)" prompt="Diligencie el número del documento (s) CONPES asociados con el indicador." sqref="AR2:AR3" xr:uid="{5309705D-D6A6-400C-A107-41FEAB0A400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D49E902C-8941-4B32-ADB9-B09631B706FC}"/>
    <dataValidation allowBlank="1" showInputMessage="1" showErrorMessage="1" promptTitle="Derechos Humanos" prompt="Marque con &quot;X&quot; si el indicador se relaciona con algún componente del Plan Nacional de Educación en Derechos Humanos (PLANEDH)" sqref="AP2:AP3" xr:uid="{FBB2B1A7-1942-4153-8B09-82862B9A9A7D}"/>
    <dataValidation allowBlank="1" showInputMessage="1" showErrorMessage="1" promptTitle="Iniciativas PPI" prompt="Marque con &quot;X&quot; si el indicador está asociado al cumplimiento de iniciativas planteadas en el Plan Plurianual de Inversión para 2024." sqref="AO2:AO3" xr:uid="{C9E710C6-B740-48DB-BE32-87C7B74F70FC}"/>
    <dataValidation allowBlank="1" showInputMessage="1" showErrorMessage="1" promptTitle="Discapacidad" prompt="Marque con &quot;X&quot; si el indicador responde a un compromiso del MEN en desarrollo de la Política de Discapacidad." sqref="AL2:AL3" xr:uid="{EAE736AC-5BFA-4D4F-B2FD-387E6B4F7C12}"/>
    <dataValidation allowBlank="1" showInputMessage="1" showErrorMessage="1" promptTitle="Víctimas" prompt="Marque con &quot;X&quot; si el indicador responde a un compromiso adquirido por el MEN en desarrollo de la Política de Víctimas." sqref="AJ2:AJ3" xr:uid="{8C62DBFC-6EB3-4F3A-B65B-006886657188}"/>
    <dataValidation allowBlank="1" showInputMessage="1" showErrorMessage="1" promptTitle="Equidad de la Mujer" prompt="Marque con &quot;X&quot; si el indicador responde la política de Equidad de la Mujer." sqref="AH2:AH3" xr:uid="{57E09915-EAB0-4842-8F40-5188924AE2E4}"/>
    <dataValidation allowBlank="1" showInputMessage="1" showErrorMessage="1" promptTitle="Otras mesas" prompt="Diligencie el nombre de otra instancia con Grupos Étnicos - Indígenas con compromisos asociados al indicador." sqref="AE3" xr:uid="{210639A2-576D-4D7E-95EC-EFCC7B316251}"/>
    <dataValidation allowBlank="1" showInputMessage="1" showErrorMessage="1" promptTitle="Periodicidad" prompt="Corresponde a la temporalidad con la cual se reporta el avance cuantitativo del indicador." sqref="U2:U3" xr:uid="{9A0BA41B-9BDB-4C8B-8DA7-F2547E2025DB}"/>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E2D548A8-4578-49BD-87EA-4FEE343563A5}"/>
    <dataValidation allowBlank="1" showInputMessage="1" showErrorMessage="1" promptTitle="Dias de rezago" prompt="Cantidad de días que se requiere para procesar la información y emitir el dato de avance cuantitativo después del cierre del periodo. " sqref="V2:V3" xr:uid="{F00247F8-D7F3-45E1-8670-830057F8AFBE}"/>
    <dataValidation allowBlank="1" showInputMessage="1" showErrorMessage="1" promptTitle="Unidad de medida" prompt="Parámetro de referencia para determina la magnitud del indicador (Ej: número, porcentaje,...)" sqref="T2:T3" xr:uid="{A087034E-9721-472A-8991-5E0CAD350F5E}"/>
    <dataValidation allowBlank="1" showInputMessage="1" showErrorMessage="1" promptTitle="Tipo de acumulación" prompt="Seleccione de la lista desplegable el tipo de acumulación:_x000a__x000a_• Mantenimiento (stock)_x000a_• Flujo _x000a_• Acumulado_x000a_• Capacidad_x000a_• Reducción" sqref="R2:R3" xr:uid="{119288C3-E172-41A3-8266-61DA24497275}"/>
    <dataValidation allowBlank="1" showInputMessage="1" showErrorMessage="1" promptTitle="Fórmula de cálculo" prompt="Es la representación matemática del cálculo a realizar para obtener el dato de avance cuantitativo del indicador." sqref="S2:S3" xr:uid="{389E5B67-F3DB-4294-BB52-012F5889174A}"/>
    <dataValidation allowBlank="1" showInputMessage="1" showErrorMessage="1" promptTitle="Estrategia" prompt="Registre la estrategia que permitirá alcanzar el eje estratégico. Debe coincidir con la hoja de acciones._x000a_" sqref="N2:N3" xr:uid="{03ABF0D3-DF4E-4F02-AC50-742A3AA9F613}"/>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B216DDCE-9F4C-4E5C-B9F6-B8F706E34C21}"/>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D0A0F950-DA47-44BF-8941-CC16300BD581}"/>
    <dataValidation allowBlank="1" showInputMessage="1" showErrorMessage="1" promptTitle="Catalizador PND" prompt="Seleccione de la lista desplegable el catalizador de la transformación PND al cual se asocia el indicador. " sqref="K2:K3" xr:uid="{AE5EFE9C-9CF0-4C30-A783-9F828610E58F}"/>
    <dataValidation allowBlank="1" showInputMessage="1" showErrorMessage="1" promptTitle="Transformación PND" prompt="Seleccione de la lista desplegable la transformación del Plan Nacional de Desarrollo (PND) a la cual se asocia el indicador." sqref="I2:I3" xr:uid="{78B488E0-EDC2-474E-A176-0680CB89B558}"/>
    <dataValidation allowBlank="1" showInputMessage="1" showErrorMessage="1" promptTitle="Meta ODS" prompt="Seleccione de la lista desplegable la meta del Objetivo de Desarrollo Sostenible (ODS) al cual se asocia el indicador." sqref="H2:H3" xr:uid="{B831102C-D06D-4AD0-883A-E12EC45B9CEF}"/>
    <dataValidation allowBlank="1" showInputMessage="1" showErrorMessage="1" promptTitle="Objetivo SIG" prompt="Seleccione de la lista desplegable el objetivo del Sistema Integrado de Gestión (SIG) al cual se asocia el indicador." sqref="F2:F3" xr:uid="{7C68754C-43D6-4982-A146-7EC70681CF7D}"/>
    <dataValidation allowBlank="1" showInputMessage="1" showErrorMessage="1" promptTitle="Dependencia" prompt="Seleccione de la lista desplegable la dependencia responsable del indicador." sqref="D2:D3" xr:uid="{772EB455-2C15-42D9-8E8E-E1ABA47A4807}"/>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11293AB0-DBDC-4FC5-AF8E-75C54918854F}"/>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3737C7B6-9DF1-46E4-9253-0A36FE3E7799}"/>
    <dataValidation allowBlank="1" showInputMessage="1" showErrorMessage="1" promptTitle="Otros" prompt="Seleccione de la lista a que otro compromiso responde el indicador formulado._x000a_" sqref="AS2" xr:uid="{BFF98016-3B58-4DBC-B075-1ED6A10B7B7C}"/>
    <dataValidation allowBlank="1" showInputMessage="1" showErrorMessage="1" promptTitle="Primer infancia" prompt="Marque con &quot;X&quot; si el indicador se enmarca en alguna de  las categorias de la política de Primera Infancia, Infancia y Adolescencia " sqref="AI2" xr:uid="{D6416872-6DA7-4F21-BA0A-174ACFD88C22}"/>
    <dataValidation allowBlank="1" showInputMessage="1" showErrorMessage="1" promptTitle="Participación Ciudadana" prompt="Marque con &quot;X&quot; si el indicador responde a alguna estrategia o actividad, en el marco de la política de Participación Ciudadana " sqref="AK2" xr:uid="{EDB5E86B-5162-446E-9075-A8BF80A675DD}"/>
    <dataValidation allowBlank="1" showInputMessage="1" showErrorMessage="1" promptTitle="TIC" prompt="Marque con &quot;X&quot; si el indicador se asocia con la política de Tecnologías de la Información y las Comunicaciones" sqref="AM2" xr:uid="{62A0692E-2268-4A5F-9DDB-EA507A822AA7}"/>
    <dataValidation allowBlank="1" showInputMessage="1" showErrorMessage="1" promptTitle="CTeI" prompt="Marque con &quot;X&quot; si el indicador se relaciona con algún componente de la política de Ciencia, Tecnología e Innovación " sqref="AN2:AN3" xr:uid="{8EA84419-E4AA-4FD5-A971-BBC81333585C}"/>
    <dataValidation allowBlank="1" showInputMessage="1" showErrorMessage="1" promptTitle="Étnicos - Rrom" prompt="Marque con &quot;X&quot; si el indicador responde a un compromiso adquirido por el MEN con una comunidad Rrom" sqref="AG2:AG3" xr:uid="{4F035B45-F2F5-4897-89D5-28B6BF3329C6}"/>
    <dataValidation allowBlank="1" showInputMessage="1" showErrorMessage="1" promptTitle="Étnicos - NARP" prompt="Marque con &quot;X&quot; si el indicador responde a un compromiso adquirido por el MEN con una comunidad Negra, Afrocolombiana, Raizal y Palenquera" sqref="AF2:AF3" xr:uid="{39F7E6B6-3046-4F47-9816-B8895D1C2C33}"/>
    <dataValidation allowBlank="1" showInputMessage="1" showErrorMessage="1" promptTitle="Proceso SIG" prompt="Seleccione de la lista desplegable el proceso del SIG al cual se asocia el indicador" sqref="G2" xr:uid="{81EBC93F-462F-49A2-B393-4B8E082E0E81}"/>
    <dataValidation allowBlank="1" showInputMessage="1" showErrorMessage="1" promptTitle="CRIC" prompt="Registre el número del compromiso adquirido por el MEN con el Consejo Regional Indígena del Cauca que esté asociado al indicador." sqref="AB3" xr:uid="{561F0A6B-859C-46A2-B17D-1EDDF87E61BE}"/>
    <dataValidation allowBlank="1" showInputMessage="1" showErrorMessage="1" promptTitle="CRIHU" prompt="Registre el número del compromiso adquirido por el MEN con el Consejo Regional Indígena del Huila que esté asociado al indicador." sqref="AD3" xr:uid="{EB3BDA97-A6FC-4291-A57E-393CEC6E87B9}"/>
    <dataValidation allowBlank="1" showInputMessage="1" showErrorMessage="1" promptTitle="CRIDEC" prompt="Registre el número del compromiso adquirido por el MEN con el Consejo Regional Indígena de Caldas que esté asociado al indicador._x000a_" sqref="AC3" xr:uid="{46DA60E8-3ABE-43F6-A1C7-586B8D8260CC}"/>
    <dataValidation allowBlank="1" showInputMessage="1" showErrorMessage="1" promptTitle="MRA" prompt="Registre el número del compromiso adquirido por el MEN en la Mesa Regional Amazónica que esté asociado al indicador." sqref="AA3" xr:uid="{AC1FE6EF-E05C-466A-BCFE-69C72C9849AD}"/>
    <dataValidation allowBlank="1" showInputMessage="1" showErrorMessage="1" promptTitle="MPC" prompt="Registre el número del compromiso adquirido por el MEN en la Mesa Permanente de Concertación indígena que esté asociado al indicador." sqref="Z3" xr:uid="{90CE816E-82C2-47FE-8466-8C9BE0695634}"/>
    <dataValidation allowBlank="1" showInputMessage="1" showErrorMessage="1" promptTitle="Meta diciembre" prompt="Diligenciar el valor de la meta programada para la vigencia _x000a_" sqref="EC2" xr:uid="{77A1230B-B1DA-46AD-8F3C-C1E8F65FCF4F}"/>
    <dataValidation allowBlank="1" showInputMessage="1" showErrorMessage="1" promptTitle="Meta noviembre" prompt="Diligenciar el valor de la meta programada para el mes. _x000a_Debe ser registrado de manera acumulada de acuerdo con la periodicidad del indicador  " sqref="DV2" xr:uid="{609D9E04-5CAE-49E3-BAB2-E70B47700F4B}"/>
    <dataValidation allowBlank="1" showInputMessage="1" showErrorMessage="1" promptTitle="Meta septiembre" prompt="Diligenciar el valor de la meta programada para el mes. _x000a_Debe ser registrado de manera acumulada de acuerdo con la periodicidad del indicador  " sqref="DH2" xr:uid="{A21B50A8-688A-4AFB-AEBD-7F1C931A6BF1}"/>
    <dataValidation allowBlank="1" showInputMessage="1" showErrorMessage="1" promptTitle="Meta agosto" prompt="Diligenciar el valor de la meta programada para el mes. _x000a_Debe ser registrado de manera acumulada de acuerdo con la periodicidad del indicador  " sqref="DA2" xr:uid="{A182FD8F-60B6-4009-B23F-23FC4D9F2EAD}"/>
    <dataValidation allowBlank="1" showInputMessage="1" showErrorMessage="1" promptTitle="Meta junio" prompt="Diligenciar el valor de la meta programada para el mes. _x000a_Debe ser registrado de manera acumulada de acuerdo con la periodicidad del indicador  " sqref="CM2" xr:uid="{81AF4008-53E0-45A7-9082-BE91BD30CEF0}"/>
    <dataValidation allowBlank="1" showInputMessage="1" showErrorMessage="1" promptTitle="Meta mayo" prompt="Diligenciar el valor de la meta programada para el mes. _x000a_Debe ser registrado de manera acumulada de acuerdo con la periodicidad del indicador  " sqref="CF2" xr:uid="{48146767-D3D7-417C-8E33-517C1C49CA38}"/>
    <dataValidation allowBlank="1" showInputMessage="1" showErrorMessage="1" promptTitle="Meta abril" prompt="Diligenciar el valor de la meta programada para el mes. _x000a_Debe ser registrado de manera acumulada de acuerdo con la periodicidad del indicador  " sqref="BY2" xr:uid="{DC6A12AF-4304-4DFB-A7AC-8EAB9FC7DC56}"/>
    <dataValidation allowBlank="1" showInputMessage="1" showErrorMessage="1" promptTitle="Meta marzo" prompt="Diligenciar el valor de la meta programada para el mes. _x000a_Debe ser registrado de manera acumulada de acuerdo con la periodicidad del indicador  " sqref="BR2" xr:uid="{96A5BED3-1CA0-492F-82FE-CDCA8819F623}"/>
    <dataValidation allowBlank="1" showInputMessage="1" showErrorMessage="1" promptTitle="Meta febrero" prompt="Diligenciar el valor de la meta programada para el mes. _x000a_Debe ser registrado de manera acumulada de acuerdo con la periodicidad del indicador  " sqref="BK2:BK3" xr:uid="{07A17A95-A7A8-4F61-AD01-BCD3BB719FF2}"/>
    <dataValidation allowBlank="1" showInputMessage="1" showErrorMessage="1" promptTitle="Meta enero" prompt="Diligenciar el valor de la meta programada para el mes. _x000a_Debe ser registrado de manera acumulada de acuerdo con la periodicidad del indicador  " sqref="BD2" xr:uid="{DAE2B5AE-4B1A-4E16-9318-F86232D13437}"/>
    <dataValidation allowBlank="1" showInputMessage="1" showErrorMessage="1" promptTitle="Avance 2025" prompt="Corresponde a la cantidad o resultado alcanzado del indicador para el año 2025" sqref="BB2:BC2" xr:uid="{38B1F364-805F-4B95-A0D2-84DD4C21CF45}"/>
    <dataValidation allowBlank="1" showInputMessage="1" showErrorMessage="1" promptTitle="Avance 2024" prompt="Corresponde a la cantidad o resultado alcanzado del indicador para el año 2024" sqref="BA2" xr:uid="{6502FC3C-6C2E-49D5-862A-8CD2F4420368}"/>
    <dataValidation allowBlank="1" showInputMessage="1" showErrorMessage="1" promptTitle="Avance 2023" prompt="Corresponde a la cantidad o resultado alcanzado del indicador para el año 2023" sqref="AZ2" xr:uid="{908D73BA-29DA-4BA1-A08D-3FC49AE701A2}"/>
    <dataValidation allowBlank="1" showInputMessage="1" showErrorMessage="1" promptTitle="Meta cuatrienio" prompt="Corresponde a la cantidad o resultado esperado del indicador para el cuatrienio" sqref="AY2" xr:uid="{63056C1E-9A16-4051-BDBB-D74437082ED6}"/>
    <dataValidation allowBlank="1" showInputMessage="1" showErrorMessage="1" promptTitle="Meta 2026" prompt="Corresponde a la cantidad o resultado esperado del indicador para el año 2026" sqref="AX2" xr:uid="{B40C518F-8685-4DD7-ACE6-48A0A95DC913}"/>
    <dataValidation allowBlank="1" showInputMessage="1" showErrorMessage="1" promptTitle="Meta 2025" prompt="Corresponde a la cantidad o resultado esperado del indicador para el año 2025" sqref="AW2" xr:uid="{1BAEF619-EF60-481B-B26B-F561EB291989}"/>
    <dataValidation allowBlank="1" showInputMessage="1" showErrorMessage="1" promptTitle="Meta 2024" prompt="Corresponde a la cantidad o resultado esperado del indicador para el año 2024" sqref="AV2" xr:uid="{6480633B-9456-4477-88C0-DB137ADDCF34}"/>
    <dataValidation allowBlank="1" showInputMessage="1" showErrorMessage="1" promptTitle="Meta 2023" prompt="Corresponde a la cantidad o resultado esperado del indicador para el año 2023" sqref="AU2" xr:uid="{C4A6D90E-91A2-4F4D-B342-7CE515C3BAA3}"/>
    <dataValidation allowBlank="1" showInputMessage="1" showErrorMessage="1" promptTitle="Línea base" prompt="Corresponde al punto de partida o punto de referencia desde el cual se inicia la medición." sqref="AT2:AT3" xr:uid="{096A37E9-D04F-48EA-8433-8F779EF6153F}"/>
    <dataValidation allowBlank="1" showErrorMessage="1" promptTitle="Mín 300 máx 4000" prompt="Recuerda que debes escribir mínimo 300 caractateres y máximo 4000" sqref="DW8 CU8 CG8 DP8 BZ8 DB8 EI6:EI8 CS6:CT8 BY6:BY8 DU6:DV8 EM6:EM8 DN6:DO8 CE6:CF8 EK3:EL8 CZ6:DA8 DG6:DJ8 CV6:CV8 EB6:EE8 CL6:CO8 CA6:CA8 DQ6:DQ8 CH6:CH8 DC6:DC8 DX6:DX8" xr:uid="{B1C073EA-5D7A-48DE-86B7-F894805F4E89}"/>
    <dataValidation allowBlank="1" showInputMessage="1" showErrorMessage="1" promptTitle="Meta julio" prompt="Diligenciar el valor de la meta programada para el mes. _x000a_Debe ser registrado de manera acumulada de acuerdo con la periodicidad del indicador  " sqref="CT2" xr:uid="{4B38460C-E999-4002-95BB-210C2B739DDB}"/>
    <dataValidation allowBlank="1" showInputMessage="1" showErrorMessage="1" promptTitle="Meta octubre" prompt="Diligenciar el valor de la meta programada para el mes. _x000a_Debe ser registrado de manera acumulada de acuerdo con la periodicidad del indicador  " sqref="DO2" xr:uid="{BAF2DE83-E737-49BD-AFA6-8E6C488C0BE9}"/>
    <dataValidation allowBlank="1" showInputMessage="1" showErrorMessage="1" promptTitle="Avance cuantitativo enero" prompt="Registrar el valor de avance alcanzado al cierre del mes. _x000a_Debe ser registrado de manera acumulada de acuerdo con la periodicidad del indicador  " sqref="BE2:BE3" xr:uid="{59D240DF-4B2C-40B3-9F46-D213EB2672FE}"/>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E48B4494-AE82-40CD-AD6A-34A62723B946}"/>
    <dataValidation allowBlank="1" showInputMessage="1" showErrorMessage="1" promptTitle="% Meta enero" prompt="Corresponde al porcentaje de avance programado de conformidad con la meta resgistrada para el periodo" sqref="BG2:BG3" xr:uid="{65FCCDA3-7A63-4BBC-AC39-379E3337DBDE}"/>
    <dataValidation allowBlank="1" showInputMessage="1" showErrorMessage="1" promptTitle="% Avance enero" prompt="Corresponde al porcentaje de avance alcanzado con el reporte cuantitativo registrado " sqref="BH2:BH3" xr:uid="{781FF616-4F7E-4F63-AF74-80F08E38BF09}"/>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9BAF7DF8-FA1A-4DAC-AD83-AD7E14EF384F}"/>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CC9B508E-FB48-432A-A344-5D46D0DE5F2B}"/>
    <dataValidation allowBlank="1" showInputMessage="1" showErrorMessage="1" promptTitle="% Meta febrero" prompt="Corresponde al porcentaje de avance programado de conformidad con la meta resgistrada para el periodo" sqref="BN2:BN3" xr:uid="{9F8B41DE-AC9F-4CB8-8497-7AD2E5B399EF}"/>
    <dataValidation allowBlank="1" showInputMessage="1" showErrorMessage="1" promptTitle="% Avance febrero" prompt="Corresponde al porcentaje de avance alcanzado con el reporte cuantitativo registrado " sqref="BO2:BO3" xr:uid="{FCE8EBBF-EE97-4C86-94C7-725970400EBF}"/>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51D8F76F-3C7A-43EE-9E56-F74989E6BEA7}"/>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4590E0CD-006F-4A0C-A1E3-067A9240ECD6}"/>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1941517B-B04C-453B-8F2B-A8212B997AD9}"/>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584F3419-4DE1-40B6-A47A-753B208B3188}"/>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F968B090-DC04-4532-B5DD-4E4B6D973EBC}"/>
    <dataValidation allowBlank="1" showInputMessage="1" showErrorMessage="1" promptTitle="Avance cuantitativo febrero" prompt="Registrar el valor de avance alcanzado al cierre del mes. _x000a_Debe ser registrado de manera acumulada de acuerdo con la periodicidad del indicador  " sqref="BL2:BL3" xr:uid="{C0921E91-BADC-41DA-AE59-624802BF4F97}"/>
    <dataValidation allowBlank="1" showInputMessage="1" showErrorMessage="1" promptTitle="Avance cuantitativo marzo" prompt="Registrar el valor de avance alcanzado al cierre del mes. _x000a_Debe ser registrado de manera acumulada de acuerdo con la periodicidad del indicador  " sqref="BS2:BS3" xr:uid="{CBDCA0B5-1C2D-440D-80BF-75B36E1D6C7A}"/>
    <dataValidation allowBlank="1" showInputMessage="1" showErrorMessage="1" promptTitle="% Meta marzo" prompt="Corresponde al porcentaje de avance programado de conformidad con la meta resgistrada para el periodo" sqref="BU2:BU3" xr:uid="{073AA5FD-1CED-48AE-AFAB-E8DE7E225CAF}"/>
    <dataValidation allowBlank="1" showInputMessage="1" showErrorMessage="1" promptTitle="% Avance marzo" prompt="Corresponde al porcentaje de avance alcanzado con el reporte cuantitativo registrado " sqref="BV2:BV3" xr:uid="{DEFA8D2B-21D5-402F-8E78-DC5082B8A02C}"/>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D2CE1A63-823A-4CA2-B9E3-B6880EFCEDD1}"/>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A8790507-CDB7-42FC-84C9-53835E5119B9}"/>
    <dataValidation allowBlank="1" showInputMessage="1" showErrorMessage="1" promptTitle="Avance cuantitativo abril" prompt="Registrar el valor de avance alcanzado al cierre del mes. _x000a_Debe ser registrado de manera acumulada de acuerdo con la periodicidad del indicador  " sqref="BZ2:BZ3" xr:uid="{81D09DD0-12C1-46E7-B6FD-EF98C14CC38E}"/>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FA9AAC60-7E9C-4879-A106-508741882C5E}"/>
    <dataValidation allowBlank="1" showInputMessage="1" showErrorMessage="1" promptTitle="% Meta abril" prompt="Corresponde al porcentaje de avance programado de conformidad con la meta resgistrada para el periodo" sqref="CB2:CB3" xr:uid="{6B2446BA-DF7D-4487-9442-B9F95C75A04B}"/>
    <dataValidation allowBlank="1" showInputMessage="1" showErrorMessage="1" promptTitle="% Avance abril" prompt="Corresponde al porcentaje de avance alcanzado con el reporte cuantitativo registrado " sqref="CC2:CC3" xr:uid="{1F52BC4C-0FFA-403C-8AF4-FF7BD10B9291}"/>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7B7FBC70-D8A2-4307-851F-A26833B325A9}"/>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88A9023A-C831-4256-9C17-C87CB1287991}"/>
    <dataValidation allowBlank="1" showInputMessage="1" showErrorMessage="1" promptTitle="Avance cuantitativo mayo" prompt="Registrar el valor de avance alcanzado al cierre del mes. _x000a_Debe ser registrado de manera acumulada de acuerdo con la periodicidad del indicador  " sqref="CG2:CG3" xr:uid="{92A38E8B-D304-4536-AB82-730E6F3461F5}"/>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05E4DA0A-2F76-4255-A3B9-6865523376C9}"/>
    <dataValidation allowBlank="1" showInputMessage="1" showErrorMessage="1" promptTitle="% Meta mayo" prompt="Corresponde al porcentaje de avance programado de conformidad con la meta resgistrada para el periodo" sqref="CI2:CI3" xr:uid="{752768D5-EF55-40CE-B805-5F56F7994B2D}"/>
    <dataValidation allowBlank="1" showInputMessage="1" showErrorMessage="1" promptTitle="% Avance mayo" prompt="Corresponde al porcentaje de avance alcanzado con el reporte cuantitativo registrado " sqref="CJ2:CJ3" xr:uid="{ADB28322-807F-48F9-8410-981ED0492AF2}"/>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CB6A4F92-2B6D-4B3B-8432-62392A2019FE}"/>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1ED10A35-C21D-4A83-BE02-DB1E065894DF}"/>
    <dataValidation allowBlank="1" showInputMessage="1" showErrorMessage="1" promptTitle="Avance cuantitativo junio" prompt="Registrar el valor de avance alcanzado al cierre del mes. _x000a_Debe ser registrado de manera acumulada de acuerdo con la periodicidad del indicador  " sqref="CN2:CN3" xr:uid="{35D513BC-86F9-4D23-8268-7C0DC2BC0E53}"/>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7BF78EE2-8F9F-426E-80B7-FA05C61F5A7D}"/>
    <dataValidation allowBlank="1" showInputMessage="1" showErrorMessage="1" promptTitle="% Meta junio" prompt="Corresponde al porcentaje de avance programado de conformidad con la meta resgistrada para el periodo" sqref="CP2:CP3" xr:uid="{0B0B7684-6FCE-41DF-B1C0-2C35D51E7EEF}"/>
    <dataValidation allowBlank="1" showInputMessage="1" showErrorMessage="1" promptTitle="% Avance junio" prompt="Corresponde al porcentaje de avance alcanzado con el reporte cuantitativo registrado " sqref="CQ2:CQ3" xr:uid="{46739995-7119-4461-B122-C069D0B02532}"/>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1EC03E6A-EC72-4DE7-8530-65A85D5E5F4F}"/>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2C2544E6-B394-4BD3-88D2-5B0ADA32C10A}"/>
    <dataValidation allowBlank="1" showInputMessage="1" showErrorMessage="1" promptTitle="Avance cuantitativo julio" prompt="Registrar el valor de avance alcanzado al cierre del mes. _x000a_Debe ser registrado de manera acumulada de acuerdo con la periodicidad del indicador  " sqref="CU2:CU3" xr:uid="{93C8B346-5824-45E5-B7FB-A387E3CA93FC}"/>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E483A1D3-807B-4DDB-A2E3-5A7A8CC30D19}"/>
    <dataValidation allowBlank="1" showInputMessage="1" showErrorMessage="1" promptTitle="% Meta julio" prompt="Corresponde al porcentaje de avance programado de conformidad con la meta resgistrada para el periodo" sqref="CW2:CW3" xr:uid="{5787904F-CE2F-4323-A00A-59D6D9CB2E90}"/>
    <dataValidation allowBlank="1" showInputMessage="1" showErrorMessage="1" promptTitle="% Avance julio" prompt="Corresponde al porcentaje de avance alcanzado con el reporte cuantitativo registrado " sqref="CX2:CX3" xr:uid="{16F5806A-B31E-4069-AA09-B735F3E1F94C}"/>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F8FF3E81-BFAD-4681-9836-8F7CAB9EF39E}"/>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A7AA4BC2-EEE7-42CB-98CE-BE349CE16F6D}"/>
    <dataValidation allowBlank="1" showInputMessage="1" showErrorMessage="1" promptTitle="Avance cuantitativo agosto" prompt="Registrar el valor de avance alcanzado al cierre del mes. _x000a_Debe ser registrado de manera acumulada de acuerdo con la periodicidad del indicador  " sqref="DB2:DB3" xr:uid="{CFA40C00-94ED-4E92-AA0B-7537BF4C787F}"/>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805A9A19-5D26-44F4-859C-7397F91F1246}"/>
    <dataValidation allowBlank="1" showInputMessage="1" showErrorMessage="1" promptTitle="% Meta agosto" prompt="Corresponde al porcentaje de avance programado de conformidad con la meta resgistrada para el periodo" sqref="DD2:DD3" xr:uid="{4A8374AB-88F2-4E46-A867-DFFA2C191A0C}"/>
    <dataValidation allowBlank="1" showInputMessage="1" showErrorMessage="1" promptTitle="% Avance agosto" prompt="Corresponde al porcentaje de avance alcanzado con el reporte cuantitativo registrado " sqref="DE2:DE3" xr:uid="{3BA2A7E6-E545-4F32-9646-EB9AA92F028B}"/>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9C3F1208-AF7E-4BA6-9C5E-8019F5AC7858}"/>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86A4BC20-5B47-473B-8CDE-5EF7880B74FA}"/>
    <dataValidation allowBlank="1" showInputMessage="1" showErrorMessage="1" promptTitle="Avance cuantitativo septiembre" prompt="Registrar el valor de avance alcanzado al cierre del mes. _x000a_Debe ser registrado de manera acumulada de acuerdo con la periodicidad del indicador  " sqref="DI2:DI3" xr:uid="{50A7CDC2-A5F4-43C7-8C21-F741FCBD4AE3}"/>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2BC04322-2578-4E33-8F8E-444519F45B83}"/>
    <dataValidation allowBlank="1" showInputMessage="1" showErrorMessage="1" promptTitle="% Meta septiembre" prompt="Corresponde al porcentaje de avance programado de conformidad con la meta resgistrada para el periodo" sqref="DK2:DK3" xr:uid="{19EABD07-75DD-4075-8A8E-28D21C97A720}"/>
    <dataValidation allowBlank="1" showInputMessage="1" showErrorMessage="1" promptTitle="% Avance septiembre" prompt="Corresponde al porcentaje de avance alcanzado con el reporte cuantitativo registrado " sqref="DL2:DL3" xr:uid="{E699B69D-5BF3-4B44-A95C-FFAB6690B25E}"/>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03A88EB3-5E70-43D6-B274-836A12175641}"/>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FB4D2927-A352-4797-8FC8-838B39C6A6D6}"/>
    <dataValidation allowBlank="1" showInputMessage="1" showErrorMessage="1" promptTitle="Avance cuantitativo octubre" prompt="Registrar el valor de avance alcanzado al cierre del mes. _x000a_Debe ser registrado de manera acumulada de acuerdo con la periodicidad del indicador  " sqref="DP2:DP3" xr:uid="{E032C65F-C650-4995-BE21-CDBC55C961E3}"/>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8B180964-E405-4CE2-8947-9A62A039A220}"/>
    <dataValidation allowBlank="1" showInputMessage="1" showErrorMessage="1" promptTitle="% Meta octubre" prompt="Corresponde al porcentaje de avance programado de conformidad con la meta resgistrada para el periodo" sqref="DR2:DR3" xr:uid="{2E13B2E6-9108-4896-9745-1509D31DCB92}"/>
    <dataValidation allowBlank="1" showInputMessage="1" showErrorMessage="1" promptTitle="% Avance octubre" prompt="Corresponde al porcentaje de avance alcanzado con el reporte cuantitativo registrado " sqref="DS2:DS3" xr:uid="{D240BFE8-8A47-4F77-98DA-BCEEA396CB23}"/>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339B2C2F-8670-4714-8EAB-9EADA606BDD0}"/>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EF31FF71-2437-485E-A4D7-907E0FF54889}"/>
    <dataValidation allowBlank="1" showInputMessage="1" showErrorMessage="1" promptTitle="Avance cuantitativo noviembre" prompt="Registrar el valor de avance alcanzado al cierre del mes. _x000a_Debe ser registrado de manera acumulada de acuerdo con la periodicidad del indicador  " sqref="DW2:DW3" xr:uid="{B4047C0D-88DD-4083-9344-2CA0D06D2FD0}"/>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C963BA8F-06BA-4CB9-BBA8-222066D4B703}"/>
    <dataValidation allowBlank="1" showInputMessage="1" showErrorMessage="1" promptTitle="% Meta noviembre" prompt="Corresponde al porcentaje de avance programado de conformidad con la meta resgistrada para el periodo" sqref="DY2:DY3" xr:uid="{13007177-C3C6-40D8-9F56-5724CE6BA166}"/>
    <dataValidation allowBlank="1" showInputMessage="1" showErrorMessage="1" promptTitle="% Avance noviembre" prompt="Corresponde al porcentaje de avance alcanzado con el reporte cuantitativo registrado " sqref="DZ2:DZ3" xr:uid="{D264C2B4-0144-49DE-907A-6BEE75B409E9}"/>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A70742E4-CC7E-4FA7-A0E8-3D3D9FE87526}"/>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85ECA8B3-363F-4826-BB20-C8C8C4601902}"/>
    <dataValidation allowBlank="1" showInputMessage="1" showErrorMessage="1" promptTitle="Avance cuantitativo diciembre" prompt="Registrar el valor de avance alcanzado al cierre del mes. _x000a_Debe ser registrado de manera acumulada de acuerdo con la periodicidad del indicador  " sqref="ED2:ED3" xr:uid="{19287143-7EDE-44AF-9D40-6BD2BAEED3AC}"/>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F1A05503-20E8-4A98-8227-C9839ACD1C0E}"/>
    <dataValidation allowBlank="1" showInputMessage="1" showErrorMessage="1" promptTitle="% Meta diciembre" prompt="Corresponde al porcentaje de avance programado de conformidad con la meta resgistrada para el periodo" sqref="EF2:EF3" xr:uid="{8B3296E1-27DC-48C7-9E18-94A7300E644E}"/>
    <dataValidation allowBlank="1" showInputMessage="1" showErrorMessage="1" promptTitle="% Avance diciembre" prompt="Corresponde al porcentaje de avance alcanzado con el reporte cuantitativo registrado " sqref="EG2:EG3" xr:uid="{5B47A107-D147-4DDD-A6D2-7D5842C86015}"/>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5D140C76-32BC-46EE-BB36-E847951F3035}"/>
    <dataValidation allowBlank="1" showInputMessage="1" showErrorMessage="1" promptTitle="Pilar PND" prompt="Seleccione de la lista desplegable el pilar al cuál se asocia el indicador." sqref="J2:J3" xr:uid="{FCB1B873-7687-4121-B4A3-09FD1B4CCAFA}"/>
    <dataValidation type="list" allowBlank="1" showInputMessage="1" showErrorMessage="1" sqref="J6:L8" xr:uid="{C7BC1617-BEB3-4244-8A9F-77896075C75E}">
      <formula1>INDIRECT(EM6)</formula1>
    </dataValidation>
    <dataValidation type="list" allowBlank="1" showInputMessage="1" showErrorMessage="1" sqref="D6:D8" xr:uid="{00969ADA-21B6-4B3D-B9DE-667164ABB7FF}">
      <formula1>INDIRECT(EL6)</formula1>
    </dataValidation>
    <dataValidation type="list" allowBlank="1" showInputMessage="1" showErrorMessage="1" sqref="BI6:BI8 BW6:BW8 EA6:EA8 CK6:CK8 EH6:EH8 BP6:BP8 CD6:CD8 CR6:CR8 CY6:CY8 DF6:DF8 DM6:DM8 DT6:DT8" xr:uid="{E2608EFB-81EC-44E6-8173-7C1FA5D6DFD2}">
      <formula1>"SI,NO,Pendiente Validar"</formula1>
    </dataValidation>
    <dataValidation type="list" allowBlank="1" showInputMessage="1" showErrorMessage="1" sqref="C6:C8" xr:uid="{46275E5D-BB36-44AA-B61B-7DF2AD36B618}">
      <formula1>INDIRECT(B6)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F9FB-5442-4C7D-95DA-4E834F41300C}">
  <dimension ref="A1:ER19"/>
  <sheetViews>
    <sheetView showGridLines="0" zoomScale="85" zoomScaleNormal="85" workbookViewId="0">
      <selection activeCell="F35" sqref="F35"/>
    </sheetView>
  </sheetViews>
  <sheetFormatPr baseColWidth="10" defaultColWidth="11.85546875" defaultRowHeight="15" x14ac:dyDescent="0.25"/>
  <cols>
    <col min="1" max="1" width="20.5703125" customWidth="1"/>
    <col min="2" max="2" width="8.5703125" customWidth="1"/>
    <col min="3" max="4" width="28.5703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23" customWidth="1"/>
    <col min="16" max="16" width="57" style="326" customWidth="1"/>
    <col min="17" max="17" width="14.28515625" style="325" customWidth="1"/>
    <col min="18" max="18" width="15.7109375" style="326" customWidth="1"/>
    <col min="19" max="19" width="57" style="326" customWidth="1"/>
    <col min="20" max="20" width="14.28515625" style="326" customWidth="1"/>
    <col min="21" max="21" width="14.28515625" style="323" customWidth="1"/>
    <col min="22" max="22" width="10" style="323" customWidth="1"/>
    <col min="23" max="23" width="27.7109375" style="326" customWidth="1"/>
    <col min="24" max="24" width="17.7109375" style="113" customWidth="1"/>
    <col min="25" max="25" width="21.85546875" customWidth="1"/>
    <col min="26" max="26" width="18.140625" style="113" customWidth="1"/>
    <col min="27" max="30" width="16.85546875" style="113" customWidth="1"/>
    <col min="31" max="31" width="16.28515625" style="113" customWidth="1"/>
    <col min="32" max="32" width="20" style="113" customWidth="1"/>
    <col min="33" max="40" width="14.28515625" style="113" customWidth="1"/>
    <col min="41" max="41" width="16.140625" style="113" customWidth="1"/>
    <col min="42" max="44" width="14.28515625" style="113" customWidth="1"/>
    <col min="45" max="45" width="14.42578125" style="113" customWidth="1"/>
    <col min="46" max="50" width="15" style="113" customWidth="1"/>
    <col min="51" max="51" width="20.28515625" style="113" customWidth="1"/>
    <col min="52" max="54" width="14.28515625" style="113" customWidth="1"/>
    <col min="55" max="55" width="8.42578125" style="113" customWidth="1"/>
    <col min="56" max="57" width="14.28515625" style="113" customWidth="1"/>
    <col min="58" max="58" width="42.85546875" customWidth="1"/>
    <col min="59" max="60" width="11.42578125" customWidth="1"/>
    <col min="61" max="61" width="11.28515625" customWidth="1"/>
    <col min="62" max="62" width="28.5703125" customWidth="1"/>
    <col min="63" max="63" width="18.5703125" style="113" bestFit="1" customWidth="1"/>
    <col min="64" max="64" width="14.140625" style="113" customWidth="1"/>
    <col min="65" max="65" width="42.85546875" customWidth="1"/>
    <col min="66" max="67" width="11.28515625" customWidth="1"/>
    <col min="68" max="68" width="19.140625" bestFit="1" customWidth="1"/>
    <col min="69" max="69" width="28.5703125" customWidth="1"/>
    <col min="70" max="70" width="18.5703125" style="113" bestFit="1" customWidth="1"/>
    <col min="71" max="71" width="14.140625" style="113" customWidth="1"/>
    <col min="72" max="72" width="42.85546875" customWidth="1"/>
    <col min="73" max="74" width="11.28515625" customWidth="1"/>
    <col min="75" max="75" width="17.7109375" customWidth="1"/>
    <col min="76" max="76" width="28.7109375" customWidth="1"/>
    <col min="77" max="77" width="20.5703125" style="113" bestFit="1" customWidth="1"/>
    <col min="78" max="78" width="14.28515625" style="113" customWidth="1"/>
    <col min="79" max="79" width="42.85546875" customWidth="1"/>
    <col min="80" max="82" width="11.42578125" customWidth="1"/>
    <col min="83" max="83" width="28.7109375" customWidth="1"/>
    <col min="84" max="84" width="20.5703125" style="323" bestFit="1" customWidth="1"/>
    <col min="85" max="85" width="14.28515625" style="323" customWidth="1"/>
    <col min="86" max="86" width="42.85546875" customWidth="1"/>
    <col min="87" max="89" width="11.42578125" customWidth="1"/>
    <col min="90" max="90" width="28.5703125" customWidth="1"/>
    <col min="91" max="91" width="22" style="113" bestFit="1" customWidth="1"/>
    <col min="92" max="92" width="14.140625" style="113"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4.42578125"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113" bestFit="1" customWidth="1"/>
    <col min="120" max="120" width="14.140625" style="113" customWidth="1"/>
    <col min="121" max="121" width="42.85546875" customWidth="1"/>
    <col min="122" max="124" width="11.28515625" customWidth="1"/>
    <col min="125" max="125" width="28.5703125" customWidth="1"/>
    <col min="126" max="126" width="22.42578125" style="113" bestFit="1" customWidth="1"/>
    <col min="127" max="127" width="14.28515625" style="113" customWidth="1"/>
    <col min="128" max="128" width="42.85546875" customWidth="1"/>
    <col min="129" max="129" width="12.28515625" customWidth="1"/>
    <col min="130" max="131" width="12" customWidth="1"/>
    <col min="132" max="132" width="28.5703125" customWidth="1"/>
    <col min="133" max="133" width="22.42578125" style="113" bestFit="1" customWidth="1"/>
    <col min="134" max="134" width="14.140625" style="113" customWidth="1"/>
    <col min="135" max="135" width="42.85546875" customWidth="1"/>
    <col min="136" max="138" width="11.42578125" customWidth="1"/>
    <col min="139" max="139" width="28.7109375" customWidth="1"/>
    <col min="140" max="140" width="20" style="113" bestFit="1" customWidth="1"/>
    <col min="141" max="141" width="9.42578125" style="113" bestFit="1" customWidth="1"/>
    <col min="142" max="142" width="21.85546875" style="113"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2" t="s">
        <v>0</v>
      </c>
      <c r="C1" s="2"/>
      <c r="D1" s="2"/>
      <c r="E1" s="3" t="s">
        <v>1</v>
      </c>
      <c r="F1" s="3"/>
      <c r="G1" s="3"/>
      <c r="H1" s="4" t="s">
        <v>2</v>
      </c>
      <c r="I1" s="5"/>
      <c r="J1" s="5"/>
      <c r="K1" s="5"/>
      <c r="L1" s="5"/>
      <c r="M1" s="5"/>
      <c r="N1" s="5"/>
      <c r="O1" s="6" t="s">
        <v>3</v>
      </c>
      <c r="P1" s="7"/>
      <c r="Q1" s="7"/>
      <c r="R1" s="7"/>
      <c r="S1" s="7"/>
      <c r="T1" s="7"/>
      <c r="U1" s="7"/>
      <c r="V1" s="7"/>
      <c r="W1" s="7"/>
      <c r="X1" s="7"/>
      <c r="Y1" s="8"/>
      <c r="Z1" s="9" t="s">
        <v>4</v>
      </c>
      <c r="AA1" s="9"/>
      <c r="AB1" s="9"/>
      <c r="AC1" s="9"/>
      <c r="AD1" s="9"/>
      <c r="AE1" s="9"/>
      <c r="AF1" s="9"/>
      <c r="AG1" s="9"/>
      <c r="AH1" s="9"/>
      <c r="AI1" s="9"/>
      <c r="AJ1" s="9"/>
      <c r="AK1" s="9"/>
      <c r="AL1" s="9"/>
      <c r="AM1" s="9"/>
      <c r="AN1" s="9"/>
      <c r="AO1" s="10" t="s">
        <v>5</v>
      </c>
      <c r="AP1" s="10"/>
      <c r="AQ1" s="10"/>
      <c r="AR1" s="10"/>
      <c r="AS1" s="10"/>
      <c r="AT1" s="11" t="s">
        <v>6</v>
      </c>
      <c r="AU1" s="11"/>
      <c r="AV1" s="11"/>
      <c r="AW1" s="11"/>
      <c r="AX1" s="11"/>
      <c r="AY1" s="11"/>
      <c r="AZ1" s="12" t="s">
        <v>7</v>
      </c>
      <c r="BA1" s="12"/>
      <c r="BB1" s="12"/>
      <c r="BC1" s="12"/>
      <c r="BD1" s="13" t="s">
        <v>8</v>
      </c>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5"/>
      <c r="EJ1" s="16"/>
      <c r="EK1" s="16"/>
      <c r="EL1" s="16"/>
    </row>
    <row r="2" spans="1:148" s="1" customFormat="1" ht="18.75" customHeight="1" x14ac:dyDescent="0.3">
      <c r="B2" s="17" t="s">
        <v>9</v>
      </c>
      <c r="C2" s="17" t="s">
        <v>10</v>
      </c>
      <c r="D2" s="17" t="s">
        <v>11</v>
      </c>
      <c r="E2" s="18" t="s">
        <v>12</v>
      </c>
      <c r="F2" s="18" t="s">
        <v>13</v>
      </c>
      <c r="G2" s="18" t="s">
        <v>14</v>
      </c>
      <c r="H2" s="19" t="s">
        <v>15</v>
      </c>
      <c r="I2" s="20" t="s">
        <v>16</v>
      </c>
      <c r="J2" s="20" t="s">
        <v>17</v>
      </c>
      <c r="K2" s="20" t="s">
        <v>18</v>
      </c>
      <c r="L2" s="20" t="s">
        <v>19</v>
      </c>
      <c r="M2" s="20" t="s">
        <v>20</v>
      </c>
      <c r="N2" s="20" t="s">
        <v>21</v>
      </c>
      <c r="O2" s="21" t="s">
        <v>22</v>
      </c>
      <c r="P2" s="22" t="s">
        <v>23</v>
      </c>
      <c r="Q2" s="21" t="s">
        <v>24</v>
      </c>
      <c r="R2" s="21" t="s">
        <v>25</v>
      </c>
      <c r="S2" s="22" t="s">
        <v>26</v>
      </c>
      <c r="T2" s="21" t="s">
        <v>27</v>
      </c>
      <c r="U2" s="21" t="s">
        <v>28</v>
      </c>
      <c r="V2" s="21" t="s">
        <v>29</v>
      </c>
      <c r="W2" s="21" t="s">
        <v>30</v>
      </c>
      <c r="X2" s="23" t="s">
        <v>31</v>
      </c>
      <c r="Y2" s="23" t="s">
        <v>32</v>
      </c>
      <c r="Z2" s="9" t="s">
        <v>33</v>
      </c>
      <c r="AA2" s="9"/>
      <c r="AB2" s="9"/>
      <c r="AC2" s="9"/>
      <c r="AD2" s="9"/>
      <c r="AE2" s="9"/>
      <c r="AF2" s="24" t="s">
        <v>34</v>
      </c>
      <c r="AG2" s="24" t="s">
        <v>35</v>
      </c>
      <c r="AH2" s="24" t="s">
        <v>36</v>
      </c>
      <c r="AI2" s="24" t="s">
        <v>37</v>
      </c>
      <c r="AJ2" s="24" t="s">
        <v>38</v>
      </c>
      <c r="AK2" s="24" t="s">
        <v>39</v>
      </c>
      <c r="AL2" s="24" t="s">
        <v>40</v>
      </c>
      <c r="AM2" s="24" t="s">
        <v>41</v>
      </c>
      <c r="AN2" s="24" t="s">
        <v>42</v>
      </c>
      <c r="AO2" s="25" t="s">
        <v>43</v>
      </c>
      <c r="AP2" s="25" t="s">
        <v>44</v>
      </c>
      <c r="AQ2" s="25" t="s">
        <v>45</v>
      </c>
      <c r="AR2" s="25" t="s">
        <v>46</v>
      </c>
      <c r="AS2" s="26" t="s">
        <v>47</v>
      </c>
      <c r="AT2" s="21" t="s">
        <v>48</v>
      </c>
      <c r="AU2" s="21" t="s">
        <v>49</v>
      </c>
      <c r="AV2" s="21" t="s">
        <v>50</v>
      </c>
      <c r="AW2" s="21" t="s">
        <v>51</v>
      </c>
      <c r="AX2" s="21" t="s">
        <v>52</v>
      </c>
      <c r="AY2" s="21" t="s">
        <v>53</v>
      </c>
      <c r="AZ2" s="27" t="s">
        <v>54</v>
      </c>
      <c r="BA2" s="27" t="s">
        <v>55</v>
      </c>
      <c r="BB2" s="27" t="s">
        <v>56</v>
      </c>
      <c r="BC2" s="27" t="s">
        <v>57</v>
      </c>
      <c r="BD2" s="28" t="s">
        <v>58</v>
      </c>
      <c r="BE2" s="29" t="s">
        <v>59</v>
      </c>
      <c r="BF2" s="29" t="s">
        <v>60</v>
      </c>
      <c r="BG2" s="29" t="s">
        <v>61</v>
      </c>
      <c r="BH2" s="29" t="s">
        <v>62</v>
      </c>
      <c r="BI2" s="29" t="s">
        <v>63</v>
      </c>
      <c r="BJ2" s="29" t="s">
        <v>64</v>
      </c>
      <c r="BK2" s="28" t="s">
        <v>65</v>
      </c>
      <c r="BL2" s="29" t="s">
        <v>66</v>
      </c>
      <c r="BM2" s="29" t="s">
        <v>67</v>
      </c>
      <c r="BN2" s="29" t="s">
        <v>68</v>
      </c>
      <c r="BO2" s="29" t="s">
        <v>69</v>
      </c>
      <c r="BP2" s="29" t="s">
        <v>70</v>
      </c>
      <c r="BQ2" s="29" t="s">
        <v>71</v>
      </c>
      <c r="BR2" s="30" t="s">
        <v>72</v>
      </c>
      <c r="BS2" s="29" t="s">
        <v>73</v>
      </c>
      <c r="BT2" s="29" t="s">
        <v>74</v>
      </c>
      <c r="BU2" s="29" t="s">
        <v>75</v>
      </c>
      <c r="BV2" s="29" t="s">
        <v>76</v>
      </c>
      <c r="BW2" s="29" t="s">
        <v>77</v>
      </c>
      <c r="BX2" s="29" t="s">
        <v>78</v>
      </c>
      <c r="BY2" s="30" t="s">
        <v>79</v>
      </c>
      <c r="BZ2" s="29" t="s">
        <v>80</v>
      </c>
      <c r="CA2" s="29" t="s">
        <v>81</v>
      </c>
      <c r="CB2" s="29" t="s">
        <v>82</v>
      </c>
      <c r="CC2" s="29" t="s">
        <v>83</v>
      </c>
      <c r="CD2" s="29" t="s">
        <v>84</v>
      </c>
      <c r="CE2" s="29" t="s">
        <v>85</v>
      </c>
      <c r="CF2" s="30" t="s">
        <v>86</v>
      </c>
      <c r="CG2" s="29" t="s">
        <v>87</v>
      </c>
      <c r="CH2" s="29" t="s">
        <v>88</v>
      </c>
      <c r="CI2" s="29" t="s">
        <v>89</v>
      </c>
      <c r="CJ2" s="29" t="s">
        <v>90</v>
      </c>
      <c r="CK2" s="29" t="s">
        <v>91</v>
      </c>
      <c r="CL2" s="29" t="s">
        <v>92</v>
      </c>
      <c r="CM2" s="30" t="s">
        <v>93</v>
      </c>
      <c r="CN2" s="29" t="s">
        <v>94</v>
      </c>
      <c r="CO2" s="29" t="s">
        <v>95</v>
      </c>
      <c r="CP2" s="29" t="s">
        <v>96</v>
      </c>
      <c r="CQ2" s="29" t="s">
        <v>97</v>
      </c>
      <c r="CR2" s="29" t="s">
        <v>98</v>
      </c>
      <c r="CS2" s="29" t="s">
        <v>99</v>
      </c>
      <c r="CT2" s="30" t="s">
        <v>100</v>
      </c>
      <c r="CU2" s="29" t="s">
        <v>101</v>
      </c>
      <c r="CV2" s="29" t="s">
        <v>102</v>
      </c>
      <c r="CW2" s="29" t="s">
        <v>103</v>
      </c>
      <c r="CX2" s="29" t="s">
        <v>104</v>
      </c>
      <c r="CY2" s="29" t="s">
        <v>105</v>
      </c>
      <c r="CZ2" s="29" t="s">
        <v>106</v>
      </c>
      <c r="DA2" s="30" t="s">
        <v>107</v>
      </c>
      <c r="DB2" s="29" t="s">
        <v>108</v>
      </c>
      <c r="DC2" s="29" t="s">
        <v>109</v>
      </c>
      <c r="DD2" s="29" t="s">
        <v>110</v>
      </c>
      <c r="DE2" s="29" t="s">
        <v>111</v>
      </c>
      <c r="DF2" s="29" t="s">
        <v>112</v>
      </c>
      <c r="DG2" s="29" t="s">
        <v>113</v>
      </c>
      <c r="DH2" s="28" t="s">
        <v>114</v>
      </c>
      <c r="DI2" s="29" t="s">
        <v>115</v>
      </c>
      <c r="DJ2" s="29" t="s">
        <v>116</v>
      </c>
      <c r="DK2" s="29" t="s">
        <v>117</v>
      </c>
      <c r="DL2" s="29" t="s">
        <v>118</v>
      </c>
      <c r="DM2" s="29" t="s">
        <v>119</v>
      </c>
      <c r="DN2" s="29" t="s">
        <v>120</v>
      </c>
      <c r="DO2" s="28" t="s">
        <v>121</v>
      </c>
      <c r="DP2" s="29" t="s">
        <v>122</v>
      </c>
      <c r="DQ2" s="29" t="s">
        <v>123</v>
      </c>
      <c r="DR2" s="29" t="s">
        <v>124</v>
      </c>
      <c r="DS2" s="29" t="s">
        <v>125</v>
      </c>
      <c r="DT2" s="29" t="s">
        <v>126</v>
      </c>
      <c r="DU2" s="29" t="s">
        <v>127</v>
      </c>
      <c r="DV2" s="28" t="s">
        <v>128</v>
      </c>
      <c r="DW2" s="29" t="s">
        <v>129</v>
      </c>
      <c r="DX2" s="29" t="s">
        <v>130</v>
      </c>
      <c r="DY2" s="29" t="s">
        <v>131</v>
      </c>
      <c r="DZ2" s="29" t="s">
        <v>132</v>
      </c>
      <c r="EA2" s="29" t="s">
        <v>133</v>
      </c>
      <c r="EB2" s="29" t="s">
        <v>134</v>
      </c>
      <c r="EC2" s="28" t="s">
        <v>135</v>
      </c>
      <c r="ED2" s="29" t="s">
        <v>136</v>
      </c>
      <c r="EE2" s="29" t="s">
        <v>137</v>
      </c>
      <c r="EF2" s="29" t="s">
        <v>138</v>
      </c>
      <c r="EG2" s="29" t="s">
        <v>139</v>
      </c>
      <c r="EH2" s="29" t="s">
        <v>140</v>
      </c>
      <c r="EI2" s="29" t="s">
        <v>141</v>
      </c>
      <c r="EJ2" s="16"/>
      <c r="EK2" s="16"/>
      <c r="EL2" s="16"/>
    </row>
    <row r="3" spans="1:148" s="39" customFormat="1" ht="35.25" customHeight="1" x14ac:dyDescent="0.25">
      <c r="A3" s="31" t="s">
        <v>142</v>
      </c>
      <c r="B3" s="17"/>
      <c r="C3" s="17"/>
      <c r="D3" s="17"/>
      <c r="E3" s="18"/>
      <c r="F3" s="18"/>
      <c r="G3" s="18"/>
      <c r="H3" s="19"/>
      <c r="I3" s="20"/>
      <c r="J3" s="20"/>
      <c r="K3" s="20"/>
      <c r="L3" s="20"/>
      <c r="M3" s="20"/>
      <c r="N3" s="20"/>
      <c r="O3" s="21"/>
      <c r="P3" s="22"/>
      <c r="Q3" s="21"/>
      <c r="R3" s="21"/>
      <c r="S3" s="22"/>
      <c r="T3" s="21"/>
      <c r="U3" s="21"/>
      <c r="V3" s="21"/>
      <c r="W3" s="21"/>
      <c r="X3" s="32"/>
      <c r="Y3" s="32"/>
      <c r="Z3" s="33" t="s">
        <v>143</v>
      </c>
      <c r="AA3" s="33" t="s">
        <v>144</v>
      </c>
      <c r="AB3" s="33" t="s">
        <v>145</v>
      </c>
      <c r="AC3" s="33" t="s">
        <v>146</v>
      </c>
      <c r="AD3" s="33" t="s">
        <v>147</v>
      </c>
      <c r="AE3" s="34" t="s">
        <v>148</v>
      </c>
      <c r="AF3" s="24"/>
      <c r="AG3" s="24"/>
      <c r="AH3" s="24"/>
      <c r="AI3" s="24"/>
      <c r="AJ3" s="24"/>
      <c r="AK3" s="24"/>
      <c r="AL3" s="24"/>
      <c r="AM3" s="24"/>
      <c r="AN3" s="24"/>
      <c r="AO3" s="25"/>
      <c r="AP3" s="25"/>
      <c r="AQ3" s="25"/>
      <c r="AR3" s="25"/>
      <c r="AS3" s="26"/>
      <c r="AT3" s="22"/>
      <c r="AU3" s="22"/>
      <c r="AV3" s="22"/>
      <c r="AW3" s="22"/>
      <c r="AX3" s="22"/>
      <c r="AY3" s="22"/>
      <c r="AZ3" s="27"/>
      <c r="BA3" s="27"/>
      <c r="BB3" s="27"/>
      <c r="BC3" s="27"/>
      <c r="BD3" s="28"/>
      <c r="BE3" s="35"/>
      <c r="BF3" s="35"/>
      <c r="BG3" s="35"/>
      <c r="BH3" s="35"/>
      <c r="BI3" s="35"/>
      <c r="BJ3" s="35"/>
      <c r="BK3" s="28"/>
      <c r="BL3" s="35"/>
      <c r="BM3" s="35"/>
      <c r="BN3" s="35"/>
      <c r="BO3" s="35"/>
      <c r="BP3" s="35"/>
      <c r="BQ3" s="35"/>
      <c r="BR3" s="30"/>
      <c r="BS3" s="35"/>
      <c r="BT3" s="35"/>
      <c r="BU3" s="35"/>
      <c r="BV3" s="35"/>
      <c r="BW3" s="35"/>
      <c r="BX3" s="35"/>
      <c r="BY3" s="30"/>
      <c r="BZ3" s="35"/>
      <c r="CA3" s="35"/>
      <c r="CB3" s="35"/>
      <c r="CC3" s="35"/>
      <c r="CD3" s="35"/>
      <c r="CE3" s="35"/>
      <c r="CF3" s="30"/>
      <c r="CG3" s="35"/>
      <c r="CH3" s="35"/>
      <c r="CI3" s="35"/>
      <c r="CJ3" s="35"/>
      <c r="CK3" s="35"/>
      <c r="CL3" s="35"/>
      <c r="CM3" s="30"/>
      <c r="CN3" s="35"/>
      <c r="CO3" s="35"/>
      <c r="CP3" s="35"/>
      <c r="CQ3" s="35"/>
      <c r="CR3" s="35"/>
      <c r="CS3" s="35"/>
      <c r="CT3" s="30"/>
      <c r="CU3" s="35"/>
      <c r="CV3" s="35"/>
      <c r="CW3" s="35"/>
      <c r="CX3" s="35"/>
      <c r="CY3" s="35"/>
      <c r="CZ3" s="35"/>
      <c r="DA3" s="30"/>
      <c r="DB3" s="35"/>
      <c r="DC3" s="35"/>
      <c r="DD3" s="35"/>
      <c r="DE3" s="35"/>
      <c r="DF3" s="35"/>
      <c r="DG3" s="35"/>
      <c r="DH3" s="28"/>
      <c r="DI3" s="35"/>
      <c r="DJ3" s="35"/>
      <c r="DK3" s="35"/>
      <c r="DL3" s="35"/>
      <c r="DM3" s="35"/>
      <c r="DN3" s="35"/>
      <c r="DO3" s="28"/>
      <c r="DP3" s="35"/>
      <c r="DQ3" s="35"/>
      <c r="DR3" s="35"/>
      <c r="DS3" s="35"/>
      <c r="DT3" s="35"/>
      <c r="DU3" s="35"/>
      <c r="DV3" s="36"/>
      <c r="DW3" s="35"/>
      <c r="DX3" s="35"/>
      <c r="DY3" s="35"/>
      <c r="DZ3" s="35"/>
      <c r="EA3" s="35"/>
      <c r="EB3" s="35"/>
      <c r="EC3" s="36"/>
      <c r="ED3" s="35"/>
      <c r="EE3" s="35"/>
      <c r="EF3" s="35"/>
      <c r="EG3" s="35"/>
      <c r="EH3" s="35"/>
      <c r="EI3" s="35"/>
      <c r="EJ3" s="37" t="s">
        <v>149</v>
      </c>
      <c r="EK3" s="38" t="s">
        <v>150</v>
      </c>
      <c r="EL3" s="38" t="s">
        <v>151</v>
      </c>
      <c r="EM3" s="38" t="s">
        <v>16</v>
      </c>
      <c r="EN3" s="38" t="s">
        <v>17</v>
      </c>
      <c r="EO3" s="38" t="s">
        <v>18</v>
      </c>
      <c r="EP3" s="38" t="s">
        <v>19</v>
      </c>
      <c r="EQ3" s="38" t="s">
        <v>20</v>
      </c>
      <c r="ER3" s="38" t="s">
        <v>21</v>
      </c>
    </row>
    <row r="4" spans="1:148" s="44" customFormat="1" ht="15.75" x14ac:dyDescent="0.25">
      <c r="A4" s="40">
        <v>1</v>
      </c>
      <c r="B4" s="41">
        <v>2</v>
      </c>
      <c r="C4" s="41">
        <v>3</v>
      </c>
      <c r="D4" s="40">
        <v>4</v>
      </c>
      <c r="E4" s="41">
        <v>5</v>
      </c>
      <c r="F4" s="41">
        <v>6</v>
      </c>
      <c r="G4" s="40">
        <v>7</v>
      </c>
      <c r="H4" s="41">
        <v>8</v>
      </c>
      <c r="I4" s="41">
        <v>9</v>
      </c>
      <c r="J4" s="40">
        <v>10</v>
      </c>
      <c r="K4" s="41">
        <v>11</v>
      </c>
      <c r="L4" s="41">
        <v>12</v>
      </c>
      <c r="M4" s="40">
        <v>13</v>
      </c>
      <c r="N4" s="41">
        <v>14</v>
      </c>
      <c r="O4" s="41">
        <v>15</v>
      </c>
      <c r="P4" s="40">
        <v>16</v>
      </c>
      <c r="Q4" s="41">
        <v>17</v>
      </c>
      <c r="R4" s="41">
        <v>18</v>
      </c>
      <c r="S4" s="40">
        <v>19</v>
      </c>
      <c r="T4" s="41">
        <v>20</v>
      </c>
      <c r="U4" s="41">
        <v>21</v>
      </c>
      <c r="V4" s="40">
        <v>22</v>
      </c>
      <c r="W4" s="41">
        <v>23</v>
      </c>
      <c r="X4" s="41">
        <v>24</v>
      </c>
      <c r="Y4" s="40">
        <v>25</v>
      </c>
      <c r="Z4" s="41">
        <v>26</v>
      </c>
      <c r="AA4" s="41">
        <v>27</v>
      </c>
      <c r="AB4" s="40">
        <v>28</v>
      </c>
      <c r="AC4" s="41">
        <v>29</v>
      </c>
      <c r="AD4" s="41">
        <v>30</v>
      </c>
      <c r="AE4" s="40">
        <v>31</v>
      </c>
      <c r="AF4" s="41">
        <v>32</v>
      </c>
      <c r="AG4" s="41">
        <v>33</v>
      </c>
      <c r="AH4" s="40">
        <v>34</v>
      </c>
      <c r="AI4" s="41">
        <v>35</v>
      </c>
      <c r="AJ4" s="41">
        <v>36</v>
      </c>
      <c r="AK4" s="40">
        <v>37</v>
      </c>
      <c r="AL4" s="41">
        <v>38</v>
      </c>
      <c r="AM4" s="41">
        <v>39</v>
      </c>
      <c r="AN4" s="40">
        <v>40</v>
      </c>
      <c r="AO4" s="41">
        <v>41</v>
      </c>
      <c r="AP4" s="41">
        <v>42</v>
      </c>
      <c r="AQ4" s="40">
        <v>43</v>
      </c>
      <c r="AR4" s="41">
        <v>44</v>
      </c>
      <c r="AS4" s="41">
        <v>45</v>
      </c>
      <c r="AT4" s="40">
        <v>46</v>
      </c>
      <c r="AU4" s="41">
        <v>47</v>
      </c>
      <c r="AV4" s="41">
        <v>48</v>
      </c>
      <c r="AW4" s="40">
        <v>49</v>
      </c>
      <c r="AX4" s="41">
        <v>50</v>
      </c>
      <c r="AY4" s="41">
        <v>51</v>
      </c>
      <c r="AZ4" s="40">
        <v>52</v>
      </c>
      <c r="BA4" s="41">
        <v>53</v>
      </c>
      <c r="BB4" s="41">
        <v>54</v>
      </c>
      <c r="BC4" s="40">
        <v>55</v>
      </c>
      <c r="BD4" s="41">
        <v>56</v>
      </c>
      <c r="BE4" s="41">
        <v>57</v>
      </c>
      <c r="BF4" s="40">
        <v>58</v>
      </c>
      <c r="BG4" s="41">
        <v>59</v>
      </c>
      <c r="BH4" s="41">
        <v>60</v>
      </c>
      <c r="BI4" s="40">
        <v>61</v>
      </c>
      <c r="BJ4" s="41">
        <v>62</v>
      </c>
      <c r="BK4" s="41">
        <v>63</v>
      </c>
      <c r="BL4" s="40">
        <v>64</v>
      </c>
      <c r="BM4" s="41">
        <v>65</v>
      </c>
      <c r="BN4" s="41">
        <v>66</v>
      </c>
      <c r="BO4" s="40">
        <v>67</v>
      </c>
      <c r="BP4" s="41">
        <v>68</v>
      </c>
      <c r="BQ4" s="41">
        <v>69</v>
      </c>
      <c r="BR4" s="40">
        <v>70</v>
      </c>
      <c r="BS4" s="41">
        <v>71</v>
      </c>
      <c r="BT4" s="41">
        <v>72</v>
      </c>
      <c r="BU4" s="40">
        <v>73</v>
      </c>
      <c r="BV4" s="41">
        <v>74</v>
      </c>
      <c r="BW4" s="41">
        <v>75</v>
      </c>
      <c r="BX4" s="40">
        <v>76</v>
      </c>
      <c r="BY4" s="41">
        <v>77</v>
      </c>
      <c r="BZ4" s="41">
        <v>78</v>
      </c>
      <c r="CA4" s="40">
        <v>79</v>
      </c>
      <c r="CB4" s="41">
        <v>80</v>
      </c>
      <c r="CC4" s="41">
        <v>81</v>
      </c>
      <c r="CD4" s="40">
        <v>82</v>
      </c>
      <c r="CE4" s="41">
        <v>83</v>
      </c>
      <c r="CF4" s="41">
        <v>84</v>
      </c>
      <c r="CG4" s="40">
        <v>85</v>
      </c>
      <c r="CH4" s="41">
        <v>86</v>
      </c>
      <c r="CI4" s="41">
        <v>87</v>
      </c>
      <c r="CJ4" s="40">
        <v>88</v>
      </c>
      <c r="CK4" s="41">
        <v>89</v>
      </c>
      <c r="CL4" s="41">
        <v>90</v>
      </c>
      <c r="CM4" s="40">
        <v>91</v>
      </c>
      <c r="CN4" s="41">
        <v>92</v>
      </c>
      <c r="CO4" s="41">
        <v>93</v>
      </c>
      <c r="CP4" s="40">
        <v>94</v>
      </c>
      <c r="CQ4" s="41">
        <v>95</v>
      </c>
      <c r="CR4" s="41">
        <v>96</v>
      </c>
      <c r="CS4" s="40">
        <v>97</v>
      </c>
      <c r="CT4" s="41">
        <v>98</v>
      </c>
      <c r="CU4" s="41">
        <v>99</v>
      </c>
      <c r="CV4" s="40">
        <v>100</v>
      </c>
      <c r="CW4" s="41">
        <v>101</v>
      </c>
      <c r="CX4" s="41">
        <v>102</v>
      </c>
      <c r="CY4" s="40">
        <v>103</v>
      </c>
      <c r="CZ4" s="41">
        <v>104</v>
      </c>
      <c r="DA4" s="41">
        <v>105</v>
      </c>
      <c r="DB4" s="40">
        <v>106</v>
      </c>
      <c r="DC4" s="41">
        <v>107</v>
      </c>
      <c r="DD4" s="41">
        <v>108</v>
      </c>
      <c r="DE4" s="40">
        <v>109</v>
      </c>
      <c r="DF4" s="41">
        <v>110</v>
      </c>
      <c r="DG4" s="41">
        <v>111</v>
      </c>
      <c r="DH4" s="40">
        <v>112</v>
      </c>
      <c r="DI4" s="41">
        <v>113</v>
      </c>
      <c r="DJ4" s="41">
        <v>114</v>
      </c>
      <c r="DK4" s="40">
        <v>115</v>
      </c>
      <c r="DL4" s="41">
        <v>116</v>
      </c>
      <c r="DM4" s="41">
        <v>117</v>
      </c>
      <c r="DN4" s="40">
        <v>118</v>
      </c>
      <c r="DO4" s="41">
        <v>119</v>
      </c>
      <c r="DP4" s="41">
        <v>120</v>
      </c>
      <c r="DQ4" s="40">
        <v>121</v>
      </c>
      <c r="DR4" s="41">
        <v>122</v>
      </c>
      <c r="DS4" s="41">
        <v>123</v>
      </c>
      <c r="DT4" s="40">
        <v>124</v>
      </c>
      <c r="DU4" s="41">
        <v>125</v>
      </c>
      <c r="DV4" s="41">
        <v>126</v>
      </c>
      <c r="DW4" s="40">
        <v>127</v>
      </c>
      <c r="DX4" s="41">
        <v>128</v>
      </c>
      <c r="DY4" s="41">
        <v>129</v>
      </c>
      <c r="DZ4" s="40">
        <v>130</v>
      </c>
      <c r="EA4" s="41">
        <v>131</v>
      </c>
      <c r="EB4" s="41">
        <v>132</v>
      </c>
      <c r="EC4" s="40">
        <v>133</v>
      </c>
      <c r="ED4" s="41">
        <v>134</v>
      </c>
      <c r="EE4" s="41">
        <v>135</v>
      </c>
      <c r="EF4" s="40">
        <v>136</v>
      </c>
      <c r="EG4" s="41">
        <v>137</v>
      </c>
      <c r="EH4" s="41">
        <v>138</v>
      </c>
      <c r="EI4" s="40">
        <v>139</v>
      </c>
      <c r="EJ4" s="42"/>
      <c r="EK4" s="43"/>
      <c r="EL4" s="43"/>
      <c r="EM4" s="43"/>
      <c r="EN4" s="43"/>
      <c r="EO4" s="43"/>
      <c r="EP4" s="43"/>
      <c r="EQ4" s="43"/>
      <c r="ER4" s="43"/>
    </row>
    <row r="5" spans="1:148" s="50" customFormat="1" ht="15.75" x14ac:dyDescent="0.25">
      <c r="A5" s="45" t="str">
        <f>+A3</f>
        <v>llave_ID</v>
      </c>
      <c r="B5" s="46" t="str">
        <f t="shared" ref="B5:Y5" si="0">+B2</f>
        <v>Nivel</v>
      </c>
      <c r="C5" s="46" t="str">
        <f t="shared" si="0"/>
        <v>Despacho o dirección</v>
      </c>
      <c r="D5" s="46" t="str">
        <f t="shared" si="0"/>
        <v>Dependencia</v>
      </c>
      <c r="E5" s="46" t="str">
        <f t="shared" si="0"/>
        <v>Dimensión MIPG</v>
      </c>
      <c r="F5" s="46" t="str">
        <f t="shared" si="0"/>
        <v>Objetivo del SIG</v>
      </c>
      <c r="G5" s="46" t="str">
        <f t="shared" si="0"/>
        <v>Proceso del SIG</v>
      </c>
      <c r="H5" s="46" t="str">
        <f t="shared" si="0"/>
        <v>Meta Objetivos de Desarrollo Sostenible (ODS)</v>
      </c>
      <c r="I5" s="46" t="str">
        <f t="shared" si="0"/>
        <v>Transformación</v>
      </c>
      <c r="J5" s="46" t="str">
        <f t="shared" si="0"/>
        <v>Pilar</v>
      </c>
      <c r="K5" s="46" t="str">
        <f t="shared" si="0"/>
        <v>Catalizador</v>
      </c>
      <c r="L5" s="46" t="str">
        <f t="shared" si="0"/>
        <v>Componente</v>
      </c>
      <c r="M5" s="46" t="str">
        <f t="shared" si="0"/>
        <v>Eje estratégico</v>
      </c>
      <c r="N5" s="46" t="str">
        <f t="shared" si="0"/>
        <v>Estrategia</v>
      </c>
      <c r="O5" s="46" t="str">
        <f t="shared" si="0"/>
        <v>ID Indicador</v>
      </c>
      <c r="P5" s="46" t="str">
        <f t="shared" si="0"/>
        <v>Nombre del indicador</v>
      </c>
      <c r="Q5" s="46" t="str">
        <f t="shared" si="0"/>
        <v>Tipo de indicador</v>
      </c>
      <c r="R5" s="46" t="str">
        <f t="shared" si="0"/>
        <v>Tipo de acumulación</v>
      </c>
      <c r="S5" s="46" t="str">
        <f t="shared" si="0"/>
        <v>Fórmula de cálculo</v>
      </c>
      <c r="T5" s="46" t="str">
        <f t="shared" si="0"/>
        <v>Unidad de medida</v>
      </c>
      <c r="U5" s="46" t="str">
        <f t="shared" si="0"/>
        <v>Periodicidad</v>
      </c>
      <c r="V5" s="46" t="str">
        <f t="shared" si="0"/>
        <v>Días de rezago</v>
      </c>
      <c r="W5" s="46" t="str">
        <f t="shared" si="0"/>
        <v>Medio de verificación</v>
      </c>
      <c r="X5" s="46" t="str">
        <f t="shared" si="0"/>
        <v>Origen</v>
      </c>
      <c r="Y5" s="46" t="str">
        <f t="shared" si="0"/>
        <v xml:space="preserve">Macrometa </v>
      </c>
      <c r="Z5" s="46" t="str">
        <f>+Z3</f>
        <v>MPC
Mesa Permanente de Concertación</v>
      </c>
      <c r="AA5" s="46" t="str">
        <f t="shared" ref="AA5:AE5" si="1">+AA3</f>
        <v>MRA
Mesa Regional Amazónica</v>
      </c>
      <c r="AB5" s="46" t="str">
        <f t="shared" si="1"/>
        <v xml:space="preserve"> CRIC
Consejo Regional Indígena del Cauca</v>
      </c>
      <c r="AC5" s="46" t="str">
        <f t="shared" si="1"/>
        <v xml:space="preserve"> CRIDEC
Consejo Regional Indígena de Caldas</v>
      </c>
      <c r="AD5" s="46" t="str">
        <f t="shared" si="1"/>
        <v xml:space="preserve"> CRIHU
Consejo Regional Indígena del Huila</v>
      </c>
      <c r="AE5" s="46" t="str">
        <f t="shared" si="1"/>
        <v>Otras mesas</v>
      </c>
      <c r="AF5" s="47" t="str">
        <f t="shared" ref="AF5:BC5" si="2">+AF2</f>
        <v>Étnicos - Comunidad Negra, Afrocolombiana, Raizal y Palenquera</v>
      </c>
      <c r="AG5" s="46" t="str">
        <f t="shared" si="2"/>
        <v>Étnicos - Rrom</v>
      </c>
      <c r="AH5" s="46" t="str">
        <f t="shared" si="2"/>
        <v>Equidad de la Mujer</v>
      </c>
      <c r="AI5" s="46" t="str">
        <f t="shared" si="2"/>
        <v>Primera Infancia, Infancia y Adolescencia</v>
      </c>
      <c r="AJ5" s="46" t="str">
        <f t="shared" si="2"/>
        <v>Víctimas</v>
      </c>
      <c r="AK5" s="46" t="str">
        <f t="shared" si="2"/>
        <v>Participación Ciudadana</v>
      </c>
      <c r="AL5" s="46" t="str">
        <f t="shared" si="2"/>
        <v>Discapacidad</v>
      </c>
      <c r="AM5" s="46" t="str">
        <f t="shared" si="2"/>
        <v>TIC</v>
      </c>
      <c r="AN5" s="46" t="str">
        <f t="shared" si="2"/>
        <v>CTeI</v>
      </c>
      <c r="AO5" s="46" t="str">
        <f t="shared" si="2"/>
        <v>Iniciativas PPI</v>
      </c>
      <c r="AP5" s="46" t="str">
        <f t="shared" si="2"/>
        <v>Derechos Humanos</v>
      </c>
      <c r="AQ5" s="46" t="str">
        <f t="shared" si="2"/>
        <v xml:space="preserve">Pactos Territoriales </v>
      </c>
      <c r="AR5" s="46" t="str">
        <f>+AR2</f>
        <v>CONPES 
(Número documento )</v>
      </c>
      <c r="AS5" s="46" t="str">
        <f t="shared" si="2"/>
        <v>Otros</v>
      </c>
      <c r="AT5" s="46" t="str">
        <f t="shared" si="2"/>
        <v>Línea Base 
2022</v>
      </c>
      <c r="AU5" s="46" t="str">
        <f t="shared" si="2"/>
        <v>Meta 
2023</v>
      </c>
      <c r="AV5" s="46" t="str">
        <f t="shared" si="2"/>
        <v>Meta 
2024</v>
      </c>
      <c r="AW5" s="46" t="str">
        <f t="shared" si="2"/>
        <v>Meta 
2025</v>
      </c>
      <c r="AX5" s="46" t="str">
        <f t="shared" si="2"/>
        <v>Meta 
2026</v>
      </c>
      <c r="AY5" s="46" t="str">
        <f t="shared" si="2"/>
        <v>Meta 
cuatrienio</v>
      </c>
      <c r="AZ5" s="46" t="str">
        <f t="shared" si="2"/>
        <v>Avance 2023</v>
      </c>
      <c r="BA5" s="46" t="str">
        <f t="shared" si="2"/>
        <v>Avance 2024</v>
      </c>
      <c r="BB5" s="46" t="str">
        <f t="shared" si="2"/>
        <v>Avance 2025</v>
      </c>
      <c r="BC5" s="46" t="str">
        <f t="shared" si="2"/>
        <v>Avance 2026</v>
      </c>
      <c r="BD5" s="46" t="str">
        <f>+BD2</f>
        <v>Meta enero</v>
      </c>
      <c r="BE5" s="46" t="str">
        <f t="shared" ref="BE5:DP5" si="3">+BE2</f>
        <v>Avance cuantitativo enero</v>
      </c>
      <c r="BF5" s="46" t="str">
        <f t="shared" si="3"/>
        <v>Reporte cualitativo enero</v>
      </c>
      <c r="BG5" s="46" t="str">
        <f t="shared" si="3"/>
        <v>% Meta enero</v>
      </c>
      <c r="BH5" s="46" t="str">
        <f t="shared" si="3"/>
        <v>% Avance enero</v>
      </c>
      <c r="BI5" s="46" t="str">
        <f t="shared" si="3"/>
        <v>Validado enero</v>
      </c>
      <c r="BJ5" s="46" t="str">
        <f t="shared" si="3"/>
        <v>Observaciones validación enero</v>
      </c>
      <c r="BK5" s="46" t="str">
        <f t="shared" si="3"/>
        <v>Meta febrero</v>
      </c>
      <c r="BL5" s="46" t="str">
        <f t="shared" si="3"/>
        <v>Avance cuantitativo febrero</v>
      </c>
      <c r="BM5" s="46" t="str">
        <f t="shared" si="3"/>
        <v>Reporte cualitativo febrero</v>
      </c>
      <c r="BN5" s="46" t="str">
        <f t="shared" si="3"/>
        <v>% Meta febrero</v>
      </c>
      <c r="BO5" s="46" t="str">
        <f t="shared" si="3"/>
        <v>% Avance febrero</v>
      </c>
      <c r="BP5" s="46" t="str">
        <f t="shared" si="3"/>
        <v>Validado febrero</v>
      </c>
      <c r="BQ5" s="46" t="str">
        <f t="shared" si="3"/>
        <v>Observaciones validación febrero</v>
      </c>
      <c r="BR5" s="46" t="str">
        <f t="shared" si="3"/>
        <v>Meta marzo</v>
      </c>
      <c r="BS5" s="46" t="str">
        <f t="shared" si="3"/>
        <v>Avance cuantitativo marzo</v>
      </c>
      <c r="BT5" s="46" t="str">
        <f t="shared" si="3"/>
        <v>Reporte cualitativo marzo</v>
      </c>
      <c r="BU5" s="46" t="str">
        <f t="shared" si="3"/>
        <v>% Meta marzo</v>
      </c>
      <c r="BV5" s="46" t="str">
        <f t="shared" si="3"/>
        <v>% Avance marzo</v>
      </c>
      <c r="BW5" s="46" t="str">
        <f t="shared" si="3"/>
        <v>Validado marzo</v>
      </c>
      <c r="BX5" s="46" t="str">
        <f t="shared" si="3"/>
        <v>Observaciones validación marzo</v>
      </c>
      <c r="BY5" s="46" t="str">
        <f t="shared" si="3"/>
        <v>Meta abril</v>
      </c>
      <c r="BZ5" s="46" t="str">
        <f t="shared" si="3"/>
        <v>Avance cuantitativo abril</v>
      </c>
      <c r="CA5" s="46" t="str">
        <f t="shared" si="3"/>
        <v>Reporte cualitativo abril</v>
      </c>
      <c r="CB5" s="46" t="str">
        <f t="shared" si="3"/>
        <v>% Meta abril</v>
      </c>
      <c r="CC5" s="46" t="str">
        <f t="shared" si="3"/>
        <v>% Avance abril</v>
      </c>
      <c r="CD5" s="46" t="str">
        <f t="shared" si="3"/>
        <v>Validado abril</v>
      </c>
      <c r="CE5" s="46" t="str">
        <f t="shared" si="3"/>
        <v>Observaciones validación abril</v>
      </c>
      <c r="CF5" s="46" t="str">
        <f t="shared" si="3"/>
        <v>Meta mayo</v>
      </c>
      <c r="CG5" s="46" t="str">
        <f t="shared" si="3"/>
        <v>Avance cuantitativo mayo</v>
      </c>
      <c r="CH5" s="46" t="str">
        <f t="shared" si="3"/>
        <v>Reporte cualitativo mayo</v>
      </c>
      <c r="CI5" s="46" t="str">
        <f t="shared" si="3"/>
        <v>% Meta mayo</v>
      </c>
      <c r="CJ5" s="46" t="str">
        <f t="shared" si="3"/>
        <v>% Avance mayo</v>
      </c>
      <c r="CK5" s="46" t="str">
        <f t="shared" si="3"/>
        <v>Validado mayo</v>
      </c>
      <c r="CL5" s="46" t="str">
        <f t="shared" si="3"/>
        <v>Observaciones validación mayo</v>
      </c>
      <c r="CM5" s="46" t="str">
        <f t="shared" si="3"/>
        <v>Meta junio</v>
      </c>
      <c r="CN5" s="46" t="str">
        <f t="shared" si="3"/>
        <v>Avance cuantitativo junio</v>
      </c>
      <c r="CO5" s="46" t="str">
        <f t="shared" si="3"/>
        <v>Reporte cualitativo junio</v>
      </c>
      <c r="CP5" s="46" t="str">
        <f t="shared" si="3"/>
        <v>% Meta junio</v>
      </c>
      <c r="CQ5" s="46" t="str">
        <f t="shared" si="3"/>
        <v>% Avance junio</v>
      </c>
      <c r="CR5" s="46" t="str">
        <f t="shared" si="3"/>
        <v>Validado junio</v>
      </c>
      <c r="CS5" s="46" t="str">
        <f t="shared" si="3"/>
        <v>Observaciones validación junio</v>
      </c>
      <c r="CT5" s="46" t="str">
        <f t="shared" si="3"/>
        <v>Meta julio</v>
      </c>
      <c r="CU5" s="46" t="str">
        <f t="shared" si="3"/>
        <v>Avance cuantitativo julio</v>
      </c>
      <c r="CV5" s="46" t="str">
        <f t="shared" si="3"/>
        <v>Reporte cualitativo julio</v>
      </c>
      <c r="CW5" s="46" t="str">
        <f t="shared" si="3"/>
        <v>% Meta julio</v>
      </c>
      <c r="CX5" s="46" t="str">
        <f t="shared" si="3"/>
        <v>% Avance julio</v>
      </c>
      <c r="CY5" s="46" t="str">
        <f t="shared" si="3"/>
        <v>Validado julio</v>
      </c>
      <c r="CZ5" s="46" t="str">
        <f t="shared" si="3"/>
        <v>Observaciones validación julio</v>
      </c>
      <c r="DA5" s="46" t="str">
        <f t="shared" si="3"/>
        <v>Meta agosto</v>
      </c>
      <c r="DB5" s="46" t="str">
        <f t="shared" si="3"/>
        <v>Avance cuantitativo agosto</v>
      </c>
      <c r="DC5" s="46" t="str">
        <f t="shared" si="3"/>
        <v>Reporte cualitativo agosto</v>
      </c>
      <c r="DD5" s="46" t="str">
        <f t="shared" si="3"/>
        <v>% Meta agosto</v>
      </c>
      <c r="DE5" s="46" t="str">
        <f t="shared" si="3"/>
        <v>% Avance agosto</v>
      </c>
      <c r="DF5" s="46" t="str">
        <f t="shared" si="3"/>
        <v>Validado agosto</v>
      </c>
      <c r="DG5" s="46" t="str">
        <f t="shared" si="3"/>
        <v>Observaciones validación agosto</v>
      </c>
      <c r="DH5" s="46" t="str">
        <f t="shared" si="3"/>
        <v>Meta septiembre</v>
      </c>
      <c r="DI5" s="46" t="str">
        <f t="shared" si="3"/>
        <v>Avance cuantitativo septiembre</v>
      </c>
      <c r="DJ5" s="46" t="str">
        <f t="shared" si="3"/>
        <v>Reporte cualitativo septiembre</v>
      </c>
      <c r="DK5" s="46" t="str">
        <f t="shared" si="3"/>
        <v>% Meta septiembre</v>
      </c>
      <c r="DL5" s="46" t="str">
        <f t="shared" si="3"/>
        <v>% Avance septiembre</v>
      </c>
      <c r="DM5" s="46" t="str">
        <f t="shared" si="3"/>
        <v>Validado septiembre</v>
      </c>
      <c r="DN5" s="46" t="str">
        <f t="shared" si="3"/>
        <v>Observaciones validación septiembre</v>
      </c>
      <c r="DO5" s="46" t="str">
        <f t="shared" si="3"/>
        <v>Meta octubre</v>
      </c>
      <c r="DP5" s="46" t="str">
        <f t="shared" si="3"/>
        <v>Avance cuantitativo octubre</v>
      </c>
      <c r="DQ5" s="46" t="str">
        <f t="shared" ref="DQ5:EI5" si="4">+DQ2</f>
        <v>Reporte cualitativo octubre</v>
      </c>
      <c r="DR5" s="46" t="str">
        <f t="shared" si="4"/>
        <v>% Meta octubre</v>
      </c>
      <c r="DS5" s="46" t="str">
        <f t="shared" si="4"/>
        <v>% Avance octubre</v>
      </c>
      <c r="DT5" s="46" t="str">
        <f t="shared" si="4"/>
        <v>Validado octubre</v>
      </c>
      <c r="DU5" s="46" t="str">
        <f t="shared" si="4"/>
        <v>Observaciones validación octubre</v>
      </c>
      <c r="DV5" s="46" t="str">
        <f t="shared" si="4"/>
        <v>Meta noviembre</v>
      </c>
      <c r="DW5" s="46" t="str">
        <f t="shared" si="4"/>
        <v>Avance cuantitativo noviembre</v>
      </c>
      <c r="DX5" s="46" t="str">
        <f t="shared" si="4"/>
        <v>Reporte cualitativo noviembre</v>
      </c>
      <c r="DY5" s="46" t="str">
        <f t="shared" si="4"/>
        <v>% Meta noviembre</v>
      </c>
      <c r="DZ5" s="46" t="str">
        <f t="shared" si="4"/>
        <v>% Avance noviembre</v>
      </c>
      <c r="EA5" s="46" t="str">
        <f t="shared" si="4"/>
        <v>Validado noviembre</v>
      </c>
      <c r="EB5" s="46" t="str">
        <f t="shared" si="4"/>
        <v>Observaciones validación noviembre</v>
      </c>
      <c r="EC5" s="46" t="str">
        <f t="shared" si="4"/>
        <v>Meta diciembre</v>
      </c>
      <c r="ED5" s="46" t="str">
        <f t="shared" si="4"/>
        <v>Avance cuantitativo diciembre</v>
      </c>
      <c r="EE5" s="46" t="str">
        <f t="shared" si="4"/>
        <v>Reporte cualitativo diciembre</v>
      </c>
      <c r="EF5" s="46" t="str">
        <f t="shared" si="4"/>
        <v>% Meta diciembre</v>
      </c>
      <c r="EG5" s="46" t="str">
        <f t="shared" si="4"/>
        <v>% Avance diciembre</v>
      </c>
      <c r="EH5" s="46" t="str">
        <f t="shared" si="4"/>
        <v>Validado diciembre</v>
      </c>
      <c r="EI5" s="46" t="str">
        <f t="shared" si="4"/>
        <v>Observaciones validación diciembre</v>
      </c>
      <c r="EJ5" s="46" t="str">
        <f>+EJ3</f>
        <v>INCOMPLETO</v>
      </c>
      <c r="EK5" s="48"/>
      <c r="EL5" s="49"/>
      <c r="EM5" s="49"/>
      <c r="EN5" s="49"/>
      <c r="EO5" s="49"/>
      <c r="EP5" s="49"/>
      <c r="EQ5" s="49"/>
      <c r="ER5" s="49"/>
    </row>
    <row r="6" spans="1:148" s="81" customFormat="1" x14ac:dyDescent="0.25">
      <c r="A6" s="51" t="str">
        <f t="shared" ref="A6:A7" si="5">+CONCATENATE(O6,"_",B6,"_",EK6)</f>
        <v>75_TRANSVERSALES_2024</v>
      </c>
      <c r="B6" s="52" t="s">
        <v>756</v>
      </c>
      <c r="C6" s="53" t="s">
        <v>893</v>
      </c>
      <c r="D6" s="53" t="s">
        <v>907</v>
      </c>
      <c r="E6" s="54" t="s">
        <v>908</v>
      </c>
      <c r="F6" s="54" t="s">
        <v>760</v>
      </c>
      <c r="G6" s="147" t="s">
        <v>909</v>
      </c>
      <c r="H6" s="272" t="s">
        <v>175</v>
      </c>
      <c r="I6" s="54" t="s">
        <v>158</v>
      </c>
      <c r="J6" s="54" t="s">
        <v>198</v>
      </c>
      <c r="K6" s="54" t="s">
        <v>910</v>
      </c>
      <c r="L6" s="54" t="s">
        <v>911</v>
      </c>
      <c r="M6" s="52" t="s">
        <v>763</v>
      </c>
      <c r="N6" s="90" t="s">
        <v>912</v>
      </c>
      <c r="O6" s="60">
        <v>75</v>
      </c>
      <c r="P6" s="140" t="s">
        <v>913</v>
      </c>
      <c r="Q6" s="273" t="s">
        <v>211</v>
      </c>
      <c r="R6" s="61" t="s">
        <v>166</v>
      </c>
      <c r="S6" s="147" t="s">
        <v>914</v>
      </c>
      <c r="T6" s="60" t="s">
        <v>181</v>
      </c>
      <c r="U6" s="273" t="s">
        <v>182</v>
      </c>
      <c r="V6" s="273">
        <v>0</v>
      </c>
      <c r="W6" s="147" t="s">
        <v>915</v>
      </c>
      <c r="X6" s="273" t="s">
        <v>171</v>
      </c>
      <c r="Y6" s="52"/>
      <c r="Z6" s="61"/>
      <c r="AA6" s="61"/>
      <c r="AB6" s="61"/>
      <c r="AC6" s="61"/>
      <c r="AD6" s="61"/>
      <c r="AE6" s="61"/>
      <c r="AF6" s="61"/>
      <c r="AG6" s="61"/>
      <c r="AH6" s="60"/>
      <c r="AI6" s="60"/>
      <c r="AJ6" s="60"/>
      <c r="AK6" s="60"/>
      <c r="AL6" s="60"/>
      <c r="AM6" s="60"/>
      <c r="AN6" s="60"/>
      <c r="AO6" s="60"/>
      <c r="AP6" s="60"/>
      <c r="AQ6" s="60"/>
      <c r="AR6" s="62"/>
      <c r="AS6" s="60"/>
      <c r="AT6" s="176">
        <v>0</v>
      </c>
      <c r="AU6" s="194">
        <v>0</v>
      </c>
      <c r="AV6" s="194">
        <v>100</v>
      </c>
      <c r="AW6" s="194">
        <v>0</v>
      </c>
      <c r="AX6" s="194">
        <v>0</v>
      </c>
      <c r="AY6" s="194">
        <v>100</v>
      </c>
      <c r="AZ6" s="194">
        <v>0</v>
      </c>
      <c r="BA6" s="194">
        <v>0</v>
      </c>
      <c r="BB6" s="194">
        <v>0</v>
      </c>
      <c r="BC6" s="252">
        <v>0</v>
      </c>
      <c r="BD6" s="177">
        <v>0</v>
      </c>
      <c r="BE6" s="98"/>
      <c r="BF6" s="71"/>
      <c r="BG6" s="68">
        <f t="shared" ref="BG6:BG7" si="6">IFERROR(BD6/AV6,0)</f>
        <v>0</v>
      </c>
      <c r="BH6" s="69">
        <f t="shared" ref="BH6:BH7" si="7">+IF(BI6="SI",IFERROR((IF(BI6="SI",BE6,0)/AV6),"REVISAR"),0)</f>
        <v>0</v>
      </c>
      <c r="BI6" s="70" t="s">
        <v>174</v>
      </c>
      <c r="BJ6" s="174" t="s">
        <v>818</v>
      </c>
      <c r="BK6" s="86">
        <v>0</v>
      </c>
      <c r="BL6" s="75">
        <f t="shared" ref="BL6:BL7" si="8">IF(BI6="SI",BE6,0)</f>
        <v>0</v>
      </c>
      <c r="BM6" s="71"/>
      <c r="BN6" s="68">
        <f t="shared" ref="BN6:BN7" si="9">+IFERROR(BK6/AV6,0)</f>
        <v>0</v>
      </c>
      <c r="BO6" s="69">
        <f t="shared" ref="BO6:BO7" si="10">+IF(BP6="SI",IFERROR((IF(BP6="SI",BL6,0)/AV6),"REVISAR"),0)</f>
        <v>0</v>
      </c>
      <c r="BP6" s="70" t="s">
        <v>174</v>
      </c>
      <c r="BQ6" s="174" t="s">
        <v>769</v>
      </c>
      <c r="BR6" s="86">
        <v>25</v>
      </c>
      <c r="BS6" s="85">
        <v>30</v>
      </c>
      <c r="BT6" s="67" t="s">
        <v>916</v>
      </c>
      <c r="BU6" s="68">
        <f t="shared" ref="BU6:BU7" si="11">IFERROR(BR6/AV6,0)</f>
        <v>0.25</v>
      </c>
      <c r="BV6" s="69">
        <f t="shared" ref="BV6:BV7" si="12">+IF(BW6="SI",IFERROR((IF(BW6="SI",BS6,0)/AV6),"REVISAR"),0)</f>
        <v>0.3</v>
      </c>
      <c r="BW6" s="70" t="s">
        <v>186</v>
      </c>
      <c r="BX6" s="174" t="s">
        <v>917</v>
      </c>
      <c r="BY6" s="86">
        <f t="shared" ref="BY6:BY7" si="13">+BR6</f>
        <v>25</v>
      </c>
      <c r="BZ6" s="75">
        <f>IF(BW6="SI",BS6,0)</f>
        <v>30</v>
      </c>
      <c r="CA6" s="71"/>
      <c r="CB6" s="68">
        <f t="shared" ref="CB6:CB7" si="14">IFERROR(BY6/$AV6,0)</f>
        <v>0.25</v>
      </c>
      <c r="CC6" s="69">
        <f t="shared" ref="CC6:CC7" si="15">+IF(CD6="SI",IFERROR((IF(CD6="SI",BZ6,0)/AV6),"REVISAR"),0)</f>
        <v>0</v>
      </c>
      <c r="CD6" s="70" t="s">
        <v>174</v>
      </c>
      <c r="CE6" s="71" t="s">
        <v>175</v>
      </c>
      <c r="CF6" s="86">
        <f t="shared" ref="CF6:CF7" si="16">+BY6</f>
        <v>25</v>
      </c>
      <c r="CG6" s="75">
        <f>IF(CD6="SI",BZ6,0)</f>
        <v>0</v>
      </c>
      <c r="CH6" s="71"/>
      <c r="CI6" s="68">
        <f t="shared" ref="CI6:CI7" si="17">IFERROR(CF6/$AV6,0)</f>
        <v>0.25</v>
      </c>
      <c r="CJ6" s="69">
        <f t="shared" ref="CJ6:CJ7" si="18">+IF(CK6="SI",IFERROR((IF(CK6="SI",CG6,0)/AV6),"REVISAR"),0)</f>
        <v>0</v>
      </c>
      <c r="CK6" s="70" t="s">
        <v>174</v>
      </c>
      <c r="CL6" s="71" t="s">
        <v>175</v>
      </c>
      <c r="CM6" s="86">
        <v>45</v>
      </c>
      <c r="CN6" s="71"/>
      <c r="CO6" s="71"/>
      <c r="CP6" s="68">
        <f t="shared" ref="CP6:CP7" si="19">IFERROR(CM6/$AV6,0)</f>
        <v>0.45</v>
      </c>
      <c r="CQ6" s="69">
        <f t="shared" ref="CQ6:CQ7" si="20">+IF(CR6="SI",IFERROR((IF(CR6="SI",CN6,0)/AV6),"REVISAR"),0)</f>
        <v>0</v>
      </c>
      <c r="CR6" s="70" t="s">
        <v>174</v>
      </c>
      <c r="CS6" s="71" t="s">
        <v>175</v>
      </c>
      <c r="CT6" s="86">
        <f t="shared" ref="CT6:CT7" si="21">+CM6</f>
        <v>45</v>
      </c>
      <c r="CU6" s="75">
        <f t="shared" ref="CU6:CU7" si="22">IF(CR6="SI",CN6,0)</f>
        <v>0</v>
      </c>
      <c r="CV6" s="71"/>
      <c r="CW6" s="68">
        <f t="shared" ref="CW6:CW7" si="23">IFERROR(CT6/$AV6,0)</f>
        <v>0.45</v>
      </c>
      <c r="CX6" s="69">
        <f t="shared" ref="CX6:CX7" si="24">+IF(CY6="SI",IFERROR((IF(CY6="SI",CU6,0)/AV6),"REVISAR"),0)</f>
        <v>0</v>
      </c>
      <c r="CY6" s="70" t="s">
        <v>174</v>
      </c>
      <c r="CZ6" s="71" t="s">
        <v>175</v>
      </c>
      <c r="DA6" s="77">
        <f t="shared" ref="DA6:DA7" si="25">+CT6</f>
        <v>45</v>
      </c>
      <c r="DB6" s="75">
        <f t="shared" ref="DB6:DB7" si="26">IF(CY6="SI",CU6,0)</f>
        <v>0</v>
      </c>
      <c r="DC6" s="71"/>
      <c r="DD6" s="68">
        <f t="shared" ref="DD6:DD7" si="27">IFERROR(DA6/$AV6,0)</f>
        <v>0.45</v>
      </c>
      <c r="DE6" s="69">
        <f t="shared" ref="DE6:DE7" si="28">+IF(DF6="SI",IFERROR((IF(DF6="SI",DB6,0)/AV6),"REVISAR"),0)</f>
        <v>0</v>
      </c>
      <c r="DF6" s="70" t="s">
        <v>174</v>
      </c>
      <c r="DG6" s="71" t="s">
        <v>175</v>
      </c>
      <c r="DH6" s="77">
        <v>75</v>
      </c>
      <c r="DI6" s="71"/>
      <c r="DJ6" s="71"/>
      <c r="DK6" s="68">
        <f t="shared" ref="DK6:DK7" si="29">IFERROR(DH6/$AV6,0)</f>
        <v>0.75</v>
      </c>
      <c r="DL6" s="69">
        <f t="shared" ref="DL6:DL7" si="30">+IF(DM6="SI",IFERROR((IF(DM6="SI",DI6,0)/AV6),"REVISAR"),0)</f>
        <v>0</v>
      </c>
      <c r="DM6" s="70" t="s">
        <v>174</v>
      </c>
      <c r="DN6" s="71" t="s">
        <v>175</v>
      </c>
      <c r="DO6" s="77">
        <f t="shared" ref="DO6:DO7" si="31">+DH6</f>
        <v>75</v>
      </c>
      <c r="DP6" s="75">
        <f t="shared" ref="DP6:DP7" si="32">IF(DM6="SI",DI6,0)</f>
        <v>0</v>
      </c>
      <c r="DQ6" s="71"/>
      <c r="DR6" s="68">
        <f t="shared" ref="DR6:DR7" si="33">IFERROR(DO6/$AV6,0)</f>
        <v>0.75</v>
      </c>
      <c r="DS6" s="69">
        <f t="shared" ref="DS6:DS7" si="34">+IF(DT6="SI",IFERROR((IF(DT6="SI",DP6,0)/AV6),"REVISAR"),0)</f>
        <v>0</v>
      </c>
      <c r="DT6" s="70" t="s">
        <v>174</v>
      </c>
      <c r="DU6" s="71" t="s">
        <v>175</v>
      </c>
      <c r="DV6" s="77">
        <f t="shared" ref="DV6:DV7" si="35">+DO6</f>
        <v>75</v>
      </c>
      <c r="DW6" s="75">
        <f t="shared" ref="DW6:DW7" si="36">IF(DT6="SI",DP6,0)</f>
        <v>0</v>
      </c>
      <c r="DX6" s="71"/>
      <c r="DY6" s="68">
        <f t="shared" ref="DY6:DY7" si="37">IFERROR(DV6/$AV6,0)</f>
        <v>0.75</v>
      </c>
      <c r="DZ6" s="69">
        <f t="shared" ref="DZ6:DZ7" si="38">+IF(EA6="SI",IFERROR((IF(EA6="SI",DW6,0)/AV6),"REVISAR"),0)</f>
        <v>0</v>
      </c>
      <c r="EA6" s="70" t="s">
        <v>174</v>
      </c>
      <c r="EB6" s="71" t="s">
        <v>175</v>
      </c>
      <c r="EC6" s="77">
        <f t="shared" ref="EC6:EC7" si="39">+AV6</f>
        <v>100</v>
      </c>
      <c r="ED6" s="71"/>
      <c r="EE6" s="71"/>
      <c r="EF6" s="68">
        <f t="shared" ref="EF6:EF7" si="40">IFERROR(EC6/$AV6,0)</f>
        <v>1</v>
      </c>
      <c r="EG6" s="69">
        <f t="shared" ref="EG6:EG7" si="41">+IF(EH6="SI",IFERROR((IF(EH6="SI",ED6,0)/AV6),"REVISAR"),0)</f>
        <v>0</v>
      </c>
      <c r="EH6" s="70" t="s">
        <v>174</v>
      </c>
      <c r="EI6" s="71" t="s">
        <v>175</v>
      </c>
      <c r="EJ6" s="78"/>
      <c r="EK6" s="78">
        <v>2024</v>
      </c>
      <c r="EL6" s="79" t="str">
        <f>+VLOOKUP(C6,[1]Listas_desplega!$AI$22:$AJ$44,2,0)</f>
        <v>SG</v>
      </c>
      <c r="EM6" s="79" t="str">
        <f>+VLOOKUP(I6,[1]Listas_desplega!$BY$2:$BZ$7,2,0)</f>
        <v>T_2</v>
      </c>
      <c r="EN6" s="79" t="str">
        <f>+VLOOKUP(J6,[1]Listas_desplega!$BY$10:$BZ$23,2,0)</f>
        <v>T_2_C_3</v>
      </c>
      <c r="EO6" s="79" t="str">
        <f>+VLOOKUP(K6,[1]Listas_desplega!$BY$27:$BZ$54,2,0)</f>
        <v>T_2_C_3_ET_6</v>
      </c>
      <c r="EP6" s="79" t="str">
        <f>+VLOOKUP(L6,[1]Listas_desplega!$BY$57:$BZ$105,2,0)</f>
        <v>T_2_C_3_ET_6_CPT_1</v>
      </c>
      <c r="EQ6" s="80" t="str">
        <f>+VLOOKUP(M6,[1]Listas_desplega!$J$2:$K$11,2,FALSE)</f>
        <v>Eje_E_9</v>
      </c>
      <c r="ER6" s="80"/>
    </row>
    <row r="7" spans="1:148" s="81" customFormat="1" x14ac:dyDescent="0.25">
      <c r="A7" s="51" t="str">
        <f t="shared" si="5"/>
        <v>76_TRANSVERSALES_2024</v>
      </c>
      <c r="B7" s="52" t="s">
        <v>756</v>
      </c>
      <c r="C7" s="53" t="s">
        <v>893</v>
      </c>
      <c r="D7" s="53" t="s">
        <v>907</v>
      </c>
      <c r="E7" s="54" t="s">
        <v>908</v>
      </c>
      <c r="F7" s="54" t="s">
        <v>760</v>
      </c>
      <c r="G7" s="147" t="s">
        <v>909</v>
      </c>
      <c r="H7" s="272" t="s">
        <v>175</v>
      </c>
      <c r="I7" s="54" t="s">
        <v>457</v>
      </c>
      <c r="J7" s="54" t="s">
        <v>458</v>
      </c>
      <c r="K7" s="54" t="s">
        <v>459</v>
      </c>
      <c r="L7" s="54" t="s">
        <v>460</v>
      </c>
      <c r="M7" s="52" t="s">
        <v>763</v>
      </c>
      <c r="N7" s="90" t="s">
        <v>918</v>
      </c>
      <c r="O7" s="60">
        <v>76</v>
      </c>
      <c r="P7" s="144" t="s">
        <v>919</v>
      </c>
      <c r="Q7" s="273" t="s">
        <v>386</v>
      </c>
      <c r="R7" s="59" t="s">
        <v>212</v>
      </c>
      <c r="S7" s="147" t="s">
        <v>920</v>
      </c>
      <c r="T7" s="60" t="s">
        <v>181</v>
      </c>
      <c r="U7" s="273" t="s">
        <v>182</v>
      </c>
      <c r="V7" s="273">
        <v>15</v>
      </c>
      <c r="W7" s="147" t="s">
        <v>921</v>
      </c>
      <c r="X7" s="273" t="s">
        <v>171</v>
      </c>
      <c r="Y7" s="52"/>
      <c r="Z7" s="61"/>
      <c r="AA7" s="61"/>
      <c r="AB7" s="61"/>
      <c r="AC7" s="61"/>
      <c r="AD7" s="61"/>
      <c r="AE7" s="61"/>
      <c r="AF7" s="61"/>
      <c r="AG7" s="61"/>
      <c r="AH7" s="60"/>
      <c r="AI7" s="60"/>
      <c r="AJ7" s="60"/>
      <c r="AK7" s="60"/>
      <c r="AL7" s="60"/>
      <c r="AM7" s="60"/>
      <c r="AN7" s="60"/>
      <c r="AO7" s="60"/>
      <c r="AP7" s="60"/>
      <c r="AQ7" s="60"/>
      <c r="AR7" s="62"/>
      <c r="AS7" s="60"/>
      <c r="AT7" s="176">
        <v>0</v>
      </c>
      <c r="AU7" s="194">
        <v>0</v>
      </c>
      <c r="AV7" s="194">
        <v>90</v>
      </c>
      <c r="AW7" s="194">
        <v>0</v>
      </c>
      <c r="AX7" s="194">
        <v>0</v>
      </c>
      <c r="AY7" s="194">
        <v>90</v>
      </c>
      <c r="AZ7" s="194">
        <v>0</v>
      </c>
      <c r="BA7" s="194">
        <v>0</v>
      </c>
      <c r="BB7" s="194">
        <v>0</v>
      </c>
      <c r="BC7" s="252">
        <v>0</v>
      </c>
      <c r="BD7" s="274">
        <v>0</v>
      </c>
      <c r="BE7" s="275"/>
      <c r="BF7" s="194"/>
      <c r="BG7" s="68">
        <f t="shared" si="6"/>
        <v>0</v>
      </c>
      <c r="BH7" s="69">
        <f t="shared" si="7"/>
        <v>0</v>
      </c>
      <c r="BI7" s="70" t="s">
        <v>174</v>
      </c>
      <c r="BJ7" s="174" t="s">
        <v>818</v>
      </c>
      <c r="BK7" s="268">
        <v>0</v>
      </c>
      <c r="BL7" s="75">
        <f t="shared" si="8"/>
        <v>0</v>
      </c>
      <c r="BM7" s="194"/>
      <c r="BN7" s="68">
        <f t="shared" si="9"/>
        <v>0</v>
      </c>
      <c r="BO7" s="69">
        <f t="shared" si="10"/>
        <v>0</v>
      </c>
      <c r="BP7" s="70" t="s">
        <v>174</v>
      </c>
      <c r="BQ7" s="174" t="s">
        <v>769</v>
      </c>
      <c r="BR7" s="268">
        <v>90</v>
      </c>
      <c r="BS7" s="276">
        <v>100</v>
      </c>
      <c r="BT7" s="277" t="s">
        <v>922</v>
      </c>
      <c r="BU7" s="68">
        <f t="shared" si="11"/>
        <v>1</v>
      </c>
      <c r="BV7" s="69">
        <f t="shared" si="12"/>
        <v>1.1111111111111112</v>
      </c>
      <c r="BW7" s="70" t="s">
        <v>186</v>
      </c>
      <c r="BX7" s="174" t="s">
        <v>917</v>
      </c>
      <c r="BY7" s="86">
        <f t="shared" si="13"/>
        <v>90</v>
      </c>
      <c r="BZ7" s="75">
        <f>IF(BW7="SI",BS7,0)</f>
        <v>100</v>
      </c>
      <c r="CA7" s="194"/>
      <c r="CB7" s="68">
        <f t="shared" si="14"/>
        <v>1</v>
      </c>
      <c r="CC7" s="69">
        <f t="shared" si="15"/>
        <v>0</v>
      </c>
      <c r="CD7" s="70" t="s">
        <v>174</v>
      </c>
      <c r="CE7" s="71" t="s">
        <v>175</v>
      </c>
      <c r="CF7" s="86">
        <f t="shared" si="16"/>
        <v>90</v>
      </c>
      <c r="CG7" s="75">
        <f>IF(CD7="SI",BZ7,0)</f>
        <v>0</v>
      </c>
      <c r="CH7" s="194"/>
      <c r="CI7" s="68">
        <f t="shared" si="17"/>
        <v>1</v>
      </c>
      <c r="CJ7" s="69">
        <f t="shared" si="18"/>
        <v>0</v>
      </c>
      <c r="CK7" s="70" t="s">
        <v>174</v>
      </c>
      <c r="CL7" s="71" t="s">
        <v>175</v>
      </c>
      <c r="CM7" s="268">
        <v>90</v>
      </c>
      <c r="CN7" s="194"/>
      <c r="CO7" s="194"/>
      <c r="CP7" s="68">
        <f t="shared" si="19"/>
        <v>1</v>
      </c>
      <c r="CQ7" s="69">
        <f t="shared" si="20"/>
        <v>0</v>
      </c>
      <c r="CR7" s="70" t="s">
        <v>174</v>
      </c>
      <c r="CS7" s="71" t="s">
        <v>175</v>
      </c>
      <c r="CT7" s="86">
        <f t="shared" si="21"/>
        <v>90</v>
      </c>
      <c r="CU7" s="75">
        <f t="shared" si="22"/>
        <v>0</v>
      </c>
      <c r="CV7" s="194"/>
      <c r="CW7" s="68">
        <f t="shared" si="23"/>
        <v>1</v>
      </c>
      <c r="CX7" s="69">
        <f t="shared" si="24"/>
        <v>0</v>
      </c>
      <c r="CY7" s="70" t="s">
        <v>174</v>
      </c>
      <c r="CZ7" s="71" t="s">
        <v>175</v>
      </c>
      <c r="DA7" s="77">
        <f t="shared" si="25"/>
        <v>90</v>
      </c>
      <c r="DB7" s="75">
        <f t="shared" si="26"/>
        <v>0</v>
      </c>
      <c r="DC7" s="194"/>
      <c r="DD7" s="68">
        <f t="shared" si="27"/>
        <v>1</v>
      </c>
      <c r="DE7" s="69">
        <f t="shared" si="28"/>
        <v>0</v>
      </c>
      <c r="DF7" s="70" t="s">
        <v>174</v>
      </c>
      <c r="DG7" s="71" t="s">
        <v>175</v>
      </c>
      <c r="DH7" s="271">
        <v>90</v>
      </c>
      <c r="DI7" s="194"/>
      <c r="DJ7" s="194"/>
      <c r="DK7" s="68">
        <f t="shared" si="29"/>
        <v>1</v>
      </c>
      <c r="DL7" s="69">
        <f t="shared" si="30"/>
        <v>0</v>
      </c>
      <c r="DM7" s="70" t="s">
        <v>174</v>
      </c>
      <c r="DN7" s="71" t="s">
        <v>175</v>
      </c>
      <c r="DO7" s="77">
        <f t="shared" si="31"/>
        <v>90</v>
      </c>
      <c r="DP7" s="75">
        <f t="shared" si="32"/>
        <v>0</v>
      </c>
      <c r="DQ7" s="194"/>
      <c r="DR7" s="68">
        <f t="shared" si="33"/>
        <v>1</v>
      </c>
      <c r="DS7" s="69">
        <f t="shared" si="34"/>
        <v>0</v>
      </c>
      <c r="DT7" s="70" t="s">
        <v>174</v>
      </c>
      <c r="DU7" s="71" t="s">
        <v>175</v>
      </c>
      <c r="DV7" s="77">
        <f t="shared" si="35"/>
        <v>90</v>
      </c>
      <c r="DW7" s="75">
        <f t="shared" si="36"/>
        <v>0</v>
      </c>
      <c r="DX7" s="194"/>
      <c r="DY7" s="68">
        <f t="shared" si="37"/>
        <v>1</v>
      </c>
      <c r="DZ7" s="69">
        <f t="shared" si="38"/>
        <v>0</v>
      </c>
      <c r="EA7" s="70" t="s">
        <v>174</v>
      </c>
      <c r="EB7" s="71" t="s">
        <v>175</v>
      </c>
      <c r="EC7" s="77">
        <f t="shared" si="39"/>
        <v>90</v>
      </c>
      <c r="ED7" s="194"/>
      <c r="EE7" s="194"/>
      <c r="EF7" s="68">
        <f t="shared" si="40"/>
        <v>1</v>
      </c>
      <c r="EG7" s="69">
        <f t="shared" si="41"/>
        <v>0</v>
      </c>
      <c r="EH7" s="70" t="s">
        <v>174</v>
      </c>
      <c r="EI7" s="71" t="s">
        <v>175</v>
      </c>
      <c r="EJ7" s="78"/>
      <c r="EK7" s="78">
        <v>2024</v>
      </c>
      <c r="EL7" s="79" t="str">
        <f>+VLOOKUP(C7,[1]Listas_desplega!$AI$22:$AJ$44,2,0)</f>
        <v>SG</v>
      </c>
      <c r="EM7" s="79" t="str">
        <f>+VLOOKUP(I7,[1]Listas_desplega!$BY$2:$BZ$7,2,0)</f>
        <v>T_5</v>
      </c>
      <c r="EN7" s="79" t="str">
        <f>+VLOOKUP(J7,[1]Listas_desplega!$BY$10:$BZ$23,2,0)</f>
        <v>T_5_C_1</v>
      </c>
      <c r="EO7" s="79" t="str">
        <f>+VLOOKUP(K7,[1]Listas_desplega!$BY$27:$BZ$54,2,0)</f>
        <v>T_5_C_1_ET_1</v>
      </c>
      <c r="EP7" s="79" t="str">
        <f>+VLOOKUP(L7,[1]Listas_desplega!$BY$57:$BZ$105,2,0)</f>
        <v>T_5_C_1_ET_1_CPT_2</v>
      </c>
      <c r="EQ7" s="80" t="str">
        <f>+VLOOKUP(M7,[1]Listas_desplega!$J$2:$K$11,2,FALSE)</f>
        <v>Eje_E_9</v>
      </c>
      <c r="ER7" s="80"/>
    </row>
    <row r="10" spans="1:148" x14ac:dyDescent="0.25">
      <c r="P10" s="324"/>
    </row>
    <row r="19" spans="9:9" x14ac:dyDescent="0.25">
      <c r="I19" t="s">
        <v>175</v>
      </c>
    </row>
  </sheetData>
  <sheetProtection formatCells="0" formatColumns="0" formatRows="0" insertRows="0" deleteRows="0" sort="0" autoFilter="0" pivotTables="0"/>
  <autoFilter ref="A5:ET7" xr:uid="{71356772-2C4F-4703-A565-1DE75DF4B140}"/>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6:BI7 BP6:BP7 CD6:CD7 CK6:CK7 CR6:CR7 CY6:CY7 DF6:DF7 DM6:DM7 DT6:DT7 EA6:EA7 EH6:EH7 BW6:BW7">
    <cfRule type="cellIs" dxfId="2" priority="4" operator="equal">
      <formula>"Pendiente Validar"</formula>
    </cfRule>
    <cfRule type="cellIs" dxfId="1" priority="5" operator="equal">
      <formula>"NO"</formula>
    </cfRule>
    <cfRule type="cellIs" dxfId="0"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7A428BCB-30C4-48EC-9777-7D6C638780AA}"/>
    <dataValidation allowBlank="1" showInputMessage="1" showErrorMessage="1" promptTitle="Macrometa" prompt="Si el indicador hace parte del reporte de alguna &quot;Macrometa&quot; de Presidencia, seleccione la que corresponda de la lista desplegable." sqref="Y2" xr:uid="{4246AF94-801F-476E-A777-845EC62E1545}"/>
    <dataValidation allowBlank="1" showInputMessage="1" showErrorMessage="1" promptTitle="Medio de verificación" prompt="Documento que soporta el avance cuantitativo del indicador." sqref="W2:W3" xr:uid="{F93BEB99-7F44-44A9-B5D5-13E60C84A894}"/>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3F8F37EB-EF88-4136-9CEF-47E728B67F40}"/>
    <dataValidation allowBlank="1" showInputMessage="1" showErrorMessage="1" promptTitle="ID Indicador" prompt="Campo registrado por la OAPF." sqref="O2:O3" xr:uid="{105185AB-1128-4A75-BE59-D086624358E9}"/>
    <dataValidation allowBlank="1" showInputMessage="1" showErrorMessage="1" promptTitle="Dimensiónn MIPG" prompt="Seleccione de la lista desplegable la dimensión del Modelo Integrado de Planeación y Gestión (MIPG) a la cual se asocia el indicador." sqref="E2:E3" xr:uid="{F6DD829B-6950-4665-B91B-5C8E357FC323}"/>
    <dataValidation allowBlank="1" showInputMessage="1" showErrorMessage="1" promptTitle="CONPES (Número documento)" prompt="Diligencie el número del documento (s) CONPES asociados con el indicador." sqref="AR2:AR3" xr:uid="{26820FC8-AD66-41BD-B43A-58000F411981}"/>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7F3BDF02-644A-4AAC-AC58-C5E51263DC8E}"/>
    <dataValidation allowBlank="1" showInputMessage="1" showErrorMessage="1" promptTitle="Derechos Humanos" prompt="Marque con &quot;X&quot; si el indicador se relaciona con algún componente del Plan Nacional de Educación en Derechos Humanos (PLANEDH)" sqref="AP2:AP3" xr:uid="{FD68BDE9-80C0-4B9F-A94A-E18D5FF856E9}"/>
    <dataValidation allowBlank="1" showInputMessage="1" showErrorMessage="1" promptTitle="Iniciativas PPI" prompt="Marque con &quot;X&quot; si el indicador está asociado al cumplimiento de iniciativas planteadas en el Plan Plurianual de Inversión para 2024." sqref="AO2:AO3" xr:uid="{961C0DA9-1085-4546-B12E-AF52488AD7E7}"/>
    <dataValidation allowBlank="1" showInputMessage="1" showErrorMessage="1" promptTitle="Discapacidad" prompt="Marque con &quot;X&quot; si el indicador responde a un compromiso del MEN en desarrollo de la Política de Discapacidad." sqref="AL2:AL3" xr:uid="{23FF0FBC-162A-4B03-9C36-A960A1425BAC}"/>
    <dataValidation allowBlank="1" showInputMessage="1" showErrorMessage="1" promptTitle="Víctimas" prompt="Marque con &quot;X&quot; si el indicador responde a un compromiso adquirido por el MEN en desarrollo de la Política de Víctimas." sqref="AJ2:AJ3" xr:uid="{DFE856B3-C0AC-4214-9E5A-DB356DA9FF0A}"/>
    <dataValidation allowBlank="1" showInputMessage="1" showErrorMessage="1" promptTitle="Equidad de la Mujer" prompt="Marque con &quot;X&quot; si el indicador responde la política de Equidad de la Mujer." sqref="AH2:AH3" xr:uid="{C0C185FB-4386-40E4-B63B-6EA1888486A1}"/>
    <dataValidation allowBlank="1" showInputMessage="1" showErrorMessage="1" promptTitle="Otras mesas" prompt="Diligencie el nombre de otra instancia con Grupos Étnicos - Indígenas con compromisos asociados al indicador." sqref="AE3" xr:uid="{597123B1-6DE5-4460-A920-E0506EB8A48C}"/>
    <dataValidation allowBlank="1" showInputMessage="1" showErrorMessage="1" promptTitle="Periodicidad" prompt="Corresponde a la temporalidad con la cual se reporta el avance cuantitativo del indicador." sqref="U2:U3" xr:uid="{2992910E-CBC8-4DB0-9CA3-9456C1503A7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B116C89-8073-4931-B277-086F4E3D19EB}"/>
    <dataValidation allowBlank="1" showInputMessage="1" showErrorMessage="1" promptTitle="Dias de rezago" prompt="Cantidad de días que se requiere para procesar la información y emitir el dato de avance cuantitativo después del cierre del periodo. " sqref="V2:V3" xr:uid="{1413E2C9-9689-4621-8FD5-DFB013B956CF}"/>
    <dataValidation allowBlank="1" showInputMessage="1" showErrorMessage="1" promptTitle="Unidad de medida" prompt="Parámetro de referencia para determina la magnitud del indicador (Ej: número, porcentaje,...)" sqref="T2:T3" xr:uid="{0893445F-0DE4-44DC-BFFF-81A04B9CA2DC}"/>
    <dataValidation allowBlank="1" showInputMessage="1" showErrorMessage="1" promptTitle="Tipo de acumulación" prompt="Seleccione de la lista desplegable el tipo de acumulación:_x000a__x000a_• Mantenimiento (stock)_x000a_• Flujo _x000a_• Acumulado_x000a_• Capacidad_x000a_• Reducción" sqref="R2:R3" xr:uid="{5A443127-97C6-4416-BA07-7BD39843D1E0}"/>
    <dataValidation allowBlank="1" showInputMessage="1" showErrorMessage="1" promptTitle="Fórmula de cálculo" prompt="Es la representación matemática del cálculo a realizar para obtener el dato de avance cuantitativo del indicador." sqref="S2:S3" xr:uid="{4B60AACC-A7AC-4A78-BBEE-598BE15E4448}"/>
    <dataValidation allowBlank="1" showInputMessage="1" showErrorMessage="1" promptTitle="Estrategia" prompt="Registre la estrategia que permitirá alcanzar el eje estratégico. Debe coincidir con la hoja de acciones._x000a_" sqref="N2:N3" xr:uid="{476172A0-1CDB-49E7-A433-46282363FE00}"/>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7688EF70-2B51-42A0-897A-A7D4A9A09917}"/>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BE9D2D04-5B8C-444A-822F-A3A24EBF5369}"/>
    <dataValidation allowBlank="1" showInputMessage="1" showErrorMessage="1" promptTitle="Catalizador PND" prompt="Seleccione de la lista desplegable el catalizador de la transformación PND al cual se asocia el indicador. " sqref="K2:K3" xr:uid="{E8601AE2-E33A-4263-AD87-7CA0C6801949}"/>
    <dataValidation allowBlank="1" showInputMessage="1" showErrorMessage="1" promptTitle="Transformación PND" prompt="Seleccione de la lista desplegable la transformación del Plan Nacional de Desarrollo (PND) a la cual se asocia el indicador." sqref="I2:I3" xr:uid="{DBCCA3F8-154F-4EFB-9755-3E3AD2F96D00}"/>
    <dataValidation allowBlank="1" showInputMessage="1" showErrorMessage="1" promptTitle="Meta ODS" prompt="Seleccione de la lista desplegable la meta del Objetivo de Desarrollo Sostenible (ODS) al cual se asocia el indicador." sqref="H2:H3" xr:uid="{86EB9C1A-992B-40A5-8E76-7BCA7AA2020C}"/>
    <dataValidation allowBlank="1" showInputMessage="1" showErrorMessage="1" promptTitle="Objetivo SIG" prompt="Seleccione de la lista desplegable el objetivo del Sistema Integrado de Gestión (SIG) al cual se asocia el indicador." sqref="F2:F3" xr:uid="{42DFEBAB-38DE-4424-B2E3-5EAAE82EEA35}"/>
    <dataValidation allowBlank="1" showInputMessage="1" showErrorMessage="1" promptTitle="Dependencia" prompt="Seleccione de la lista desplegable la dependencia responsable del indicador." sqref="D2:D3" xr:uid="{AE3AE7BF-BEF4-4072-BF64-19F9CB4A75FF}"/>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97EF6E1C-7A6E-4242-B75B-81863AEF8AF1}"/>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3F3687FD-E860-441F-A769-F9862F646BDA}"/>
    <dataValidation allowBlank="1" showInputMessage="1" showErrorMessage="1" promptTitle="Otros" prompt="Seleccione de la lista a que otro compromiso responde el indicador formulado._x000a_" sqref="AS2" xr:uid="{3F4157B2-D5F7-41D2-B06A-A998C8AF19F2}"/>
    <dataValidation allowBlank="1" showInputMessage="1" showErrorMessage="1" promptTitle="Primer infancia" prompt="Marque con &quot;X&quot; si el indicador se enmarca en alguna de  las categorias de la política de Primera Infancia, Infancia y Adolescencia " sqref="AI2" xr:uid="{9778D51E-2837-42C4-98CB-535040F2909C}"/>
    <dataValidation allowBlank="1" showInputMessage="1" showErrorMessage="1" promptTitle="Participación Ciudadana" prompt="Marque con &quot;X&quot; si el indicador responde a alguna estrategia o actividad, en el marco de la política de Participación Ciudadana " sqref="AK2" xr:uid="{877F4270-3F4C-4176-B0FF-2135D16C2E79}"/>
    <dataValidation allowBlank="1" showInputMessage="1" showErrorMessage="1" promptTitle="TIC" prompt="Marque con &quot;X&quot; si el indicador se asocia con la política de Tecnologías de la Información y las Comunicaciones" sqref="AM2" xr:uid="{6E3FD469-EAC7-41D5-9052-204BCBBFD794}"/>
    <dataValidation allowBlank="1" showInputMessage="1" showErrorMessage="1" promptTitle="CTeI" prompt="Marque con &quot;X&quot; si el indicador se relaciona con algún componente de la política de Ciencia, Tecnología e Innovación " sqref="AN2:AN3" xr:uid="{63E2A886-9562-47D3-A0BE-45AD2AEDF823}"/>
    <dataValidation allowBlank="1" showInputMessage="1" showErrorMessage="1" promptTitle="Étnicos - Rrom" prompt="Marque con &quot;X&quot; si el indicador responde a un compromiso adquirido por el MEN con una comunidad Rrom" sqref="AG2:AG3" xr:uid="{7F1D4A20-1146-4D79-9AC6-CC04FBD58FFA}"/>
    <dataValidation allowBlank="1" showInputMessage="1" showErrorMessage="1" promptTitle="Étnicos - NARP" prompt="Marque con &quot;X&quot; si el indicador responde a un compromiso adquirido por el MEN con una comunidad Negra, Afrocolombiana, Raizal y Palenquera" sqref="AF2:AF3" xr:uid="{890D81E3-605A-4737-A063-C4DD2CF496E0}"/>
    <dataValidation allowBlank="1" showInputMessage="1" showErrorMessage="1" promptTitle="Proceso SIG" prompt="Seleccione de la lista desplegable el proceso del SIG al cual se asocia el indicador" sqref="G2" xr:uid="{64380B4E-FFD4-45A0-AFC7-425C9F0D3425}"/>
    <dataValidation allowBlank="1" showInputMessage="1" showErrorMessage="1" promptTitle="CRIC" prompt="Registre el número del compromiso adquirido por el MEN con el Consejo Regional Indígena del Cauca que esté asociado al indicador." sqref="AB3" xr:uid="{10372573-0D21-4EE7-8F5C-CE8C08F2EB22}"/>
    <dataValidation allowBlank="1" showInputMessage="1" showErrorMessage="1" promptTitle="CRIHU" prompt="Registre el número del compromiso adquirido por el MEN con el Consejo Regional Indígena del Huila que esté asociado al indicador." sqref="AD3" xr:uid="{9C69BA56-3D31-484D-830A-211863E6C98B}"/>
    <dataValidation allowBlank="1" showInputMessage="1" showErrorMessage="1" promptTitle="CRIDEC" prompt="Registre el número del compromiso adquirido por el MEN con el Consejo Regional Indígena de Caldas que esté asociado al indicador._x000a_" sqref="AC3" xr:uid="{28669EA7-B4BB-4BE9-B5D6-EEF63AEFB028}"/>
    <dataValidation allowBlank="1" showInputMessage="1" showErrorMessage="1" promptTitle="MRA" prompt="Registre el número del compromiso adquirido por el MEN en la Mesa Regional Amazónica que esté asociado al indicador." sqref="AA3" xr:uid="{82005A94-6386-42E4-A722-5696B2DA7617}"/>
    <dataValidation allowBlank="1" showInputMessage="1" showErrorMessage="1" promptTitle="MPC" prompt="Registre el número del compromiso adquirido por el MEN en la Mesa Permanente de Concertación indígena que esté asociado al indicador." sqref="Z3" xr:uid="{1B3F5DB3-C5DA-49FA-B0EC-3728772275D7}"/>
    <dataValidation allowBlank="1" showInputMessage="1" showErrorMessage="1" promptTitle="Meta diciembre" prompt="Diligenciar el valor de la meta programada para la vigencia _x000a_" sqref="EC2" xr:uid="{830C9BF2-E93F-4085-9247-647B1C16B5D6}"/>
    <dataValidation allowBlank="1" showInputMessage="1" showErrorMessage="1" promptTitle="Meta noviembre" prompt="Diligenciar el valor de la meta programada para el mes. _x000a_Debe ser registrado de manera acumulada de acuerdo con la periodicidad del indicador  " sqref="DV2" xr:uid="{FC789C66-65CD-48EA-86C3-EE46732A3DA7}"/>
    <dataValidation allowBlank="1" showInputMessage="1" showErrorMessage="1" promptTitle="Meta septiembre" prompt="Diligenciar el valor de la meta programada para el mes. _x000a_Debe ser registrado de manera acumulada de acuerdo con la periodicidad del indicador  " sqref="DH2" xr:uid="{F112E9FC-E1F7-4053-8B1A-98460BEB5C3B}"/>
    <dataValidation allowBlank="1" showInputMessage="1" showErrorMessage="1" promptTitle="Meta agosto" prompt="Diligenciar el valor de la meta programada para el mes. _x000a_Debe ser registrado de manera acumulada de acuerdo con la periodicidad del indicador  " sqref="DA2" xr:uid="{71B93251-54B2-4861-B1B4-4D5061580B6D}"/>
    <dataValidation allowBlank="1" showInputMessage="1" showErrorMessage="1" promptTitle="Meta junio" prompt="Diligenciar el valor de la meta programada para el mes. _x000a_Debe ser registrado de manera acumulada de acuerdo con la periodicidad del indicador  " sqref="CM2" xr:uid="{10CECC93-58A1-4134-AC5D-4CACE6838CD7}"/>
    <dataValidation allowBlank="1" showInputMessage="1" showErrorMessage="1" promptTitle="Meta mayo" prompt="Diligenciar el valor de la meta programada para el mes. _x000a_Debe ser registrado de manera acumulada de acuerdo con la periodicidad del indicador  " sqref="CF2" xr:uid="{334693AC-283B-4FFB-863A-7CA14F41B88E}"/>
    <dataValidation allowBlank="1" showInputMessage="1" showErrorMessage="1" promptTitle="Meta abril" prompt="Diligenciar el valor de la meta programada para el mes. _x000a_Debe ser registrado de manera acumulada de acuerdo con la periodicidad del indicador  " sqref="BY2" xr:uid="{3F9E3CCD-F0F0-49D6-B624-311BA7B083B9}"/>
    <dataValidation allowBlank="1" showInputMessage="1" showErrorMessage="1" promptTitle="Meta marzo" prompt="Diligenciar el valor de la meta programada para el mes. _x000a_Debe ser registrado de manera acumulada de acuerdo con la periodicidad del indicador  " sqref="BR2" xr:uid="{792D2F7B-7AB0-40F5-99F9-39FA828F9396}"/>
    <dataValidation allowBlank="1" showInputMessage="1" showErrorMessage="1" promptTitle="Meta febrero" prompt="Diligenciar el valor de la meta programada para el mes. _x000a_Debe ser registrado de manera acumulada de acuerdo con la periodicidad del indicador  " sqref="BK2:BK3" xr:uid="{114873B8-7271-4BEF-ADA1-7116918E8B19}"/>
    <dataValidation allowBlank="1" showInputMessage="1" showErrorMessage="1" promptTitle="Meta enero" prompt="Diligenciar el valor de la meta programada para el mes. _x000a_Debe ser registrado de manera acumulada de acuerdo con la periodicidad del indicador  " sqref="BD2" xr:uid="{EAE0D080-9DFD-4174-BE0F-5CF4587D6FE4}"/>
    <dataValidation allowBlank="1" showInputMessage="1" showErrorMessage="1" promptTitle="Avance 2025" prompt="Corresponde a la cantidad o resultado alcanzado del indicador para el año 2025" sqref="BB2:BC2" xr:uid="{74DFF02A-7DFD-4D69-98CE-CDC13F1E7AE6}"/>
    <dataValidation allowBlank="1" showInputMessage="1" showErrorMessage="1" promptTitle="Avance 2024" prompt="Corresponde a la cantidad o resultado alcanzado del indicador para el año 2024" sqref="BA2" xr:uid="{FDE2B132-F5A8-4952-97E9-820FD91BEDB6}"/>
    <dataValidation allowBlank="1" showInputMessage="1" showErrorMessage="1" promptTitle="Avance 2023" prompt="Corresponde a la cantidad o resultado alcanzado del indicador para el año 2023" sqref="AZ2" xr:uid="{CD4EE982-BEBB-4811-BA39-0061A339CA8F}"/>
    <dataValidation allowBlank="1" showInputMessage="1" showErrorMessage="1" promptTitle="Meta cuatrienio" prompt="Corresponde a la cantidad o resultado esperado del indicador para el cuatrienio" sqref="AY2" xr:uid="{BE7CB3DE-D42E-40B7-953F-F57478C2C33D}"/>
    <dataValidation allowBlank="1" showInputMessage="1" showErrorMessage="1" promptTitle="Meta 2026" prompt="Corresponde a la cantidad o resultado esperado del indicador para el año 2026" sqref="AX2" xr:uid="{E1F32147-20BC-4845-9354-BA2432DBB559}"/>
    <dataValidation allowBlank="1" showInputMessage="1" showErrorMessage="1" promptTitle="Meta 2025" prompt="Corresponde a la cantidad o resultado esperado del indicador para el año 2025" sqref="AW2" xr:uid="{D067D106-6F9B-46D4-A265-7A5AEDD5D888}"/>
    <dataValidation allowBlank="1" showInputMessage="1" showErrorMessage="1" promptTitle="Meta 2024" prompt="Corresponde a la cantidad o resultado esperado del indicador para el año 2024" sqref="AV2" xr:uid="{BFBCDCA3-4865-493B-AB29-E770C746686E}"/>
    <dataValidation allowBlank="1" showInputMessage="1" showErrorMessage="1" promptTitle="Meta 2023" prompt="Corresponde a la cantidad o resultado esperado del indicador para el año 2023" sqref="AU2" xr:uid="{9FA51429-F78A-47D6-A6CB-BDBAD38C16ED}"/>
    <dataValidation allowBlank="1" showInputMessage="1" showErrorMessage="1" promptTitle="Línea base" prompt="Corresponde al punto de partida o punto de referencia desde el cual se inicia la medición." sqref="AT2:AT3" xr:uid="{F351EBF7-8041-49B2-8D8A-8D0BAE5A5B94}"/>
    <dataValidation allowBlank="1" showInputMessage="1" showErrorMessage="1" promptTitle="Meta julio" prompt="Diligenciar el valor de la meta programada para el mes. _x000a_Debe ser registrado de manera acumulada de acuerdo con la periodicidad del indicador  " sqref="CT2" xr:uid="{990E1500-92A4-4BCD-A53B-3BE6033382F3}"/>
    <dataValidation allowBlank="1" showInputMessage="1" showErrorMessage="1" promptTitle="Meta octubre" prompt="Diligenciar el valor de la meta programada para el mes. _x000a_Debe ser registrado de manera acumulada de acuerdo con la periodicidad del indicador  " sqref="DO2" xr:uid="{48E691FD-0494-4005-9C77-09992CB9F75B}"/>
    <dataValidation allowBlank="1" showInputMessage="1" showErrorMessage="1" promptTitle="Avance cuantitativo enero" prompt="Registrar el valor de avance alcanzado al cierre del mes. _x000a_Debe ser registrado de manera acumulada de acuerdo con la periodicidad del indicador  " sqref="BE2:BE3" xr:uid="{F74C95B9-E021-4977-8115-34CA97E81D01}"/>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A84DC8E8-E4D2-4EBD-9EC5-27B82283C4FA}"/>
    <dataValidation allowBlank="1" showInputMessage="1" showErrorMessage="1" promptTitle="% Meta enero" prompt="Corresponde al porcentaje de avance programado de conformidad con la meta resgistrada para el periodo" sqref="BG2:BG3" xr:uid="{F1395C95-E16E-4A4C-9CF0-A7D521D745A4}"/>
    <dataValidation allowBlank="1" showInputMessage="1" showErrorMessage="1" promptTitle="% Avance enero" prompt="Corresponde al porcentaje de avance alcanzado con el reporte cuantitativo registrado " sqref="BH2:BH3" xr:uid="{F07AEDEA-D25C-4012-8DFF-0A65292965E6}"/>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E85BF0DD-38DD-462D-BBFB-C3D5DCE90809}"/>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3E4C34E4-C37E-4B9C-853C-A1021E6A7898}"/>
    <dataValidation allowBlank="1" showInputMessage="1" showErrorMessage="1" promptTitle="% Meta febrero" prompt="Corresponde al porcentaje de avance programado de conformidad con la meta resgistrada para el periodo" sqref="BN2:BN3" xr:uid="{769CD0F1-3A6D-4F80-88B8-5582ABC85915}"/>
    <dataValidation allowBlank="1" showInputMessage="1" showErrorMessage="1" promptTitle="% Avance febrero" prompt="Corresponde al porcentaje de avance alcanzado con el reporte cuantitativo registrado " sqref="BO2:BO3" xr:uid="{97537ACE-614E-4E82-BC48-BC42A8207BA1}"/>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F447416E-2B55-4F1D-ABEA-0DF7A3916206}"/>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93B69E98-A059-4CF1-8918-43E952FF0144}"/>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1C9ED34E-5413-4760-AC66-7F6AB540E8DA}"/>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222D64F1-7D8A-403C-AE69-91D8F9140F6A}"/>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81AA7CE2-F291-4230-BCDF-B8D0012C5793}"/>
    <dataValidation allowBlank="1" showInputMessage="1" showErrorMessage="1" promptTitle="Avance cuantitativo febrero" prompt="Registrar el valor de avance alcanzado al cierre del mes. _x000a_Debe ser registrado de manera acumulada de acuerdo con la periodicidad del indicador  " sqref="BL2:BL3" xr:uid="{55634039-37CB-456B-AAEF-F1B8E98C2D32}"/>
    <dataValidation allowBlank="1" showInputMessage="1" showErrorMessage="1" promptTitle="Avance cuantitativo marzo" prompt="Registrar el valor de avance alcanzado al cierre del mes. _x000a_Debe ser registrado de manera acumulada de acuerdo con la periodicidad del indicador  " sqref="BS2:BS3" xr:uid="{CC45AD37-4DD7-4410-9736-386C8782237B}"/>
    <dataValidation allowBlank="1" showInputMessage="1" showErrorMessage="1" promptTitle="% Meta marzo" prompt="Corresponde al porcentaje de avance programado de conformidad con la meta resgistrada para el periodo" sqref="BU2:BU3" xr:uid="{C88E74DB-E2ED-436B-B671-0B01091CF6F8}"/>
    <dataValidation allowBlank="1" showInputMessage="1" showErrorMessage="1" promptTitle="% Avance marzo" prompt="Corresponde al porcentaje de avance alcanzado con el reporte cuantitativo registrado " sqref="BV2:BV3" xr:uid="{3812C1F4-64E8-4008-90A0-022757E6A06C}"/>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552186B-BED4-4C0D-9599-111946AAE619}"/>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42E1FC3D-A47B-482D-8366-B62F9C088969}"/>
    <dataValidation allowBlank="1" showInputMessage="1" showErrorMessage="1" promptTitle="Avance cuantitativo abril" prompt="Registrar el valor de avance alcanzado al cierre del mes. _x000a_Debe ser registrado de manera acumulada de acuerdo con la periodicidad del indicador  " sqref="BZ2:BZ3" xr:uid="{C9427C35-53C8-499A-94E8-BA034AEFA217}"/>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B8E4EAEA-2CB5-4D74-848F-E8985EF66D84}"/>
    <dataValidation allowBlank="1" showInputMessage="1" showErrorMessage="1" promptTitle="% Meta abril" prompt="Corresponde al porcentaje de avance programado de conformidad con la meta resgistrada para el periodo" sqref="CB2:CB3" xr:uid="{E0AC8934-A8E5-41FB-BA42-925514D3B55D}"/>
    <dataValidation allowBlank="1" showInputMessage="1" showErrorMessage="1" promptTitle="% Avance abril" prompt="Corresponde al porcentaje de avance alcanzado con el reporte cuantitativo registrado " sqref="CC2:CC3" xr:uid="{C35ABD33-4205-4F58-A4C3-5E78DE236C8C}"/>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4881D79C-8155-44BC-A832-B03BDB92B8EB}"/>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A421C93F-45AC-4372-88BE-161E3234CEE5}"/>
    <dataValidation allowBlank="1" showInputMessage="1" showErrorMessage="1" promptTitle="Avance cuantitativo mayo" prompt="Registrar el valor de avance alcanzado al cierre del mes. _x000a_Debe ser registrado de manera acumulada de acuerdo con la periodicidad del indicador  " sqref="CG2:CG3" xr:uid="{AB5A71F0-7BA3-450F-BA08-635FD4AA29D8}"/>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11011824-9867-4628-AF42-4D6361550628}"/>
    <dataValidation allowBlank="1" showInputMessage="1" showErrorMessage="1" promptTitle="% Meta mayo" prompt="Corresponde al porcentaje de avance programado de conformidad con la meta resgistrada para el periodo" sqref="CI2:CI3" xr:uid="{FEEF0482-4C80-4177-BEE0-03148F9B1FC6}"/>
    <dataValidation allowBlank="1" showInputMessage="1" showErrorMessage="1" promptTitle="% Avance mayo" prompt="Corresponde al porcentaje de avance alcanzado con el reporte cuantitativo registrado " sqref="CJ2:CJ3" xr:uid="{9B4C979B-8414-4C69-BB19-E51D4AB814A4}"/>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6478DB4A-FD7F-41E4-9BE9-9A624462A4FB}"/>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D65D1341-070D-4C21-B19A-46AD456D7DFC}"/>
    <dataValidation allowBlank="1" showInputMessage="1" showErrorMessage="1" promptTitle="Avance cuantitativo junio" prompt="Registrar el valor de avance alcanzado al cierre del mes. _x000a_Debe ser registrado de manera acumulada de acuerdo con la periodicidad del indicador  " sqref="CN2:CN3" xr:uid="{2F6E176D-DEFF-4BF1-9148-B53CE15381A8}"/>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60C1602D-ED3B-4028-8155-F250298BB2EA}"/>
    <dataValidation allowBlank="1" showInputMessage="1" showErrorMessage="1" promptTitle="% Meta junio" prompt="Corresponde al porcentaje de avance programado de conformidad con la meta resgistrada para el periodo" sqref="CP2:CP3" xr:uid="{F2867054-D91E-463B-BB6A-FE248CCA6870}"/>
    <dataValidation allowBlank="1" showInputMessage="1" showErrorMessage="1" promptTitle="% Avance junio" prompt="Corresponde al porcentaje de avance alcanzado con el reporte cuantitativo registrado " sqref="CQ2:CQ3" xr:uid="{9E232FC2-2E93-403F-BC6C-0D1C1E0AA3ED}"/>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D449E2B3-2D45-44AF-A64A-D58338253860}"/>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51EA9D47-B096-4849-89AD-BD1B4810E541}"/>
    <dataValidation allowBlank="1" showInputMessage="1" showErrorMessage="1" promptTitle="Avance cuantitativo julio" prompt="Registrar el valor de avance alcanzado al cierre del mes. _x000a_Debe ser registrado de manera acumulada de acuerdo con la periodicidad del indicador  " sqref="CU2:CU3" xr:uid="{7CAA5DEB-EEF7-42C4-AA60-31F8733BB128}"/>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5BE01C2-6455-4746-AAFE-93285460B5B4}"/>
    <dataValidation allowBlank="1" showInputMessage="1" showErrorMessage="1" promptTitle="% Meta julio" prompt="Corresponde al porcentaje de avance programado de conformidad con la meta resgistrada para el periodo" sqref="CW2:CW3" xr:uid="{DD0BCCB3-AE91-4749-8C03-5C38A9C2A952}"/>
    <dataValidation allowBlank="1" showInputMessage="1" showErrorMessage="1" promptTitle="% Avance julio" prompt="Corresponde al porcentaje de avance alcanzado con el reporte cuantitativo registrado " sqref="CX2:CX3" xr:uid="{F2C1F3FD-2A60-4619-97A6-0342608EADF3}"/>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1818C5F2-DF6D-4929-9212-ABECE1E759E9}"/>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519C40B2-A4FC-4305-9127-8A6CA44E0D49}"/>
    <dataValidation allowBlank="1" showInputMessage="1" showErrorMessage="1" promptTitle="Avance cuantitativo agosto" prompt="Registrar el valor de avance alcanzado al cierre del mes. _x000a_Debe ser registrado de manera acumulada de acuerdo con la periodicidad del indicador  " sqref="DB2:DB3" xr:uid="{32CB6C17-9DCE-4821-B19C-4A809D5AD10A}"/>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46A2B627-3CCD-4F06-81F7-188CE1924145}"/>
    <dataValidation allowBlank="1" showInputMessage="1" showErrorMessage="1" promptTitle="% Meta agosto" prompt="Corresponde al porcentaje de avance programado de conformidad con la meta resgistrada para el periodo" sqref="DD2:DD3" xr:uid="{E85C078D-FB82-49D8-BF77-B3A0634D072F}"/>
    <dataValidation allowBlank="1" showInputMessage="1" showErrorMessage="1" promptTitle="% Avance agosto" prompt="Corresponde al porcentaje de avance alcanzado con el reporte cuantitativo registrado " sqref="DE2:DE3" xr:uid="{55D782EB-CC4C-49F9-894F-B1D4F29F677B}"/>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4D8A6C21-5E1E-49DD-96BD-39C89AD4B76D}"/>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BA84D1D5-08F2-4A3C-B839-A57EF9D279C4}"/>
    <dataValidation allowBlank="1" showInputMessage="1" showErrorMessage="1" promptTitle="Avance cuantitativo septiembre" prompt="Registrar el valor de avance alcanzado al cierre del mes. _x000a_Debe ser registrado de manera acumulada de acuerdo con la periodicidad del indicador  " sqref="DI2:DI3" xr:uid="{2E79D3EA-FC08-434F-B726-D4E8920866AE}"/>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6CB38667-DD9C-4078-B2D6-9CDE716A6153}"/>
    <dataValidation allowBlank="1" showInputMessage="1" showErrorMessage="1" promptTitle="% Meta septiembre" prompt="Corresponde al porcentaje de avance programado de conformidad con la meta resgistrada para el periodo" sqref="DK2:DK3" xr:uid="{C4084F1F-9D09-4617-A0E4-A020DC4D436D}"/>
    <dataValidation allowBlank="1" showInputMessage="1" showErrorMessage="1" promptTitle="% Avance septiembre" prompt="Corresponde al porcentaje de avance alcanzado con el reporte cuantitativo registrado " sqref="DL2:DL3" xr:uid="{998E7124-56F2-49C3-BF23-A0AF593D5CCF}"/>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85063FF3-0454-49B3-8411-ED68EFD5029A}"/>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C65E4E07-80FE-4A9D-9CE3-C5C697BC64B0}"/>
    <dataValidation allowBlank="1" showInputMessage="1" showErrorMessage="1" promptTitle="Avance cuantitativo octubre" prompt="Registrar el valor de avance alcanzado al cierre del mes. _x000a_Debe ser registrado de manera acumulada de acuerdo con la periodicidad del indicador  " sqref="DP2:DP3" xr:uid="{C0DB6D56-67EA-466E-B267-205FCF46583F}"/>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3E3BCEAF-7B6D-4247-A2D2-65F27326DEF5}"/>
    <dataValidation allowBlank="1" showInputMessage="1" showErrorMessage="1" promptTitle="% Meta octubre" prompt="Corresponde al porcentaje de avance programado de conformidad con la meta resgistrada para el periodo" sqref="DR2:DR3" xr:uid="{28595882-6C2B-4435-BAE1-D46297BFDEF1}"/>
    <dataValidation allowBlank="1" showInputMessage="1" showErrorMessage="1" promptTitle="% Avance octubre" prompt="Corresponde al porcentaje de avance alcanzado con el reporte cuantitativo registrado " sqref="DS2:DS3" xr:uid="{20227F02-C9CA-4FF3-8188-6014D87EBF92}"/>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CA3B6339-113A-4524-A9C7-5AEC9919FE6A}"/>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581A27DF-956A-4C87-B4A3-096D0031A911}"/>
    <dataValidation allowBlank="1" showInputMessage="1" showErrorMessage="1" promptTitle="Avance cuantitativo noviembre" prompt="Registrar el valor de avance alcanzado al cierre del mes. _x000a_Debe ser registrado de manera acumulada de acuerdo con la periodicidad del indicador  " sqref="DW2:DW3" xr:uid="{FC4EA7F8-8563-4D6B-9B77-31629B2DE4A1}"/>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171300B4-9B35-4909-BB2E-16BEA3C69465}"/>
    <dataValidation allowBlank="1" showInputMessage="1" showErrorMessage="1" promptTitle="% Meta noviembre" prompt="Corresponde al porcentaje de avance programado de conformidad con la meta resgistrada para el periodo" sqref="DY2:DY3" xr:uid="{B95F5107-330D-47FA-A522-9EC97319F906}"/>
    <dataValidation allowBlank="1" showInputMessage="1" showErrorMessage="1" promptTitle="% Avance noviembre" prompt="Corresponde al porcentaje de avance alcanzado con el reporte cuantitativo registrado " sqref="DZ2:DZ3" xr:uid="{2A76D7BE-260A-4BB2-9253-575C74793CE2}"/>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754B8813-2713-4094-969D-F1E3D1363688}"/>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FAEA6872-2B5E-4A3D-BBDF-E45F0BCD6B16}"/>
    <dataValidation allowBlank="1" showInputMessage="1" showErrorMessage="1" promptTitle="Avance cuantitativo diciembre" prompt="Registrar el valor de avance alcanzado al cierre del mes. _x000a_Debe ser registrado de manera acumulada de acuerdo con la periodicidad del indicador  " sqref="ED2:ED3" xr:uid="{4ADFEDCD-2022-4C92-9B6A-1B255D205062}"/>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04B8E953-5B52-4282-A09F-F189182989E5}"/>
    <dataValidation allowBlank="1" showInputMessage="1" showErrorMessage="1" promptTitle="% Meta diciembre" prompt="Corresponde al porcentaje de avance programado de conformidad con la meta resgistrada para el periodo" sqref="EF2:EF3" xr:uid="{A470A7FF-AA00-4320-842D-A16F73EC2AF7}"/>
    <dataValidation allowBlank="1" showInputMessage="1" showErrorMessage="1" promptTitle="% Avance diciembre" prompt="Corresponde al porcentaje de avance alcanzado con el reporte cuantitativo registrado " sqref="EG2:EG3" xr:uid="{FAEF30DD-8BF6-4A51-A666-9B6061A7A11A}"/>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4E12CEDC-9EDB-482E-87FB-46D531E5C0B8}"/>
    <dataValidation allowBlank="1" showInputMessage="1" showErrorMessage="1" promptTitle="Pilar PND" prompt="Seleccione de la lista desplegable el pilar al cuál se asocia el indicador." sqref="J2:J3" xr:uid="{386BDD0C-857A-4D0F-860A-D2480FE53F80}"/>
    <dataValidation allowBlank="1" showErrorMessage="1" promptTitle="Mín 300 máx 4000" prompt="Recuerda que debes escribir mínimo 300 caractateres y máximo 4000" sqref="EI6:EI7 CH6 DG6:DG7 CS6:CT7 BY6:BY7 DU6:DV7 CA6 EM6:EM7 DN6:DO7 DC6 DQ6 DH6:DJ6 CV6 CL6:CL7 ED6:EE6 CE6:CF7 EK3:EL7 CZ6:DA7 CM6:CO6 EB6:EC7 DX6" xr:uid="{3E0495E1-6FD2-468E-BA4D-039AA9E07089}"/>
    <dataValidation type="list" allowBlank="1" showInputMessage="1" showErrorMessage="1" sqref="J6:L7" xr:uid="{119A6433-FC5D-446A-B6D3-398C6B27B742}">
      <formula1>INDIRECT(EM6)</formula1>
    </dataValidation>
    <dataValidation type="list" allowBlank="1" showInputMessage="1" showErrorMessage="1" sqref="D6:D7" xr:uid="{8074DEE3-71F1-4241-B473-1A941E53A064}">
      <formula1>INDIRECT(EL6)</formula1>
    </dataValidation>
    <dataValidation type="list" allowBlank="1" showInputMessage="1" showErrorMessage="1" sqref="BI6:BI7 BW6:BW7 EA6:EA7 CK6:CK7 EH6:EH7 BP6:BP7 CD6:CD7 CR6:CR7 CY6:CY7 DF6:DF7 DM6:DM7 DT6:DT7" xr:uid="{19AED254-93B0-4F82-9CC0-79A9EAC204FC}">
      <formula1>"SI,NO,Pendiente Validar"</formula1>
    </dataValidation>
    <dataValidation type="list" allowBlank="1" showInputMessage="1" showErrorMessage="1" sqref="C6:C7" xr:uid="{E045F6CD-100D-4F91-BB04-101BE1840ED0}">
      <formula1>INDIRECT(B6)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Indicadores</vt:lpstr>
      <vt:lpstr>Resumen Dimensiones</vt:lpstr>
      <vt:lpstr>Control Interno</vt:lpstr>
      <vt:lpstr>Direccionamiento Estratégico</vt:lpstr>
      <vt:lpstr>Gestión con valores para result</vt:lpstr>
      <vt:lpstr>Gestión del conocimiento</vt:lpstr>
      <vt:lpstr>Información y comunicación</vt:lpstr>
      <vt:lpstr>Talento Humano</vt:lpstr>
      <vt:lpstr>Todas las dimensiones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Zambrano Guerrero</dc:creator>
  <cp:lastModifiedBy>Alberto  Zambrano Guerrero</cp:lastModifiedBy>
  <dcterms:created xsi:type="dcterms:W3CDTF">2024-05-16T20:29:53Z</dcterms:created>
  <dcterms:modified xsi:type="dcterms:W3CDTF">2024-05-16T21:24:42Z</dcterms:modified>
</cp:coreProperties>
</file>