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.sharepoint.com/sites/PlaneacinSubPermanencia/Documentos compartidos/40 Convenio 277 de 2019 MEN-ICETEX/08 Contra Deriv del convenio/08 MEF REC 2023/"/>
    </mc:Choice>
  </mc:AlternateContent>
  <xr:revisionPtr revIDLastSave="474" documentId="8_{36A1650C-9701-4EA0-84A4-E0F9273917A9}" xr6:coauthVersionLast="47" xr6:coauthVersionMax="47" xr10:uidLastSave="{DD40BE48-0107-4E3B-9D96-4A112BE00F8F}"/>
  <workbookProtection workbookAlgorithmName="SHA-512" workbookHashValue="aLf4LUdhpEEV8thRGKgaHcQpTs0fXQp5Z2QthqArHGSCRaGMw6I/OVdldPOoj+khdr8+KGWEJfSlsujKTJ0H2Q==" workbookSaltValue="1IHL4qG100MhO3e8/uiyBA==" workbookSpinCount="100000" lockStructure="1"/>
  <bookViews>
    <workbookView xWindow="30" yWindow="390" windowWidth="23970" windowHeight="12900" xr2:uid="{25D36F6C-3CAC-4E5A-90BB-E25F7B233FE4}"/>
  </bookViews>
  <sheets>
    <sheet name="Presupuesto" sheetId="1" r:id="rId1"/>
  </sheets>
  <definedNames>
    <definedName name="_xlnm.Print_Area" localSheetId="0">Presupuesto!$A$2:$H$61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38" i="1"/>
  <c r="H40" i="1"/>
  <c r="H41" i="1"/>
  <c r="H42" i="1"/>
  <c r="H43" i="1"/>
  <c r="H39" i="1"/>
  <c r="H34" i="1"/>
  <c r="H33" i="1"/>
  <c r="H26" i="1"/>
  <c r="H27" i="1"/>
  <c r="H13" i="1"/>
  <c r="H25" i="1"/>
  <c r="H24" i="1"/>
  <c r="H23" i="1"/>
  <c r="H22" i="1"/>
  <c r="H45" i="1"/>
  <c r="H44" i="1"/>
  <c r="H28" i="1"/>
  <c r="H46" i="1" l="1"/>
  <c r="H17" i="1" l="1"/>
  <c r="H18" i="1"/>
  <c r="H16" i="1"/>
  <c r="H15" i="1"/>
  <c r="H14" i="1"/>
  <c r="H12" i="1"/>
  <c r="H19" i="1" l="1"/>
  <c r="H30" i="1" l="1"/>
  <c r="H47" i="1" s="1"/>
  <c r="H51" i="1" l="1"/>
  <c r="H52" i="1" s="1"/>
  <c r="H53" i="1" s="1"/>
</calcChain>
</file>

<file path=xl/sharedStrings.xml><?xml version="1.0" encoding="utf-8"?>
<sst xmlns="http://schemas.openxmlformats.org/spreadsheetml/2006/main" count="106" uniqueCount="102">
  <si>
    <t>ESTRUCTURA DE PRESUPUESTO. ANEXO No. 3</t>
  </si>
  <si>
    <r>
      <t xml:space="preserve">NOTA 1: </t>
    </r>
    <r>
      <rPr>
        <sz val="12"/>
        <color rgb="FFC00000"/>
        <rFont val="Cambria"/>
        <family val="1"/>
      </rPr>
      <t>diligenciar únicamente las casillas sombreadas en verde.</t>
    </r>
  </si>
  <si>
    <r>
      <t>NOTA 2:</t>
    </r>
    <r>
      <rPr>
        <sz val="12"/>
        <rFont val="Cambria"/>
        <family val="1"/>
      </rPr>
      <t> Los valores deben ser expresados en pesos colombianos.</t>
    </r>
  </si>
  <si>
    <r>
      <t>NOTA 3:</t>
    </r>
    <r>
      <rPr>
        <sz val="12"/>
        <rFont val="Cambria"/>
        <family val="1"/>
      </rPr>
      <t> Al formular la propuesta, la Institución de Educación Superior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</si>
  <si>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t>COSTOS DIRECTOS DE OPERACIÓN</t>
  </si>
  <si>
    <t>RUBRO</t>
  </si>
  <si>
    <t>VALOR INCLUIDO IVA</t>
  </si>
  <si>
    <t>TALENTO HUMANO</t>
  </si>
  <si>
    <t>OBSERVACIÓN</t>
  </si>
  <si>
    <t>CANTIDAD</t>
  </si>
  <si>
    <t>MESES VINCULACIÓN</t>
  </si>
  <si>
    <t>% DE DEDICACIÓN</t>
  </si>
  <si>
    <t>VALOR UNITARIO MES</t>
  </si>
  <si>
    <t xml:space="preserve">VALOR TOTAL </t>
  </si>
  <si>
    <t>TOTAL RUBRO 1</t>
  </si>
  <si>
    <t>DESCRIPCION</t>
  </si>
  <si>
    <t>VALOR TOTAL INCLUIDO IVA</t>
  </si>
  <si>
    <t>2.7</t>
  </si>
  <si>
    <t>TOTAL RUBRO 2</t>
  </si>
  <si>
    <t>TOTAL RUBRO 3</t>
  </si>
  <si>
    <t>TOTAL COSTOS DIRECTOS DE OPERACIÓN (RUBRO 1 + RUBRO2 + RUBRO3 )</t>
  </si>
  <si>
    <t>COSTOS INDIRECTOS DE OPERACIÓN</t>
  </si>
  <si>
    <t>ADMINISTRACIÓN</t>
  </si>
  <si>
    <t>PORCENTAJE TOTAL</t>
  </si>
  <si>
    <t>Gastos de Administración Incluye  (Financieros, Papelería, impresión de informes, sistematización, mensajería)</t>
  </si>
  <si>
    <t>TOTAL RUBRO 4</t>
  </si>
  <si>
    <t>TOTAL COSTOS DIRECTOS E INDIRECTOS DE LA OPERACIÓN</t>
  </si>
  <si>
    <t>Atentamente,</t>
  </si>
  <si>
    <t>Nombre del Rector (Representante legal):</t>
  </si>
  <si>
    <t>Documento de identificación:</t>
  </si>
  <si>
    <t>Teléfono de contacto:</t>
  </si>
  <si>
    <t>Correo electrónico:</t>
  </si>
  <si>
    <t>Nombre de la Institución de Educación Superior:</t>
  </si>
  <si>
    <t xml:space="preserve"> CONVOCATORIA PÚBLICA DIRIGIDA A INSTITUCIONES DE EDUCACIÓN SUPERIOR-IES QUE CUENTEN CON ACREDITACIÓN INSTITUCIONAL EN ALTA CALIDAD VIGENTE, PARA QUE POSTULEN PROPUESTAS PARA FORTALECIMIENTO DE SEDES EDUCATIVAS RURALES, A TRAVÉS DEL DESARROLLO DE PROCESOS DE FORMACIÓN DOCENTE, DOTACIÓN Y SEGUIMIENTO A LA IMPLEMENTACIÓN DE MODELOS EDUCATIVOS FLEXIBLES- MEF</t>
  </si>
  <si>
    <t>Líder proceso de formación y acompañamiento</t>
  </si>
  <si>
    <t>Profesional sistematización de la información</t>
  </si>
  <si>
    <t>Auxiliar administrativo y financiero</t>
  </si>
  <si>
    <t>Tutores formación virtual</t>
  </si>
  <si>
    <t>ITEM</t>
  </si>
  <si>
    <t>TIEMPO</t>
  </si>
  <si>
    <t>No VECES</t>
  </si>
  <si>
    <t xml:space="preserve">VALOR UNITARIO </t>
  </si>
  <si>
    <t>2.8</t>
  </si>
  <si>
    <t>2.9</t>
  </si>
  <si>
    <t>Gastos transporte a sedes que implementan MEF</t>
  </si>
  <si>
    <t>Gastos de viaticos para profesionales de MEF</t>
  </si>
  <si>
    <t>Costo de talleres Focalizados  de capacitacion</t>
  </si>
  <si>
    <t>Pecuniarios  formación virtual y presencial</t>
  </si>
  <si>
    <t>Cetificación de docentes que cumplen los procesos de formación en MEF</t>
  </si>
  <si>
    <t>Gastos transporte  Aereos para profesionales de campo</t>
  </si>
  <si>
    <t>Gastos de viaticos para profesionales de Campo</t>
  </si>
  <si>
    <t xml:space="preserve">Recurso con destinación específica para propiciar la participación a los talleres y debido a las zonas focalizadas, la convocatoria contempla apoyar logísticamente a los docentes participantes en los talleres, para tal fin se sufraga apoyo de desplazamiento terrestre, y gastos de viáticos para alimentación y hospedaje por la duración del taller a cada uno de los docentes participantes. 
Nota: este valor fue previamente definido por el Ministerio de Educación Nacional y no se puede modificar."		</t>
  </si>
  <si>
    <t>Gastos transporte   a talleres de docentes</t>
  </si>
  <si>
    <t>Gastos viaticos para  docentes participantes a talleres presenciales.</t>
  </si>
  <si>
    <t xml:space="preserve">logistoicica y entraga de material </t>
  </si>
  <si>
    <t>Modelo Educativo Flexible Escuela Nueva</t>
  </si>
  <si>
    <t>Modelo Educativo Flexible Post Primaria Rural</t>
  </si>
  <si>
    <t>Modelo Educativo Flexible Media Rural</t>
  </si>
  <si>
    <t>Modelo Educativo Flexible Aceleración del Aprendizaje</t>
  </si>
  <si>
    <t>Modelo Educativo Flexible Caminar en Secundaria</t>
  </si>
  <si>
    <t>Kit Tutor/Dotación</t>
  </si>
  <si>
    <t xml:space="preserve">Adquisición y entrega de medio digital (USB) </t>
  </si>
  <si>
    <t>DESCRIPCIÓN</t>
  </si>
  <si>
    <t>CANTIDAD
REQUERIDA</t>
  </si>
  <si>
    <t xml:space="preserve">VALOR UNITARIO O MENSUAL </t>
  </si>
  <si>
    <t>VALOR TOTAL</t>
  </si>
  <si>
    <r>
      <t xml:space="preserve">Técnico o profesional en programas afines a la administración y/o archivística. 
</t>
    </r>
    <r>
      <rPr>
        <sz val="9"/>
        <color rgb="FF000000"/>
        <rFont val="Arial"/>
        <family val="2"/>
      </rPr>
      <t>Experiencia: Acreditar 24 meses de experiencia relacionada con procesos administrativos y/o contables.</t>
    </r>
  </si>
  <si>
    <t>En el desarrollo del proceso de formación Docente-facilitadores para tal fin se les entregará un kit a cada uno de los  tutores el cual incluye los elementos básicos para el desarrollo de su función definidos en el anexo tecnico en cantidad y calidad.</t>
  </si>
  <si>
    <t>Como mínimo debe tener capacidad de almacenamiento de 64GB, Conectividad USB 3.2 Gen 1, Tipo de conector: USB-A, Material: Plástico
Con los materiales Precargados descritos en el anexo tecnico y el medio Off Line de capacitacion de MEF</t>
  </si>
  <si>
    <t xml:space="preserve">RUBRO 1.	Talento humano mínimo requerido  </t>
  </si>
  <si>
    <t>RUBRO 2. Costos de desplazamiento y de activades en territorio</t>
  </si>
  <si>
    <t>RUBRO 3. Dotación de materiales y de apoyo a modelos educativos flexibles (MEF)</t>
  </si>
  <si>
    <t xml:space="preserve">Gastos de transporte de cada uno de los profesionales a los talleres zonales focalizados para el desarrollo de la capacitacion presencial de los docentes se estiman 38 talles con capacidad de 25 personas para un total de 1000 docentes </t>
  </si>
  <si>
    <t>Cubre alimentación y hospedaje y transporte terreste por un 5 dias, para realizar los talleres zonales, se estima 38 talleres</t>
  </si>
  <si>
    <t>POSTPRIMARIA</t>
  </si>
  <si>
    <t>Costo del  KIT  de apoyo didactico complemento de las canastas educativas del MEF Posprimaria con su debido  embalaje y distribución a los territorios previamente focalizados- sedes educativas</t>
  </si>
  <si>
    <t>EMER</t>
  </si>
  <si>
    <t>Costo del  KIT  de apoyo didactico complemento de las canastas educativas del MEF Educación Media Rural con su debido  embalaje y distribución a los territorios previamente focalizados- sedes educativas</t>
  </si>
  <si>
    <t>ACELERACIÓN DEL APRENDIZAJE</t>
  </si>
  <si>
    <t>Costo del  KIT  de apoyo didactico complemento de las canastas educativas del MEF Aceleración del Aprendizaje con su debido  embalaje y distribución a los territorios previamente focalizados- sedes educativas</t>
  </si>
  <si>
    <t>CAMINAR EN SECUNDARIA</t>
  </si>
  <si>
    <t>Costo del  KIT  de apoyo didactico complemento de las canastas educativas del MEF Caminar en Secundaria con su debido  embalaje y distribución a los territorios previamente focalizados- sedes educativas</t>
  </si>
  <si>
    <t>ESCUELA NUEVA</t>
  </si>
  <si>
    <t>Costo del  KIT  de apoyo didactico complemento de las canastas educativas del MEF Escuela Nueva, con su debido  embalaje y distribución a los territorios previamente focalizados- sedes educativas</t>
  </si>
  <si>
    <t>Gastos de transporte  por sede ida y vuelta  para cada una de los verificadores de campo, con una permanencia de 2 dia de visitas  y dos sedes por semana, se estima atencion de 36 sedes por cada uno de los profesionales (total 940 sedes acompañdas)</t>
  </si>
  <si>
    <t>Cubre alimentación y hospedaje y transporte terreste por  5 dias, para la visitas y acompañamiento a docentes en cada una de las sedes focalizadas, se estima visita de 36 sedes por cada uno de los profesionales 2 por semana (total 940 sedes acompañdas)</t>
  </si>
  <si>
    <t xml:space="preserve"> Logistica del evento, alquiler salón con mobiliario (sonido y video Bean, y los requeridos para el evento) y estación de café.  Por un dia de alquiler para promedio 25 personas por taller  (los talleres tendra una duracion de 5 dias para cumplir con plan de capacitacion)</t>
  </si>
  <si>
    <t>Fecha de presentacion</t>
  </si>
  <si>
    <t xml:space="preserve">Recurso con destinación específica para logistica distribucion y entrega de los materiales  </t>
  </si>
  <si>
    <t>Costo canastas educativas correspondiente a los cinco modelos educativos flexibles detallados, de acuerdo a especificaciones técnicas para su impresión, embalaje y para entrega en los territorios previamente focalizados- sedes educativas las cuales se seleccionan de las solicitudes presentadas por las ETC, de estas solicitudes se obtiene que el 83% de las solicitudes presentadas, requieren apoyo en MEF Escuela Nueva</t>
  </si>
  <si>
    <t>Costo canastas educativas correspondiente a los cinco modelos educativos flexibles detallados, de acuerdo a especificaciones técnicas para su impresión, embalaje y para entrega en los territorios previamente focalizados- sedes educativas a dotar, las cuales se seleccionan de las solicitudes presentadas por las ETC, de estas solicitudes se obtiene que el 5% de las solicitudes presentadas, requieren apoyo en MEF Posprimaria.</t>
  </si>
  <si>
    <t>Costo canastas educativas correspondiente a los cinco modelos educativos flexibles detallados, de acuerdo a especificaciones técnicas para su impresión, embalaje y para entrega en los territorios previamente focalizados- sedes educativas a dotar las cuales se seleccionan de las solicitudes presentadas por las ETC, de estas solicitudes se obtiene que el 4% de las solicutdes presentadas, requieren apoyo en MEF Educacion Media Rural</t>
  </si>
  <si>
    <t>Costo canastas educativas correspondiente a los cinco modelos educativos flexibles detallados, de acuerdo a especificaciones técnicas para su impresión, embalaje y para entrega en los territorios previamente focalizados- sedes educativas a dotar las cuales se seleccionan de las solicitudes presentadas por las ETC, de estas solicitudes se obtiene que el 7% de las solicutdes presentadas, requieren apoyo en MEF Aceleración del Aprendizaje</t>
  </si>
  <si>
    <t>Costo canastas educativas correspondiente a los cinco modelos educativos flexibles detallados, de acuerdo a especificaciones técnicas para su impresión, embalaje y para entrega en los territorios previamente focalizados- sedes educativaslas cuales se seleccionan de las solicitudes presentadas por las ETC, de estas solicitudes se obtiene que el 1% de las solicutdes presentadas, requieren apoyo en MEF Caminar en Secundaria</t>
  </si>
  <si>
    <t>Título de pregrado en: En ciencias de la Educación
Mínimo 60 meses de experiencia profesional relacionada en:
•	Funciones de gerencia y/o evaluación de proyectos en educación MEF</t>
  </si>
  <si>
    <t xml:space="preserve">Título de pregrado en: Ciencias de la educación.
Mínimo 48 meses de experiencia profesional relacionada en:
•	Procesos de acompañamiento a Entidades Técnicas Certificadas en Educación, Establecimientos Educativos. 
•	Asesoría a equipos de formadores o docentes, asesorías en proyectos / estrategias de evaluación, visitas y trabajo de campo.  
•	Intervención en proyectos / estrategias educativas institucionales, procesos de evaluación, experiencia en formación de docentes y directivos docentes.  </t>
  </si>
  <si>
    <t xml:space="preserve">Título de pregrado en: Ciencias de la educación o en ciencias sociales o afines, ciencias humanas o afines.
Título de posgrado en modalidad de especialización en: Ciencias de la educación o Gerencia de proyectos educativos. 
Mínimo 24 meses de experiencia profesional relacionados en coordinación de proyectos educativos, docencia, educación virtual y conocimiento en los modelos educativos flexibles y permanencia.
</t>
  </si>
  <si>
    <t>Título de pregrado en: Ingeniería de sistemas, telemática y/o ingenierías afines.
Título de posgrado en modalidad de especialización, maestría o doctorado en: Ingeniería de sistemas y telemática o estadístico o afines.
Mínimo 15 meses de experiencia profesional relacionada en el manejo, consolidación y análisis de información, bases de datos de proyectos educativos o seguimiento a sistemas de información o a gestión de la seguridad de la información</t>
  </si>
  <si>
    <r>
      <t xml:space="preserve">Título de pregrado en: Ciencias de la educación, ciencias sociales, ciencias humanas. .
</t>
    </r>
    <r>
      <rPr>
        <sz val="9"/>
        <color rgb="FF000000"/>
        <rFont val="Arial"/>
        <family val="2"/>
      </rPr>
      <t>Experiencia: Mínimo 24 meses de experiencia profesional relacionada con proyectos educativos asociados a propuestas pedagógicas curriculares en la ruralidad y procesos de formación docente, formación virtual y acompañamiento en sitio.</t>
    </r>
  </si>
  <si>
    <t>Tutores formación presencial</t>
  </si>
  <si>
    <t>Profesionales de acompañamiento MEF</t>
  </si>
  <si>
    <t>Profesional pedagógico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</si>
</sst>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"/>
    <numFmt numFmtId="165" formatCode="_-&quot;$&quot;* #,##0_-;\-&quot;$&quot;* #,##0_-;_-&quot;$&quot;* &quot;-&quot;_-;_-@_-"/>
    <numFmt numFmtId="166" formatCode="[$$-240A]\ #,##0;[Red]\-[$$-240A]\ #,##0"/>
    <numFmt numFmtId="167" formatCode="[$$-240A]\ #,##0.00;[Red]\-[$$-240A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4"/>
      <color theme="1"/>
      <name val="Cambria"/>
      <family val="1"/>
    </font>
    <font>
      <b/>
      <sz val="12"/>
      <name val="Cambria"/>
      <family val="1"/>
    </font>
    <font>
      <b/>
      <sz val="12"/>
      <color rgb="FFC00000"/>
      <name val="Cambria"/>
      <family val="1"/>
    </font>
    <font>
      <sz val="12"/>
      <color rgb="FFC00000"/>
      <name val="Cambria"/>
      <family val="1"/>
    </font>
    <font>
      <sz val="12"/>
      <name val="Cambria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B4D59F"/>
        <bgColor indexed="64"/>
      </patternFill>
    </fill>
    <fill>
      <patternFill patternType="solid">
        <fgColor rgb="FFFFC000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167" fontId="12" fillId="7" borderId="1" xfId="2" applyNumberFormat="1" applyFont="1" applyFill="1" applyBorder="1" applyAlignment="1" applyProtection="1">
      <alignment vertical="center" wrapText="1"/>
      <protection locked="0"/>
    </xf>
    <xf numFmtId="167" fontId="12" fillId="0" borderId="3" xfId="2" applyNumberFormat="1" applyFont="1" applyFill="1" applyBorder="1" applyAlignment="1" applyProtection="1">
      <alignment vertical="center" wrapText="1"/>
    </xf>
    <xf numFmtId="167" fontId="12" fillId="0" borderId="1" xfId="2" applyNumberFormat="1" applyFont="1" applyFill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10" fontId="12" fillId="7" borderId="1" xfId="1" applyNumberFormat="1" applyFont="1" applyFill="1" applyBorder="1" applyAlignment="1" applyProtection="1">
      <alignment vertical="center" wrapText="1"/>
      <protection locked="0"/>
    </xf>
    <xf numFmtId="167" fontId="13" fillId="6" borderId="3" xfId="3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167" fontId="2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167" fontId="12" fillId="0" borderId="0" xfId="0" applyNumberFormat="1" applyFont="1"/>
    <xf numFmtId="0" fontId="14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7" fontId="14" fillId="5" borderId="1" xfId="0" applyNumberFormat="1" applyFont="1" applyFill="1" applyBorder="1" applyAlignment="1">
      <alignment horizontal="center" vertical="center" wrapText="1"/>
    </xf>
    <xf numFmtId="167" fontId="14" fillId="5" borderId="3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18" fillId="2" borderId="32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4" fillId="5" borderId="18" xfId="0" applyFont="1" applyFill="1" applyBorder="1" applyAlignment="1">
      <alignment vertical="center" wrapText="1"/>
    </xf>
    <xf numFmtId="0" fontId="14" fillId="5" borderId="19" xfId="0" applyFont="1" applyFill="1" applyBorder="1" applyAlignment="1">
      <alignment vertical="center" wrapText="1"/>
    </xf>
    <xf numFmtId="0" fontId="14" fillId="5" borderId="20" xfId="0" applyFont="1" applyFill="1" applyBorder="1" applyAlignment="1">
      <alignment vertical="center" wrapText="1"/>
    </xf>
    <xf numFmtId="167" fontId="15" fillId="5" borderId="1" xfId="0" applyNumberFormat="1" applyFont="1" applyFill="1" applyBorder="1" applyAlignment="1">
      <alignment horizontal="center" vertical="center" wrapText="1"/>
    </xf>
    <xf numFmtId="167" fontId="15" fillId="5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67" fontId="15" fillId="5" borderId="3" xfId="0" applyNumberFormat="1" applyFont="1" applyFill="1" applyBorder="1" applyAlignment="1">
      <alignment horizontal="right" vertical="center" wrapText="1"/>
    </xf>
    <xf numFmtId="0" fontId="16" fillId="0" borderId="22" xfId="0" applyFont="1" applyBorder="1" applyAlignment="1">
      <alignment vertical="center" wrapText="1"/>
    </xf>
    <xf numFmtId="167" fontId="12" fillId="0" borderId="24" xfId="0" applyNumberFormat="1" applyFont="1" applyBorder="1" applyAlignment="1">
      <alignment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167" fontId="13" fillId="4" borderId="3" xfId="0" applyNumberFormat="1" applyFont="1" applyFill="1" applyBorder="1" applyAlignment="1">
      <alignment vertical="center" wrapText="1"/>
    </xf>
    <xf numFmtId="167" fontId="12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167" fontId="3" fillId="0" borderId="0" xfId="0" applyNumberFormat="1" applyFont="1" applyAlignment="1">
      <alignment wrapText="1"/>
    </xf>
    <xf numFmtId="3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64" fontId="13" fillId="4" borderId="2" xfId="1" applyNumberFormat="1" applyFont="1" applyFill="1" applyBorder="1" applyAlignment="1" applyProtection="1">
      <alignment horizontal="center" vertical="center" wrapText="1"/>
    </xf>
    <xf numFmtId="164" fontId="13" fillId="4" borderId="1" xfId="1" applyNumberFormat="1" applyFont="1" applyFill="1" applyBorder="1" applyAlignment="1" applyProtection="1">
      <alignment horizontal="center" vertical="center" wrapText="1"/>
    </xf>
    <xf numFmtId="167" fontId="13" fillId="4" borderId="1" xfId="0" applyNumberFormat="1" applyFont="1" applyFill="1" applyBorder="1" applyAlignment="1">
      <alignment horizontal="center" vertical="center" wrapText="1"/>
    </xf>
    <xf numFmtId="167" fontId="13" fillId="4" borderId="3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2" fillId="0" borderId="18" xfId="2" applyNumberFormat="1" applyFont="1" applyFill="1" applyBorder="1" applyAlignment="1" applyProtection="1">
      <alignment horizontal="center" vertical="center" wrapText="1"/>
    </xf>
    <xf numFmtId="0" fontId="12" fillId="0" borderId="19" xfId="2" applyNumberFormat="1" applyFont="1" applyFill="1" applyBorder="1" applyAlignment="1" applyProtection="1">
      <alignment horizontal="center" vertical="center" wrapText="1"/>
    </xf>
    <xf numFmtId="0" fontId="12" fillId="0" borderId="20" xfId="2" applyNumberFormat="1" applyFont="1" applyFill="1" applyBorder="1" applyAlignment="1" applyProtection="1">
      <alignment horizontal="center" vertical="center" wrapText="1"/>
    </xf>
    <xf numFmtId="167" fontId="17" fillId="8" borderId="25" xfId="0" applyNumberFormat="1" applyFont="1" applyFill="1" applyBorder="1" applyAlignment="1">
      <alignment horizontal="center" vertical="center" wrapText="1"/>
    </xf>
    <xf numFmtId="167" fontId="17" fillId="8" borderId="23" xfId="0" applyNumberFormat="1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wrapText="1"/>
      <protection locked="0"/>
    </xf>
    <xf numFmtId="0" fontId="5" fillId="3" borderId="3" xfId="0" applyFont="1" applyFill="1" applyBorder="1" applyAlignment="1" applyProtection="1">
      <alignment horizontal="center" wrapText="1"/>
      <protection locked="0"/>
    </xf>
    <xf numFmtId="0" fontId="13" fillId="6" borderId="21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164" fontId="13" fillId="4" borderId="2" xfId="8" applyNumberFormat="1" applyFont="1" applyFill="1" applyBorder="1" applyAlignment="1" applyProtection="1">
      <alignment horizontal="center" vertical="center" wrapText="1"/>
    </xf>
    <xf numFmtId="164" fontId="13" fillId="4" borderId="1" xfId="8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5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3" borderId="18" xfId="0" applyFont="1" applyFill="1" applyBorder="1" applyAlignment="1" applyProtection="1">
      <alignment horizontal="center" wrapText="1"/>
      <protection locked="0"/>
    </xf>
    <xf numFmtId="0" fontId="5" fillId="3" borderId="19" xfId="0" applyFont="1" applyFill="1" applyBorder="1" applyAlignment="1" applyProtection="1">
      <alignment horizontal="center" wrapText="1"/>
      <protection locked="0"/>
    </xf>
    <xf numFmtId="0" fontId="5" fillId="3" borderId="33" xfId="0" applyFont="1" applyFill="1" applyBorder="1" applyAlignment="1" applyProtection="1">
      <alignment horizontal="center" wrapText="1"/>
      <protection locked="0"/>
    </xf>
  </cellXfs>
  <cellStyles count="9">
    <cellStyle name="Millares" xfId="3" builtinId="3"/>
    <cellStyle name="Moneda" xfId="1" builtinId="4"/>
    <cellStyle name="Moneda [0] 2" xfId="2" xr:uid="{FB329A13-AA69-44DB-9874-9FC241CE0E00}"/>
    <cellStyle name="Moneda 2" xfId="5" xr:uid="{86069FB8-1C88-43ED-B0FB-5BAD10AAAE96}"/>
    <cellStyle name="Moneda 3" xfId="4" xr:uid="{C3362336-0CB8-43CC-BC91-AAC3ADA05E5C}"/>
    <cellStyle name="Moneda 4" xfId="7" xr:uid="{F4C461AC-23C4-4402-8F16-3E9D8EF36E41}"/>
    <cellStyle name="Moneda 5" xfId="6" xr:uid="{C1AAA6BD-1639-42A3-A3B8-167195792F5D}"/>
    <cellStyle name="Moneda 6" xfId="8" xr:uid="{7646304D-20EA-422C-A4A3-2C204A31BC3F}"/>
    <cellStyle name="Normal" xfId="0" builtinId="0"/>
  </cellStyles>
  <dxfs count="0"/>
  <tableStyles count="0" defaultTableStyle="TableStyleMedium2" defaultPivotStyle="PivotStyleLight16"/>
  <colors>
    <mruColors>
      <color rgb="FFADDDE7"/>
      <color rgb="FF3BC6D5"/>
      <color rgb="FFB4E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21167</xdr:rowOff>
    </xdr:from>
    <xdr:to>
      <xdr:col>1</xdr:col>
      <xdr:colOff>1449917</xdr:colOff>
      <xdr:row>1</xdr:row>
      <xdr:rowOff>721982</xdr:rowOff>
    </xdr:to>
    <xdr:pic>
      <xdr:nvPicPr>
        <xdr:cNvPr id="2" name="Imagen 1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92F6BFEF-5B65-498D-9079-232036F50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6334"/>
          <a:ext cx="1354667" cy="700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2021416</xdr:colOff>
      <xdr:row>1</xdr:row>
      <xdr:rowOff>84667</xdr:rowOff>
    </xdr:from>
    <xdr:to>
      <xdr:col>2</xdr:col>
      <xdr:colOff>3345391</xdr:colOff>
      <xdr:row>1</xdr:row>
      <xdr:rowOff>551392</xdr:rowOff>
    </xdr:to>
    <xdr:pic>
      <xdr:nvPicPr>
        <xdr:cNvPr id="3" name="Imagen 15">
          <a:extLst>
            <a:ext uri="{FF2B5EF4-FFF2-40B4-BE49-F238E27FC236}">
              <a16:creationId xmlns:a16="http://schemas.microsoft.com/office/drawing/2014/main" id="{88FA4AFE-1BF6-460E-A791-21F85279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8833" y="359834"/>
          <a:ext cx="13239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53F1-C2FF-4DBA-922E-C3DA8201C876}">
  <sheetPr>
    <pageSetUpPr fitToPage="1"/>
  </sheetPr>
  <dimension ref="A1:J61"/>
  <sheetViews>
    <sheetView tabSelected="1" topLeftCell="A44" zoomScale="70" zoomScaleNormal="70" workbookViewId="0">
      <selection activeCell="C27" sqref="C27"/>
    </sheetView>
  </sheetViews>
  <sheetFormatPr baseColWidth="10" defaultColWidth="11.42578125" defaultRowHeight="15" x14ac:dyDescent="0.25"/>
  <cols>
    <col min="1" max="1" width="8.85546875" style="7" customWidth="1"/>
    <col min="2" max="2" width="40.7109375" style="8" bestFit="1" customWidth="1"/>
    <col min="3" max="3" width="69.28515625" style="8" customWidth="1"/>
    <col min="4" max="4" width="13.140625" style="8" customWidth="1"/>
    <col min="5" max="5" width="17" style="8" customWidth="1"/>
    <col min="6" max="6" width="15.140625" style="8" customWidth="1"/>
    <col min="7" max="7" width="21.85546875" style="9" customWidth="1"/>
    <col min="8" max="8" width="28.140625" style="9" customWidth="1"/>
    <col min="10" max="10" width="19.28515625" bestFit="1" customWidth="1"/>
    <col min="11" max="11" width="13.28515625" bestFit="1" customWidth="1"/>
  </cols>
  <sheetData>
    <row r="1" spans="1:9" ht="21.75" customHeight="1" thickBot="1" x14ac:dyDescent="0.3"/>
    <row r="2" spans="1:9" ht="58.5" customHeight="1" x14ac:dyDescent="0.25">
      <c r="A2" s="76"/>
      <c r="B2" s="77"/>
      <c r="C2" s="77"/>
      <c r="D2" s="74" t="s">
        <v>0</v>
      </c>
      <c r="E2" s="74"/>
      <c r="F2" s="74"/>
      <c r="G2" s="74"/>
      <c r="H2" s="75"/>
    </row>
    <row r="3" spans="1:9" ht="63.75" customHeight="1" thickBot="1" x14ac:dyDescent="0.3">
      <c r="A3" s="78" t="s">
        <v>33</v>
      </c>
      <c r="B3" s="79"/>
      <c r="C3" s="79"/>
      <c r="D3" s="79"/>
      <c r="E3" s="79"/>
      <c r="F3" s="79"/>
      <c r="G3" s="79"/>
      <c r="H3" s="80"/>
    </row>
    <row r="4" spans="1:9" ht="10.5" customHeight="1" thickBot="1" x14ac:dyDescent="0.3"/>
    <row r="5" spans="1:9" ht="15.75" x14ac:dyDescent="0.25">
      <c r="A5" s="81" t="s">
        <v>1</v>
      </c>
      <c r="B5" s="82"/>
      <c r="C5" s="82"/>
      <c r="D5" s="82"/>
      <c r="E5" s="82"/>
      <c r="F5" s="82"/>
      <c r="G5" s="82"/>
      <c r="H5" s="83"/>
    </row>
    <row r="6" spans="1:9" ht="15.75" x14ac:dyDescent="0.25">
      <c r="A6" s="66" t="s">
        <v>2</v>
      </c>
      <c r="B6" s="67"/>
      <c r="C6" s="67"/>
      <c r="D6" s="67"/>
      <c r="E6" s="67"/>
      <c r="F6" s="67"/>
      <c r="G6" s="67"/>
      <c r="H6" s="68"/>
    </row>
    <row r="7" spans="1:9" ht="50.25" customHeight="1" thickBot="1" x14ac:dyDescent="0.3">
      <c r="A7" s="69" t="s">
        <v>3</v>
      </c>
      <c r="B7" s="70"/>
      <c r="C7" s="70"/>
      <c r="D7" s="70"/>
      <c r="E7" s="70"/>
      <c r="F7" s="70"/>
      <c r="G7" s="70"/>
      <c r="H7" s="71"/>
    </row>
    <row r="8" spans="1:9" ht="16.5" thickBot="1" x14ac:dyDescent="0.3">
      <c r="A8" s="10"/>
      <c r="B8" s="11"/>
      <c r="C8" s="11"/>
      <c r="D8" s="11"/>
      <c r="E8" s="11"/>
      <c r="F8" s="11"/>
      <c r="G8" s="12"/>
      <c r="H8" s="12"/>
    </row>
    <row r="9" spans="1:9" ht="15" customHeight="1" x14ac:dyDescent="0.25">
      <c r="A9" s="84" t="s">
        <v>4</v>
      </c>
      <c r="B9" s="85"/>
      <c r="C9" s="85"/>
      <c r="D9" s="85"/>
      <c r="E9" s="85"/>
      <c r="F9" s="85"/>
      <c r="G9" s="85"/>
      <c r="H9" s="86"/>
    </row>
    <row r="10" spans="1:9" ht="15" customHeight="1" x14ac:dyDescent="0.25">
      <c r="A10" s="48" t="s">
        <v>69</v>
      </c>
      <c r="B10" s="49"/>
      <c r="C10" s="49"/>
      <c r="D10" s="49"/>
      <c r="E10" s="49"/>
      <c r="F10" s="49"/>
      <c r="G10" s="50"/>
      <c r="H10" s="51"/>
    </row>
    <row r="11" spans="1:9" ht="47.25" x14ac:dyDescent="0.25">
      <c r="A11" s="13">
        <v>1</v>
      </c>
      <c r="B11" s="14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5" t="s">
        <v>12</v>
      </c>
      <c r="H11" s="16" t="s">
        <v>13</v>
      </c>
    </row>
    <row r="12" spans="1:9" ht="53.45" customHeight="1" x14ac:dyDescent="0.25">
      <c r="A12" s="17">
        <v>1.1000000000000001</v>
      </c>
      <c r="B12" s="18" t="s">
        <v>34</v>
      </c>
      <c r="C12" s="19" t="s">
        <v>94</v>
      </c>
      <c r="D12" s="20">
        <v>1</v>
      </c>
      <c r="E12" s="20">
        <v>5</v>
      </c>
      <c r="F12" s="21">
        <v>1</v>
      </c>
      <c r="G12" s="1"/>
      <c r="H12" s="2">
        <f t="shared" ref="H12:H18" si="0">ROUND(D12*F12*G12*E12,2)</f>
        <v>0</v>
      </c>
      <c r="I12" s="22"/>
    </row>
    <row r="13" spans="1:9" ht="105.75" customHeight="1" x14ac:dyDescent="0.25">
      <c r="A13" s="17">
        <v>1.2</v>
      </c>
      <c r="B13" s="18" t="s">
        <v>101</v>
      </c>
      <c r="C13" s="23" t="s">
        <v>95</v>
      </c>
      <c r="D13" s="20">
        <v>1</v>
      </c>
      <c r="E13" s="20">
        <v>5</v>
      </c>
      <c r="F13" s="21">
        <v>1</v>
      </c>
      <c r="G13" s="1"/>
      <c r="H13" s="2">
        <f>ROUND(D13*F13*G13*E13,2)</f>
        <v>0</v>
      </c>
      <c r="I13" s="22"/>
    </row>
    <row r="14" spans="1:9" ht="80.25" customHeight="1" x14ac:dyDescent="0.25">
      <c r="A14" s="17">
        <v>1.3</v>
      </c>
      <c r="B14" s="18" t="s">
        <v>35</v>
      </c>
      <c r="C14" s="23" t="s">
        <v>97</v>
      </c>
      <c r="D14" s="20">
        <v>1</v>
      </c>
      <c r="E14" s="20">
        <v>5</v>
      </c>
      <c r="F14" s="21">
        <v>1</v>
      </c>
      <c r="G14" s="1"/>
      <c r="H14" s="2">
        <f t="shared" si="0"/>
        <v>0</v>
      </c>
      <c r="I14" s="22"/>
    </row>
    <row r="15" spans="1:9" ht="48" customHeight="1" x14ac:dyDescent="0.25">
      <c r="A15" s="17">
        <v>1.4</v>
      </c>
      <c r="B15" s="18" t="s">
        <v>36</v>
      </c>
      <c r="C15" s="23" t="s">
        <v>66</v>
      </c>
      <c r="D15" s="20">
        <v>1</v>
      </c>
      <c r="E15" s="20">
        <v>5</v>
      </c>
      <c r="F15" s="21">
        <v>1</v>
      </c>
      <c r="G15" s="1"/>
      <c r="H15" s="2">
        <f t="shared" si="0"/>
        <v>0</v>
      </c>
      <c r="I15" s="22"/>
    </row>
    <row r="16" spans="1:9" ht="100.5" customHeight="1" x14ac:dyDescent="0.25">
      <c r="A16" s="17">
        <v>1.5</v>
      </c>
      <c r="B16" s="18" t="s">
        <v>100</v>
      </c>
      <c r="C16" s="19" t="s">
        <v>96</v>
      </c>
      <c r="D16" s="20">
        <v>26</v>
      </c>
      <c r="E16" s="20">
        <v>5</v>
      </c>
      <c r="F16" s="21">
        <v>1</v>
      </c>
      <c r="G16" s="1"/>
      <c r="H16" s="2">
        <f t="shared" si="0"/>
        <v>0</v>
      </c>
      <c r="I16" s="22"/>
    </row>
    <row r="17" spans="1:9" ht="49.5" customHeight="1" x14ac:dyDescent="0.25">
      <c r="A17" s="17">
        <v>1.6</v>
      </c>
      <c r="B17" s="18" t="s">
        <v>37</v>
      </c>
      <c r="C17" s="19" t="s">
        <v>98</v>
      </c>
      <c r="D17" s="20">
        <v>9</v>
      </c>
      <c r="E17" s="20">
        <v>3</v>
      </c>
      <c r="F17" s="21">
        <v>1</v>
      </c>
      <c r="G17" s="1"/>
      <c r="H17" s="2">
        <f t="shared" si="0"/>
        <v>0</v>
      </c>
      <c r="I17" s="22"/>
    </row>
    <row r="18" spans="1:9" ht="56.25" customHeight="1" x14ac:dyDescent="0.25">
      <c r="A18" s="17">
        <v>1.7</v>
      </c>
      <c r="B18" s="18" t="s">
        <v>99</v>
      </c>
      <c r="C18" s="19" t="s">
        <v>98</v>
      </c>
      <c r="D18" s="20">
        <v>5</v>
      </c>
      <c r="E18" s="20">
        <v>3</v>
      </c>
      <c r="F18" s="21">
        <v>1</v>
      </c>
      <c r="G18" s="1"/>
      <c r="H18" s="2">
        <f t="shared" si="0"/>
        <v>0</v>
      </c>
      <c r="I18" s="22"/>
    </row>
    <row r="19" spans="1:9" ht="15" customHeight="1" x14ac:dyDescent="0.25">
      <c r="A19" s="72" t="s">
        <v>14</v>
      </c>
      <c r="B19" s="73"/>
      <c r="C19" s="73"/>
      <c r="D19" s="73"/>
      <c r="E19" s="73"/>
      <c r="F19" s="73"/>
      <c r="G19" s="73"/>
      <c r="H19" s="16">
        <f>SUM(H12:H18)</f>
        <v>0</v>
      </c>
    </row>
    <row r="20" spans="1:9" ht="15" customHeight="1" x14ac:dyDescent="0.25">
      <c r="A20" s="48" t="s">
        <v>70</v>
      </c>
      <c r="B20" s="49"/>
      <c r="C20" s="49"/>
      <c r="D20" s="49"/>
      <c r="E20" s="49"/>
      <c r="F20" s="49"/>
      <c r="G20" s="50"/>
      <c r="H20" s="51"/>
    </row>
    <row r="21" spans="1:9" ht="47.25" customHeight="1" x14ac:dyDescent="0.25">
      <c r="A21" s="24">
        <v>2</v>
      </c>
      <c r="B21" s="25" t="s">
        <v>38</v>
      </c>
      <c r="C21" s="26" t="s">
        <v>15</v>
      </c>
      <c r="D21" s="27" t="s">
        <v>9</v>
      </c>
      <c r="E21" s="28" t="s">
        <v>39</v>
      </c>
      <c r="F21" s="29" t="s">
        <v>40</v>
      </c>
      <c r="G21" s="30" t="s">
        <v>41</v>
      </c>
      <c r="H21" s="31" t="s">
        <v>16</v>
      </c>
    </row>
    <row r="22" spans="1:9" ht="82.5" customHeight="1" x14ac:dyDescent="0.25">
      <c r="A22" s="32">
        <v>2.1</v>
      </c>
      <c r="B22" s="33" t="s">
        <v>44</v>
      </c>
      <c r="C22" s="33" t="s">
        <v>84</v>
      </c>
      <c r="D22" s="34">
        <v>26</v>
      </c>
      <c r="E22" s="33">
        <v>1</v>
      </c>
      <c r="F22" s="33">
        <v>18</v>
      </c>
      <c r="G22" s="1"/>
      <c r="H22" s="3">
        <f t="shared" ref="H22:H25" si="1">+D22*E22*F22*G22</f>
        <v>0</v>
      </c>
    </row>
    <row r="23" spans="1:9" ht="81" customHeight="1" x14ac:dyDescent="0.25">
      <c r="A23" s="32">
        <v>2.2000000000000002</v>
      </c>
      <c r="B23" s="33" t="s">
        <v>45</v>
      </c>
      <c r="C23" s="33" t="s">
        <v>85</v>
      </c>
      <c r="D23" s="34">
        <v>26</v>
      </c>
      <c r="E23" s="33">
        <v>4.5</v>
      </c>
      <c r="F23" s="33">
        <v>18</v>
      </c>
      <c r="G23" s="1"/>
      <c r="H23" s="3">
        <f t="shared" si="1"/>
        <v>0</v>
      </c>
    </row>
    <row r="24" spans="1:9" ht="93" customHeight="1" x14ac:dyDescent="0.25">
      <c r="A24" s="32">
        <v>2.4</v>
      </c>
      <c r="B24" s="33" t="s">
        <v>49</v>
      </c>
      <c r="C24" s="33" t="s">
        <v>72</v>
      </c>
      <c r="D24" s="34">
        <v>38</v>
      </c>
      <c r="E24" s="33">
        <v>1</v>
      </c>
      <c r="F24" s="33">
        <v>1</v>
      </c>
      <c r="G24" s="1"/>
      <c r="H24" s="3">
        <f t="shared" si="1"/>
        <v>0</v>
      </c>
    </row>
    <row r="25" spans="1:9" ht="105.6" customHeight="1" x14ac:dyDescent="0.25">
      <c r="A25" s="32">
        <v>2.5</v>
      </c>
      <c r="B25" s="33" t="s">
        <v>50</v>
      </c>
      <c r="C25" s="33" t="s">
        <v>73</v>
      </c>
      <c r="D25" s="34">
        <v>38</v>
      </c>
      <c r="E25" s="33">
        <v>4.5</v>
      </c>
      <c r="F25" s="33">
        <v>1</v>
      </c>
      <c r="G25" s="1"/>
      <c r="H25" s="3">
        <f t="shared" si="1"/>
        <v>0</v>
      </c>
    </row>
    <row r="26" spans="1:9" ht="82.5" customHeight="1" x14ac:dyDescent="0.25">
      <c r="A26" s="32">
        <v>2.6</v>
      </c>
      <c r="B26" s="33" t="s">
        <v>46</v>
      </c>
      <c r="C26" s="33" t="s">
        <v>86</v>
      </c>
      <c r="D26" s="34">
        <v>1</v>
      </c>
      <c r="E26" s="33">
        <v>5</v>
      </c>
      <c r="F26" s="33">
        <v>38</v>
      </c>
      <c r="G26" s="1"/>
      <c r="H26" s="3">
        <f>+D26*E26*F26*G26</f>
        <v>0</v>
      </c>
    </row>
    <row r="27" spans="1:9" ht="75.599999999999994" customHeight="1" x14ac:dyDescent="0.25">
      <c r="A27" s="32" t="s">
        <v>17</v>
      </c>
      <c r="B27" s="33" t="s">
        <v>47</v>
      </c>
      <c r="C27" s="33" t="s">
        <v>48</v>
      </c>
      <c r="D27" s="57">
        <v>940</v>
      </c>
      <c r="E27" s="58"/>
      <c r="F27" s="59"/>
      <c r="G27" s="1"/>
      <c r="H27" s="3">
        <f>+D27*G27</f>
        <v>0</v>
      </c>
    </row>
    <row r="28" spans="1:9" ht="75.599999999999994" customHeight="1" x14ac:dyDescent="0.25">
      <c r="A28" s="35" t="s">
        <v>42</v>
      </c>
      <c r="B28" s="33" t="s">
        <v>52</v>
      </c>
      <c r="C28" s="46" t="s">
        <v>51</v>
      </c>
      <c r="D28" s="47"/>
      <c r="E28" s="47"/>
      <c r="F28" s="62"/>
      <c r="G28" s="60">
        <v>1402562466</v>
      </c>
      <c r="H28" s="60">
        <f>+G28</f>
        <v>1402562466</v>
      </c>
    </row>
    <row r="29" spans="1:9" ht="75.599999999999994" customHeight="1" x14ac:dyDescent="0.25">
      <c r="A29" s="35" t="s">
        <v>43</v>
      </c>
      <c r="B29" s="33" t="s">
        <v>53</v>
      </c>
      <c r="C29" s="63"/>
      <c r="D29" s="64"/>
      <c r="E29" s="64"/>
      <c r="F29" s="65"/>
      <c r="G29" s="61"/>
      <c r="H29" s="61"/>
    </row>
    <row r="30" spans="1:9" ht="15" customHeight="1" x14ac:dyDescent="0.25">
      <c r="A30" s="52" t="s">
        <v>18</v>
      </c>
      <c r="B30" s="53"/>
      <c r="C30" s="53"/>
      <c r="D30" s="53"/>
      <c r="E30" s="53"/>
      <c r="F30" s="53"/>
      <c r="G30" s="53"/>
      <c r="H30" s="36">
        <f>SUM(H22:H29)</f>
        <v>1402562466</v>
      </c>
    </row>
    <row r="31" spans="1:9" ht="15" customHeight="1" x14ac:dyDescent="0.25">
      <c r="A31" s="48" t="s">
        <v>71</v>
      </c>
      <c r="B31" s="49"/>
      <c r="C31" s="49"/>
      <c r="D31" s="49"/>
      <c r="E31" s="49"/>
      <c r="F31" s="49"/>
      <c r="G31" s="50"/>
      <c r="H31" s="51"/>
    </row>
    <row r="32" spans="1:9" ht="42" customHeight="1" x14ac:dyDescent="0.25">
      <c r="A32" s="24">
        <v>3</v>
      </c>
      <c r="B32" s="25" t="s">
        <v>38</v>
      </c>
      <c r="C32" s="54" t="s">
        <v>62</v>
      </c>
      <c r="D32" s="55"/>
      <c r="E32" s="56"/>
      <c r="F32" s="29" t="s">
        <v>63</v>
      </c>
      <c r="G32" s="29" t="s">
        <v>64</v>
      </c>
      <c r="H32" s="29" t="s">
        <v>65</v>
      </c>
    </row>
    <row r="33" spans="1:8" ht="63" customHeight="1" x14ac:dyDescent="0.25">
      <c r="A33" s="17">
        <v>3.1</v>
      </c>
      <c r="B33" s="33" t="s">
        <v>54</v>
      </c>
      <c r="C33" s="46" t="s">
        <v>88</v>
      </c>
      <c r="D33" s="47"/>
      <c r="E33" s="47"/>
      <c r="F33" s="37">
        <v>940</v>
      </c>
      <c r="G33" s="1"/>
      <c r="H33" s="38">
        <f>+F33*G33</f>
        <v>0</v>
      </c>
    </row>
    <row r="34" spans="1:8" ht="90" customHeight="1" x14ac:dyDescent="0.25">
      <c r="A34" s="17">
        <v>3.2</v>
      </c>
      <c r="B34" s="33" t="s">
        <v>55</v>
      </c>
      <c r="C34" s="46" t="s">
        <v>89</v>
      </c>
      <c r="D34" s="47"/>
      <c r="E34" s="47"/>
      <c r="F34" s="37">
        <v>5460</v>
      </c>
      <c r="G34" s="1"/>
      <c r="H34" s="38">
        <f>+F34*G34</f>
        <v>0</v>
      </c>
    </row>
    <row r="35" spans="1:8" ht="87.95" customHeight="1" x14ac:dyDescent="0.25">
      <c r="A35" s="17">
        <v>3.3</v>
      </c>
      <c r="B35" s="33" t="s">
        <v>56</v>
      </c>
      <c r="C35" s="46" t="s">
        <v>90</v>
      </c>
      <c r="D35" s="47"/>
      <c r="E35" s="47"/>
      <c r="F35" s="37">
        <v>329</v>
      </c>
      <c r="G35" s="1"/>
      <c r="H35" s="38">
        <f t="shared" ref="H35:H45" si="2">+F35*G35</f>
        <v>0</v>
      </c>
    </row>
    <row r="36" spans="1:8" ht="87.6" customHeight="1" x14ac:dyDescent="0.25">
      <c r="A36" s="17">
        <v>3.4</v>
      </c>
      <c r="B36" s="33" t="s">
        <v>57</v>
      </c>
      <c r="C36" s="46" t="s">
        <v>91</v>
      </c>
      <c r="D36" s="47"/>
      <c r="E36" s="47"/>
      <c r="F36" s="37">
        <v>266</v>
      </c>
      <c r="G36" s="1"/>
      <c r="H36" s="38">
        <f t="shared" si="2"/>
        <v>0</v>
      </c>
    </row>
    <row r="37" spans="1:8" ht="92.45" customHeight="1" x14ac:dyDescent="0.25">
      <c r="A37" s="17">
        <v>3.5</v>
      </c>
      <c r="B37" s="33" t="s">
        <v>58</v>
      </c>
      <c r="C37" s="46" t="s">
        <v>92</v>
      </c>
      <c r="D37" s="47"/>
      <c r="E37" s="47"/>
      <c r="F37" s="37">
        <v>462</v>
      </c>
      <c r="G37" s="1"/>
      <c r="H37" s="38">
        <f t="shared" si="2"/>
        <v>0</v>
      </c>
    </row>
    <row r="38" spans="1:8" ht="90.6" customHeight="1" x14ac:dyDescent="0.25">
      <c r="A38" s="17">
        <v>3.6</v>
      </c>
      <c r="B38" s="33" t="s">
        <v>59</v>
      </c>
      <c r="C38" s="46" t="s">
        <v>93</v>
      </c>
      <c r="D38" s="47"/>
      <c r="E38" s="47"/>
      <c r="F38" s="37">
        <v>63</v>
      </c>
      <c r="G38" s="1"/>
      <c r="H38" s="38">
        <f t="shared" si="2"/>
        <v>0</v>
      </c>
    </row>
    <row r="39" spans="1:8" ht="63" customHeight="1" x14ac:dyDescent="0.25">
      <c r="A39" s="17">
        <v>3.7</v>
      </c>
      <c r="B39" s="33" t="s">
        <v>82</v>
      </c>
      <c r="C39" s="46" t="s">
        <v>83</v>
      </c>
      <c r="D39" s="47"/>
      <c r="E39" s="47"/>
      <c r="F39" s="37">
        <v>780</v>
      </c>
      <c r="G39" s="1"/>
      <c r="H39" s="38">
        <f>+F39*G39</f>
        <v>0</v>
      </c>
    </row>
    <row r="40" spans="1:8" ht="63" customHeight="1" x14ac:dyDescent="0.25">
      <c r="A40" s="17">
        <v>3.8</v>
      </c>
      <c r="B40" s="33" t="s">
        <v>74</v>
      </c>
      <c r="C40" s="46" t="s">
        <v>75</v>
      </c>
      <c r="D40" s="47"/>
      <c r="E40" s="47"/>
      <c r="F40" s="37">
        <v>47</v>
      </c>
      <c r="G40" s="1"/>
      <c r="H40" s="38">
        <f t="shared" si="2"/>
        <v>0</v>
      </c>
    </row>
    <row r="41" spans="1:8" ht="63" customHeight="1" x14ac:dyDescent="0.25">
      <c r="A41" s="17">
        <v>3.9</v>
      </c>
      <c r="B41" s="33" t="s">
        <v>76</v>
      </c>
      <c r="C41" s="46" t="s">
        <v>77</v>
      </c>
      <c r="D41" s="47"/>
      <c r="E41" s="47"/>
      <c r="F41" s="37">
        <v>38</v>
      </c>
      <c r="G41" s="1"/>
      <c r="H41" s="38">
        <f t="shared" si="2"/>
        <v>0</v>
      </c>
    </row>
    <row r="42" spans="1:8" ht="63" customHeight="1" x14ac:dyDescent="0.25">
      <c r="A42" s="39">
        <v>3.1</v>
      </c>
      <c r="B42" s="33" t="s">
        <v>78</v>
      </c>
      <c r="C42" s="46" t="s">
        <v>79</v>
      </c>
      <c r="D42" s="47"/>
      <c r="E42" s="47"/>
      <c r="F42" s="37">
        <v>66</v>
      </c>
      <c r="G42" s="1"/>
      <c r="H42" s="38">
        <f t="shared" si="2"/>
        <v>0</v>
      </c>
    </row>
    <row r="43" spans="1:8" ht="63" customHeight="1" x14ac:dyDescent="0.25">
      <c r="A43" s="17">
        <v>3.11</v>
      </c>
      <c r="B43" s="33" t="s">
        <v>80</v>
      </c>
      <c r="C43" s="46" t="s">
        <v>81</v>
      </c>
      <c r="D43" s="47"/>
      <c r="E43" s="47"/>
      <c r="F43" s="37">
        <v>9</v>
      </c>
      <c r="G43" s="1"/>
      <c r="H43" s="38">
        <f t="shared" si="2"/>
        <v>0</v>
      </c>
    </row>
    <row r="44" spans="1:8" ht="63" customHeight="1" x14ac:dyDescent="0.25">
      <c r="A44" s="17">
        <v>3.12</v>
      </c>
      <c r="B44" s="33" t="s">
        <v>60</v>
      </c>
      <c r="C44" s="46" t="s">
        <v>67</v>
      </c>
      <c r="D44" s="47"/>
      <c r="E44" s="47"/>
      <c r="F44" s="37">
        <v>940</v>
      </c>
      <c r="G44" s="1"/>
      <c r="H44" s="38">
        <f>+F44*G44</f>
        <v>0</v>
      </c>
    </row>
    <row r="45" spans="1:8" ht="63" customHeight="1" x14ac:dyDescent="0.25">
      <c r="A45" s="17">
        <v>3.13</v>
      </c>
      <c r="B45" s="33" t="s">
        <v>61</v>
      </c>
      <c r="C45" s="46" t="s">
        <v>68</v>
      </c>
      <c r="D45" s="47"/>
      <c r="E45" s="47"/>
      <c r="F45" s="37">
        <v>940</v>
      </c>
      <c r="G45" s="1"/>
      <c r="H45" s="38">
        <f t="shared" si="2"/>
        <v>0</v>
      </c>
    </row>
    <row r="46" spans="1:8" ht="15" customHeight="1" x14ac:dyDescent="0.25">
      <c r="A46" s="52" t="s">
        <v>19</v>
      </c>
      <c r="B46" s="53"/>
      <c r="C46" s="53"/>
      <c r="D46" s="53"/>
      <c r="E46" s="53"/>
      <c r="F46" s="53"/>
      <c r="G46" s="53"/>
      <c r="H46" s="36">
        <f>SUM(H33:H45)</f>
        <v>0</v>
      </c>
    </row>
    <row r="47" spans="1:8" ht="15.75" customHeight="1" x14ac:dyDescent="0.25">
      <c r="A47" s="100" t="s">
        <v>20</v>
      </c>
      <c r="B47" s="101"/>
      <c r="C47" s="101"/>
      <c r="D47" s="101"/>
      <c r="E47" s="101"/>
      <c r="F47" s="101"/>
      <c r="G47" s="101"/>
      <c r="H47" s="40">
        <f>H19+H46+H30</f>
        <v>1402562466</v>
      </c>
    </row>
    <row r="48" spans="1:8" ht="15" customHeight="1" x14ac:dyDescent="0.25">
      <c r="A48" s="97" t="s">
        <v>21</v>
      </c>
      <c r="B48" s="98"/>
      <c r="C48" s="98"/>
      <c r="D48" s="98"/>
      <c r="E48" s="98"/>
      <c r="F48" s="98"/>
      <c r="G48" s="98"/>
      <c r="H48" s="99"/>
    </row>
    <row r="49" spans="1:10" ht="15" customHeight="1" x14ac:dyDescent="0.25">
      <c r="A49" s="48" t="s">
        <v>5</v>
      </c>
      <c r="B49" s="49"/>
      <c r="C49" s="49"/>
      <c r="D49" s="49"/>
      <c r="E49" s="49"/>
      <c r="F49" s="49"/>
      <c r="G49" s="50" t="s">
        <v>6</v>
      </c>
      <c r="H49" s="51"/>
    </row>
    <row r="50" spans="1:10" ht="31.5" x14ac:dyDescent="0.25">
      <c r="A50" s="24">
        <v>4</v>
      </c>
      <c r="B50" s="53" t="s">
        <v>22</v>
      </c>
      <c r="C50" s="53"/>
      <c r="D50" s="53"/>
      <c r="E50" s="53"/>
      <c r="F50" s="53"/>
      <c r="G50" s="30" t="s">
        <v>23</v>
      </c>
      <c r="H50" s="31" t="s">
        <v>13</v>
      </c>
    </row>
    <row r="51" spans="1:10" x14ac:dyDescent="0.25">
      <c r="A51" s="4">
        <v>4.0999999999999996</v>
      </c>
      <c r="B51" s="102" t="s">
        <v>24</v>
      </c>
      <c r="C51" s="102"/>
      <c r="D51" s="102"/>
      <c r="E51" s="102"/>
      <c r="F51" s="102"/>
      <c r="G51" s="5"/>
      <c r="H51" s="41">
        <f>ROUND(+H47*G51,2)</f>
        <v>0</v>
      </c>
    </row>
    <row r="52" spans="1:10" ht="15.75" customHeight="1" x14ac:dyDescent="0.25">
      <c r="A52" s="52" t="s">
        <v>25</v>
      </c>
      <c r="B52" s="53"/>
      <c r="C52" s="53"/>
      <c r="D52" s="53"/>
      <c r="E52" s="53"/>
      <c r="F52" s="53"/>
      <c r="G52" s="53"/>
      <c r="H52" s="36">
        <f>SUM(H51:H51)</f>
        <v>0</v>
      </c>
    </row>
    <row r="53" spans="1:10" ht="15" customHeight="1" x14ac:dyDescent="0.25">
      <c r="A53" s="94" t="s">
        <v>26</v>
      </c>
      <c r="B53" s="95"/>
      <c r="C53" s="95"/>
      <c r="D53" s="95"/>
      <c r="E53" s="95"/>
      <c r="F53" s="95"/>
      <c r="G53" s="96"/>
      <c r="H53" s="6">
        <f>ROUND(+H47+H52,2)</f>
        <v>1402562466</v>
      </c>
    </row>
    <row r="54" spans="1:10" x14ac:dyDescent="0.25">
      <c r="A54" s="42"/>
      <c r="B54" s="43"/>
      <c r="C54" s="43"/>
      <c r="D54" s="43"/>
      <c r="E54" s="43"/>
      <c r="F54" s="43"/>
      <c r="G54" s="44"/>
      <c r="H54" s="44"/>
    </row>
    <row r="55" spans="1:10" ht="15.75" x14ac:dyDescent="0.25">
      <c r="A55" s="87" t="s">
        <v>27</v>
      </c>
      <c r="B55" s="88"/>
      <c r="C55" s="88"/>
      <c r="D55" s="88"/>
      <c r="E55" s="88"/>
      <c r="F55" s="88"/>
      <c r="G55" s="88"/>
      <c r="H55" s="89"/>
      <c r="J55" s="45"/>
    </row>
    <row r="56" spans="1:10" ht="15.75" x14ac:dyDescent="0.25">
      <c r="A56" s="90" t="s">
        <v>28</v>
      </c>
      <c r="B56" s="91"/>
      <c r="C56" s="92"/>
      <c r="D56" s="92"/>
      <c r="E56" s="92"/>
      <c r="F56" s="92"/>
      <c r="G56" s="92"/>
      <c r="H56" s="93"/>
    </row>
    <row r="57" spans="1:10" ht="15.6" customHeight="1" x14ac:dyDescent="0.25">
      <c r="A57" s="107" t="s">
        <v>87</v>
      </c>
      <c r="B57" s="108"/>
      <c r="C57" s="109"/>
      <c r="D57" s="110"/>
      <c r="E57" s="110"/>
      <c r="F57" s="110"/>
      <c r="G57" s="110"/>
      <c r="H57" s="111"/>
    </row>
    <row r="58" spans="1:10" ht="15.75" x14ac:dyDescent="0.25">
      <c r="A58" s="90" t="s">
        <v>29</v>
      </c>
      <c r="B58" s="91"/>
      <c r="C58" s="92"/>
      <c r="D58" s="92"/>
      <c r="E58" s="92"/>
      <c r="F58" s="92"/>
      <c r="G58" s="92"/>
      <c r="H58" s="93"/>
    </row>
    <row r="59" spans="1:10" ht="15.75" x14ac:dyDescent="0.25">
      <c r="A59" s="90" t="s">
        <v>30</v>
      </c>
      <c r="B59" s="91"/>
      <c r="C59" s="92"/>
      <c r="D59" s="92"/>
      <c r="E59" s="92"/>
      <c r="F59" s="92"/>
      <c r="G59" s="92"/>
      <c r="H59" s="93"/>
    </row>
    <row r="60" spans="1:10" ht="15.75" x14ac:dyDescent="0.25">
      <c r="A60" s="90" t="s">
        <v>31</v>
      </c>
      <c r="B60" s="91"/>
      <c r="C60" s="92"/>
      <c r="D60" s="92"/>
      <c r="E60" s="92"/>
      <c r="F60" s="92"/>
      <c r="G60" s="92"/>
      <c r="H60" s="93"/>
    </row>
    <row r="61" spans="1:10" ht="32.25" customHeight="1" thickBot="1" x14ac:dyDescent="0.3">
      <c r="A61" s="103" t="s">
        <v>32</v>
      </c>
      <c r="B61" s="104"/>
      <c r="C61" s="105"/>
      <c r="D61" s="105"/>
      <c r="E61" s="105"/>
      <c r="F61" s="105"/>
      <c r="G61" s="105"/>
      <c r="H61" s="106"/>
    </row>
  </sheetData>
  <sheetProtection algorithmName="SHA-512" hashValue="lgi2y9Bqf4Whw7SuJTdBVCIn3RMooEfK2gf3h+qzQss4/nF59AzGUtTjVse2+REAJ/KdpUs5akm7HRKGatQH6Q==" saltValue="/AjPINnbmvFHug4I6kjtxg==" spinCount="100000" sheet="1" objects="1" scenarios="1"/>
  <protectedRanges>
    <protectedRange sqref="G16:G18 G12:G15" name="Rango1"/>
    <protectedRange sqref="G51" name="Rango3"/>
    <protectedRange sqref="A55:H61" name="Rango4"/>
  </protectedRanges>
  <mergeCells count="55">
    <mergeCell ref="C36:E36"/>
    <mergeCell ref="C37:E37"/>
    <mergeCell ref="C38:E38"/>
    <mergeCell ref="C44:E44"/>
    <mergeCell ref="C45:E45"/>
    <mergeCell ref="C40:E40"/>
    <mergeCell ref="C41:E41"/>
    <mergeCell ref="C42:E42"/>
    <mergeCell ref="C43:E43"/>
    <mergeCell ref="C39:E39"/>
    <mergeCell ref="A58:B58"/>
    <mergeCell ref="C58:H58"/>
    <mergeCell ref="A52:G52"/>
    <mergeCell ref="B51:F51"/>
    <mergeCell ref="A61:B61"/>
    <mergeCell ref="C61:H61"/>
    <mergeCell ref="A59:B59"/>
    <mergeCell ref="C59:H59"/>
    <mergeCell ref="A60:B60"/>
    <mergeCell ref="C60:H60"/>
    <mergeCell ref="A57:B57"/>
    <mergeCell ref="C57:H57"/>
    <mergeCell ref="A46:G46"/>
    <mergeCell ref="A48:H48"/>
    <mergeCell ref="A49:F49"/>
    <mergeCell ref="G49:H49"/>
    <mergeCell ref="A47:G47"/>
    <mergeCell ref="B50:F50"/>
    <mergeCell ref="A55:H55"/>
    <mergeCell ref="A56:B56"/>
    <mergeCell ref="C56:H56"/>
    <mergeCell ref="A53:G53"/>
    <mergeCell ref="D2:H2"/>
    <mergeCell ref="A2:C2"/>
    <mergeCell ref="A3:H3"/>
    <mergeCell ref="A5:H5"/>
    <mergeCell ref="A9:H9"/>
    <mergeCell ref="G10:H10"/>
    <mergeCell ref="A6:H6"/>
    <mergeCell ref="A7:H7"/>
    <mergeCell ref="A19:G19"/>
    <mergeCell ref="A10:F10"/>
    <mergeCell ref="C34:E34"/>
    <mergeCell ref="C35:E35"/>
    <mergeCell ref="A20:F20"/>
    <mergeCell ref="G20:H20"/>
    <mergeCell ref="A30:G30"/>
    <mergeCell ref="C32:E32"/>
    <mergeCell ref="C33:E33"/>
    <mergeCell ref="D27:F27"/>
    <mergeCell ref="G28:G29"/>
    <mergeCell ref="H28:H29"/>
    <mergeCell ref="C28:F29"/>
    <mergeCell ref="A31:F31"/>
    <mergeCell ref="G31:H31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5FDE3FD1CDA4FBE0D5A2E7A7EB5E9" ma:contentTypeVersion="21" ma:contentTypeDescription="Crear nuevo documento." ma:contentTypeScope="" ma:versionID="7026dcfdc97a2dca69f34fea75ef7651">
  <xsd:schema xmlns:xsd="http://www.w3.org/2001/XMLSchema" xmlns:xs="http://www.w3.org/2001/XMLSchema" xmlns:p="http://schemas.microsoft.com/office/2006/metadata/properties" xmlns:ns2="a3fbda17-2513-4755-8cda-8a8184eafa63" xmlns:ns3="6fa18099-9c1f-4650-a0fa-ac750f848284" targetNamespace="http://schemas.microsoft.com/office/2006/metadata/properties" ma:root="true" ma:fieldsID="5ee51b2d32c36c0a0376a7c89e97a287" ns2:_="" ns3:_="">
    <xsd:import namespace="a3fbda17-2513-4755-8cda-8a8184eafa63"/>
    <xsd:import namespace="6fa18099-9c1f-4650-a0fa-ac750f848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UMERO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bda17-2513-4755-8cda-8a8184eaf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NUMERO" ma:index="19" nillable="true" ma:displayName="NUMERO" ma:format="Dropdown" ma:internalName="NUMERO" ma:percentage="FALSE">
      <xsd:simpleType>
        <xsd:restriction base="dms:Number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18099-9c1f-4650-a0fa-ac750f8482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82dd316-e567-4a7c-a0b6-fa00a108ff8b}" ma:internalName="TaxCatchAll" ma:showField="CatchAllData" ma:web="6fa18099-9c1f-4650-a0fa-ac750f8482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a3fbda17-2513-4755-8cda-8a8184eafa63" xsi:nil="true"/>
    <lcf76f155ced4ddcb4097134ff3c332f xmlns="a3fbda17-2513-4755-8cda-8a8184eafa63">
      <Terms xmlns="http://schemas.microsoft.com/office/infopath/2007/PartnerControls"/>
    </lcf76f155ced4ddcb4097134ff3c332f>
    <TaxCatchAll xmlns="6fa18099-9c1f-4650-a0fa-ac750f8482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536270-9F06-4AB0-8E7D-18A27AF03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bda17-2513-4755-8cda-8a8184eafa63"/>
    <ds:schemaRef ds:uri="6fa18099-9c1f-4650-a0fa-ac750f848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57C36B-4E8D-4C0C-8BE9-33E8A3B29AE8}">
  <ds:schemaRefs>
    <ds:schemaRef ds:uri="http://www.w3.org/XML/1998/namespace"/>
    <ds:schemaRef ds:uri="6fa18099-9c1f-4650-a0fa-ac750f848284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3fbda17-2513-4755-8cda-8a8184eafa6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5CA648-1D49-49F1-B4D3-9E05EB5E1D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Rocio Barbosa</dc:creator>
  <cp:keywords/>
  <dc:description/>
  <cp:lastModifiedBy>Henry Alexander Venegas Barbosa</cp:lastModifiedBy>
  <cp:revision/>
  <dcterms:created xsi:type="dcterms:W3CDTF">2023-02-09T13:59:05Z</dcterms:created>
  <dcterms:modified xsi:type="dcterms:W3CDTF">2023-11-20T15:59:44Z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0x010100CA65FDE3FD1CDA4FBE0D5A2E7A7EB5E9</vt:lpwstr>
  </property>
  <property fmtid="{D5CDD505-2E9C-101B-9397-08002B2CF9AE}" pid="3" name="MediaServiceImageTags">
    <vt:lpwstr/>
  </property>
</Properties>
</file>