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mineducaciongovco.sharepoint.com/sites/PlaneacinSubPermanencia/Documentos compartidos/40 Convenio 277 de 2019 MEN-ICETEX/08 Contra Deriv del convenio/05 MEF REC 2022/Documentos V3/"/>
    </mc:Choice>
  </mc:AlternateContent>
  <xr:revisionPtr revIDLastSave="264" documentId="8_{36A1650C-9701-4EA0-84A4-E0F9273917A9}" xr6:coauthVersionLast="47" xr6:coauthVersionMax="47" xr10:uidLastSave="{0CA07EC2-351F-4082-89F0-38E226B56674}"/>
  <workbookProtection workbookAlgorithmName="SHA-512" workbookHashValue="aLf4LUdhpEEV8thRGKgaHcQpTs0fXQp5Z2QthqArHGSCRaGMw6I/OVdldPOoj+khdr8+KGWEJfSlsujKTJ0H2Q==" workbookSaltValue="1IHL4qG100MhO3e8/uiyBA==" workbookSpinCount="100000" lockStructure="1"/>
  <bookViews>
    <workbookView minimized="1" xWindow="370" yWindow="360" windowWidth="19170" windowHeight="10060" xr2:uid="{25D36F6C-3CAC-4E5A-90BB-E25F7B233FE4}"/>
  </bookViews>
  <sheets>
    <sheet name="Presupuesto" sheetId="1" r:id="rId1"/>
  </sheets>
  <definedNames>
    <definedName name="_xlnm.Print_Area" localSheetId="0">Presupuesto!$A$2:$H$55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6" i="1" l="1"/>
  <c r="H26" i="1"/>
  <c r="H25" i="1"/>
  <c r="H24" i="1"/>
  <c r="H23" i="1"/>
  <c r="H22" i="1"/>
  <c r="H21" i="1"/>
  <c r="H40" i="1"/>
  <c r="H39" i="1"/>
  <c r="H38" i="1"/>
  <c r="H34" i="1"/>
  <c r="H35" i="1"/>
  <c r="H37" i="1"/>
  <c r="H33" i="1"/>
  <c r="H28" i="1"/>
  <c r="H27" i="1"/>
  <c r="H41" i="1" l="1"/>
  <c r="H16" i="1" l="1"/>
  <c r="H17" i="1"/>
  <c r="H15" i="1"/>
  <c r="H14" i="1"/>
  <c r="H13" i="1"/>
  <c r="H12" i="1"/>
  <c r="H18" i="1" l="1"/>
  <c r="H30" i="1" l="1"/>
  <c r="H42" i="1" s="1"/>
  <c r="H46" i="1" l="1"/>
  <c r="H47" i="1" s="1"/>
  <c r="H48" i="1" s="1"/>
</calcChain>
</file>

<file path=xl/sharedStrings.xml><?xml version="1.0" encoding="utf-8"?>
<sst xmlns="http://schemas.openxmlformats.org/spreadsheetml/2006/main" count="95" uniqueCount="90">
  <si>
    <t>ESTRUCTURA DE PRESUPUESTO. ANEXO No. 3</t>
  </si>
  <si>
    <r>
      <t xml:space="preserve">NOTA 1: </t>
    </r>
    <r>
      <rPr>
        <sz val="12"/>
        <color rgb="FFC00000"/>
        <rFont val="Cambria"/>
        <family val="1"/>
      </rPr>
      <t>diligenciar únicamente las casillas sombreadas en verde.</t>
    </r>
  </si>
  <si>
    <r>
      <t>NOTA 2:</t>
    </r>
    <r>
      <rPr>
        <sz val="12"/>
        <rFont val="Cambria"/>
        <family val="1"/>
      </rPr>
      <t> Los valores deben ser expresados en pesos colombianos.</t>
    </r>
  </si>
  <si>
    <r>
      <t>NOTA 3:</t>
    </r>
    <r>
      <rPr>
        <sz val="12"/>
        <rFont val="Cambria"/>
        <family val="1"/>
      </rPr>
      <t> Al formular la propuesta, la Institución de Educación Superior manifiesta que esta incluye todos los impuestos, tasas y contribuciones establecidos por las diferentes autoridades nacionales, departamentales o municipales y dentro de estos mismos niveles territoriales, los impuestos, tasas y contribuciones establecidos por las diferentes autoridades ambientales, que afecten el contrato y las actividades que de él se deriven.</t>
    </r>
  </si>
  <si>
    <t>COSTOS DIRECTOS DE OPERACIÓN</t>
  </si>
  <si>
    <t>RUBRO</t>
  </si>
  <si>
    <t>VALOR INCLUIDO IVA</t>
  </si>
  <si>
    <t>TALENTO HUMANO</t>
  </si>
  <si>
    <t>OBSERVACIÓN</t>
  </si>
  <si>
    <t>CANTIDAD</t>
  </si>
  <si>
    <t>MESES VINCULACIÓN</t>
  </si>
  <si>
    <t>% DE DEDICACIÓN</t>
  </si>
  <si>
    <t>VALOR UNITARIO MES</t>
  </si>
  <si>
    <t xml:space="preserve">VALOR TOTAL </t>
  </si>
  <si>
    <t>TOTAL RUBRO 1</t>
  </si>
  <si>
    <t>DESCRIPCION</t>
  </si>
  <si>
    <t>VALOR TOTAL INCLUIDO IVA</t>
  </si>
  <si>
    <t>2.7</t>
  </si>
  <si>
    <t>TOTAL RUBRO 2</t>
  </si>
  <si>
    <t>TOTAL RUBRO 3</t>
  </si>
  <si>
    <t>TOTAL COSTOS DIRECTOS DE OPERACIÓN (RUBRO 1 + RUBRO2 + RUBRO3 )</t>
  </si>
  <si>
    <t>COSTOS INDIRECTOS DE OPERACIÓN</t>
  </si>
  <si>
    <t>ADMINISTRACIÓN</t>
  </si>
  <si>
    <t>PORCENTAJE TOTAL</t>
  </si>
  <si>
    <t>Gastos de Administración Incluye  (Financieros, Papelería, impresión de informes, sistematización, mensajería)</t>
  </si>
  <si>
    <t>TOTAL RUBRO 4</t>
  </si>
  <si>
    <t>TOTAL COSTOS DIRECTOS E INDIRECTOS DE LA OPERACIÓN</t>
  </si>
  <si>
    <t>Atentamente,</t>
  </si>
  <si>
    <t>Nombre del Rector (Representante legal):</t>
  </si>
  <si>
    <t>Documento de identificación:</t>
  </si>
  <si>
    <t>Teléfono de contacto:</t>
  </si>
  <si>
    <t>Correo electrónico:</t>
  </si>
  <si>
    <t>Nombre de la Institución de Educación Superior:</t>
  </si>
  <si>
    <t xml:space="preserve"> CONVOCATORIA PÚBLICA DIRIGIDA A INSTITUCIONES DE EDUCACIÓN SUPERIOR-IES QUE CUENTEN CON ACREDITACIÓN INSTITUCIONAL EN ALTA CALIDAD VIGENTE, PARA QUE POSTULEN PROPUESTAS PARA FORTALECIMIENTO DE SEDES EDUCATIVAS RURALES, A TRAVÉS DEL DESARROLLO DE PROCESOS DE FORMACIÓN DOCENTE, DOTACIÓN Y SEGUIMIENTO A LA IMPLEMENTACIÓN DE MODELOS EDUCATIVOS FLEXIBLES- MEF</t>
  </si>
  <si>
    <t>Líder proceso de formación y acompañamiento</t>
  </si>
  <si>
    <t>Profesional sistematización de la información</t>
  </si>
  <si>
    <t>Auxiliar administrativo y financiero</t>
  </si>
  <si>
    <t>Profesional Modelos Educativos Flexibles</t>
  </si>
  <si>
    <t>Tutores formación virtual</t>
  </si>
  <si>
    <t>Tutores / Profesionales de campo</t>
  </si>
  <si>
    <t>ITEM</t>
  </si>
  <si>
    <t>TIEMPO</t>
  </si>
  <si>
    <t>No VECES</t>
  </si>
  <si>
    <t xml:space="preserve">VALOR UNITARIO </t>
  </si>
  <si>
    <t>2.8</t>
  </si>
  <si>
    <t>2.9</t>
  </si>
  <si>
    <t>Gastos transporte a sedes que implementan MEF</t>
  </si>
  <si>
    <t>Gastos de viaticos para profesionales de MEF</t>
  </si>
  <si>
    <t xml:space="preserve">Evento de intercambio de experiencias </t>
  </si>
  <si>
    <t>Encuentro regional para realizarse en Bogotá en Hotel cerca al Aeropuerto con el fin de garantizar eficiencias en tiempos y costos de los participantes, el cual se gestionara de acuerdo al cronograma con las actividades de cierre del proyecto, el cual debe garantizar los siguientes requerimientos mínimos del descritos en el anexo tecnico</t>
  </si>
  <si>
    <t>Costo de talleres Focalizados  de capacitacion</t>
  </si>
  <si>
    <t>Pecuniarios  formación virtual y presencial</t>
  </si>
  <si>
    <t>Cetificación de docentes que cumplen los procesos de formación en MEF</t>
  </si>
  <si>
    <t>Gastos transporte  Aereos para profesionales de campo</t>
  </si>
  <si>
    <t>Gastos de viaticos para profesionales de Campo</t>
  </si>
  <si>
    <t xml:space="preserve">Gastos de transporte de cada uno de los profesionales a los talleres zonales focalizados para el desarrollo de la capacitacion presencial de los docentes se estiman 20 talles con capacidad de 25 personas para un total de 500 docentes </t>
  </si>
  <si>
    <t>Cubre alimentación y hospedaje y transporte terreste por un 4 dias, para realizar los talleres zonales, se estima 20 talleres</t>
  </si>
  <si>
    <t xml:space="preserve"> Logistica del evento, alquiler salón con inmobiliario (sonido) y estación de café.  Por un dia de alquiler para promedio 25 personas por taller  (los talleres tendra una duracion de 4 dias para cumplir con plan de capacitacion)</t>
  </si>
  <si>
    <t xml:space="preserve">Recurso con destinación específica para propiciar la participación a los talleres y debido a las zonas focalizadas, la convocatoria contempla apoyar logísticamente a los docentes participantes en los talleres, para tal fin se sufraga apoyo de desplazamiento terrestre, y gastos de viáticos para alimentación y hospedaje por la duración del taller a cada uno de los docentes participantes. 
Nota: este valor fue previamente definido por el Ministerio de Educación Nacional y no se puede modificar."		</t>
  </si>
  <si>
    <t>Gastos transporte   a talleres de docentes</t>
  </si>
  <si>
    <t>Gastos viaticos para  docentes participantes a talleres presenciales.</t>
  </si>
  <si>
    <t xml:space="preserve">logistoicica y entraga de material </t>
  </si>
  <si>
    <t>Modelo Educativo Flexible Escuela Nueva</t>
  </si>
  <si>
    <t>Modelo Educativo Flexible Post Primaria Rural</t>
  </si>
  <si>
    <t>Modelo Educativo Flexible Media Rural</t>
  </si>
  <si>
    <t>Modelo Educativo Flexible Aceleración del Aprendizaje</t>
  </si>
  <si>
    <t>Modelo Educativo Flexible Caminar en Secundaria</t>
  </si>
  <si>
    <t>Kit Tutor/Dotación</t>
  </si>
  <si>
    <t xml:space="preserve">Adquisición y entrega de medio digital (USB) </t>
  </si>
  <si>
    <t>DESCRIPCIÓN</t>
  </si>
  <si>
    <t>CANTIDAD
REQUERIDA</t>
  </si>
  <si>
    <t xml:space="preserve">VALOR UNITARIO O MENSUAL </t>
  </si>
  <si>
    <t>VALOR TOTAL</t>
  </si>
  <si>
    <t>Título profesional: en cualquier área de conocimiento.
 Especialización: en gerencia de proyectos y/o administración y/o evaluación de proyectos y/o revisoría fiscal y/o auditoria y/o gerencia tributaria y/o finanzas y/o gerencia pública.
 Experiencia: Cuatro (4) años de experiencia profesional en funciones de dirección de interventoría de proyectos Sociales.</t>
  </si>
  <si>
    <t xml:space="preserve">Profesional con título universitario en núcleo básico del conocimiento en ingeniería de sistemas, telemática y afines. Posgrado en modalidad de especialización o maestría en ingeniería de sistemas y telemática. 
Experiencia: Acreditar 15 – 30 meses de experiencia profesional relacionada en el manejo, consolidación y análisis de información, bases de datos de proyectos educativos o seguimiento a sistemas de información o a gestión de la seguridad de la información. </t>
  </si>
  <si>
    <r>
      <t xml:space="preserve">Técnico o profesional en programas afines a la administración y/o archivística. 
</t>
    </r>
    <r>
      <rPr>
        <sz val="9"/>
        <color rgb="FF000000"/>
        <rFont val="Arial"/>
        <family val="2"/>
      </rPr>
      <t>Experiencia: Acreditar 24 meses de experiencia relacionada con procesos administrativos y/o contables.</t>
    </r>
  </si>
  <si>
    <r>
      <t xml:space="preserve">Título profesional en ciencias de la educación, ciencias sociales, sociología, psicología.
</t>
    </r>
    <r>
      <rPr>
        <sz val="9"/>
        <color rgb="FF000000"/>
        <rFont val="Arial"/>
        <family val="2"/>
      </rPr>
      <t>Experiencia: Acreditar 24  meses de experiencia profesional relacionada con proyectos educativos asociados a propuestas pedagógicas| curriculares en la ruralidad. procesos de formación docente, formación virtual.</t>
    </r>
  </si>
  <si>
    <t>En el desarrollo del proceso de formación Docente-facilitadores para tal fin se les entregará un kit a cada uno de los  tutores el cual incluye los elementos básicos para el desarrollo de su función definidos en el anexo tecnico en cantidad y calidad.</t>
  </si>
  <si>
    <t>Como mínimo debe tener capacidad de almacenamiento de 64GB, Conectividad USB 3.2 Gen 1, Tipo de conector: USB-A, Material: Plástico
Con los materiales Precargados descritos en el anexo tecnico y el medio Off Line de capacitacion de MEF</t>
  </si>
  <si>
    <t xml:space="preserve">RUBRO 1.	Talento humano mínimo requerido  </t>
  </si>
  <si>
    <t>RUBRO 2. Costos de desplazamiento y de activades en territorio</t>
  </si>
  <si>
    <t>RUBRO 3. Dotación de materiales y de apoyo a modelos educativos flexibles (MEF)</t>
  </si>
  <si>
    <t>Impresión, embalaje,  de los materiales pedagógicos correspondientes a los manuales para docentes que se formen en el uso e implementación del MEF Escuela Nueva de estas solicitudes se obtiene que el 83% de las solicitudes presentadas, requieren apoyo en MEF Escuela Nueva</t>
  </si>
  <si>
    <t>Impresión, embalaje, de los materiales pedagógicos correspondientes a los manuales para docentes que se formen en el uso e implementación del MEF Postprimaria rural, de estas solicitudes se obtiene que el 5% de las solicitudes presentadas, requieren apoyo en MEF Posprimaria.</t>
  </si>
  <si>
    <t>Impresión, embalaje,de los materiales pedagógicos correspondientes a los manuales para docentes que se formen en el uso e implementación del MEF Media Rural, de estas solicitudes se obtiene que el 4% de las solicutdes presentadas, requieren apoyo en MEF Educacion Media Rural</t>
  </si>
  <si>
    <t>Impresión, embalaje, de los materiales pedagógicos correspondientes a los manuales para docentes que se formen en el uso e implementación del MEF Aceleración del Aprendizaje, de estas solicitudes se obtiene que el 7% de las solicutdes presentadas, requieren apoyo en MEF Aceleración del Aprendizaje</t>
  </si>
  <si>
    <t>Impresión, embalaje,  de los materiales pedagógicos correspondientes a los manuales para docentes que se formen en el uso e implementación del MEF Caminar en Secundaria,  de las solicitudes presentadas por las ETC, de estas solicitudes se obtiene que el 1% de las solicutdes presentadas, requieren apoyo en MEF Caminar en Secundaria</t>
  </si>
  <si>
    <t>Gastos de transporte  por semana ida y vuelta  para cada una de los verificadores de campo, con una permanencia de 2 dia de visitas  y 2 sedes por semana</t>
  </si>
  <si>
    <t>Cubre alimentación y hospedaje e por un 5 dias, para la visitas y acompañamiento a docentes en cada una de las sedes focalizadas, se estima visita de 25 sedes por cada uno de los profesionales 2 por semana (total 125 sedes acompañdas)</t>
  </si>
  <si>
    <t xml:space="preserve">Recurso con destinación específica para logistica distribucion y entrega de los materiales  y elementos de apoyo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</si>
</sst>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 #,##0.00_-;\-&quot;$&quot;\ * #,##0.00_-;_-&quot;$&quot;\ * &quot;-&quot;??_-;_-@_-"/>
    <numFmt numFmtId="43" formatCode="_-* #,##0.00_-;\-* #,##0.00_-;_-* &quot;-&quot;??_-;_-@_-"/>
    <numFmt numFmtId="164" formatCode="&quot;$&quot;#,##0"/>
    <numFmt numFmtId="165" formatCode="_-&quot;$&quot;* #,##0_-;\-&quot;$&quot;* #,##0_-;_-&quot;$&quot;* &quot;-&quot;_-;_-@_-"/>
    <numFmt numFmtId="166" formatCode="[$$-240A]\ #,##0;[Red]\-[$$-240A]\ #,##0"/>
    <numFmt numFmtId="167" formatCode="[$$-240A]\ #,##0.00;[Red]\-[$$-240A]\ #,##0.00"/>
  </numFmts>
  <fonts count="20">
    <font>
      <sz val="11"/>
      <color theme="1"/>
      <name val="Calibri"/>
      <family val="2"/>
      <scheme val="minor"/>
    </font>
    <font>
      <sz val="11"/>
      <color theme="1"/>
      <name val="Calibri"/>
      <family val="2"/>
      <scheme val="minor"/>
    </font>
    <font>
      <sz val="10"/>
      <color theme="1"/>
      <name val="Arial"/>
      <family val="2"/>
    </font>
    <font>
      <sz val="8"/>
      <color theme="1"/>
      <name val="Arial"/>
      <family val="2"/>
    </font>
    <font>
      <b/>
      <sz val="12"/>
      <color theme="1"/>
      <name val="Cambria"/>
      <family val="1"/>
    </font>
    <font>
      <sz val="12"/>
      <color theme="1"/>
      <name val="Cambria"/>
      <family val="1"/>
    </font>
    <font>
      <b/>
      <sz val="14"/>
      <color theme="1"/>
      <name val="Cambria"/>
      <family val="1"/>
    </font>
    <font>
      <b/>
      <sz val="12"/>
      <name val="Cambria"/>
      <family val="1"/>
    </font>
    <font>
      <b/>
      <sz val="12"/>
      <color rgb="FFC00000"/>
      <name val="Cambria"/>
      <family val="1"/>
    </font>
    <font>
      <sz val="12"/>
      <color rgb="FFC00000"/>
      <name val="Cambria"/>
      <family val="1"/>
    </font>
    <font>
      <sz val="12"/>
      <name val="Cambria"/>
      <family val="1"/>
    </font>
    <font>
      <sz val="12"/>
      <color theme="1"/>
      <name val="Calibri"/>
      <family val="2"/>
      <scheme val="minor"/>
    </font>
    <font>
      <sz val="12"/>
      <color theme="1"/>
      <name val="Arial"/>
      <family val="2"/>
    </font>
    <font>
      <b/>
      <sz val="12"/>
      <color theme="0"/>
      <name val="Arial"/>
      <family val="2"/>
    </font>
    <font>
      <b/>
      <sz val="12"/>
      <name val="Arial"/>
      <family val="2"/>
    </font>
    <font>
      <b/>
      <sz val="12"/>
      <color theme="1"/>
      <name val="Arial"/>
      <family val="2"/>
    </font>
    <font>
      <sz val="12"/>
      <name val="Arial"/>
      <family val="2"/>
    </font>
    <font>
      <sz val="12"/>
      <color rgb="FF000000"/>
      <name val="Arial"/>
      <family val="2"/>
    </font>
    <font>
      <sz val="8"/>
      <color rgb="FF000000"/>
      <name val="Arial"/>
      <family val="2"/>
    </font>
    <font>
      <sz val="9"/>
      <color rgb="FF000000"/>
      <name val="Arial"/>
      <family val="2"/>
    </font>
  </fonts>
  <fills count="9">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499984740745262"/>
        <bgColor indexed="64"/>
      </patternFill>
    </fill>
    <fill>
      <patternFill patternType="solid">
        <fgColor rgb="FFB4D59F"/>
        <bgColor indexed="64"/>
      </patternFill>
    </fill>
    <fill>
      <patternFill patternType="solid">
        <fgColor rgb="FFFFC000"/>
        <bgColor rgb="FF000000"/>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9">
    <xf numFmtId="0" fontId="0" fillId="0" borderId="0"/>
    <xf numFmtId="44"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106">
    <xf numFmtId="0" fontId="0" fillId="0" borderId="0" xfId="0"/>
    <xf numFmtId="167" fontId="12" fillId="7" borderId="1" xfId="2" applyNumberFormat="1" applyFont="1" applyFill="1" applyBorder="1" applyAlignment="1" applyProtection="1">
      <alignment vertical="center" wrapText="1"/>
      <protection locked="0"/>
    </xf>
    <xf numFmtId="167" fontId="12" fillId="0" borderId="3" xfId="2" applyNumberFormat="1" applyFont="1" applyFill="1" applyBorder="1" applyAlignment="1" applyProtection="1">
      <alignment vertical="center" wrapText="1"/>
    </xf>
    <xf numFmtId="167" fontId="12" fillId="0" borderId="1" xfId="2" applyNumberFormat="1" applyFont="1" applyFill="1" applyBorder="1" applyAlignment="1" applyProtection="1">
      <alignment vertical="center" wrapText="1"/>
    </xf>
    <xf numFmtId="0" fontId="16" fillId="0" borderId="2" xfId="0" applyFont="1" applyBorder="1" applyAlignment="1" applyProtection="1">
      <alignment horizontal="center" vertical="center" wrapText="1"/>
      <protection hidden="1"/>
    </xf>
    <xf numFmtId="10" fontId="12" fillId="7" borderId="1" xfId="1" applyNumberFormat="1" applyFont="1" applyFill="1" applyBorder="1" applyAlignment="1" applyProtection="1">
      <alignment vertical="center" wrapText="1"/>
      <protection locked="0"/>
    </xf>
    <xf numFmtId="167" fontId="13" fillId="6" borderId="3" xfId="3" applyNumberFormat="1" applyFont="1" applyFill="1" applyBorder="1" applyAlignment="1" applyProtection="1">
      <alignment vertical="center" wrapText="1"/>
    </xf>
    <xf numFmtId="0" fontId="0" fillId="0" borderId="0" xfId="0" applyAlignment="1">
      <alignment horizontal="center" vertical="center"/>
    </xf>
    <xf numFmtId="0" fontId="2" fillId="0" borderId="0" xfId="0" applyFont="1"/>
    <xf numFmtId="167" fontId="2" fillId="0" borderId="0" xfId="0" applyNumberFormat="1" applyFont="1"/>
    <xf numFmtId="0" fontId="11" fillId="0" borderId="0" xfId="0" applyFont="1" applyAlignment="1">
      <alignment horizontal="center" vertical="center"/>
    </xf>
    <xf numFmtId="0" fontId="12" fillId="0" borderId="0" xfId="0" applyFont="1"/>
    <xf numFmtId="167" fontId="12" fillId="0" borderId="0" xfId="0" applyNumberFormat="1" applyFont="1"/>
    <xf numFmtId="0" fontId="14" fillId="5" borderId="2" xfId="0" applyFont="1" applyFill="1" applyBorder="1" applyAlignment="1">
      <alignment horizontal="center" vertical="center" wrapText="1"/>
    </xf>
    <xf numFmtId="0" fontId="14" fillId="5" borderId="1" xfId="0" applyFont="1" applyFill="1" applyBorder="1" applyAlignment="1">
      <alignment horizontal="center" vertical="center" wrapText="1"/>
    </xf>
    <xf numFmtId="167" fontId="14" fillId="5" borderId="1" xfId="0" applyNumberFormat="1" applyFont="1" applyFill="1" applyBorder="1" applyAlignment="1">
      <alignment horizontal="center" vertical="center" wrapText="1"/>
    </xf>
    <xf numFmtId="167" fontId="14" fillId="5" borderId="3" xfId="0" applyNumberFormat="1"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1" xfId="0" applyFont="1" applyBorder="1" applyAlignment="1">
      <alignment vertical="center" wrapText="1"/>
    </xf>
    <xf numFmtId="0" fontId="3" fillId="0" borderId="1" xfId="0" applyFont="1" applyBorder="1" applyAlignment="1">
      <alignment vertical="center" wrapText="1"/>
    </xf>
    <xf numFmtId="0" fontId="12" fillId="2" borderId="1" xfId="0" applyFont="1" applyFill="1" applyBorder="1" applyAlignment="1">
      <alignment horizontal="center" vertical="center" wrapText="1"/>
    </xf>
    <xf numFmtId="9" fontId="12" fillId="0" borderId="1" xfId="0" applyNumberFormat="1" applyFont="1" applyBorder="1" applyAlignment="1">
      <alignment horizontal="center" vertical="center" wrapText="1"/>
    </xf>
    <xf numFmtId="166" fontId="0" fillId="0" borderId="0" xfId="0" applyNumberFormat="1"/>
    <xf numFmtId="0" fontId="18" fillId="2" borderId="32" xfId="0" applyFont="1" applyFill="1" applyBorder="1" applyAlignment="1">
      <alignment vertical="center" wrapText="1"/>
    </xf>
    <xf numFmtId="0" fontId="15" fillId="5" borderId="2"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5" fillId="5" borderId="1" xfId="0" applyFont="1" applyFill="1" applyBorder="1" applyAlignment="1">
      <alignment vertical="center" wrapText="1"/>
    </xf>
    <xf numFmtId="0" fontId="14" fillId="5" borderId="18" xfId="0" applyFont="1" applyFill="1" applyBorder="1" applyAlignment="1">
      <alignment vertical="center" wrapText="1"/>
    </xf>
    <xf numFmtId="0" fontId="14" fillId="5" borderId="19" xfId="0" applyFont="1" applyFill="1" applyBorder="1" applyAlignment="1">
      <alignment vertical="center" wrapText="1"/>
    </xf>
    <xf numFmtId="0" fontId="14" fillId="5" borderId="20" xfId="0" applyFont="1" applyFill="1" applyBorder="1" applyAlignment="1">
      <alignment vertical="center" wrapText="1"/>
    </xf>
    <xf numFmtId="167" fontId="15" fillId="5" borderId="1" xfId="0" applyNumberFormat="1" applyFont="1" applyFill="1" applyBorder="1" applyAlignment="1">
      <alignment horizontal="center" vertical="center" wrapText="1"/>
    </xf>
    <xf numFmtId="167" fontId="15" fillId="5" borderId="3"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2" fillId="0" borderId="20" xfId="0" applyFont="1" applyBorder="1" applyAlignment="1">
      <alignment horizontal="center" vertical="center" wrapText="1"/>
    </xf>
    <xf numFmtId="167" fontId="15" fillId="5" borderId="3" xfId="0" applyNumberFormat="1" applyFont="1" applyFill="1" applyBorder="1" applyAlignment="1">
      <alignment horizontal="right" vertical="center" wrapText="1"/>
    </xf>
    <xf numFmtId="0" fontId="16" fillId="0" borderId="22" xfId="0" applyFont="1" applyBorder="1" applyAlignment="1">
      <alignment vertical="center" wrapText="1"/>
    </xf>
    <xf numFmtId="167" fontId="12" fillId="0" borderId="24" xfId="0" applyNumberFormat="1" applyFont="1" applyBorder="1" applyAlignment="1">
      <alignment vertical="center" wrapText="1"/>
    </xf>
    <xf numFmtId="167" fontId="13" fillId="4" borderId="3" xfId="0" applyNumberFormat="1" applyFont="1" applyFill="1" applyBorder="1" applyAlignment="1">
      <alignment vertical="center" wrapText="1"/>
    </xf>
    <xf numFmtId="167" fontId="12" fillId="0" borderId="3" xfId="0" applyNumberFormat="1" applyFont="1" applyBorder="1" applyAlignment="1">
      <alignment horizontal="right" vertical="center" wrapText="1"/>
    </xf>
    <xf numFmtId="0" fontId="3" fillId="0" borderId="0" xfId="0" applyFont="1" applyAlignment="1">
      <alignment horizontal="center" vertical="center" wrapText="1"/>
    </xf>
    <xf numFmtId="0" fontId="3" fillId="0" borderId="0" xfId="0" applyFont="1" applyAlignment="1">
      <alignment wrapText="1"/>
    </xf>
    <xf numFmtId="167" fontId="3" fillId="0" borderId="0" xfId="0" applyNumberFormat="1" applyFont="1" applyAlignment="1">
      <alignment wrapText="1"/>
    </xf>
    <xf numFmtId="3" fontId="0" fillId="0" borderId="0" xfId="0" applyNumberFormat="1"/>
    <xf numFmtId="0" fontId="16" fillId="0" borderId="26" xfId="0" applyFont="1" applyBorder="1" applyAlignment="1">
      <alignment horizontal="center" vertical="center" wrapText="1"/>
    </xf>
    <xf numFmtId="0" fontId="16" fillId="0" borderId="27" xfId="0" applyFont="1" applyBorder="1" applyAlignment="1">
      <alignment horizontal="center" vertical="center" wrapText="1"/>
    </xf>
    <xf numFmtId="164" fontId="13" fillId="4" borderId="2" xfId="1" applyNumberFormat="1" applyFont="1" applyFill="1" applyBorder="1" applyAlignment="1" applyProtection="1">
      <alignment horizontal="center" vertical="center" wrapText="1"/>
    </xf>
    <xf numFmtId="164" fontId="13" fillId="4" borderId="1" xfId="1" applyNumberFormat="1" applyFont="1" applyFill="1" applyBorder="1" applyAlignment="1" applyProtection="1">
      <alignment horizontal="center" vertical="center" wrapText="1"/>
    </xf>
    <xf numFmtId="167" fontId="13" fillId="4" borderId="1" xfId="0" applyNumberFormat="1" applyFont="1" applyFill="1" applyBorder="1" applyAlignment="1">
      <alignment horizontal="center" vertical="center" wrapText="1"/>
    </xf>
    <xf numFmtId="167" fontId="13" fillId="4" borderId="3" xfId="0" applyNumberFormat="1" applyFont="1" applyFill="1" applyBorder="1" applyAlignment="1">
      <alignment horizontal="center" vertical="center" wrapText="1"/>
    </xf>
    <xf numFmtId="0" fontId="15" fillId="5" borderId="2"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4" fillId="5" borderId="18"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20"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0" xfId="0" applyFont="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14" fillId="5" borderId="2"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13" fillId="6" borderId="7"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2" xfId="0" applyFont="1" applyBorder="1" applyAlignment="1">
      <alignment horizontal="left" vertical="center" wrapText="1"/>
    </xf>
    <xf numFmtId="0" fontId="5" fillId="0" borderId="1" xfId="0" applyFont="1" applyBorder="1" applyAlignment="1">
      <alignment horizontal="left" vertical="center" wrapText="1"/>
    </xf>
    <xf numFmtId="0" fontId="5" fillId="3" borderId="1" xfId="0" applyFont="1" applyFill="1" applyBorder="1" applyAlignment="1" applyProtection="1">
      <alignment horizontal="center" wrapText="1"/>
      <protection locked="0"/>
    </xf>
    <xf numFmtId="0" fontId="5" fillId="3" borderId="3" xfId="0" applyFont="1" applyFill="1" applyBorder="1" applyAlignment="1" applyProtection="1">
      <alignment horizontal="center" wrapText="1"/>
      <protection locked="0"/>
    </xf>
    <xf numFmtId="0" fontId="13" fillId="6" borderId="21" xfId="0" applyFont="1" applyFill="1" applyBorder="1" applyAlignment="1">
      <alignment horizontal="center" vertical="center" wrapText="1"/>
    </xf>
    <xf numFmtId="0" fontId="13" fillId="6" borderId="19" xfId="0" applyFont="1" applyFill="1" applyBorder="1" applyAlignment="1">
      <alignment horizontal="center" vertical="center" wrapText="1"/>
    </xf>
    <xf numFmtId="0" fontId="13" fillId="6" borderId="20"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3" fillId="6" borderId="3" xfId="0" applyFont="1" applyFill="1" applyBorder="1" applyAlignment="1">
      <alignment horizontal="center" vertical="center" wrapText="1"/>
    </xf>
    <xf numFmtId="164" fontId="13" fillId="4" borderId="2" xfId="8" applyNumberFormat="1" applyFont="1" applyFill="1" applyBorder="1" applyAlignment="1" applyProtection="1">
      <alignment horizontal="center" vertical="center" wrapText="1"/>
    </xf>
    <xf numFmtId="164" fontId="13" fillId="4" borderId="1" xfId="8" applyNumberFormat="1" applyFont="1" applyFill="1" applyBorder="1" applyAlignment="1" applyProtection="1">
      <alignment horizontal="center" vertical="center" wrapText="1"/>
    </xf>
    <xf numFmtId="0" fontId="12" fillId="2" borderId="1" xfId="0" applyFont="1" applyFill="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3" borderId="5" xfId="0" applyFont="1" applyFill="1" applyBorder="1" applyAlignment="1" applyProtection="1">
      <alignment horizontal="center" wrapText="1"/>
      <protection locked="0"/>
    </xf>
    <xf numFmtId="0" fontId="5" fillId="3" borderId="6" xfId="0" applyFont="1" applyFill="1" applyBorder="1" applyAlignment="1" applyProtection="1">
      <alignment horizontal="center" wrapText="1"/>
      <protection locked="0"/>
    </xf>
    <xf numFmtId="0" fontId="12" fillId="0" borderId="18" xfId="2" applyNumberFormat="1" applyFont="1" applyFill="1" applyBorder="1" applyAlignment="1" applyProtection="1">
      <alignment horizontal="center" vertical="center" wrapText="1"/>
    </xf>
    <xf numFmtId="0" fontId="12" fillId="0" borderId="19" xfId="2" applyNumberFormat="1" applyFont="1" applyFill="1" applyBorder="1" applyAlignment="1" applyProtection="1">
      <alignment horizontal="center" vertical="center" wrapText="1"/>
    </xf>
    <xf numFmtId="0" fontId="12" fillId="0" borderId="20" xfId="2" applyNumberFormat="1" applyFont="1" applyFill="1" applyBorder="1" applyAlignment="1" applyProtection="1">
      <alignment horizontal="center" vertical="center" wrapText="1"/>
    </xf>
    <xf numFmtId="167" fontId="17" fillId="8" borderId="25" xfId="0" applyNumberFormat="1" applyFont="1" applyFill="1" applyBorder="1" applyAlignment="1">
      <alignment horizontal="center" vertical="center" wrapText="1"/>
    </xf>
    <xf numFmtId="167" fontId="17" fillId="8" borderId="23" xfId="0" applyNumberFormat="1" applyFont="1" applyFill="1" applyBorder="1" applyAlignment="1">
      <alignment horizontal="center" vertical="center" wrapText="1"/>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cellXfs>
  <cellStyles count="9">
    <cellStyle name="Millares" xfId="3" builtinId="3"/>
    <cellStyle name="Moneda" xfId="1" builtinId="4"/>
    <cellStyle name="Moneda [0] 2" xfId="2" xr:uid="{FB329A13-AA69-44DB-9874-9FC241CE0E00}"/>
    <cellStyle name="Moneda 2" xfId="5" xr:uid="{86069FB8-1C88-43ED-B0FB-5BAD10AAAE96}"/>
    <cellStyle name="Moneda 3" xfId="4" xr:uid="{C3362336-0CB8-43CC-BC91-AAC3ADA05E5C}"/>
    <cellStyle name="Moneda 4" xfId="7" xr:uid="{F4C461AC-23C4-4402-8F16-3E9D8EF36E41}"/>
    <cellStyle name="Moneda 5" xfId="6" xr:uid="{C1AAA6BD-1639-42A3-A3B8-167195792F5D}"/>
    <cellStyle name="Moneda 6" xfId="8" xr:uid="{7646304D-20EA-422C-A4A3-2C204A31BC3F}"/>
    <cellStyle name="Normal" xfId="0" builtinId="0"/>
  </cellStyles>
  <dxfs count="0"/>
  <tableStyles count="0" defaultTableStyle="TableStyleMedium2" defaultPivotStyle="PivotStyleLight16"/>
  <colors>
    <mruColors>
      <color rgb="FFADDDE7"/>
      <color rgb="FF3BC6D5"/>
      <color rgb="FFB4E8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95250</xdr:colOff>
      <xdr:row>1</xdr:row>
      <xdr:rowOff>21167</xdr:rowOff>
    </xdr:from>
    <xdr:to>
      <xdr:col>1</xdr:col>
      <xdr:colOff>1449917</xdr:colOff>
      <xdr:row>1</xdr:row>
      <xdr:rowOff>721982</xdr:rowOff>
    </xdr:to>
    <xdr:pic>
      <xdr:nvPicPr>
        <xdr:cNvPr id="2" name="Imagen 13" descr="Imagen que contiene Interfaz de usuario gráfica&#10;&#10;Descripción generada automáticamente">
          <a:extLst>
            <a:ext uri="{FF2B5EF4-FFF2-40B4-BE49-F238E27FC236}">
              <a16:creationId xmlns:a16="http://schemas.microsoft.com/office/drawing/2014/main" id="{92F6BFEF-5B65-498D-9079-232036F503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2750" y="296334"/>
          <a:ext cx="1354667" cy="7008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2021416</xdr:colOff>
      <xdr:row>1</xdr:row>
      <xdr:rowOff>84667</xdr:rowOff>
    </xdr:from>
    <xdr:to>
      <xdr:col>2</xdr:col>
      <xdr:colOff>3345391</xdr:colOff>
      <xdr:row>1</xdr:row>
      <xdr:rowOff>551392</xdr:rowOff>
    </xdr:to>
    <xdr:pic>
      <xdr:nvPicPr>
        <xdr:cNvPr id="3" name="Imagen 15">
          <a:extLst>
            <a:ext uri="{FF2B5EF4-FFF2-40B4-BE49-F238E27FC236}">
              <a16:creationId xmlns:a16="http://schemas.microsoft.com/office/drawing/2014/main" id="{88FA4AFE-1BF6-460E-A791-21F852795E3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58833" y="359834"/>
          <a:ext cx="132397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E53F1-C2FF-4DBA-922E-C3DA8201C876}">
  <sheetPr>
    <pageSetUpPr fitToPage="1"/>
  </sheetPr>
  <dimension ref="A1:J55"/>
  <sheetViews>
    <sheetView tabSelected="1" topLeftCell="A3" zoomScale="70" zoomScaleNormal="70" workbookViewId="0">
      <selection activeCell="F33" sqref="F33"/>
    </sheetView>
  </sheetViews>
  <sheetFormatPr baseColWidth="10" defaultColWidth="11.453125" defaultRowHeight="14.5"/>
  <cols>
    <col min="1" max="1" width="8.81640625" style="7" customWidth="1"/>
    <col min="2" max="2" width="40.7265625" style="8" bestFit="1" customWidth="1"/>
    <col min="3" max="3" width="57.7265625" style="8" customWidth="1"/>
    <col min="4" max="4" width="13.1796875" style="8" customWidth="1"/>
    <col min="5" max="5" width="17" style="8" customWidth="1"/>
    <col min="6" max="6" width="15.1796875" style="8" customWidth="1"/>
    <col min="7" max="7" width="21.81640625" style="9" customWidth="1"/>
    <col min="8" max="8" width="28.1796875" style="9" customWidth="1"/>
    <col min="10" max="10" width="19.26953125" bestFit="1" customWidth="1"/>
    <col min="11" max="11" width="13.26953125" bestFit="1" customWidth="1"/>
  </cols>
  <sheetData>
    <row r="1" spans="1:9" ht="21.75" customHeight="1" thickBot="1"/>
    <row r="2" spans="1:9" ht="58.5" customHeight="1">
      <c r="A2" s="66"/>
      <c r="B2" s="67"/>
      <c r="C2" s="67"/>
      <c r="D2" s="64" t="s">
        <v>0</v>
      </c>
      <c r="E2" s="64"/>
      <c r="F2" s="64"/>
      <c r="G2" s="64"/>
      <c r="H2" s="65"/>
    </row>
    <row r="3" spans="1:9" ht="63.75" customHeight="1" thickBot="1">
      <c r="A3" s="68" t="s">
        <v>33</v>
      </c>
      <c r="B3" s="69"/>
      <c r="C3" s="69"/>
      <c r="D3" s="69"/>
      <c r="E3" s="69"/>
      <c r="F3" s="69"/>
      <c r="G3" s="69"/>
      <c r="H3" s="70"/>
    </row>
    <row r="4" spans="1:9" ht="10.5" customHeight="1" thickBot="1"/>
    <row r="5" spans="1:9" ht="15">
      <c r="A5" s="71" t="s">
        <v>1</v>
      </c>
      <c r="B5" s="72"/>
      <c r="C5" s="72"/>
      <c r="D5" s="72"/>
      <c r="E5" s="72"/>
      <c r="F5" s="72"/>
      <c r="G5" s="72"/>
      <c r="H5" s="73"/>
    </row>
    <row r="6" spans="1:9" ht="15">
      <c r="A6" s="56" t="s">
        <v>2</v>
      </c>
      <c r="B6" s="57"/>
      <c r="C6" s="57"/>
      <c r="D6" s="57"/>
      <c r="E6" s="57"/>
      <c r="F6" s="57"/>
      <c r="G6" s="57"/>
      <c r="H6" s="58"/>
    </row>
    <row r="7" spans="1:9" ht="50.25" customHeight="1" thickBot="1">
      <c r="A7" s="59" t="s">
        <v>3</v>
      </c>
      <c r="B7" s="60"/>
      <c r="C7" s="60"/>
      <c r="D7" s="60"/>
      <c r="E7" s="60"/>
      <c r="F7" s="60"/>
      <c r="G7" s="60"/>
      <c r="H7" s="61"/>
    </row>
    <row r="8" spans="1:9" ht="16" thickBot="1">
      <c r="A8" s="10"/>
      <c r="B8" s="11"/>
      <c r="C8" s="11"/>
      <c r="D8" s="11"/>
      <c r="E8" s="11"/>
      <c r="F8" s="11"/>
      <c r="G8" s="12"/>
      <c r="H8" s="12"/>
    </row>
    <row r="9" spans="1:9" ht="15" customHeight="1">
      <c r="A9" s="74" t="s">
        <v>4</v>
      </c>
      <c r="B9" s="75"/>
      <c r="C9" s="75"/>
      <c r="D9" s="75"/>
      <c r="E9" s="75"/>
      <c r="F9" s="75"/>
      <c r="G9" s="75"/>
      <c r="H9" s="76"/>
    </row>
    <row r="10" spans="1:9" ht="15" customHeight="1">
      <c r="A10" s="47" t="s">
        <v>79</v>
      </c>
      <c r="B10" s="48"/>
      <c r="C10" s="48"/>
      <c r="D10" s="48"/>
      <c r="E10" s="48"/>
      <c r="F10" s="48"/>
      <c r="G10" s="49"/>
      <c r="H10" s="50"/>
    </row>
    <row r="11" spans="1:9" ht="31">
      <c r="A11" s="13">
        <v>1</v>
      </c>
      <c r="B11" s="14" t="s">
        <v>7</v>
      </c>
      <c r="C11" s="14" t="s">
        <v>8</v>
      </c>
      <c r="D11" s="14" t="s">
        <v>9</v>
      </c>
      <c r="E11" s="14" t="s">
        <v>10</v>
      </c>
      <c r="F11" s="14" t="s">
        <v>11</v>
      </c>
      <c r="G11" s="15" t="s">
        <v>12</v>
      </c>
      <c r="H11" s="16" t="s">
        <v>13</v>
      </c>
    </row>
    <row r="12" spans="1:9" ht="53.5" customHeight="1">
      <c r="A12" s="17">
        <v>1.1000000000000001</v>
      </c>
      <c r="B12" s="18" t="s">
        <v>34</v>
      </c>
      <c r="C12" s="19" t="s">
        <v>73</v>
      </c>
      <c r="D12" s="20">
        <v>1</v>
      </c>
      <c r="E12" s="20">
        <v>5</v>
      </c>
      <c r="F12" s="21">
        <v>1</v>
      </c>
      <c r="G12" s="1"/>
      <c r="H12" s="2">
        <f t="shared" ref="H12:H17" si="0">ROUND(D12*F12*G12*E12,2)</f>
        <v>0</v>
      </c>
      <c r="I12" s="22"/>
    </row>
    <row r="13" spans="1:9" ht="68" customHeight="1">
      <c r="A13" s="17">
        <v>1.2</v>
      </c>
      <c r="B13" s="18" t="s">
        <v>35</v>
      </c>
      <c r="C13" s="23" t="s">
        <v>74</v>
      </c>
      <c r="D13" s="20">
        <v>1</v>
      </c>
      <c r="E13" s="20">
        <v>5</v>
      </c>
      <c r="F13" s="21">
        <v>1</v>
      </c>
      <c r="G13" s="1"/>
      <c r="H13" s="2">
        <f t="shared" si="0"/>
        <v>0</v>
      </c>
      <c r="I13" s="22"/>
    </row>
    <row r="14" spans="1:9" ht="48" customHeight="1">
      <c r="A14" s="17">
        <v>1.3</v>
      </c>
      <c r="B14" s="18" t="s">
        <v>36</v>
      </c>
      <c r="C14" s="23" t="s">
        <v>75</v>
      </c>
      <c r="D14" s="20">
        <v>1</v>
      </c>
      <c r="E14" s="20">
        <v>5</v>
      </c>
      <c r="F14" s="21">
        <v>1</v>
      </c>
      <c r="G14" s="1"/>
      <c r="H14" s="2">
        <f t="shared" si="0"/>
        <v>0</v>
      </c>
      <c r="I14" s="22"/>
    </row>
    <row r="15" spans="1:9" ht="47.25" customHeight="1">
      <c r="A15" s="17">
        <v>1.4</v>
      </c>
      <c r="B15" s="18" t="s">
        <v>37</v>
      </c>
      <c r="C15" s="19" t="s">
        <v>76</v>
      </c>
      <c r="D15" s="20">
        <v>5</v>
      </c>
      <c r="E15" s="20">
        <v>5</v>
      </c>
      <c r="F15" s="21">
        <v>1</v>
      </c>
      <c r="G15" s="1"/>
      <c r="H15" s="2">
        <f t="shared" si="0"/>
        <v>0</v>
      </c>
      <c r="I15" s="22"/>
    </row>
    <row r="16" spans="1:9" ht="49.5" customHeight="1">
      <c r="A16" s="17">
        <v>1.5</v>
      </c>
      <c r="B16" s="18" t="s">
        <v>38</v>
      </c>
      <c r="C16" s="19" t="s">
        <v>76</v>
      </c>
      <c r="D16" s="20">
        <v>10</v>
      </c>
      <c r="E16" s="20">
        <v>3</v>
      </c>
      <c r="F16" s="21">
        <v>1</v>
      </c>
      <c r="G16" s="1"/>
      <c r="H16" s="2">
        <f t="shared" si="0"/>
        <v>0</v>
      </c>
      <c r="I16" s="22"/>
    </row>
    <row r="17" spans="1:9" ht="46.5" customHeight="1">
      <c r="A17" s="17">
        <v>1.6</v>
      </c>
      <c r="B17" s="18" t="s">
        <v>39</v>
      </c>
      <c r="C17" s="19" t="s">
        <v>76</v>
      </c>
      <c r="D17" s="20">
        <v>3</v>
      </c>
      <c r="E17" s="20">
        <v>3</v>
      </c>
      <c r="F17" s="21">
        <v>1</v>
      </c>
      <c r="G17" s="1"/>
      <c r="H17" s="2">
        <f t="shared" si="0"/>
        <v>0</v>
      </c>
      <c r="I17" s="22"/>
    </row>
    <row r="18" spans="1:9" ht="15" customHeight="1">
      <c r="A18" s="62" t="s">
        <v>14</v>
      </c>
      <c r="B18" s="63"/>
      <c r="C18" s="63"/>
      <c r="D18" s="63"/>
      <c r="E18" s="63"/>
      <c r="F18" s="63"/>
      <c r="G18" s="63"/>
      <c r="H18" s="16">
        <f>SUM(H12:H17)</f>
        <v>0</v>
      </c>
    </row>
    <row r="19" spans="1:9" ht="15" customHeight="1">
      <c r="A19" s="47" t="s">
        <v>80</v>
      </c>
      <c r="B19" s="48"/>
      <c r="C19" s="48"/>
      <c r="D19" s="48"/>
      <c r="E19" s="48"/>
      <c r="F19" s="48"/>
      <c r="G19" s="49"/>
      <c r="H19" s="50"/>
    </row>
    <row r="20" spans="1:9" ht="47.25" customHeight="1">
      <c r="A20" s="24">
        <v>2</v>
      </c>
      <c r="B20" s="25" t="s">
        <v>40</v>
      </c>
      <c r="C20" s="26" t="s">
        <v>15</v>
      </c>
      <c r="D20" s="27" t="s">
        <v>9</v>
      </c>
      <c r="E20" s="28" t="s">
        <v>41</v>
      </c>
      <c r="F20" s="29" t="s">
        <v>42</v>
      </c>
      <c r="G20" s="30" t="s">
        <v>43</v>
      </c>
      <c r="H20" s="31" t="s">
        <v>16</v>
      </c>
    </row>
    <row r="21" spans="1:9" ht="82.5" customHeight="1">
      <c r="A21" s="32">
        <v>2.1</v>
      </c>
      <c r="B21" s="33" t="s">
        <v>46</v>
      </c>
      <c r="C21" s="33" t="s">
        <v>87</v>
      </c>
      <c r="D21" s="34">
        <v>5</v>
      </c>
      <c r="E21" s="33">
        <v>1</v>
      </c>
      <c r="F21" s="33">
        <v>12.5</v>
      </c>
      <c r="G21" s="1"/>
      <c r="H21" s="3">
        <f t="shared" ref="H21:H26" si="1">+D21*E21*F21*G21</f>
        <v>0</v>
      </c>
    </row>
    <row r="22" spans="1:9" ht="81" customHeight="1">
      <c r="A22" s="32">
        <v>2.2000000000000002</v>
      </c>
      <c r="B22" s="33" t="s">
        <v>47</v>
      </c>
      <c r="C22" s="33" t="s">
        <v>88</v>
      </c>
      <c r="D22" s="34">
        <v>5</v>
      </c>
      <c r="E22" s="33">
        <v>4.5</v>
      </c>
      <c r="F22" s="33">
        <v>12.5</v>
      </c>
      <c r="G22" s="1"/>
      <c r="H22" s="3">
        <f t="shared" si="1"/>
        <v>0</v>
      </c>
    </row>
    <row r="23" spans="1:9" ht="93" customHeight="1">
      <c r="A23" s="32">
        <v>2.2999999999999998</v>
      </c>
      <c r="B23" s="33" t="s">
        <v>48</v>
      </c>
      <c r="C23" s="33" t="s">
        <v>49</v>
      </c>
      <c r="D23" s="34">
        <v>1</v>
      </c>
      <c r="E23" s="33">
        <v>1</v>
      </c>
      <c r="F23" s="33">
        <v>1</v>
      </c>
      <c r="G23" s="1"/>
      <c r="H23" s="3">
        <f t="shared" si="1"/>
        <v>0</v>
      </c>
    </row>
    <row r="24" spans="1:9" ht="93" customHeight="1">
      <c r="A24" s="32">
        <v>2.4</v>
      </c>
      <c r="B24" s="33" t="s">
        <v>53</v>
      </c>
      <c r="C24" s="33" t="s">
        <v>55</v>
      </c>
      <c r="D24" s="34">
        <v>20</v>
      </c>
      <c r="E24" s="33">
        <v>1</v>
      </c>
      <c r="F24" s="33">
        <v>1</v>
      </c>
      <c r="G24" s="1"/>
      <c r="H24" s="3">
        <f t="shared" si="1"/>
        <v>0</v>
      </c>
    </row>
    <row r="25" spans="1:9" ht="105.5" customHeight="1">
      <c r="A25" s="32">
        <v>2.5</v>
      </c>
      <c r="B25" s="33" t="s">
        <v>54</v>
      </c>
      <c r="C25" s="33" t="s">
        <v>56</v>
      </c>
      <c r="D25" s="34">
        <v>20</v>
      </c>
      <c r="E25" s="33">
        <v>3.5</v>
      </c>
      <c r="F25" s="33">
        <v>1</v>
      </c>
      <c r="G25" s="1"/>
      <c r="H25" s="3">
        <f t="shared" si="1"/>
        <v>0</v>
      </c>
    </row>
    <row r="26" spans="1:9" ht="67.5" customHeight="1">
      <c r="A26" s="32">
        <v>2.6</v>
      </c>
      <c r="B26" s="33" t="s">
        <v>50</v>
      </c>
      <c r="C26" s="33" t="s">
        <v>57</v>
      </c>
      <c r="D26" s="34">
        <v>1</v>
      </c>
      <c r="E26" s="33">
        <v>4</v>
      </c>
      <c r="F26" s="33">
        <v>20</v>
      </c>
      <c r="G26" s="1"/>
      <c r="H26" s="3">
        <f t="shared" si="1"/>
        <v>0</v>
      </c>
    </row>
    <row r="27" spans="1:9" ht="75.650000000000006" customHeight="1">
      <c r="A27" s="32" t="s">
        <v>17</v>
      </c>
      <c r="B27" s="33" t="s">
        <v>51</v>
      </c>
      <c r="C27" s="33" t="s">
        <v>52</v>
      </c>
      <c r="D27" s="97">
        <v>1500</v>
      </c>
      <c r="E27" s="98"/>
      <c r="F27" s="99"/>
      <c r="G27" s="1"/>
      <c r="H27" s="3">
        <f>+D27*G27</f>
        <v>0</v>
      </c>
    </row>
    <row r="28" spans="1:9" ht="75.650000000000006" customHeight="1">
      <c r="A28" s="35" t="s">
        <v>44</v>
      </c>
      <c r="B28" s="33" t="s">
        <v>59</v>
      </c>
      <c r="C28" s="45" t="s">
        <v>58</v>
      </c>
      <c r="D28" s="46"/>
      <c r="E28" s="46"/>
      <c r="F28" s="102"/>
      <c r="G28" s="100">
        <v>597710532</v>
      </c>
      <c r="H28" s="100">
        <f>+G28</f>
        <v>597710532</v>
      </c>
    </row>
    <row r="29" spans="1:9" ht="75.650000000000006" customHeight="1">
      <c r="A29" s="35" t="s">
        <v>45</v>
      </c>
      <c r="B29" s="33" t="s">
        <v>60</v>
      </c>
      <c r="C29" s="103"/>
      <c r="D29" s="104"/>
      <c r="E29" s="104"/>
      <c r="F29" s="105"/>
      <c r="G29" s="101"/>
      <c r="H29" s="101"/>
    </row>
    <row r="30" spans="1:9" ht="15" customHeight="1">
      <c r="A30" s="51" t="s">
        <v>18</v>
      </c>
      <c r="B30" s="52"/>
      <c r="C30" s="52"/>
      <c r="D30" s="52"/>
      <c r="E30" s="52"/>
      <c r="F30" s="52"/>
      <c r="G30" s="52"/>
      <c r="H30" s="36">
        <f>SUM(H21:H29)</f>
        <v>597710532</v>
      </c>
    </row>
    <row r="31" spans="1:9" ht="15" customHeight="1">
      <c r="A31" s="47" t="s">
        <v>81</v>
      </c>
      <c r="B31" s="48"/>
      <c r="C31" s="48"/>
      <c r="D31" s="48"/>
      <c r="E31" s="48"/>
      <c r="F31" s="48"/>
      <c r="G31" s="49"/>
      <c r="H31" s="50"/>
    </row>
    <row r="32" spans="1:9" ht="42" customHeight="1">
      <c r="A32" s="24">
        <v>3</v>
      </c>
      <c r="B32" s="25" t="s">
        <v>40</v>
      </c>
      <c r="C32" s="53" t="s">
        <v>69</v>
      </c>
      <c r="D32" s="54"/>
      <c r="E32" s="55"/>
      <c r="F32" s="29" t="s">
        <v>70</v>
      </c>
      <c r="G32" s="29" t="s">
        <v>71</v>
      </c>
      <c r="H32" s="29" t="s">
        <v>72</v>
      </c>
    </row>
    <row r="33" spans="1:8" ht="63" customHeight="1">
      <c r="A33" s="17">
        <v>3.1</v>
      </c>
      <c r="B33" s="33" t="s">
        <v>61</v>
      </c>
      <c r="C33" s="45" t="s">
        <v>89</v>
      </c>
      <c r="D33" s="46"/>
      <c r="E33" s="46"/>
      <c r="F33" s="37">
        <v>500</v>
      </c>
      <c r="G33" s="1"/>
      <c r="H33" s="38">
        <f>+F33*G33</f>
        <v>0</v>
      </c>
    </row>
    <row r="34" spans="1:8" ht="43.5" customHeight="1">
      <c r="A34" s="17">
        <v>3.2</v>
      </c>
      <c r="B34" s="33" t="s">
        <v>62</v>
      </c>
      <c r="C34" s="45" t="s">
        <v>82</v>
      </c>
      <c r="D34" s="46"/>
      <c r="E34" s="46"/>
      <c r="F34" s="37">
        <v>415</v>
      </c>
      <c r="G34" s="1"/>
      <c r="H34" s="38">
        <f t="shared" ref="H34:H40" si="2">+F34*G34</f>
        <v>0</v>
      </c>
    </row>
    <row r="35" spans="1:8" ht="63" customHeight="1">
      <c r="A35" s="17">
        <v>3.3</v>
      </c>
      <c r="B35" s="33" t="s">
        <v>63</v>
      </c>
      <c r="C35" s="45" t="s">
        <v>83</v>
      </c>
      <c r="D35" s="46"/>
      <c r="E35" s="46"/>
      <c r="F35" s="37">
        <v>25</v>
      </c>
      <c r="G35" s="1"/>
      <c r="H35" s="38">
        <f t="shared" si="2"/>
        <v>0</v>
      </c>
    </row>
    <row r="36" spans="1:8" ht="63" customHeight="1">
      <c r="A36" s="17">
        <v>3.4</v>
      </c>
      <c r="B36" s="33" t="s">
        <v>64</v>
      </c>
      <c r="C36" s="45" t="s">
        <v>84</v>
      </c>
      <c r="D36" s="46"/>
      <c r="E36" s="46"/>
      <c r="F36" s="37">
        <v>20</v>
      </c>
      <c r="G36" s="1"/>
      <c r="H36" s="38">
        <f t="shared" si="2"/>
        <v>0</v>
      </c>
    </row>
    <row r="37" spans="1:8" ht="63" customHeight="1">
      <c r="A37" s="17">
        <v>3.5</v>
      </c>
      <c r="B37" s="33" t="s">
        <v>65</v>
      </c>
      <c r="C37" s="45" t="s">
        <v>85</v>
      </c>
      <c r="D37" s="46"/>
      <c r="E37" s="46"/>
      <c r="F37" s="37">
        <v>35</v>
      </c>
      <c r="G37" s="1"/>
      <c r="H37" s="38">
        <f t="shared" si="2"/>
        <v>0</v>
      </c>
    </row>
    <row r="38" spans="1:8" ht="63" customHeight="1">
      <c r="A38" s="17">
        <v>3.6</v>
      </c>
      <c r="B38" s="33" t="s">
        <v>66</v>
      </c>
      <c r="C38" s="45" t="s">
        <v>86</v>
      </c>
      <c r="D38" s="46"/>
      <c r="E38" s="46"/>
      <c r="F38" s="37">
        <v>5</v>
      </c>
      <c r="G38" s="1"/>
      <c r="H38" s="38">
        <f t="shared" si="2"/>
        <v>0</v>
      </c>
    </row>
    <row r="39" spans="1:8" ht="75" customHeight="1">
      <c r="A39" s="17">
        <v>3.7</v>
      </c>
      <c r="B39" s="33" t="s">
        <v>67</v>
      </c>
      <c r="C39" s="45" t="s">
        <v>77</v>
      </c>
      <c r="D39" s="46"/>
      <c r="E39" s="46"/>
      <c r="F39" s="37">
        <v>500</v>
      </c>
      <c r="G39" s="1"/>
      <c r="H39" s="38">
        <f t="shared" si="2"/>
        <v>0</v>
      </c>
    </row>
    <row r="40" spans="1:8" ht="88.5" customHeight="1">
      <c r="A40" s="17">
        <v>3.8</v>
      </c>
      <c r="B40" s="33" t="s">
        <v>68</v>
      </c>
      <c r="C40" s="45" t="s">
        <v>78</v>
      </c>
      <c r="D40" s="46"/>
      <c r="E40" s="46"/>
      <c r="F40" s="37">
        <v>500</v>
      </c>
      <c r="G40" s="1"/>
      <c r="H40" s="38">
        <f t="shared" si="2"/>
        <v>0</v>
      </c>
    </row>
    <row r="41" spans="1:8" ht="15" customHeight="1">
      <c r="A41" s="51" t="s">
        <v>19</v>
      </c>
      <c r="B41" s="52"/>
      <c r="C41" s="52"/>
      <c r="D41" s="52"/>
      <c r="E41" s="52"/>
      <c r="F41" s="52"/>
      <c r="G41" s="52"/>
      <c r="H41" s="36">
        <f>SUM(H33:H40)</f>
        <v>0</v>
      </c>
    </row>
    <row r="42" spans="1:8" ht="15.75" customHeight="1">
      <c r="A42" s="90" t="s">
        <v>20</v>
      </c>
      <c r="B42" s="91"/>
      <c r="C42" s="91"/>
      <c r="D42" s="91"/>
      <c r="E42" s="91"/>
      <c r="F42" s="91"/>
      <c r="G42" s="91"/>
      <c r="H42" s="39">
        <f>H18+H41+H30</f>
        <v>597710532</v>
      </c>
    </row>
    <row r="43" spans="1:8" ht="15" customHeight="1">
      <c r="A43" s="87" t="s">
        <v>21</v>
      </c>
      <c r="B43" s="88"/>
      <c r="C43" s="88"/>
      <c r="D43" s="88"/>
      <c r="E43" s="88"/>
      <c r="F43" s="88"/>
      <c r="G43" s="88"/>
      <c r="H43" s="89"/>
    </row>
    <row r="44" spans="1:8" ht="15" customHeight="1">
      <c r="A44" s="47" t="s">
        <v>5</v>
      </c>
      <c r="B44" s="48"/>
      <c r="C44" s="48"/>
      <c r="D44" s="48"/>
      <c r="E44" s="48"/>
      <c r="F44" s="48"/>
      <c r="G44" s="49" t="s">
        <v>6</v>
      </c>
      <c r="H44" s="50"/>
    </row>
    <row r="45" spans="1:8" ht="31">
      <c r="A45" s="24">
        <v>4</v>
      </c>
      <c r="B45" s="52" t="s">
        <v>22</v>
      </c>
      <c r="C45" s="52"/>
      <c r="D45" s="52"/>
      <c r="E45" s="52"/>
      <c r="F45" s="52"/>
      <c r="G45" s="30" t="s">
        <v>23</v>
      </c>
      <c r="H45" s="31" t="s">
        <v>13</v>
      </c>
    </row>
    <row r="46" spans="1:8" ht="15.5">
      <c r="A46" s="4">
        <v>4.0999999999999996</v>
      </c>
      <c r="B46" s="92" t="s">
        <v>24</v>
      </c>
      <c r="C46" s="92"/>
      <c r="D46" s="92"/>
      <c r="E46" s="92"/>
      <c r="F46" s="92"/>
      <c r="G46" s="5">
        <v>0</v>
      </c>
      <c r="H46" s="40">
        <f>ROUND(+H42*G46,2)</f>
        <v>0</v>
      </c>
    </row>
    <row r="47" spans="1:8" ht="15.75" customHeight="1">
      <c r="A47" s="51" t="s">
        <v>25</v>
      </c>
      <c r="B47" s="52"/>
      <c r="C47" s="52"/>
      <c r="D47" s="52"/>
      <c r="E47" s="52"/>
      <c r="F47" s="52"/>
      <c r="G47" s="52"/>
      <c r="H47" s="36">
        <f>SUM(H46:H46)</f>
        <v>0</v>
      </c>
    </row>
    <row r="48" spans="1:8" ht="15" customHeight="1">
      <c r="A48" s="84" t="s">
        <v>26</v>
      </c>
      <c r="B48" s="85"/>
      <c r="C48" s="85"/>
      <c r="D48" s="85"/>
      <c r="E48" s="85"/>
      <c r="F48" s="85"/>
      <c r="G48" s="86"/>
      <c r="H48" s="6">
        <f>ROUND(+H42+H47,2)</f>
        <v>597710532</v>
      </c>
    </row>
    <row r="49" spans="1:10">
      <c r="A49" s="41"/>
      <c r="B49" s="42"/>
      <c r="C49" s="42"/>
      <c r="D49" s="42"/>
      <c r="E49" s="42"/>
      <c r="F49" s="42"/>
      <c r="G49" s="43"/>
      <c r="H49" s="43"/>
    </row>
    <row r="50" spans="1:10" ht="15">
      <c r="A50" s="77" t="s">
        <v>27</v>
      </c>
      <c r="B50" s="78"/>
      <c r="C50" s="78"/>
      <c r="D50" s="78"/>
      <c r="E50" s="78"/>
      <c r="F50" s="78"/>
      <c r="G50" s="78"/>
      <c r="H50" s="79"/>
      <c r="J50" s="44"/>
    </row>
    <row r="51" spans="1:10" ht="15.5">
      <c r="A51" s="80" t="s">
        <v>28</v>
      </c>
      <c r="B51" s="81"/>
      <c r="C51" s="82"/>
      <c r="D51" s="82"/>
      <c r="E51" s="82"/>
      <c r="F51" s="82"/>
      <c r="G51" s="82"/>
      <c r="H51" s="83"/>
    </row>
    <row r="52" spans="1:10" ht="15.5">
      <c r="A52" s="80" t="s">
        <v>29</v>
      </c>
      <c r="B52" s="81"/>
      <c r="C52" s="82"/>
      <c r="D52" s="82"/>
      <c r="E52" s="82"/>
      <c r="F52" s="82"/>
      <c r="G52" s="82"/>
      <c r="H52" s="83"/>
    </row>
    <row r="53" spans="1:10" ht="15.5">
      <c r="A53" s="80" t="s">
        <v>30</v>
      </c>
      <c r="B53" s="81"/>
      <c r="C53" s="82"/>
      <c r="D53" s="82"/>
      <c r="E53" s="82"/>
      <c r="F53" s="82"/>
      <c r="G53" s="82"/>
      <c r="H53" s="83"/>
    </row>
    <row r="54" spans="1:10" ht="15.5">
      <c r="A54" s="80" t="s">
        <v>31</v>
      </c>
      <c r="B54" s="81"/>
      <c r="C54" s="82"/>
      <c r="D54" s="82"/>
      <c r="E54" s="82"/>
      <c r="F54" s="82"/>
      <c r="G54" s="82"/>
      <c r="H54" s="83"/>
    </row>
    <row r="55" spans="1:10" ht="32.25" customHeight="1" thickBot="1">
      <c r="A55" s="93" t="s">
        <v>32</v>
      </c>
      <c r="B55" s="94"/>
      <c r="C55" s="95"/>
      <c r="D55" s="95"/>
      <c r="E55" s="95"/>
      <c r="F55" s="95"/>
      <c r="G55" s="95"/>
      <c r="H55" s="96"/>
    </row>
  </sheetData>
  <sheetProtection algorithmName="SHA-512" hashValue="LU/sRKj2zbhCMNM89NKPAOu4KSOxR76xEcJvRMOp+FoKysLHqYtLMw4owodjok3k9saEJPULnJUulJmCrucFmA==" saltValue="gAnGMTKdKLGcfcTS43pr0g==" spinCount="100000" sheet="1" objects="1" scenarios="1"/>
  <protectedRanges>
    <protectedRange sqref="G12:G17" name="Rango1"/>
    <protectedRange sqref="G46" name="Rango3"/>
    <protectedRange sqref="A50:H55" name="Rango4"/>
  </protectedRanges>
  <mergeCells count="48">
    <mergeCell ref="C36:E36"/>
    <mergeCell ref="C37:E37"/>
    <mergeCell ref="C38:E38"/>
    <mergeCell ref="C39:E39"/>
    <mergeCell ref="C40:E40"/>
    <mergeCell ref="A52:B52"/>
    <mergeCell ref="C52:H52"/>
    <mergeCell ref="A47:G47"/>
    <mergeCell ref="B46:F46"/>
    <mergeCell ref="A55:B55"/>
    <mergeCell ref="C55:H55"/>
    <mergeCell ref="A53:B53"/>
    <mergeCell ref="C53:H53"/>
    <mergeCell ref="A54:B54"/>
    <mergeCell ref="C54:H54"/>
    <mergeCell ref="A41:G41"/>
    <mergeCell ref="A43:H43"/>
    <mergeCell ref="A44:F44"/>
    <mergeCell ref="G44:H44"/>
    <mergeCell ref="A42:G42"/>
    <mergeCell ref="B45:F45"/>
    <mergeCell ref="A50:H50"/>
    <mergeCell ref="A51:B51"/>
    <mergeCell ref="C51:H51"/>
    <mergeCell ref="A48:G48"/>
    <mergeCell ref="D2:H2"/>
    <mergeCell ref="A2:C2"/>
    <mergeCell ref="A3:H3"/>
    <mergeCell ref="A5:H5"/>
    <mergeCell ref="A9:H9"/>
    <mergeCell ref="G10:H10"/>
    <mergeCell ref="A6:H6"/>
    <mergeCell ref="A7:H7"/>
    <mergeCell ref="A18:G18"/>
    <mergeCell ref="A10:F10"/>
    <mergeCell ref="C34:E34"/>
    <mergeCell ref="C35:E35"/>
    <mergeCell ref="A19:F19"/>
    <mergeCell ref="G19:H19"/>
    <mergeCell ref="A30:G30"/>
    <mergeCell ref="C32:E32"/>
    <mergeCell ref="C33:E33"/>
    <mergeCell ref="D27:F27"/>
    <mergeCell ref="G28:G29"/>
    <mergeCell ref="H28:H29"/>
    <mergeCell ref="C28:F29"/>
    <mergeCell ref="A31:F31"/>
    <mergeCell ref="G31:H31"/>
  </mergeCells>
  <pageMargins left="0.70866141732283472" right="0.70866141732283472" top="0.74803149606299213" bottom="0.74803149606299213" header="0.31496062992125984" footer="0.31496062992125984"/>
  <pageSetup scale="4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UMERO xmlns="a3fbda17-2513-4755-8cda-8a8184eafa63" xsi:nil="true"/>
    <lcf76f155ced4ddcb4097134ff3c332f xmlns="a3fbda17-2513-4755-8cda-8a8184eafa63">
      <Terms xmlns="http://schemas.microsoft.com/office/infopath/2007/PartnerControls"/>
    </lcf76f155ced4ddcb4097134ff3c332f>
    <TaxCatchAll xmlns="6fa18099-9c1f-4650-a0fa-ac750f84828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A65FDE3FD1CDA4FBE0D5A2E7A7EB5E9" ma:contentTypeVersion="21" ma:contentTypeDescription="Crear nuevo documento." ma:contentTypeScope="" ma:versionID="7026dcfdc97a2dca69f34fea75ef7651">
  <xsd:schema xmlns:xsd="http://www.w3.org/2001/XMLSchema" xmlns:xs="http://www.w3.org/2001/XMLSchema" xmlns:p="http://schemas.microsoft.com/office/2006/metadata/properties" xmlns:ns2="a3fbda17-2513-4755-8cda-8a8184eafa63" xmlns:ns3="6fa18099-9c1f-4650-a0fa-ac750f848284" targetNamespace="http://schemas.microsoft.com/office/2006/metadata/properties" ma:root="true" ma:fieldsID="5ee51b2d32c36c0a0376a7c89e97a287" ns2:_="" ns3:_="">
    <xsd:import namespace="a3fbda17-2513-4755-8cda-8a8184eafa63"/>
    <xsd:import namespace="6fa18099-9c1f-4650-a0fa-ac750f848284"/>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NUMERO"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fbda17-2513-4755-8cda-8a8184eafa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NUMERO" ma:index="19" nillable="true" ma:displayName="NUMERO" ma:format="Dropdown" ma:internalName="NUMERO" ma:percentage="FALSE">
      <xsd:simpleType>
        <xsd:restriction base="dms:Number"/>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148dc318-5de1-4747-92ed-e07023d138f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fa18099-9c1f-4650-a0fa-ac750f848284"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24" nillable="true" ma:displayName="Taxonomy Catch All Column" ma:hidden="true" ma:list="{e82dd316-e567-4a7c-a0b6-fa00a108ff8b}" ma:internalName="TaxCatchAll" ma:showField="CatchAllData" ma:web="6fa18099-9c1f-4650-a0fa-ac750f84828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57C36B-4E8D-4C0C-8BE9-33E8A3B29AE8}">
  <ds:schemaRefs>
    <ds:schemaRef ds:uri="http://purl.org/dc/dcmitype/"/>
    <ds:schemaRef ds:uri="http://schemas.microsoft.com/office/infopath/2007/PartnerControls"/>
    <ds:schemaRef ds:uri="http://purl.org/dc/elements/1.1/"/>
    <ds:schemaRef ds:uri="http://www.w3.org/XML/1998/namespace"/>
    <ds:schemaRef ds:uri="http://schemas.openxmlformats.org/package/2006/metadata/core-properties"/>
    <ds:schemaRef ds:uri="http://schemas.microsoft.com/office/2006/documentManagement/types"/>
    <ds:schemaRef ds:uri="http://schemas.microsoft.com/office/2006/metadata/properties"/>
    <ds:schemaRef ds:uri="6fa18099-9c1f-4650-a0fa-ac750f848284"/>
    <ds:schemaRef ds:uri="a3fbda17-2513-4755-8cda-8a8184eafa63"/>
    <ds:schemaRef ds:uri="http://purl.org/dc/terms/"/>
  </ds:schemaRefs>
</ds:datastoreItem>
</file>

<file path=customXml/itemProps2.xml><?xml version="1.0" encoding="utf-8"?>
<ds:datastoreItem xmlns:ds="http://schemas.openxmlformats.org/officeDocument/2006/customXml" ds:itemID="{0D5CA648-1D49-49F1-B4D3-9E05EB5E1D6C}">
  <ds:schemaRefs>
    <ds:schemaRef ds:uri="http://schemas.microsoft.com/sharepoint/v3/contenttype/forms"/>
  </ds:schemaRefs>
</ds:datastoreItem>
</file>

<file path=customXml/itemProps3.xml><?xml version="1.0" encoding="utf-8"?>
<ds:datastoreItem xmlns:ds="http://schemas.openxmlformats.org/officeDocument/2006/customXml" ds:itemID="{B1536270-9F06-4AB0-8E7D-18A27AF03B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fbda17-2513-4755-8cda-8a8184eafa63"/>
    <ds:schemaRef ds:uri="6fa18099-9c1f-4650-a0fa-ac750f8482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Presupuesto</vt:lpstr>
      <vt:lpstr>Presupuesto!Área_de_impresión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Edith Rocio Barbosa</dc:creator>
  <cp:keywords/>
  <dc:description/>
  <cp:lastModifiedBy>Henry Alexander Venegas Barbosa</cp:lastModifiedBy>
  <cp:revision/>
  <dcterms:created xsi:type="dcterms:W3CDTF">2023-02-09T13:59:05Z</dcterms:created>
  <dcterms:modified xsi:type="dcterms:W3CDTF">2023-11-10T02:43:20Z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0x010100CA65FDE3FD1CDA4FBE0D5A2E7A7EB5E9</vt:lpwstr>
  </property>
  <property fmtid="{D5CDD505-2E9C-101B-9397-08002B2CF9AE}" pid="3" name="MediaServiceImageTags">
    <vt:lpwstr/>
  </property>
</Properties>
</file>