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10"/>
  <workbookPr/>
  <mc:AlternateContent xmlns:mc="http://schemas.openxmlformats.org/markup-compatibility/2006">
    <mc:Choice Requires="x15">
      <x15ac:absPath xmlns:x15ac="http://schemas.microsoft.com/office/spreadsheetml/2010/11/ac" url="C:\Users\financiera\OneDrive - INCI\ADMINISTRATIVA Y FINANCIERA 2022\PRESUPUESTO\"/>
    </mc:Choice>
  </mc:AlternateContent>
  <xr:revisionPtr revIDLastSave="0" documentId="11_E08DBC253819E3ACB6D99041F512B0706FAD9AA9" xr6:coauthVersionLast="47" xr6:coauthVersionMax="47" xr10:uidLastSave="{00000000-0000-0000-0000-000000000000}"/>
  <bookViews>
    <workbookView xWindow="0" yWindow="0" windowWidth="28800" windowHeight="11730" tabRatio="769" firstSheet="1" activeTab="1" xr2:uid="{00000000-000D-0000-FFFF-FFFF00000000}"/>
  </bookViews>
  <sheets>
    <sheet name="EJECUCION PRESUPUESTAL VIG 2019" sheetId="3" r:id="rId1"/>
    <sheet name="EJECUCION PRESUPUESTAL VIG 2020" sheetId="4" r:id="rId2"/>
    <sheet name="EJECUCION PRESUPUESTAL VIG 2021" sheetId="2" r:id="rId3"/>
    <sheet name="EJECUCION PRESUPUESTAL VIG 2022" sheetId="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A">[1]Hoja2!$H$2:$H$62</definedName>
    <definedName name="AAA">[1]Hoja2!$H$2:$H$62</definedName>
    <definedName name="as" localSheetId="0">#REF!</definedName>
    <definedName name="as" localSheetId="1">#REF!</definedName>
    <definedName name="as">#REF!</definedName>
    <definedName name="asad">'[2]Listas PE'!$AA$2:$AA$162</definedName>
    <definedName name="asigbas" localSheetId="0">#REF!</definedName>
    <definedName name="asigbas" localSheetId="1">#REF!</definedName>
    <definedName name="asigbas">#REF!</definedName>
    <definedName name="asigbasisten" localSheetId="0">#REF!</definedName>
    <definedName name="asigbasisten" localSheetId="1">#REF!</definedName>
    <definedName name="asigbasisten">#REF!</definedName>
    <definedName name="asigbastotal" localSheetId="0">#REF!</definedName>
    <definedName name="asigbastotal" localSheetId="1">#REF!</definedName>
    <definedName name="asigbastotal">#REF!</definedName>
    <definedName name="asigmen" localSheetId="0">#REF!</definedName>
    <definedName name="asigmen" localSheetId="1">#REF!</definedName>
    <definedName name="asigmen">#REF!</definedName>
    <definedName name="auxalm" localSheetId="0">#REF!</definedName>
    <definedName name="auxalm" localSheetId="1">#REF!</definedName>
    <definedName name="auxalm">#REF!</definedName>
    <definedName name="boncom" localSheetId="0">#REF!</definedName>
    <definedName name="boncom" localSheetId="1">#REF!</definedName>
    <definedName name="boncom">#REF!</definedName>
    <definedName name="bonrec" localSheetId="0">#REF!</definedName>
    <definedName name="bonrec" localSheetId="1">#REF!</definedName>
    <definedName name="bonrec">#REF!</definedName>
    <definedName name="bonser" localSheetId="0">#REF!</definedName>
    <definedName name="bonser" localSheetId="1">#REF!</definedName>
    <definedName name="bonser">#REF!</definedName>
    <definedName name="cargo" localSheetId="0">#REF!</definedName>
    <definedName name="cargo" localSheetId="1">#REF!</definedName>
    <definedName name="cargo">#REF!</definedName>
    <definedName name="CATEGORIA">[3]SALARIOS!$H$3:$H$7</definedName>
    <definedName name="cesfna" localSheetId="0">#REF!</definedName>
    <definedName name="cesfna" localSheetId="1">#REF!</definedName>
    <definedName name="cesfna">#REF!</definedName>
    <definedName name="CODSUB" localSheetId="0">#REF!</definedName>
    <definedName name="CODSUB" localSheetId="1">#REF!</definedName>
    <definedName name="CODSUB">#REF!</definedName>
    <definedName name="comfam" localSheetId="0">#REF!</definedName>
    <definedName name="comfam" localSheetId="1">#REF!</definedName>
    <definedName name="comfam">#REF!</definedName>
    <definedName name="compln1" localSheetId="0">#REF!</definedName>
    <definedName name="compln1" localSheetId="1">#REF!</definedName>
    <definedName name="compln1">#REF!</definedName>
    <definedName name="compln2" localSheetId="0">#REF!</definedName>
    <definedName name="compln2" localSheetId="1">#REF!</definedName>
    <definedName name="compln2">#REF!</definedName>
    <definedName name="conpln1" localSheetId="0">#REF!</definedName>
    <definedName name="conpln1" localSheetId="1">#REF!</definedName>
    <definedName name="conpln1">#REF!</definedName>
    <definedName name="conpln2" localSheetId="0">#REF!</definedName>
    <definedName name="conpln2" localSheetId="1">#REF!</definedName>
    <definedName name="conpln2">#REF!</definedName>
    <definedName name="conpln3" localSheetId="0">#REF!</definedName>
    <definedName name="conpln3" localSheetId="1">#REF!</definedName>
    <definedName name="conpln3">#REF!</definedName>
    <definedName name="conpln4" localSheetId="0">#REF!</definedName>
    <definedName name="conpln4" localSheetId="1">#REF!</definedName>
    <definedName name="conpln4">#REF!</definedName>
    <definedName name="conpln5" localSheetId="0">#REF!</definedName>
    <definedName name="conpln5" localSheetId="1">#REF!</definedName>
    <definedName name="conpln5">#REF!</definedName>
    <definedName name="CPA">[4]Listas!$B$1:$B$19</definedName>
    <definedName name="cua" localSheetId="0">#REF!</definedName>
    <definedName name="cua" localSheetId="1">#REF!</definedName>
    <definedName name="cua">#REF!</definedName>
    <definedName name="CVCDESAAZaszax">#REF!</definedName>
    <definedName name="d">[5]Hoja2!$E$2:$E$18</definedName>
    <definedName name="DENOMINACIONES" localSheetId="0">#REF!</definedName>
    <definedName name="DENOMINACIONES" localSheetId="1">#REF!</definedName>
    <definedName name="DENOMINACIONES">#REF!</definedName>
    <definedName name="dfdffd" localSheetId="0">#REF!</definedName>
    <definedName name="dfdffd" localSheetId="1">#REF!</definedName>
    <definedName name="dfdffd">#REF!</definedName>
    <definedName name="dfdjuhgb" localSheetId="0">#REF!</definedName>
    <definedName name="dfdjuhgb" localSheetId="1">#REF!</definedName>
    <definedName name="dfdjuhgb">#REF!</definedName>
    <definedName name="DFSSDF" localSheetId="0">#REF!</definedName>
    <definedName name="DFSSDF" localSheetId="1">#REF!</definedName>
    <definedName name="DFSSDF">#REF!</definedName>
    <definedName name="DIMENSIÓN" localSheetId="0">#REF!</definedName>
    <definedName name="DIMENSIÓN" localSheetId="1">#REF!</definedName>
    <definedName name="DIMENSIÓN">#REF!</definedName>
    <definedName name="ds" localSheetId="0">#REF!</definedName>
    <definedName name="ds" localSheetId="1">#REF!</definedName>
    <definedName name="ds">#REF!</definedName>
    <definedName name="dsfg" localSheetId="0">#REF!</definedName>
    <definedName name="dsfg" localSheetId="1">#REF!</definedName>
    <definedName name="dsfg">#REF!</definedName>
    <definedName name="DSFS" localSheetId="0">#REF!</definedName>
    <definedName name="DSFS" localSheetId="1">#REF!</definedName>
    <definedName name="DSFS">#REF!</definedName>
    <definedName name="dss" localSheetId="0">#REF!</definedName>
    <definedName name="dss" localSheetId="1">#REF!</definedName>
    <definedName name="dss">#REF!</definedName>
    <definedName name="dssds" comment="Esta es la lista de regiones" localSheetId="0">#REF!</definedName>
    <definedName name="dssds" comment="Esta es la lista de regiones" localSheetId="1">#REF!</definedName>
    <definedName name="dssds" comment="Esta es la lista de regiones">#REF!</definedName>
    <definedName name="emppln" localSheetId="0">#REF!</definedName>
    <definedName name="emppln" localSheetId="1">#REF!</definedName>
    <definedName name="emppln">#REF!</definedName>
    <definedName name="ESTRATEGIAS_PND" localSheetId="0">#REF!</definedName>
    <definedName name="ESTRATEGIAS_PND" localSheetId="1">#REF!</definedName>
    <definedName name="ESTRATEGIAS_PND">#REF!</definedName>
    <definedName name="fdf" localSheetId="0">#REF!</definedName>
    <definedName name="fdf" localSheetId="1">#REF!</definedName>
    <definedName name="fdf">#REF!</definedName>
    <definedName name="fdgf" localSheetId="0">#REF!</definedName>
    <definedName name="fdgf" localSheetId="1">#REF!</definedName>
    <definedName name="fdgf">#REF!</definedName>
    <definedName name="ffff" localSheetId="0">#REF!</definedName>
    <definedName name="ffff" localSheetId="1">#REF!</definedName>
    <definedName name="ffff">#REF!</definedName>
    <definedName name="FG">[5]Hoja2!$A$2:$A$15</definedName>
    <definedName name="gasrep" localSheetId="0">#REF!</definedName>
    <definedName name="gasrep" localSheetId="1">#REF!</definedName>
    <definedName name="gasrep">#REF!</definedName>
    <definedName name="GASTO" localSheetId="0">#REF!</definedName>
    <definedName name="GASTO" localSheetId="1">#REF!</definedName>
    <definedName name="gasto">[4]Listas!$F$1:$F$7</definedName>
    <definedName name="GASTOS_REPRESENTACION" localSheetId="0">#REF!</definedName>
    <definedName name="GASTOS_REPRESENTACION" localSheetId="1">#REF!</definedName>
    <definedName name="GASTOS_REPRESENTACION">#REF!</definedName>
    <definedName name="ggfdh" localSheetId="0">#REF!</definedName>
    <definedName name="ggfdh" localSheetId="1">#REF!</definedName>
    <definedName name="ggfdh">#REF!</definedName>
    <definedName name="grado" localSheetId="0">#REF!</definedName>
    <definedName name="grado" localSheetId="1">#REF!</definedName>
    <definedName name="grado">#REF!</definedName>
    <definedName name="GRADOS" localSheetId="0">#REF!</definedName>
    <definedName name="GRADOS" localSheetId="1">#REF!</definedName>
    <definedName name="GRADOS">#REF!</definedName>
    <definedName name="GRUPO">[4]Listas!$M$1:$M$17</definedName>
    <definedName name="hfgfhg" localSheetId="0">#REF!</definedName>
    <definedName name="hfgfhg" localSheetId="1">#REF!</definedName>
    <definedName name="hfgfhg">#REF!</definedName>
    <definedName name="horext" localSheetId="0">#REF!</definedName>
    <definedName name="horext" localSheetId="1">#REF!</definedName>
    <definedName name="horext">#REF!</definedName>
    <definedName name="icbf" localSheetId="0">#REF!</definedName>
    <definedName name="icbf" localSheetId="1">#REF!</definedName>
    <definedName name="icbf">#REF!</definedName>
    <definedName name="ILK" localSheetId="0">#REF!</definedName>
    <definedName name="ILK" localSheetId="1">#REF!</definedName>
    <definedName name="ILK">#REF!</definedName>
    <definedName name="indvac" localSheetId="0">#REF!</definedName>
    <definedName name="indvac" localSheetId="1">#REF!</definedName>
    <definedName name="indvac">#REF!</definedName>
    <definedName name="instec" localSheetId="0">#REF!</definedName>
    <definedName name="instec" localSheetId="1">#REF!</definedName>
    <definedName name="instec">#REF!</definedName>
    <definedName name="M">[4]Listas!$D$1:$D$4</definedName>
    <definedName name="META" localSheetId="0">#REF!</definedName>
    <definedName name="META" localSheetId="1">#REF!</definedName>
    <definedName name="META">[6]lista!$D$1</definedName>
    <definedName name="metas">[4]Listas!$A$1:$A$15</definedName>
    <definedName name="MODALIDAD" localSheetId="0">#REF!</definedName>
    <definedName name="MODALIDAD" localSheetId="1">#REF!</definedName>
    <definedName name="MODALIDAD">#REF!</definedName>
    <definedName name="nivcar" localSheetId="0">#REF!</definedName>
    <definedName name="nivcar" localSheetId="1">#REF!</definedName>
    <definedName name="nivcar">#REF!</definedName>
    <definedName name="NIVELES" localSheetId="0">#REF!</definedName>
    <definedName name="NIVELES" localSheetId="1">#REF!</definedName>
    <definedName name="NIVELES">#REF!</definedName>
    <definedName name="nomcar" localSheetId="0">#REF!</definedName>
    <definedName name="nomcar" localSheetId="1">#REF!</definedName>
    <definedName name="nomcar">#REF!</definedName>
    <definedName name="NUEVA">'[7]planta base'!$C$504:$AA$803</definedName>
    <definedName name="PAA">[1]Hoja2!$H$2:$H$62</definedName>
    <definedName name="prevarp" localSheetId="0">#REF!</definedName>
    <definedName name="prevarp" localSheetId="1">#REF!</definedName>
    <definedName name="prevarp">#REF!</definedName>
    <definedName name="prevpen" localSheetId="0">#REF!</definedName>
    <definedName name="prevpen" localSheetId="1">#REF!</definedName>
    <definedName name="prevpen">#REF!</definedName>
    <definedName name="prevsal" localSheetId="0">#REF!</definedName>
    <definedName name="prevsal" localSheetId="1">#REF!</definedName>
    <definedName name="prevsal">#REF!</definedName>
    <definedName name="primant" localSheetId="0">#REF!</definedName>
    <definedName name="primant" localSheetId="1">#REF!</definedName>
    <definedName name="primant">#REF!</definedName>
    <definedName name="primfas" localSheetId="0">#REF!</definedName>
    <definedName name="primfas" localSheetId="1">#REF!</definedName>
    <definedName name="primfas">#REF!</definedName>
    <definedName name="primfns" localSheetId="0">#REF!</definedName>
    <definedName name="primfns" localSheetId="1">#REF!</definedName>
    <definedName name="primfns">#REF!</definedName>
    <definedName name="primnav" localSheetId="0">#REF!</definedName>
    <definedName name="primnav" localSheetId="1">#REF!</definedName>
    <definedName name="primnav">#REF!</definedName>
    <definedName name="primniv" localSheetId="0">#REF!</definedName>
    <definedName name="primniv" localSheetId="1">#REF!</definedName>
    <definedName name="primniv">#REF!</definedName>
    <definedName name="primser" localSheetId="0">#REF!</definedName>
    <definedName name="primser" localSheetId="1">#REF!</definedName>
    <definedName name="primser">#REF!</definedName>
    <definedName name="primtec" localSheetId="0">#REF!</definedName>
    <definedName name="primtec" localSheetId="1">#REF!</definedName>
    <definedName name="primtec">#REF!</definedName>
    <definedName name="primtecf" localSheetId="0">#REF!</definedName>
    <definedName name="primtecf" localSheetId="1">#REF!</definedName>
    <definedName name="primtecf">#REF!</definedName>
    <definedName name="primtfac" localSheetId="0">#REF!</definedName>
    <definedName name="primtfac" localSheetId="1">#REF!</definedName>
    <definedName name="primtfac">#REF!</definedName>
    <definedName name="primtnofac" localSheetId="0">#REF!</definedName>
    <definedName name="primtnofac" localSheetId="1">#REF!</definedName>
    <definedName name="primtnofac">#REF!</definedName>
    <definedName name="primvac" localSheetId="0">#REF!</definedName>
    <definedName name="primvac" localSheetId="1">#REF!</definedName>
    <definedName name="primvac">#REF!</definedName>
    <definedName name="PROCESO" localSheetId="0">#REF!</definedName>
    <definedName name="PROCESO" localSheetId="1">#REF!</definedName>
    <definedName name="proceso">[4]Listas!$K$1:$K$15</definedName>
    <definedName name="PROCESOS" localSheetId="0">#REF!</definedName>
    <definedName name="PROCESOS" localSheetId="1">#REF!</definedName>
    <definedName name="PROCESOS">#REF!</definedName>
    <definedName name="PROGRAMAS_MEN" localSheetId="0">#REF!</definedName>
    <definedName name="PROGRAMAS_MEN" localSheetId="1">#REF!</definedName>
    <definedName name="PROGRAMAS_MEN">#REF!</definedName>
    <definedName name="PROYECTO" localSheetId="0">#REF!</definedName>
    <definedName name="PROYECTO" localSheetId="1">#REF!</definedName>
    <definedName name="PROYECTO">[4]Listas!$C$1:$C$2</definedName>
    <definedName name="reccor" localSheetId="0">#REF!</definedName>
    <definedName name="reccor" localSheetId="1">#REF!</definedName>
    <definedName name="reccor">#REF!</definedName>
    <definedName name="REGIÓN" localSheetId="0">#REF!</definedName>
    <definedName name="REGIÓN" localSheetId="1">#REF!</definedName>
    <definedName name="REGIÓN">#REF!</definedName>
    <definedName name="REGIONES" comment="Esta es la lista de regiones" localSheetId="0">#REF!</definedName>
    <definedName name="REGIONES" comment="Esta es la lista de regiones" localSheetId="1">#REF!</definedName>
    <definedName name="REGIONES" comment="Esta es la lista de regiones">#REF!</definedName>
    <definedName name="RESPUESTAS" localSheetId="0">#REF!</definedName>
    <definedName name="RESPUESTAS" localSheetId="1">#REF!</definedName>
    <definedName name="RESPUESTAS">#REF!</definedName>
    <definedName name="s">[5]Hoja2!$A$2:$A$15</definedName>
    <definedName name="sal">[7]tablas!$D$1:$H$814</definedName>
    <definedName name="sd" localSheetId="0">#REF!</definedName>
    <definedName name="sd" localSheetId="1">#REF!</definedName>
    <definedName name="sd">#REF!</definedName>
    <definedName name="seccion" localSheetId="0">#REF!</definedName>
    <definedName name="seccion" localSheetId="1">#REF!</definedName>
    <definedName name="seccion">#REF!</definedName>
    <definedName name="sena" localSheetId="0">#REF!</definedName>
    <definedName name="sena" localSheetId="1">#REF!</definedName>
    <definedName name="sena">#REF!</definedName>
    <definedName name="SERVIDOR" localSheetId="0">#REF!</definedName>
    <definedName name="SERVIDOR" localSheetId="1">#REF!</definedName>
    <definedName name="SERVIDOR">#REF!</definedName>
    <definedName name="SFDS" comment="Esta es la lista de regiones" localSheetId="0">#REF!</definedName>
    <definedName name="SFDS" comment="Esta es la lista de regiones" localSheetId="1">#REF!</definedName>
    <definedName name="SFDS" comment="Esta es la lista de regiones">#REF!</definedName>
    <definedName name="sss" localSheetId="0">#REF!</definedName>
    <definedName name="sss" localSheetId="1">#REF!</definedName>
    <definedName name="sss">#REF!</definedName>
    <definedName name="subtrn" localSheetId="0">#REF!</definedName>
    <definedName name="subtrn" localSheetId="1">#REF!</definedName>
    <definedName name="subtrn">#REF!</definedName>
    <definedName name="SUPERVISOR" localSheetId="0">#REF!</definedName>
    <definedName name="SUPERVISOR" localSheetId="1">#REF!</definedName>
    <definedName name="SUPERVISOR">#REF!</definedName>
    <definedName name="sw" localSheetId="0">#REF!</definedName>
    <definedName name="sw" localSheetId="1">#REF!</definedName>
    <definedName name="sw">#REF!</definedName>
    <definedName name="tothorext" localSheetId="0">#REF!</definedName>
    <definedName name="tothorext" localSheetId="1">#REF!</definedName>
    <definedName name="tothorext">#REF!</definedName>
    <definedName name="tres" localSheetId="0">#REF!</definedName>
    <definedName name="tres" localSheetId="1">#REF!</definedName>
    <definedName name="tres">#REF!</definedName>
    <definedName name="tres1" localSheetId="0">#REF!</definedName>
    <definedName name="tres1" localSheetId="1">#REF!</definedName>
    <definedName name="tres1">#REF!</definedName>
    <definedName name="V">[5]Hoja2!$A$2:$A$15</definedName>
    <definedName name="VIÁTICOS" localSheetId="0">#REF!</definedName>
    <definedName name="VIÁTICOS" localSheetId="1">#REF!</definedName>
    <definedName name="VIÁTICOS">#REF!</definedName>
    <definedName name="vieja">'[7]planta base'!$C$2:$AC$503</definedName>
    <definedName name="VV" localSheetId="0">#REF!</definedName>
    <definedName name="VV" localSheetId="1">#REF!</definedName>
    <definedName name="VV">#REF!</definedName>
    <definedName name="wwwww" localSheetId="0">#REF!</definedName>
    <definedName name="wwwww" localSheetId="1">#REF!</definedName>
    <definedName name="wwwww">#REF!</definedName>
    <definedName name="x" localSheetId="0">#REF!</definedName>
    <definedName name="x" localSheetId="1">#REF!</definedName>
    <definedName name="x">#REF!</definedName>
    <definedName name="z" localSheetId="0">#REF!</definedName>
    <definedName name="z" localSheetId="1">#REF!</definedName>
    <definedName name="z">#REF!</definedName>
    <definedName name="zsz" localSheetId="0">#REF!</definedName>
    <definedName name="zsz" localSheetId="1">#REF!</definedName>
    <definedName name="zsz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D152" i="4" l="1"/>
  <c r="BC152" i="4"/>
  <c r="BB152" i="4"/>
  <c r="BA152" i="4"/>
  <c r="AZ152" i="4"/>
  <c r="AY152" i="4"/>
  <c r="AX152" i="4"/>
  <c r="AW152" i="4"/>
  <c r="AU152" i="4"/>
  <c r="AS152" i="4"/>
  <c r="AR152" i="4"/>
  <c r="AQ152" i="4"/>
  <c r="AP152" i="4"/>
  <c r="BH151" i="4"/>
  <c r="BG151" i="4"/>
  <c r="BF151" i="4"/>
  <c r="BE151" i="4"/>
  <c r="BH150" i="4"/>
  <c r="BG150" i="4"/>
  <c r="BF150" i="4"/>
  <c r="BE150" i="4"/>
  <c r="BH149" i="4"/>
  <c r="BG149" i="4"/>
  <c r="BF149" i="4"/>
  <c r="BE149" i="4"/>
  <c r="BH148" i="4"/>
  <c r="BG148" i="4"/>
  <c r="BF148" i="4"/>
  <c r="BE148" i="4"/>
  <c r="BH147" i="4"/>
  <c r="BG147" i="4"/>
  <c r="BF147" i="4"/>
  <c r="BE147" i="4"/>
  <c r="BH146" i="4"/>
  <c r="BG146" i="4"/>
  <c r="BF146" i="4"/>
  <c r="BE146" i="4"/>
  <c r="BH145" i="4"/>
  <c r="BG145" i="4"/>
  <c r="BF145" i="4"/>
  <c r="BE145" i="4"/>
  <c r="BH144" i="4"/>
  <c r="BG144" i="4"/>
  <c r="BF144" i="4"/>
  <c r="BE144" i="4"/>
  <c r="BH143" i="4"/>
  <c r="BG143" i="4"/>
  <c r="BF143" i="4"/>
  <c r="BE143" i="4"/>
  <c r="BH142" i="4"/>
  <c r="BG142" i="4"/>
  <c r="BF142" i="4"/>
  <c r="BE142" i="4"/>
  <c r="BH141" i="4"/>
  <c r="BG141" i="4"/>
  <c r="BF141" i="4"/>
  <c r="BE141" i="4"/>
  <c r="BH140" i="4"/>
  <c r="BG140" i="4"/>
  <c r="BF140" i="4"/>
  <c r="BE140" i="4"/>
  <c r="BH139" i="4"/>
  <c r="BG139" i="4"/>
  <c r="BF139" i="4"/>
  <c r="BE139" i="4"/>
  <c r="BH138" i="4"/>
  <c r="BG138" i="4"/>
  <c r="BF138" i="4"/>
  <c r="BE138" i="4"/>
  <c r="BH137" i="4"/>
  <c r="BG137" i="4"/>
  <c r="BF137" i="4"/>
  <c r="BE137" i="4"/>
  <c r="BH136" i="4"/>
  <c r="BG136" i="4"/>
  <c r="BF136" i="4"/>
  <c r="BE136" i="4"/>
  <c r="BH135" i="4"/>
  <c r="BG135" i="4"/>
  <c r="BF135" i="4"/>
  <c r="BE135" i="4"/>
  <c r="BH134" i="4"/>
  <c r="BG134" i="4"/>
  <c r="BF134" i="4"/>
  <c r="BE134" i="4"/>
  <c r="BH131" i="4"/>
  <c r="BG131" i="4"/>
  <c r="BF131" i="4"/>
  <c r="BE131" i="4"/>
  <c r="BH130" i="4"/>
  <c r="BG130" i="4"/>
  <c r="BF130" i="4"/>
  <c r="BE130" i="4"/>
  <c r="BH129" i="4"/>
  <c r="BG129" i="4"/>
  <c r="BF129" i="4"/>
  <c r="BE129" i="4"/>
  <c r="BH128" i="4"/>
  <c r="BG128" i="4"/>
  <c r="BF128" i="4"/>
  <c r="BE128" i="4"/>
  <c r="BH127" i="4"/>
  <c r="BG127" i="4"/>
  <c r="BF127" i="4"/>
  <c r="BE127" i="4"/>
  <c r="BH126" i="4"/>
  <c r="BG126" i="4"/>
  <c r="BF126" i="4"/>
  <c r="BE126" i="4"/>
  <c r="BH125" i="4"/>
  <c r="BG125" i="4"/>
  <c r="BF125" i="4"/>
  <c r="BE125" i="4"/>
  <c r="BH124" i="4"/>
  <c r="BG124" i="4"/>
  <c r="BF124" i="4"/>
  <c r="BE124" i="4"/>
  <c r="BH123" i="4"/>
  <c r="BG123" i="4"/>
  <c r="BF123" i="4"/>
  <c r="BE123" i="4"/>
  <c r="BH122" i="4"/>
  <c r="BG122" i="4"/>
  <c r="BF122" i="4"/>
  <c r="BE122" i="4"/>
  <c r="BH121" i="4"/>
  <c r="BG121" i="4"/>
  <c r="BF121" i="4"/>
  <c r="BE121" i="4"/>
  <c r="BH120" i="4"/>
  <c r="BG120" i="4"/>
  <c r="BF120" i="4"/>
  <c r="BE120" i="4"/>
  <c r="BH119" i="4"/>
  <c r="BG119" i="4"/>
  <c r="BF119" i="4"/>
  <c r="BE119" i="4"/>
  <c r="BH118" i="4"/>
  <c r="BG118" i="4"/>
  <c r="BF118" i="4"/>
  <c r="BE118" i="4"/>
  <c r="BH117" i="4"/>
  <c r="BG117" i="4"/>
  <c r="BF117" i="4"/>
  <c r="BE117" i="4"/>
  <c r="BH116" i="4"/>
  <c r="BG116" i="4"/>
  <c r="BF116" i="4"/>
  <c r="BE116" i="4"/>
  <c r="BH115" i="4"/>
  <c r="BG115" i="4"/>
  <c r="BF115" i="4"/>
  <c r="BE115" i="4"/>
  <c r="BD113" i="4"/>
  <c r="BC113" i="4"/>
  <c r="BB113" i="4"/>
  <c r="BA113" i="4"/>
  <c r="AZ113" i="4"/>
  <c r="AY113" i="4"/>
  <c r="AX113" i="4"/>
  <c r="AW113" i="4"/>
  <c r="AU113" i="4"/>
  <c r="AS113" i="4"/>
  <c r="AR113" i="4"/>
  <c r="AQ113" i="4"/>
  <c r="AP113" i="4"/>
  <c r="BG113" i="4" s="1"/>
  <c r="BH112" i="4"/>
  <c r="BG112" i="4"/>
  <c r="BF112" i="4"/>
  <c r="BE112" i="4"/>
  <c r="BH111" i="4"/>
  <c r="BG111" i="4"/>
  <c r="BF111" i="4"/>
  <c r="BE111" i="4"/>
  <c r="BH110" i="4"/>
  <c r="BG110" i="4"/>
  <c r="BF110" i="4"/>
  <c r="BE110" i="4"/>
  <c r="BH109" i="4"/>
  <c r="BG109" i="4"/>
  <c r="BF109" i="4"/>
  <c r="BE109" i="4"/>
  <c r="BH108" i="4"/>
  <c r="BG108" i="4"/>
  <c r="BF108" i="4"/>
  <c r="BE108" i="4"/>
  <c r="BH107" i="4"/>
  <c r="BG107" i="4"/>
  <c r="BF107" i="4"/>
  <c r="BE107" i="4"/>
  <c r="BH106" i="4"/>
  <c r="BG106" i="4"/>
  <c r="BF106" i="4"/>
  <c r="BE106" i="4"/>
  <c r="BH104" i="4"/>
  <c r="BG104" i="4"/>
  <c r="BF104" i="4"/>
  <c r="BE104" i="4"/>
  <c r="BH103" i="4"/>
  <c r="BG103" i="4"/>
  <c r="BF103" i="4"/>
  <c r="BE103" i="4"/>
  <c r="BH102" i="4"/>
  <c r="BG102" i="4"/>
  <c r="BF102" i="4"/>
  <c r="BE102" i="4"/>
  <c r="BH101" i="4"/>
  <c r="BG101" i="4"/>
  <c r="BF101" i="4"/>
  <c r="BE101" i="4"/>
  <c r="BH100" i="4"/>
  <c r="BG100" i="4"/>
  <c r="BF100" i="4"/>
  <c r="BE100" i="4"/>
  <c r="BH99" i="4"/>
  <c r="BG99" i="4"/>
  <c r="BF99" i="4"/>
  <c r="BE99" i="4"/>
  <c r="BH98" i="4"/>
  <c r="BG98" i="4"/>
  <c r="BF98" i="4"/>
  <c r="BE98" i="4"/>
  <c r="BH97" i="4"/>
  <c r="BG97" i="4"/>
  <c r="BF97" i="4"/>
  <c r="BE97" i="4"/>
  <c r="BH96" i="4"/>
  <c r="BG96" i="4"/>
  <c r="BF96" i="4"/>
  <c r="BE96" i="4"/>
  <c r="BH95" i="4"/>
  <c r="BG95" i="4"/>
  <c r="BF95" i="4"/>
  <c r="BE95" i="4"/>
  <c r="BH94" i="4"/>
  <c r="BG94" i="4"/>
  <c r="BF94" i="4"/>
  <c r="BE94" i="4"/>
  <c r="BH93" i="4"/>
  <c r="BG93" i="4"/>
  <c r="BF93" i="4"/>
  <c r="BE93" i="4"/>
  <c r="BD92" i="4"/>
  <c r="BC92" i="4"/>
  <c r="BB92" i="4"/>
  <c r="BA92" i="4"/>
  <c r="AZ92" i="4"/>
  <c r="AY92" i="4"/>
  <c r="AX92" i="4"/>
  <c r="AW92" i="4"/>
  <c r="AU92" i="4"/>
  <c r="AS92" i="4"/>
  <c r="AR92" i="4"/>
  <c r="AQ92" i="4"/>
  <c r="AP92" i="4"/>
  <c r="BH91" i="4"/>
  <c r="BG91" i="4"/>
  <c r="BF91" i="4"/>
  <c r="BE91" i="4"/>
  <c r="BH90" i="4"/>
  <c r="BG90" i="4"/>
  <c r="BF90" i="4"/>
  <c r="BE90" i="4"/>
  <c r="BH89" i="4"/>
  <c r="BG89" i="4"/>
  <c r="BF89" i="4"/>
  <c r="BE89" i="4"/>
  <c r="BH88" i="4"/>
  <c r="BG88" i="4"/>
  <c r="BF88" i="4"/>
  <c r="BE88" i="4"/>
  <c r="BH87" i="4"/>
  <c r="BG87" i="4"/>
  <c r="BF87" i="4"/>
  <c r="BE87" i="4"/>
  <c r="BH86" i="4"/>
  <c r="BG86" i="4"/>
  <c r="BF86" i="4"/>
  <c r="BE86" i="4"/>
  <c r="BH85" i="4"/>
  <c r="BG85" i="4"/>
  <c r="BF85" i="4"/>
  <c r="BE85" i="4"/>
  <c r="BH84" i="4"/>
  <c r="BG84" i="4"/>
  <c r="BF84" i="4"/>
  <c r="BE84" i="4"/>
  <c r="BH83" i="4"/>
  <c r="BG83" i="4"/>
  <c r="BF83" i="4"/>
  <c r="BE83" i="4"/>
  <c r="BH82" i="4"/>
  <c r="BG82" i="4"/>
  <c r="BF82" i="4"/>
  <c r="BE82" i="4"/>
  <c r="BH81" i="4"/>
  <c r="BG81" i="4"/>
  <c r="BF81" i="4"/>
  <c r="BE81" i="4"/>
  <c r="BH80" i="4"/>
  <c r="BG80" i="4"/>
  <c r="BF80" i="4"/>
  <c r="BE80" i="4"/>
  <c r="BH79" i="4"/>
  <c r="BG79" i="4"/>
  <c r="BF79" i="4"/>
  <c r="BE79" i="4"/>
  <c r="BH78" i="4"/>
  <c r="BG78" i="4"/>
  <c r="BF78" i="4"/>
  <c r="BE78" i="4"/>
  <c r="BH77" i="4"/>
  <c r="BG77" i="4"/>
  <c r="BF77" i="4"/>
  <c r="BE77" i="4"/>
  <c r="BH76" i="4"/>
  <c r="BG76" i="4"/>
  <c r="BF76" i="4"/>
  <c r="BE76" i="4"/>
  <c r="BH75" i="4"/>
  <c r="BG75" i="4"/>
  <c r="BF75" i="4"/>
  <c r="BE75" i="4"/>
  <c r="BH74" i="4"/>
  <c r="BG74" i="4"/>
  <c r="BF74" i="4"/>
  <c r="BE74" i="4"/>
  <c r="BH73" i="4"/>
  <c r="BG73" i="4"/>
  <c r="BF73" i="4"/>
  <c r="BE73" i="4"/>
  <c r="BH72" i="4"/>
  <c r="BG72" i="4"/>
  <c r="BF72" i="4"/>
  <c r="BE72" i="4"/>
  <c r="BH71" i="4"/>
  <c r="BG71" i="4"/>
  <c r="BF71" i="4"/>
  <c r="BE71" i="4"/>
  <c r="BH69" i="4"/>
  <c r="BG69" i="4"/>
  <c r="BF69" i="4"/>
  <c r="BE69" i="4"/>
  <c r="BH68" i="4"/>
  <c r="BG68" i="4"/>
  <c r="BF68" i="4"/>
  <c r="BE68" i="4"/>
  <c r="BH67" i="4"/>
  <c r="BG67" i="4"/>
  <c r="BF67" i="4"/>
  <c r="BE67" i="4"/>
  <c r="BH65" i="4"/>
  <c r="BG65" i="4"/>
  <c r="BF65" i="4"/>
  <c r="BE65" i="4"/>
  <c r="BH64" i="4"/>
  <c r="BG64" i="4"/>
  <c r="BF64" i="4"/>
  <c r="BE64" i="4"/>
  <c r="BH63" i="4"/>
  <c r="BG63" i="4"/>
  <c r="BF63" i="4"/>
  <c r="BE63" i="4"/>
  <c r="BH62" i="4"/>
  <c r="BG62" i="4"/>
  <c r="BF62" i="4"/>
  <c r="BE62" i="4"/>
  <c r="BH61" i="4"/>
  <c r="BG61" i="4"/>
  <c r="BF61" i="4"/>
  <c r="BE61" i="4"/>
  <c r="BH60" i="4"/>
  <c r="BG60" i="4"/>
  <c r="BF60" i="4"/>
  <c r="BE60" i="4"/>
  <c r="BH59" i="4"/>
  <c r="BG59" i="4"/>
  <c r="BF59" i="4"/>
  <c r="BE59" i="4"/>
  <c r="BH58" i="4"/>
  <c r="BG58" i="4"/>
  <c r="BF58" i="4"/>
  <c r="BE58" i="4"/>
  <c r="BH57" i="4"/>
  <c r="BG57" i="4"/>
  <c r="BF57" i="4"/>
  <c r="BE57" i="4"/>
  <c r="BH56" i="4"/>
  <c r="BG56" i="4"/>
  <c r="BF56" i="4"/>
  <c r="BE56" i="4"/>
  <c r="BH55" i="4"/>
  <c r="BG55" i="4"/>
  <c r="BF55" i="4"/>
  <c r="BE55" i="4"/>
  <c r="BH54" i="4"/>
  <c r="BG54" i="4"/>
  <c r="BF54" i="4"/>
  <c r="BE54" i="4"/>
  <c r="BH53" i="4"/>
  <c r="BG53" i="4"/>
  <c r="BF53" i="4"/>
  <c r="BE53" i="4"/>
  <c r="BH52" i="4"/>
  <c r="BG52" i="4"/>
  <c r="BF52" i="4"/>
  <c r="BE52" i="4"/>
  <c r="BH51" i="4"/>
  <c r="BG51" i="4"/>
  <c r="BF51" i="4"/>
  <c r="BE51" i="4"/>
  <c r="BH50" i="4"/>
  <c r="BG50" i="4"/>
  <c r="BF50" i="4"/>
  <c r="BE50" i="4"/>
  <c r="BH49" i="4"/>
  <c r="BG49" i="4"/>
  <c r="BF49" i="4"/>
  <c r="BE49" i="4"/>
  <c r="BD48" i="4"/>
  <c r="BC48" i="4"/>
  <c r="BB48" i="4"/>
  <c r="BA48" i="4"/>
  <c r="AZ48" i="4"/>
  <c r="AY48" i="4"/>
  <c r="AX48" i="4"/>
  <c r="AW48" i="4"/>
  <c r="AU48" i="4"/>
  <c r="AS48" i="4"/>
  <c r="AR48" i="4"/>
  <c r="AQ48" i="4"/>
  <c r="AP48" i="4"/>
  <c r="BH47" i="4"/>
  <c r="BG47" i="4"/>
  <c r="BF47" i="4"/>
  <c r="BE47" i="4"/>
  <c r="BH46" i="4"/>
  <c r="BG46" i="4"/>
  <c r="BF46" i="4"/>
  <c r="BE46" i="4"/>
  <c r="BH45" i="4"/>
  <c r="BG45" i="4"/>
  <c r="BF45" i="4"/>
  <c r="BE45" i="4"/>
  <c r="BH44" i="4"/>
  <c r="BG44" i="4"/>
  <c r="BF44" i="4"/>
  <c r="BE44" i="4"/>
  <c r="BH43" i="4"/>
  <c r="BG43" i="4"/>
  <c r="BF43" i="4"/>
  <c r="BE43" i="4"/>
  <c r="BH42" i="4"/>
  <c r="BG42" i="4"/>
  <c r="BF42" i="4"/>
  <c r="BE42" i="4"/>
  <c r="BH41" i="4"/>
  <c r="BG41" i="4"/>
  <c r="BF41" i="4"/>
  <c r="BE41" i="4"/>
  <c r="BH40" i="4"/>
  <c r="BG40" i="4"/>
  <c r="BF40" i="4"/>
  <c r="BE40" i="4"/>
  <c r="BH39" i="4"/>
  <c r="BG39" i="4"/>
  <c r="BF39" i="4"/>
  <c r="BE39" i="4"/>
  <c r="BH38" i="4"/>
  <c r="BG38" i="4"/>
  <c r="BF38" i="4"/>
  <c r="BE38" i="4"/>
  <c r="BH37" i="4"/>
  <c r="BG37" i="4"/>
  <c r="BF37" i="4"/>
  <c r="BE37" i="4"/>
  <c r="BH36" i="4"/>
  <c r="BG36" i="4"/>
  <c r="BF36" i="4"/>
  <c r="BE36" i="4"/>
  <c r="BH35" i="4"/>
  <c r="BG35" i="4"/>
  <c r="BF35" i="4"/>
  <c r="BE35" i="4"/>
  <c r="BH34" i="4"/>
  <c r="BG34" i="4"/>
  <c r="BF34" i="4"/>
  <c r="BE34" i="4"/>
  <c r="BH33" i="4"/>
  <c r="BG33" i="4"/>
  <c r="BF33" i="4"/>
  <c r="BE33" i="4"/>
  <c r="BH32" i="4"/>
  <c r="BG32" i="4"/>
  <c r="BF32" i="4"/>
  <c r="BE32" i="4"/>
  <c r="BH31" i="4"/>
  <c r="BG31" i="4"/>
  <c r="BF31" i="4"/>
  <c r="BE31" i="4"/>
  <c r="BH30" i="4"/>
  <c r="BG30" i="4"/>
  <c r="BF30" i="4"/>
  <c r="BE30" i="4"/>
  <c r="BH29" i="4"/>
  <c r="BG29" i="4"/>
  <c r="BF29" i="4"/>
  <c r="BE29" i="4"/>
  <c r="BH28" i="4"/>
  <c r="BG28" i="4"/>
  <c r="BF28" i="4"/>
  <c r="BE28" i="4"/>
  <c r="BH27" i="4"/>
  <c r="BG27" i="4"/>
  <c r="BF27" i="4"/>
  <c r="BE27" i="4"/>
  <c r="BH26" i="4"/>
  <c r="BG26" i="4"/>
  <c r="BF26" i="4"/>
  <c r="BE26" i="4"/>
  <c r="BH25" i="4"/>
  <c r="BG25" i="4"/>
  <c r="BF25" i="4"/>
  <c r="BE25" i="4"/>
  <c r="BH24" i="4"/>
  <c r="BG24" i="4"/>
  <c r="BF24" i="4"/>
  <c r="BE24" i="4"/>
  <c r="BH23" i="4"/>
  <c r="BG23" i="4"/>
  <c r="BF23" i="4"/>
  <c r="BE23" i="4"/>
  <c r="BH22" i="4"/>
  <c r="BG22" i="4"/>
  <c r="BF22" i="4"/>
  <c r="BE22" i="4"/>
  <c r="BH21" i="4"/>
  <c r="BG21" i="4"/>
  <c r="BF21" i="4"/>
  <c r="BE21" i="4"/>
  <c r="BH20" i="4"/>
  <c r="BG20" i="4"/>
  <c r="BF20" i="4"/>
  <c r="BE20" i="4"/>
  <c r="BH19" i="4"/>
  <c r="BG19" i="4"/>
  <c r="BF19" i="4"/>
  <c r="BE19" i="4"/>
  <c r="BH18" i="4"/>
  <c r="BG18" i="4"/>
  <c r="BF18" i="4"/>
  <c r="BE18" i="4"/>
  <c r="AU114" i="4" l="1"/>
  <c r="AU154" i="4" s="1"/>
  <c r="BF48" i="4"/>
  <c r="BG48" i="4"/>
  <c r="BH48" i="4"/>
  <c r="AR114" i="4"/>
  <c r="AR154" i="4" s="1"/>
  <c r="BF92" i="4"/>
  <c r="BB114" i="4"/>
  <c r="AZ114" i="4"/>
  <c r="AZ154" i="4" s="1"/>
  <c r="BA114" i="4"/>
  <c r="BD114" i="4"/>
  <c r="BD154" i="4" s="1"/>
  <c r="BF152" i="4"/>
  <c r="BG152" i="4"/>
  <c r="BH152" i="4"/>
  <c r="AS114" i="4"/>
  <c r="BC114" i="4"/>
  <c r="BC154" i="4" s="1"/>
  <c r="BE48" i="4"/>
  <c r="AX114" i="4"/>
  <c r="BF113" i="4"/>
  <c r="BE113" i="4"/>
  <c r="AW114" i="4"/>
  <c r="AW154" i="4" s="1"/>
  <c r="AP114" i="4"/>
  <c r="AP154" i="4" s="1"/>
  <c r="BF154" i="4" s="1"/>
  <c r="BE152" i="4"/>
  <c r="BE92" i="4"/>
  <c r="AY114" i="4"/>
  <c r="AY154" i="4" s="1"/>
  <c r="BB154" i="4"/>
  <c r="AX154" i="4"/>
  <c r="AS154" i="4"/>
  <c r="BA154" i="4"/>
  <c r="BH113" i="4"/>
  <c r="BG92" i="4"/>
  <c r="AQ114" i="4"/>
  <c r="AQ154" i="4" s="1"/>
  <c r="BH92" i="4"/>
  <c r="BH154" i="4" l="1"/>
  <c r="BE154" i="4"/>
  <c r="BH114" i="4"/>
  <c r="BG114" i="4"/>
  <c r="BG154" i="4"/>
  <c r="BF114" i="4"/>
  <c r="BE114" i="4"/>
  <c r="BD126" i="3"/>
  <c r="BC126" i="3"/>
  <c r="BB126" i="3"/>
  <c r="BA126" i="3"/>
  <c r="AZ126" i="3"/>
  <c r="AY126" i="3"/>
  <c r="AX126" i="3"/>
  <c r="AW126" i="3"/>
  <c r="AU126" i="3"/>
  <c r="AS126" i="3"/>
  <c r="AR126" i="3"/>
  <c r="AQ126" i="3"/>
  <c r="AP126" i="3"/>
  <c r="BH125" i="3"/>
  <c r="BG125" i="3"/>
  <c r="BF125" i="3"/>
  <c r="BE125" i="3"/>
  <c r="BH124" i="3"/>
  <c r="BG124" i="3"/>
  <c r="BF124" i="3"/>
  <c r="BE124" i="3"/>
  <c r="BH123" i="3"/>
  <c r="BG123" i="3"/>
  <c r="BF123" i="3"/>
  <c r="BE123" i="3"/>
  <c r="BH122" i="3"/>
  <c r="BG122" i="3"/>
  <c r="BF122" i="3"/>
  <c r="BE122" i="3"/>
  <c r="BH121" i="3"/>
  <c r="BG121" i="3"/>
  <c r="BF121" i="3"/>
  <c r="BE121" i="3"/>
  <c r="BH120" i="3"/>
  <c r="BG120" i="3"/>
  <c r="BF120" i="3"/>
  <c r="BE120" i="3"/>
  <c r="BH119" i="3"/>
  <c r="BG119" i="3"/>
  <c r="BF119" i="3"/>
  <c r="BE119" i="3"/>
  <c r="BH118" i="3"/>
  <c r="BG118" i="3"/>
  <c r="BF118" i="3"/>
  <c r="BE118" i="3"/>
  <c r="BH117" i="3"/>
  <c r="BG117" i="3"/>
  <c r="BF117" i="3"/>
  <c r="BE117" i="3"/>
  <c r="BH116" i="3"/>
  <c r="BG116" i="3"/>
  <c r="BF116" i="3"/>
  <c r="BE116" i="3"/>
  <c r="BH115" i="3"/>
  <c r="BG115" i="3"/>
  <c r="BF115" i="3"/>
  <c r="BE115" i="3"/>
  <c r="BH114" i="3"/>
  <c r="BG114" i="3"/>
  <c r="BF114" i="3"/>
  <c r="BE114" i="3"/>
  <c r="BH113" i="3"/>
  <c r="BG113" i="3"/>
  <c r="BF113" i="3"/>
  <c r="BE113" i="3"/>
  <c r="BH112" i="3"/>
  <c r="BG112" i="3"/>
  <c r="BF112" i="3"/>
  <c r="BE112" i="3"/>
  <c r="BH111" i="3"/>
  <c r="BG111" i="3"/>
  <c r="BF111" i="3"/>
  <c r="BE111" i="3"/>
  <c r="BH110" i="3"/>
  <c r="BG110" i="3"/>
  <c r="BF110" i="3"/>
  <c r="BE110" i="3"/>
  <c r="BH109" i="3"/>
  <c r="BG109" i="3"/>
  <c r="BF109" i="3"/>
  <c r="BE109" i="3"/>
  <c r="BH108" i="3"/>
  <c r="BG108" i="3"/>
  <c r="BF108" i="3"/>
  <c r="BE108" i="3"/>
  <c r="BH107" i="3"/>
  <c r="BG107" i="3"/>
  <c r="BF107" i="3"/>
  <c r="BE107" i="3"/>
  <c r="BH106" i="3"/>
  <c r="BG106" i="3"/>
  <c r="BF106" i="3"/>
  <c r="BE106" i="3"/>
  <c r="BH105" i="3"/>
  <c r="BG105" i="3"/>
  <c r="BF105" i="3"/>
  <c r="BE105" i="3"/>
  <c r="BH104" i="3"/>
  <c r="BG104" i="3"/>
  <c r="BF104" i="3"/>
  <c r="BE104" i="3"/>
  <c r="BH103" i="3"/>
  <c r="BG103" i="3"/>
  <c r="BF103" i="3"/>
  <c r="BE103" i="3"/>
  <c r="BH102" i="3"/>
  <c r="BG102" i="3"/>
  <c r="BF102" i="3"/>
  <c r="BE102" i="3"/>
  <c r="BH101" i="3"/>
  <c r="BG101" i="3"/>
  <c r="BF101" i="3"/>
  <c r="BE101" i="3"/>
  <c r="BH100" i="3"/>
  <c r="BG100" i="3"/>
  <c r="BF100" i="3"/>
  <c r="BE100" i="3"/>
  <c r="BH99" i="3"/>
  <c r="BG99" i="3"/>
  <c r="BF99" i="3"/>
  <c r="BE99" i="3"/>
  <c r="BH98" i="3"/>
  <c r="BG98" i="3"/>
  <c r="BF98" i="3"/>
  <c r="BE98" i="3"/>
  <c r="BH97" i="3"/>
  <c r="BG97" i="3"/>
  <c r="BF97" i="3"/>
  <c r="BE97" i="3"/>
  <c r="BH96" i="3"/>
  <c r="BG96" i="3"/>
  <c r="BF96" i="3"/>
  <c r="BE96" i="3"/>
  <c r="BH95" i="3"/>
  <c r="BG95" i="3"/>
  <c r="BF95" i="3"/>
  <c r="BE95" i="3"/>
  <c r="BH94" i="3"/>
  <c r="BG94" i="3"/>
  <c r="BF94" i="3"/>
  <c r="BE94" i="3"/>
  <c r="BH93" i="3"/>
  <c r="BG93" i="3"/>
  <c r="BF93" i="3"/>
  <c r="BE93" i="3"/>
  <c r="BD91" i="3"/>
  <c r="BC91" i="3"/>
  <c r="BB91" i="3"/>
  <c r="BA91" i="3"/>
  <c r="AZ91" i="3"/>
  <c r="AY91" i="3"/>
  <c r="AX91" i="3"/>
  <c r="AW91" i="3"/>
  <c r="AU91" i="3"/>
  <c r="AS91" i="3"/>
  <c r="AS92" i="3" s="1"/>
  <c r="AR91" i="3"/>
  <c r="AQ91" i="3"/>
  <c r="AP91" i="3"/>
  <c r="BH90" i="3"/>
  <c r="BG90" i="3"/>
  <c r="BF90" i="3"/>
  <c r="BE90" i="3"/>
  <c r="BH89" i="3"/>
  <c r="BG89" i="3"/>
  <c r="BF89" i="3"/>
  <c r="BE89" i="3"/>
  <c r="BH88" i="3"/>
  <c r="BG88" i="3"/>
  <c r="BF88" i="3"/>
  <c r="BE88" i="3"/>
  <c r="BH87" i="3"/>
  <c r="BG87" i="3"/>
  <c r="BF87" i="3"/>
  <c r="BE87" i="3"/>
  <c r="BH86" i="3"/>
  <c r="BG86" i="3"/>
  <c r="BF86" i="3"/>
  <c r="BE86" i="3"/>
  <c r="BH85" i="3"/>
  <c r="BG85" i="3"/>
  <c r="BF85" i="3"/>
  <c r="BE85" i="3"/>
  <c r="BH84" i="3"/>
  <c r="BG84" i="3"/>
  <c r="BF84" i="3"/>
  <c r="BE84" i="3"/>
  <c r="BH83" i="3"/>
  <c r="BG83" i="3"/>
  <c r="BF83" i="3"/>
  <c r="BE83" i="3"/>
  <c r="BH82" i="3"/>
  <c r="BG82" i="3"/>
  <c r="BF82" i="3"/>
  <c r="BE82" i="3"/>
  <c r="BH81" i="3"/>
  <c r="BG81" i="3"/>
  <c r="BF81" i="3"/>
  <c r="BE81" i="3"/>
  <c r="BH80" i="3"/>
  <c r="BG80" i="3"/>
  <c r="BF80" i="3"/>
  <c r="BE80" i="3"/>
  <c r="BH79" i="3"/>
  <c r="BG79" i="3"/>
  <c r="BF79" i="3"/>
  <c r="BE79" i="3"/>
  <c r="BH78" i="3"/>
  <c r="BG78" i="3"/>
  <c r="BF78" i="3"/>
  <c r="BE78" i="3"/>
  <c r="BH77" i="3"/>
  <c r="BG77" i="3"/>
  <c r="BF77" i="3"/>
  <c r="BE77" i="3"/>
  <c r="BH76" i="3"/>
  <c r="BG76" i="3"/>
  <c r="BF76" i="3"/>
  <c r="BE76" i="3"/>
  <c r="BH75" i="3"/>
  <c r="BG75" i="3"/>
  <c r="BF75" i="3"/>
  <c r="BE75" i="3"/>
  <c r="BD74" i="3"/>
  <c r="BC74" i="3"/>
  <c r="BB74" i="3"/>
  <c r="BA74" i="3"/>
  <c r="AZ74" i="3"/>
  <c r="AY74" i="3"/>
  <c r="AX74" i="3"/>
  <c r="AW74" i="3"/>
  <c r="AU74" i="3"/>
  <c r="AS74" i="3"/>
  <c r="AR74" i="3"/>
  <c r="AQ74" i="3"/>
  <c r="AP74" i="3"/>
  <c r="BH73" i="3"/>
  <c r="BG73" i="3"/>
  <c r="BF73" i="3"/>
  <c r="BE73" i="3"/>
  <c r="BH72" i="3"/>
  <c r="BG72" i="3"/>
  <c r="BF72" i="3"/>
  <c r="BE72" i="3"/>
  <c r="BH71" i="3"/>
  <c r="BG71" i="3"/>
  <c r="BF71" i="3"/>
  <c r="BE71" i="3"/>
  <c r="BH70" i="3"/>
  <c r="BG70" i="3"/>
  <c r="BF70" i="3"/>
  <c r="BE70" i="3"/>
  <c r="BH69" i="3"/>
  <c r="BG69" i="3"/>
  <c r="BF69" i="3"/>
  <c r="BE69" i="3"/>
  <c r="BH68" i="3"/>
  <c r="BG68" i="3"/>
  <c r="BF68" i="3"/>
  <c r="BE68" i="3"/>
  <c r="BH67" i="3"/>
  <c r="BG67" i="3"/>
  <c r="BF67" i="3"/>
  <c r="BE67" i="3"/>
  <c r="BH66" i="3"/>
  <c r="BG66" i="3"/>
  <c r="BF66" i="3"/>
  <c r="BE66" i="3"/>
  <c r="BH65" i="3"/>
  <c r="BG65" i="3"/>
  <c r="BF65" i="3"/>
  <c r="BE65" i="3"/>
  <c r="BH64" i="3"/>
  <c r="BG64" i="3"/>
  <c r="BF64" i="3"/>
  <c r="BE64" i="3"/>
  <c r="BH63" i="3"/>
  <c r="BG63" i="3"/>
  <c r="BF63" i="3"/>
  <c r="BE63" i="3"/>
  <c r="BH62" i="3"/>
  <c r="BG62" i="3"/>
  <c r="BF62" i="3"/>
  <c r="BE62" i="3"/>
  <c r="BH61" i="3"/>
  <c r="BG61" i="3"/>
  <c r="BF61" i="3"/>
  <c r="BE61" i="3"/>
  <c r="BH60" i="3"/>
  <c r="BG60" i="3"/>
  <c r="BF60" i="3"/>
  <c r="BE60" i="3"/>
  <c r="BH59" i="3"/>
  <c r="BG59" i="3"/>
  <c r="BF59" i="3"/>
  <c r="BE59" i="3"/>
  <c r="BH58" i="3"/>
  <c r="BG58" i="3"/>
  <c r="BF58" i="3"/>
  <c r="BE58" i="3"/>
  <c r="BH56" i="3"/>
  <c r="BG56" i="3"/>
  <c r="BF56" i="3"/>
  <c r="BE56" i="3"/>
  <c r="BH55" i="3"/>
  <c r="BG55" i="3"/>
  <c r="BF55" i="3"/>
  <c r="BE55" i="3"/>
  <c r="BH54" i="3"/>
  <c r="BG54" i="3"/>
  <c r="BF54" i="3"/>
  <c r="BE54" i="3"/>
  <c r="BH53" i="3"/>
  <c r="BG53" i="3"/>
  <c r="BF53" i="3"/>
  <c r="BE53" i="3"/>
  <c r="BH52" i="3"/>
  <c r="BG52" i="3"/>
  <c r="BF52" i="3"/>
  <c r="BE52" i="3"/>
  <c r="BH51" i="3"/>
  <c r="BG51" i="3"/>
  <c r="BF51" i="3"/>
  <c r="BE51" i="3"/>
  <c r="BH50" i="3"/>
  <c r="BG50" i="3"/>
  <c r="BF50" i="3"/>
  <c r="BE50" i="3"/>
  <c r="BH49" i="3"/>
  <c r="BG49" i="3"/>
  <c r="BF49" i="3"/>
  <c r="BE49" i="3"/>
  <c r="BH48" i="3"/>
  <c r="BG48" i="3"/>
  <c r="BF48" i="3"/>
  <c r="BE48" i="3"/>
  <c r="BD47" i="3"/>
  <c r="BC47" i="3"/>
  <c r="BB47" i="3"/>
  <c r="BA47" i="3"/>
  <c r="AZ47" i="3"/>
  <c r="AY47" i="3"/>
  <c r="AX47" i="3"/>
  <c r="AW47" i="3"/>
  <c r="AU47" i="3"/>
  <c r="AS47" i="3"/>
  <c r="AR47" i="3"/>
  <c r="AQ47" i="3"/>
  <c r="AP47" i="3"/>
  <c r="BH46" i="3"/>
  <c r="BG46" i="3"/>
  <c r="BF46" i="3"/>
  <c r="BE46" i="3"/>
  <c r="BH45" i="3"/>
  <c r="BG45" i="3"/>
  <c r="BF45" i="3"/>
  <c r="BE45" i="3"/>
  <c r="BH44" i="3"/>
  <c r="BG44" i="3"/>
  <c r="BF44" i="3"/>
  <c r="BE44" i="3"/>
  <c r="BH43" i="3"/>
  <c r="BG43" i="3"/>
  <c r="BF43" i="3"/>
  <c r="BE43" i="3"/>
  <c r="BH42" i="3"/>
  <c r="BG42" i="3"/>
  <c r="BF42" i="3"/>
  <c r="BE42" i="3"/>
  <c r="BH41" i="3"/>
  <c r="BG41" i="3"/>
  <c r="BF41" i="3"/>
  <c r="BE41" i="3"/>
  <c r="BH40" i="3"/>
  <c r="BG40" i="3"/>
  <c r="BF40" i="3"/>
  <c r="BE40" i="3"/>
  <c r="BH39" i="3"/>
  <c r="BG39" i="3"/>
  <c r="BF39" i="3"/>
  <c r="BE39" i="3"/>
  <c r="BH38" i="3"/>
  <c r="BG38" i="3"/>
  <c r="BF38" i="3"/>
  <c r="BE38" i="3"/>
  <c r="BH37" i="3"/>
  <c r="BG37" i="3"/>
  <c r="BF37" i="3"/>
  <c r="BE37" i="3"/>
  <c r="BH36" i="3"/>
  <c r="BG36" i="3"/>
  <c r="BF36" i="3"/>
  <c r="BE36" i="3"/>
  <c r="BH35" i="3"/>
  <c r="BG35" i="3"/>
  <c r="BF35" i="3"/>
  <c r="BE35" i="3"/>
  <c r="BH34" i="3"/>
  <c r="BG34" i="3"/>
  <c r="BF34" i="3"/>
  <c r="BE34" i="3"/>
  <c r="BH33" i="3"/>
  <c r="BG33" i="3"/>
  <c r="BF33" i="3"/>
  <c r="BE33" i="3"/>
  <c r="BH32" i="3"/>
  <c r="BG32" i="3"/>
  <c r="BF32" i="3"/>
  <c r="BE32" i="3"/>
  <c r="BH31" i="3"/>
  <c r="BG31" i="3"/>
  <c r="BF31" i="3"/>
  <c r="BE31" i="3"/>
  <c r="BH30" i="3"/>
  <c r="BG30" i="3"/>
  <c r="BF30" i="3"/>
  <c r="BE30" i="3"/>
  <c r="BH29" i="3"/>
  <c r="BG29" i="3"/>
  <c r="BF29" i="3"/>
  <c r="BE29" i="3"/>
  <c r="BH28" i="3"/>
  <c r="BG28" i="3"/>
  <c r="BF28" i="3"/>
  <c r="BE28" i="3"/>
  <c r="BH27" i="3"/>
  <c r="BG27" i="3"/>
  <c r="BF27" i="3"/>
  <c r="BE27" i="3"/>
  <c r="BH26" i="3"/>
  <c r="BG26" i="3"/>
  <c r="BF26" i="3"/>
  <c r="BE26" i="3"/>
  <c r="BH25" i="3"/>
  <c r="BG25" i="3"/>
  <c r="BF25" i="3"/>
  <c r="BE25" i="3"/>
  <c r="BH24" i="3"/>
  <c r="BG24" i="3"/>
  <c r="BF24" i="3"/>
  <c r="BE24" i="3"/>
  <c r="BH23" i="3"/>
  <c r="BG23" i="3"/>
  <c r="BF23" i="3"/>
  <c r="BE23" i="3"/>
  <c r="BH22" i="3"/>
  <c r="BG22" i="3"/>
  <c r="BF22" i="3"/>
  <c r="BE22" i="3"/>
  <c r="BH21" i="3"/>
  <c r="BG21" i="3"/>
  <c r="BF21" i="3"/>
  <c r="BE21" i="3"/>
  <c r="BH20" i="3"/>
  <c r="BG20" i="3"/>
  <c r="BF20" i="3"/>
  <c r="BE20" i="3"/>
  <c r="BH19" i="3"/>
  <c r="BG19" i="3"/>
  <c r="BF19" i="3"/>
  <c r="BE19" i="3"/>
  <c r="BH18" i="3"/>
  <c r="BG18" i="3"/>
  <c r="BF18" i="3"/>
  <c r="BE18" i="3"/>
  <c r="BE47" i="3" l="1"/>
  <c r="BF47" i="3"/>
  <c r="BG47" i="3"/>
  <c r="BE74" i="3"/>
  <c r="BF74" i="3"/>
  <c r="BH74" i="3"/>
  <c r="AP92" i="3"/>
  <c r="BE91" i="3"/>
  <c r="BF91" i="3"/>
  <c r="AZ92" i="3"/>
  <c r="BD92" i="3"/>
  <c r="BG126" i="3"/>
  <c r="AP128" i="3"/>
  <c r="AZ128" i="3"/>
  <c r="AX92" i="3"/>
  <c r="BG92" i="3" s="1"/>
  <c r="AU92" i="3"/>
  <c r="BF92" i="3" s="1"/>
  <c r="BE126" i="3"/>
  <c r="AW92" i="3"/>
  <c r="AW128" i="3" s="1"/>
  <c r="AY92" i="3"/>
  <c r="AY128" i="3" s="1"/>
  <c r="BH126" i="3"/>
  <c r="BG74" i="3"/>
  <c r="BA92" i="3"/>
  <c r="BA128" i="3" s="1"/>
  <c r="BD128" i="3"/>
  <c r="BC92" i="3"/>
  <c r="BH47" i="3"/>
  <c r="AR92" i="3"/>
  <c r="AR128" i="3" s="1"/>
  <c r="BH91" i="3"/>
  <c r="BF126" i="3"/>
  <c r="AS128" i="3"/>
  <c r="BC128" i="3"/>
  <c r="AQ92" i="3"/>
  <c r="BG91" i="3"/>
  <c r="BB92" i="3"/>
  <c r="AX128" i="3" l="1"/>
  <c r="BG128" i="3" s="1"/>
  <c r="AU128" i="3"/>
  <c r="BF128" i="3" s="1"/>
  <c r="AQ128" i="3"/>
  <c r="BE128" i="3" s="1"/>
  <c r="BE92" i="3"/>
  <c r="BB128" i="3"/>
  <c r="BH128" i="3" s="1"/>
  <c r="BH92" i="3"/>
  <c r="BE18" i="2" l="1"/>
  <c r="BF18" i="2"/>
  <c r="BG18" i="2"/>
  <c r="BH18" i="2"/>
  <c r="BE19" i="2"/>
  <c r="BF19" i="2"/>
  <c r="BG19" i="2"/>
  <c r="BH19" i="2"/>
  <c r="BE20" i="2"/>
  <c r="BF20" i="2"/>
  <c r="BG20" i="2"/>
  <c r="BH20" i="2"/>
  <c r="BE21" i="2"/>
  <c r="BF21" i="2"/>
  <c r="BG21" i="2"/>
  <c r="BH21" i="2"/>
  <c r="BE22" i="2"/>
  <c r="BF22" i="2"/>
  <c r="BG22" i="2"/>
  <c r="BH22" i="2"/>
  <c r="BE23" i="2"/>
  <c r="BF23" i="2"/>
  <c r="BG23" i="2"/>
  <c r="BH23" i="2"/>
  <c r="BE24" i="2"/>
  <c r="BF24" i="2"/>
  <c r="BG24" i="2"/>
  <c r="BH24" i="2"/>
  <c r="BE25" i="2"/>
  <c r="BF25" i="2"/>
  <c r="BG25" i="2"/>
  <c r="BH25" i="2"/>
  <c r="BE26" i="2"/>
  <c r="BF26" i="2"/>
  <c r="BG26" i="2"/>
  <c r="BH26" i="2"/>
  <c r="BE27" i="2"/>
  <c r="BF27" i="2"/>
  <c r="BG27" i="2"/>
  <c r="BH27" i="2"/>
  <c r="BE28" i="2"/>
  <c r="BF28" i="2"/>
  <c r="BG28" i="2"/>
  <c r="BH28" i="2"/>
  <c r="BE29" i="2"/>
  <c r="BF29" i="2"/>
  <c r="BG29" i="2"/>
  <c r="BH29" i="2"/>
  <c r="BE30" i="2"/>
  <c r="BF30" i="2"/>
  <c r="BG30" i="2"/>
  <c r="BH30" i="2"/>
  <c r="BE32" i="2"/>
  <c r="BF32" i="2"/>
  <c r="BG32" i="2"/>
  <c r="BH32" i="2"/>
  <c r="BE33" i="2"/>
  <c r="BF33" i="2"/>
  <c r="BG33" i="2"/>
  <c r="BH33" i="2"/>
  <c r="BE34" i="2"/>
  <c r="BF34" i="2"/>
  <c r="BG34" i="2"/>
  <c r="BH34" i="2"/>
  <c r="BE35" i="2"/>
  <c r="BF35" i="2"/>
  <c r="BG35" i="2"/>
  <c r="BH35" i="2"/>
  <c r="BE36" i="2"/>
  <c r="BF36" i="2"/>
  <c r="BG36" i="2"/>
  <c r="BH36" i="2"/>
  <c r="BE37" i="2"/>
  <c r="BF37" i="2"/>
  <c r="BG37" i="2"/>
  <c r="BH37" i="2"/>
  <c r="BE38" i="2"/>
  <c r="BF38" i="2"/>
  <c r="BG38" i="2"/>
  <c r="BH38" i="2"/>
  <c r="BE39" i="2"/>
  <c r="BF39" i="2"/>
  <c r="BG39" i="2"/>
  <c r="BH39" i="2"/>
  <c r="BE40" i="2"/>
  <c r="BF40" i="2"/>
  <c r="BG40" i="2"/>
  <c r="BH40" i="2"/>
  <c r="BE41" i="2"/>
  <c r="BF41" i="2"/>
  <c r="BG41" i="2"/>
  <c r="BH41" i="2"/>
  <c r="BE42" i="2"/>
  <c r="BF42" i="2"/>
  <c r="BG42" i="2"/>
  <c r="BH42" i="2"/>
  <c r="BE43" i="2"/>
  <c r="BF43" i="2"/>
  <c r="BG43" i="2"/>
  <c r="BH43" i="2"/>
  <c r="BE44" i="2"/>
  <c r="BF44" i="2"/>
  <c r="BG44" i="2"/>
  <c r="BH44" i="2"/>
  <c r="BE45" i="2"/>
  <c r="BF45" i="2"/>
  <c r="BG45" i="2"/>
  <c r="BH45" i="2"/>
  <c r="BE46" i="2"/>
  <c r="BF46" i="2"/>
  <c r="BG46" i="2"/>
  <c r="BH46" i="2"/>
  <c r="BE47" i="2"/>
  <c r="BF47" i="2"/>
  <c r="BG47" i="2"/>
  <c r="BH47" i="2"/>
  <c r="AP48" i="2"/>
  <c r="AQ48" i="2"/>
  <c r="BE48" i="2" s="1"/>
  <c r="AR48" i="2"/>
  <c r="AS48" i="2"/>
  <c r="AU48" i="2"/>
  <c r="AW48" i="2"/>
  <c r="AX48" i="2"/>
  <c r="BG48" i="2" s="1"/>
  <c r="AY48" i="2"/>
  <c r="AZ48" i="2"/>
  <c r="BA48" i="2"/>
  <c r="BB48" i="2"/>
  <c r="BH48" i="2" s="1"/>
  <c r="BC48" i="2"/>
  <c r="BD48" i="2"/>
  <c r="BF48" i="2"/>
  <c r="BE53" i="2"/>
  <c r="BF53" i="2"/>
  <c r="BG53" i="2"/>
  <c r="BH53" i="2"/>
  <c r="BE54" i="2"/>
  <c r="BF54" i="2"/>
  <c r="BG54" i="2"/>
  <c r="BH54" i="2"/>
  <c r="BE55" i="2"/>
  <c r="BF55" i="2"/>
  <c r="BG55" i="2"/>
  <c r="BH55" i="2"/>
  <c r="BE56" i="2"/>
  <c r="BF56" i="2"/>
  <c r="BG56" i="2"/>
  <c r="BH56" i="2"/>
  <c r="BE57" i="2"/>
  <c r="BF57" i="2"/>
  <c r="BG57" i="2"/>
  <c r="BH57" i="2"/>
  <c r="BE58" i="2"/>
  <c r="BF58" i="2"/>
  <c r="BG58" i="2"/>
  <c r="BH58" i="2"/>
  <c r="BE59" i="2"/>
  <c r="BF59" i="2"/>
  <c r="BG59" i="2"/>
  <c r="BH59" i="2"/>
  <c r="BE60" i="2"/>
  <c r="BF60" i="2"/>
  <c r="BG60" i="2"/>
  <c r="BH60" i="2"/>
  <c r="BE61" i="2"/>
  <c r="BF61" i="2"/>
  <c r="BG61" i="2"/>
  <c r="BH61" i="2"/>
  <c r="BE62" i="2"/>
  <c r="BF62" i="2"/>
  <c r="BG62" i="2"/>
  <c r="BH62" i="2"/>
  <c r="BE63" i="2"/>
  <c r="BF63" i="2"/>
  <c r="BG63" i="2"/>
  <c r="BH63" i="2"/>
  <c r="BE64" i="2"/>
  <c r="BF64" i="2"/>
  <c r="BG64" i="2"/>
  <c r="BH64" i="2"/>
  <c r="BE65" i="2"/>
  <c r="BF65" i="2"/>
  <c r="BG65" i="2"/>
  <c r="BH65" i="2"/>
  <c r="BE66" i="2"/>
  <c r="BF66" i="2"/>
  <c r="BG66" i="2"/>
  <c r="BH66" i="2"/>
  <c r="BE67" i="2"/>
  <c r="BF67" i="2"/>
  <c r="BG67" i="2"/>
  <c r="BH67" i="2"/>
  <c r="BE68" i="2"/>
  <c r="BF68" i="2"/>
  <c r="BG68" i="2"/>
  <c r="BH68" i="2"/>
  <c r="BE69" i="2"/>
  <c r="BF69" i="2"/>
  <c r="BG69" i="2"/>
  <c r="BH69" i="2"/>
  <c r="BE70" i="2"/>
  <c r="BF70" i="2"/>
  <c r="BG70" i="2"/>
  <c r="BH70" i="2"/>
  <c r="BE71" i="2"/>
  <c r="BF71" i="2"/>
  <c r="BG71" i="2"/>
  <c r="BH71" i="2"/>
  <c r="BE72" i="2"/>
  <c r="BF72" i="2"/>
  <c r="BG72" i="2"/>
  <c r="BH72" i="2"/>
  <c r="BE73" i="2"/>
  <c r="BF73" i="2"/>
  <c r="BG73" i="2"/>
  <c r="BH73" i="2"/>
  <c r="BE74" i="2"/>
  <c r="BF74" i="2"/>
  <c r="BG74" i="2"/>
  <c r="BH74" i="2"/>
  <c r="BE75" i="2"/>
  <c r="BF75" i="2"/>
  <c r="BG75" i="2"/>
  <c r="BH75" i="2"/>
  <c r="BE76" i="2"/>
  <c r="BF76" i="2"/>
  <c r="BG76" i="2"/>
  <c r="BH76" i="2"/>
  <c r="BE77" i="2"/>
  <c r="BF77" i="2"/>
  <c r="BG77" i="2"/>
  <c r="BH77" i="2"/>
  <c r="BE78" i="2"/>
  <c r="BF78" i="2"/>
  <c r="BG78" i="2"/>
  <c r="BH78" i="2"/>
  <c r="BE79" i="2"/>
  <c r="BF79" i="2"/>
  <c r="BG79" i="2"/>
  <c r="BH79" i="2"/>
  <c r="BE80" i="2"/>
  <c r="BF80" i="2"/>
  <c r="BG80" i="2"/>
  <c r="BH80" i="2"/>
  <c r="BE81" i="2"/>
  <c r="BF81" i="2"/>
  <c r="BG81" i="2"/>
  <c r="BH81" i="2"/>
  <c r="BE82" i="2"/>
  <c r="BF82" i="2"/>
  <c r="BG82" i="2"/>
  <c r="BH82" i="2"/>
  <c r="BE83" i="2"/>
  <c r="BF83" i="2"/>
  <c r="BG83" i="2"/>
  <c r="BH83" i="2"/>
  <c r="BE84" i="2"/>
  <c r="BF84" i="2"/>
  <c r="BG84" i="2"/>
  <c r="BH84" i="2"/>
  <c r="BE85" i="2"/>
  <c r="BF85" i="2"/>
  <c r="BG85" i="2"/>
  <c r="BH85" i="2"/>
  <c r="BE86" i="2"/>
  <c r="BF86" i="2"/>
  <c r="BG86" i="2"/>
  <c r="BH86" i="2"/>
  <c r="BE87" i="2"/>
  <c r="BF87" i="2"/>
  <c r="BG87" i="2"/>
  <c r="BH87" i="2"/>
  <c r="BE88" i="2"/>
  <c r="BF88" i="2"/>
  <c r="BG88" i="2"/>
  <c r="BH88" i="2"/>
  <c r="BE89" i="2"/>
  <c r="BF89" i="2"/>
  <c r="BG89" i="2"/>
  <c r="BH89" i="2"/>
  <c r="BE90" i="2"/>
  <c r="BF90" i="2"/>
  <c r="BG90" i="2"/>
  <c r="BH90" i="2"/>
  <c r="BE91" i="2"/>
  <c r="BF91" i="2"/>
  <c r="BG91" i="2"/>
  <c r="BH91" i="2"/>
  <c r="BE92" i="2"/>
  <c r="BF92" i="2"/>
  <c r="BG92" i="2"/>
  <c r="BH92" i="2"/>
  <c r="AP93" i="2"/>
  <c r="AQ93" i="2"/>
  <c r="AR93" i="2"/>
  <c r="AS93" i="2"/>
  <c r="AU93" i="2"/>
  <c r="BF93" i="2" s="1"/>
  <c r="AW93" i="2"/>
  <c r="AX93" i="2"/>
  <c r="AY93" i="2"/>
  <c r="AZ93" i="2"/>
  <c r="BA93" i="2"/>
  <c r="BB93" i="2"/>
  <c r="BH93" i="2" s="1"/>
  <c r="BC93" i="2"/>
  <c r="BD93" i="2"/>
  <c r="BE93" i="2"/>
  <c r="BG93" i="2"/>
  <c r="BE94" i="2"/>
  <c r="BF94" i="2"/>
  <c r="BG94" i="2"/>
  <c r="BH94" i="2"/>
  <c r="BE95" i="2"/>
  <c r="BF95" i="2"/>
  <c r="BG95" i="2"/>
  <c r="BH95" i="2"/>
  <c r="BE96" i="2"/>
  <c r="BF96" i="2"/>
  <c r="BG96" i="2"/>
  <c r="BH96" i="2"/>
  <c r="BE97" i="2"/>
  <c r="BF97" i="2"/>
  <c r="BG97" i="2"/>
  <c r="BH97" i="2"/>
  <c r="BE98" i="2"/>
  <c r="BF98" i="2"/>
  <c r="BG98" i="2"/>
  <c r="BH98" i="2"/>
  <c r="BE99" i="2"/>
  <c r="BF99" i="2"/>
  <c r="BG99" i="2"/>
  <c r="BH99" i="2"/>
  <c r="BE100" i="2"/>
  <c r="BF100" i="2"/>
  <c r="BG100" i="2"/>
  <c r="BH100" i="2"/>
  <c r="BE101" i="2"/>
  <c r="BF101" i="2"/>
  <c r="BG101" i="2"/>
  <c r="BH101" i="2"/>
  <c r="BE102" i="2"/>
  <c r="BF102" i="2"/>
  <c r="BG102" i="2"/>
  <c r="BH102" i="2"/>
  <c r="BE103" i="2"/>
  <c r="BF103" i="2"/>
  <c r="BG103" i="2"/>
  <c r="BH103" i="2"/>
  <c r="BE104" i="2"/>
  <c r="BF104" i="2"/>
  <c r="BG104" i="2"/>
  <c r="BH104" i="2"/>
  <c r="BE105" i="2"/>
  <c r="BF105" i="2"/>
  <c r="BG105" i="2"/>
  <c r="BH105" i="2"/>
  <c r="BE106" i="2"/>
  <c r="BF106" i="2"/>
  <c r="BG106" i="2"/>
  <c r="BH106" i="2"/>
  <c r="BE107" i="2"/>
  <c r="BF107" i="2"/>
  <c r="BG107" i="2"/>
  <c r="BH107" i="2"/>
  <c r="BE108" i="2"/>
  <c r="BF108" i="2"/>
  <c r="BG108" i="2"/>
  <c r="BH108" i="2"/>
  <c r="BE109" i="2"/>
  <c r="BF109" i="2"/>
  <c r="BG109" i="2"/>
  <c r="BH109" i="2"/>
  <c r="BE110" i="2"/>
  <c r="BF110" i="2"/>
  <c r="BG110" i="2"/>
  <c r="BH110" i="2"/>
  <c r="BE111" i="2"/>
  <c r="BF111" i="2"/>
  <c r="BG111" i="2"/>
  <c r="BH111" i="2"/>
  <c r="BE112" i="2"/>
  <c r="BF112" i="2"/>
  <c r="BG112" i="2"/>
  <c r="BH112" i="2"/>
  <c r="AP113" i="2"/>
  <c r="AQ113" i="2"/>
  <c r="AR113" i="2"/>
  <c r="AS113" i="2"/>
  <c r="AU113" i="2"/>
  <c r="AW113" i="2"/>
  <c r="AX113" i="2"/>
  <c r="AY113" i="2"/>
  <c r="AY114" i="2" s="1"/>
  <c r="AZ113" i="2"/>
  <c r="AZ114" i="2" s="1"/>
  <c r="BA113" i="2"/>
  <c r="BB113" i="2"/>
  <c r="BC113" i="2"/>
  <c r="BD113" i="2"/>
  <c r="BH113" i="2"/>
  <c r="BE115" i="2"/>
  <c r="BF115" i="2"/>
  <c r="BG115" i="2"/>
  <c r="BH115" i="2"/>
  <c r="BE116" i="2"/>
  <c r="BF116" i="2"/>
  <c r="BG116" i="2"/>
  <c r="BH116" i="2"/>
  <c r="BE117" i="2"/>
  <c r="BF117" i="2"/>
  <c r="BG117" i="2"/>
  <c r="BH117" i="2"/>
  <c r="BE118" i="2"/>
  <c r="BF118" i="2"/>
  <c r="BG118" i="2"/>
  <c r="BH118" i="2"/>
  <c r="BE119" i="2"/>
  <c r="BF119" i="2"/>
  <c r="BG119" i="2"/>
  <c r="BH119" i="2"/>
  <c r="BE120" i="2"/>
  <c r="BF120" i="2"/>
  <c r="BG120" i="2"/>
  <c r="BH120" i="2"/>
  <c r="BE121" i="2"/>
  <c r="BF121" i="2"/>
  <c r="BG121" i="2"/>
  <c r="BH121" i="2"/>
  <c r="BE122" i="2"/>
  <c r="BF122" i="2"/>
  <c r="BG122" i="2"/>
  <c r="BH122" i="2"/>
  <c r="BE125" i="2"/>
  <c r="BF125" i="2"/>
  <c r="BG125" i="2"/>
  <c r="BH125" i="2"/>
  <c r="BE126" i="2"/>
  <c r="BF126" i="2"/>
  <c r="BG126" i="2"/>
  <c r="BH126" i="2"/>
  <c r="BE127" i="2"/>
  <c r="BF127" i="2"/>
  <c r="BG127" i="2"/>
  <c r="BH127" i="2"/>
  <c r="BE128" i="2"/>
  <c r="BF128" i="2"/>
  <c r="BG128" i="2"/>
  <c r="BH128" i="2"/>
  <c r="BE129" i="2"/>
  <c r="BF129" i="2"/>
  <c r="BG129" i="2"/>
  <c r="BH129" i="2"/>
  <c r="BE130" i="2"/>
  <c r="BF130" i="2"/>
  <c r="BG130" i="2"/>
  <c r="BH130" i="2"/>
  <c r="BE131" i="2"/>
  <c r="BF131" i="2"/>
  <c r="BG131" i="2"/>
  <c r="BH131" i="2"/>
  <c r="BE132" i="2"/>
  <c r="BF132" i="2"/>
  <c r="BG132" i="2"/>
  <c r="BH132" i="2"/>
  <c r="BE133" i="2"/>
  <c r="BF133" i="2"/>
  <c r="BG133" i="2"/>
  <c r="BH133" i="2"/>
  <c r="BE134" i="2"/>
  <c r="BF134" i="2"/>
  <c r="BG134" i="2"/>
  <c r="BH134" i="2"/>
  <c r="BE135" i="2"/>
  <c r="BF135" i="2"/>
  <c r="BG135" i="2"/>
  <c r="BH135" i="2"/>
  <c r="BE136" i="2"/>
  <c r="BF136" i="2"/>
  <c r="BG136" i="2"/>
  <c r="BH136" i="2"/>
  <c r="BE137" i="2"/>
  <c r="BF137" i="2"/>
  <c r="BG137" i="2"/>
  <c r="BH137" i="2"/>
  <c r="BE138" i="2"/>
  <c r="BF138" i="2"/>
  <c r="BG138" i="2"/>
  <c r="BH138" i="2"/>
  <c r="BE139" i="2"/>
  <c r="BF139" i="2"/>
  <c r="BG139" i="2"/>
  <c r="BH139" i="2"/>
  <c r="BE140" i="2"/>
  <c r="BF140" i="2"/>
  <c r="BG140" i="2"/>
  <c r="BH140" i="2"/>
  <c r="BE141" i="2"/>
  <c r="BF141" i="2"/>
  <c r="BG141" i="2"/>
  <c r="BH141" i="2"/>
  <c r="BE142" i="2"/>
  <c r="BF142" i="2"/>
  <c r="BG142" i="2"/>
  <c r="BH142" i="2"/>
  <c r="BE143" i="2"/>
  <c r="BF143" i="2"/>
  <c r="BG143" i="2"/>
  <c r="BH143" i="2"/>
  <c r="BE144" i="2"/>
  <c r="BF144" i="2"/>
  <c r="BG144" i="2"/>
  <c r="BH144" i="2"/>
  <c r="BE145" i="2"/>
  <c r="BF145" i="2"/>
  <c r="BG145" i="2"/>
  <c r="BH145" i="2"/>
  <c r="AP146" i="2"/>
  <c r="AQ146" i="2"/>
  <c r="AR146" i="2"/>
  <c r="AS146" i="2"/>
  <c r="AU146" i="2"/>
  <c r="AW146" i="2"/>
  <c r="AX146" i="2"/>
  <c r="AY146" i="2"/>
  <c r="AZ146" i="2"/>
  <c r="BA146" i="2"/>
  <c r="BB146" i="2"/>
  <c r="BC146" i="2"/>
  <c r="BD146" i="2"/>
  <c r="BE146" i="2" l="1"/>
  <c r="AY148" i="2"/>
  <c r="BC114" i="2"/>
  <c r="BC148" i="2" s="1"/>
  <c r="AS114" i="2"/>
  <c r="AS148" i="2" s="1"/>
  <c r="AR114" i="2"/>
  <c r="BD114" i="2"/>
  <c r="BD148" i="2" s="1"/>
  <c r="AU114" i="2"/>
  <c r="BA114" i="2"/>
  <c r="BA148" i="2" s="1"/>
  <c r="AQ114" i="2"/>
  <c r="AQ148" i="2" s="1"/>
  <c r="BF146" i="2"/>
  <c r="BG146" i="2"/>
  <c r="AZ148" i="2"/>
  <c r="BE113" i="2"/>
  <c r="AW114" i="2"/>
  <c r="AW148" i="2" s="1"/>
  <c r="AU148" i="2"/>
  <c r="AR148" i="2"/>
  <c r="BB114" i="2"/>
  <c r="BB148" i="2" s="1"/>
  <c r="AX114" i="2"/>
  <c r="BG113" i="2"/>
  <c r="BH146" i="2"/>
  <c r="BF113" i="2"/>
  <c r="AP114" i="2"/>
  <c r="AP148" i="2" s="1"/>
  <c r="BG114" i="2" l="1"/>
  <c r="BE148" i="2"/>
  <c r="AX148" i="2"/>
  <c r="BG148" i="2" s="1"/>
  <c r="BH114" i="2"/>
  <c r="BE114" i="2"/>
  <c r="BF148" i="2"/>
  <c r="BH148" i="2"/>
  <c r="BF114" i="2"/>
  <c r="BD121" i="1" l="1"/>
  <c r="BC121" i="1"/>
  <c r="BB121" i="1"/>
  <c r="BA121" i="1"/>
  <c r="AZ121" i="1"/>
  <c r="AY121" i="1"/>
  <c r="AX121" i="1"/>
  <c r="AW121" i="1"/>
  <c r="AU121" i="1"/>
  <c r="AS121" i="1"/>
  <c r="AR121" i="1"/>
  <c r="AQ121" i="1"/>
  <c r="AP121" i="1"/>
  <c r="BH120" i="1"/>
  <c r="BG120" i="1"/>
  <c r="BF120" i="1"/>
  <c r="BE120" i="1"/>
  <c r="BH119" i="1"/>
  <c r="BG119" i="1"/>
  <c r="BF119" i="1"/>
  <c r="BE119" i="1"/>
  <c r="BH118" i="1"/>
  <c r="BG118" i="1"/>
  <c r="BF118" i="1"/>
  <c r="BE118" i="1"/>
  <c r="BH117" i="1"/>
  <c r="BG117" i="1"/>
  <c r="BF117" i="1"/>
  <c r="BE117" i="1"/>
  <c r="BH116" i="1"/>
  <c r="BG116" i="1"/>
  <c r="BF116" i="1"/>
  <c r="BE116" i="1"/>
  <c r="BH115" i="1"/>
  <c r="BG115" i="1"/>
  <c r="BF115" i="1"/>
  <c r="BE115" i="1"/>
  <c r="BH114" i="1"/>
  <c r="BG114" i="1"/>
  <c r="BF114" i="1"/>
  <c r="BE114" i="1"/>
  <c r="BH113" i="1"/>
  <c r="BG113" i="1"/>
  <c r="BF113" i="1"/>
  <c r="BE113" i="1"/>
  <c r="BH112" i="1"/>
  <c r="BG112" i="1"/>
  <c r="BF112" i="1"/>
  <c r="BE112" i="1"/>
  <c r="BH111" i="1"/>
  <c r="BG111" i="1"/>
  <c r="BF111" i="1"/>
  <c r="BE111" i="1"/>
  <c r="BH110" i="1"/>
  <c r="BG110" i="1"/>
  <c r="BF110" i="1"/>
  <c r="BE110" i="1"/>
  <c r="BH109" i="1"/>
  <c r="BG109" i="1"/>
  <c r="BF109" i="1"/>
  <c r="BE109" i="1"/>
  <c r="BH108" i="1"/>
  <c r="BG108" i="1"/>
  <c r="BF108" i="1"/>
  <c r="BE108" i="1"/>
  <c r="BH107" i="1"/>
  <c r="BG107" i="1"/>
  <c r="BF107" i="1"/>
  <c r="BE107" i="1"/>
  <c r="BH106" i="1"/>
  <c r="BG106" i="1"/>
  <c r="BF106" i="1"/>
  <c r="BE106" i="1"/>
  <c r="BH105" i="1"/>
  <c r="BG105" i="1"/>
  <c r="BF105" i="1"/>
  <c r="BE105" i="1"/>
  <c r="BD103" i="1"/>
  <c r="BC103" i="1"/>
  <c r="BB103" i="1"/>
  <c r="BA103" i="1"/>
  <c r="AZ103" i="1"/>
  <c r="AY103" i="1"/>
  <c r="AX103" i="1"/>
  <c r="AW103" i="1"/>
  <c r="AU103" i="1"/>
  <c r="AS103" i="1"/>
  <c r="AR103" i="1"/>
  <c r="AQ103" i="1"/>
  <c r="AP103" i="1"/>
  <c r="BH103" i="1" s="1"/>
  <c r="BH102" i="1"/>
  <c r="BG102" i="1"/>
  <c r="BF102" i="1"/>
  <c r="BE102" i="1"/>
  <c r="BH101" i="1"/>
  <c r="BG101" i="1"/>
  <c r="BF101" i="1"/>
  <c r="BE101" i="1"/>
  <c r="BH100" i="1"/>
  <c r="BG100" i="1"/>
  <c r="BF100" i="1"/>
  <c r="BE100" i="1"/>
  <c r="BH99" i="1"/>
  <c r="BG99" i="1"/>
  <c r="BF99" i="1"/>
  <c r="BE99" i="1"/>
  <c r="BH98" i="1"/>
  <c r="BG98" i="1"/>
  <c r="BF98" i="1"/>
  <c r="BE98" i="1"/>
  <c r="BH97" i="1"/>
  <c r="BG97" i="1"/>
  <c r="BF97" i="1"/>
  <c r="BE97" i="1"/>
  <c r="BH96" i="1"/>
  <c r="BG96" i="1"/>
  <c r="BF96" i="1"/>
  <c r="BE96" i="1"/>
  <c r="BH95" i="1"/>
  <c r="BG95" i="1"/>
  <c r="BF95" i="1"/>
  <c r="BE95" i="1"/>
  <c r="BH94" i="1"/>
  <c r="BG94" i="1"/>
  <c r="BF94" i="1"/>
  <c r="BE94" i="1"/>
  <c r="BH93" i="1"/>
  <c r="BG93" i="1"/>
  <c r="BF93" i="1"/>
  <c r="BE93" i="1"/>
  <c r="BH92" i="1"/>
  <c r="BG92" i="1"/>
  <c r="BF92" i="1"/>
  <c r="BE92" i="1"/>
  <c r="BH91" i="1"/>
  <c r="BG91" i="1"/>
  <c r="BF91" i="1"/>
  <c r="BE91" i="1"/>
  <c r="BH90" i="1"/>
  <c r="BG90" i="1"/>
  <c r="BF90" i="1"/>
  <c r="BE90" i="1"/>
  <c r="BH89" i="1"/>
  <c r="BG89" i="1"/>
  <c r="BF89" i="1"/>
  <c r="BE89" i="1"/>
  <c r="BD88" i="1"/>
  <c r="BC88" i="1"/>
  <c r="BB88" i="1"/>
  <c r="BA88" i="1"/>
  <c r="AZ88" i="1"/>
  <c r="AY88" i="1"/>
  <c r="AX88" i="1"/>
  <c r="AW88" i="1"/>
  <c r="AU88" i="1"/>
  <c r="AS88" i="1"/>
  <c r="AR88" i="1"/>
  <c r="AQ88" i="1"/>
  <c r="AP88" i="1"/>
  <c r="BH88" i="1" s="1"/>
  <c r="BH87" i="1"/>
  <c r="BG87" i="1"/>
  <c r="BF87" i="1"/>
  <c r="BE87" i="1"/>
  <c r="BH86" i="1"/>
  <c r="BG86" i="1"/>
  <c r="BF86" i="1"/>
  <c r="BE86" i="1"/>
  <c r="BH85" i="1"/>
  <c r="BG85" i="1"/>
  <c r="BF85" i="1"/>
  <c r="BE85" i="1"/>
  <c r="BH84" i="1"/>
  <c r="BG84" i="1"/>
  <c r="BF84" i="1"/>
  <c r="BE84" i="1"/>
  <c r="BH83" i="1"/>
  <c r="BG83" i="1"/>
  <c r="BF83" i="1"/>
  <c r="BE83" i="1"/>
  <c r="BH82" i="1"/>
  <c r="BG82" i="1"/>
  <c r="BF82" i="1"/>
  <c r="BE82" i="1"/>
  <c r="BH81" i="1"/>
  <c r="BG81" i="1"/>
  <c r="BF81" i="1"/>
  <c r="BE81" i="1"/>
  <c r="BH80" i="1"/>
  <c r="BG80" i="1"/>
  <c r="BF80" i="1"/>
  <c r="BE80" i="1"/>
  <c r="BH79" i="1"/>
  <c r="BG79" i="1"/>
  <c r="BF79" i="1"/>
  <c r="BE79" i="1"/>
  <c r="BH78" i="1"/>
  <c r="BG78" i="1"/>
  <c r="BF78" i="1"/>
  <c r="BE78" i="1"/>
  <c r="BH77" i="1"/>
  <c r="BG77" i="1"/>
  <c r="BF77" i="1"/>
  <c r="BE77" i="1"/>
  <c r="BH76" i="1"/>
  <c r="BG76" i="1"/>
  <c r="BF76" i="1"/>
  <c r="BE76" i="1"/>
  <c r="BH75" i="1"/>
  <c r="BG75" i="1"/>
  <c r="BF75" i="1"/>
  <c r="BE75" i="1"/>
  <c r="BH74" i="1"/>
  <c r="BG74" i="1"/>
  <c r="BF74" i="1"/>
  <c r="BE74" i="1"/>
  <c r="BH73" i="1"/>
  <c r="BG73" i="1"/>
  <c r="BF73" i="1"/>
  <c r="BE73" i="1"/>
  <c r="BH72" i="1"/>
  <c r="BG72" i="1"/>
  <c r="BF72" i="1"/>
  <c r="BE72" i="1"/>
  <c r="BH71" i="1"/>
  <c r="BG71" i="1"/>
  <c r="BF71" i="1"/>
  <c r="BE71" i="1"/>
  <c r="BH70" i="1"/>
  <c r="BG70" i="1"/>
  <c r="BF70" i="1"/>
  <c r="BE70" i="1"/>
  <c r="BH69" i="1"/>
  <c r="BG69" i="1"/>
  <c r="BF69" i="1"/>
  <c r="BE69" i="1"/>
  <c r="BH68" i="1"/>
  <c r="BG68" i="1"/>
  <c r="BF68" i="1"/>
  <c r="BE68" i="1"/>
  <c r="BH67" i="1"/>
  <c r="BG67" i="1"/>
  <c r="BF67" i="1"/>
  <c r="BE67" i="1"/>
  <c r="BH66" i="1"/>
  <c r="BG66" i="1"/>
  <c r="BF66" i="1"/>
  <c r="BE66" i="1"/>
  <c r="BH65" i="1"/>
  <c r="BG65" i="1"/>
  <c r="BF65" i="1"/>
  <c r="BE65" i="1"/>
  <c r="BH64" i="1"/>
  <c r="BG64" i="1"/>
  <c r="BF64" i="1"/>
  <c r="BE64" i="1"/>
  <c r="BH63" i="1"/>
  <c r="BG63" i="1"/>
  <c r="BF63" i="1"/>
  <c r="BE63" i="1"/>
  <c r="BH62" i="1"/>
  <c r="BG62" i="1"/>
  <c r="BF62" i="1"/>
  <c r="BE62" i="1"/>
  <c r="BH61" i="1"/>
  <c r="BG61" i="1"/>
  <c r="BF61" i="1"/>
  <c r="BE61" i="1"/>
  <c r="BH60" i="1"/>
  <c r="BG60" i="1"/>
  <c r="BF60" i="1"/>
  <c r="BE60" i="1"/>
  <c r="BH59" i="1"/>
  <c r="BG59" i="1"/>
  <c r="BF59" i="1"/>
  <c r="BE59" i="1"/>
  <c r="BH58" i="1"/>
  <c r="BG58" i="1"/>
  <c r="BF58" i="1"/>
  <c r="BE58" i="1"/>
  <c r="BH57" i="1"/>
  <c r="BG57" i="1"/>
  <c r="BF57" i="1"/>
  <c r="BE57" i="1"/>
  <c r="BH56" i="1"/>
  <c r="BG56" i="1"/>
  <c r="BF56" i="1"/>
  <c r="BE56" i="1"/>
  <c r="BH55" i="1"/>
  <c r="BG55" i="1"/>
  <c r="BF55" i="1"/>
  <c r="BE55" i="1"/>
  <c r="BH54" i="1"/>
  <c r="BG54" i="1"/>
  <c r="BF54" i="1"/>
  <c r="BE54" i="1"/>
  <c r="BH53" i="1"/>
  <c r="BG53" i="1"/>
  <c r="BF53" i="1"/>
  <c r="BE53" i="1"/>
  <c r="BH48" i="1"/>
  <c r="BG48" i="1"/>
  <c r="BF48" i="1"/>
  <c r="BE48" i="1"/>
  <c r="BD47" i="1"/>
  <c r="BC47" i="1"/>
  <c r="BB47" i="1"/>
  <c r="BA47" i="1"/>
  <c r="AZ47" i="1"/>
  <c r="AY47" i="1"/>
  <c r="AX47" i="1"/>
  <c r="AW47" i="1"/>
  <c r="AU47" i="1"/>
  <c r="AS47" i="1"/>
  <c r="AR47" i="1"/>
  <c r="AQ47" i="1"/>
  <c r="AP47" i="1"/>
  <c r="BH46" i="1"/>
  <c r="BG46" i="1"/>
  <c r="BF46" i="1"/>
  <c r="BE46" i="1"/>
  <c r="BH45" i="1"/>
  <c r="BG45" i="1"/>
  <c r="BF45" i="1"/>
  <c r="BE45" i="1"/>
  <c r="BH44" i="1"/>
  <c r="BG44" i="1"/>
  <c r="BF44" i="1"/>
  <c r="BE44" i="1"/>
  <c r="BH43" i="1"/>
  <c r="BG43" i="1"/>
  <c r="BF43" i="1"/>
  <c r="BE43" i="1"/>
  <c r="BH42" i="1"/>
  <c r="BG42" i="1"/>
  <c r="BF42" i="1"/>
  <c r="BE42" i="1"/>
  <c r="BH41" i="1"/>
  <c r="BG41" i="1"/>
  <c r="BF41" i="1"/>
  <c r="BE41" i="1"/>
  <c r="BH40" i="1"/>
  <c r="BG40" i="1"/>
  <c r="BF40" i="1"/>
  <c r="BE40" i="1"/>
  <c r="BH39" i="1"/>
  <c r="BG39" i="1"/>
  <c r="BF39" i="1"/>
  <c r="BE39" i="1"/>
  <c r="BH38" i="1"/>
  <c r="BG38" i="1"/>
  <c r="BF38" i="1"/>
  <c r="BE38" i="1"/>
  <c r="BH37" i="1"/>
  <c r="BG37" i="1"/>
  <c r="BF37" i="1"/>
  <c r="BE37" i="1"/>
  <c r="BH36" i="1"/>
  <c r="BG36" i="1"/>
  <c r="BF36" i="1"/>
  <c r="BE36" i="1"/>
  <c r="BH35" i="1"/>
  <c r="BG35" i="1"/>
  <c r="BF35" i="1"/>
  <c r="BE35" i="1"/>
  <c r="BH34" i="1"/>
  <c r="BG34" i="1"/>
  <c r="BF34" i="1"/>
  <c r="BE34" i="1"/>
  <c r="BH33" i="1"/>
  <c r="BG33" i="1"/>
  <c r="BF33" i="1"/>
  <c r="BE33" i="1"/>
  <c r="BH32" i="1"/>
  <c r="BG32" i="1"/>
  <c r="BF32" i="1"/>
  <c r="BE32" i="1"/>
  <c r="BH30" i="1"/>
  <c r="BG30" i="1"/>
  <c r="BF30" i="1"/>
  <c r="BE30" i="1"/>
  <c r="BH29" i="1"/>
  <c r="BG29" i="1"/>
  <c r="BF29" i="1"/>
  <c r="BE29" i="1"/>
  <c r="BH28" i="1"/>
  <c r="BG28" i="1"/>
  <c r="BF28" i="1"/>
  <c r="BE28" i="1"/>
  <c r="BH27" i="1"/>
  <c r="BG27" i="1"/>
  <c r="BF27" i="1"/>
  <c r="BE27" i="1"/>
  <c r="BH26" i="1"/>
  <c r="BG26" i="1"/>
  <c r="BF26" i="1"/>
  <c r="BE26" i="1"/>
  <c r="BH25" i="1"/>
  <c r="BG25" i="1"/>
  <c r="BF25" i="1"/>
  <c r="BE25" i="1"/>
  <c r="BH24" i="1"/>
  <c r="BG24" i="1"/>
  <c r="BF24" i="1"/>
  <c r="BE24" i="1"/>
  <c r="BH23" i="1"/>
  <c r="BG23" i="1"/>
  <c r="BF23" i="1"/>
  <c r="BE23" i="1"/>
  <c r="BH22" i="1"/>
  <c r="BG22" i="1"/>
  <c r="BF22" i="1"/>
  <c r="BE22" i="1"/>
  <c r="BH21" i="1"/>
  <c r="BG21" i="1"/>
  <c r="BF21" i="1"/>
  <c r="BE21" i="1"/>
  <c r="BH20" i="1"/>
  <c r="BG20" i="1"/>
  <c r="BF20" i="1"/>
  <c r="BE20" i="1"/>
  <c r="BH19" i="1"/>
  <c r="BG19" i="1"/>
  <c r="BF19" i="1"/>
  <c r="BE19" i="1"/>
  <c r="BH18" i="1"/>
  <c r="BG18" i="1"/>
  <c r="BF18" i="1"/>
  <c r="BE18" i="1"/>
  <c r="BE47" i="1" l="1"/>
  <c r="BF47" i="1"/>
  <c r="BH47" i="1"/>
  <c r="BF88" i="1"/>
  <c r="BB104" i="1"/>
  <c r="AR104" i="1"/>
  <c r="BG103" i="1"/>
  <c r="AX104" i="1"/>
  <c r="AY104" i="1"/>
  <c r="BF121" i="1"/>
  <c r="AZ104" i="1"/>
  <c r="AZ123" i="1" s="1"/>
  <c r="BG88" i="1"/>
  <c r="AQ104" i="1"/>
  <c r="BA104" i="1"/>
  <c r="BE121" i="1"/>
  <c r="BA123" i="1"/>
  <c r="AX123" i="1"/>
  <c r="BG47" i="1"/>
  <c r="AS104" i="1"/>
  <c r="BC104" i="1"/>
  <c r="AR123" i="1"/>
  <c r="BH121" i="1"/>
  <c r="BE88" i="1"/>
  <c r="BF103" i="1"/>
  <c r="BD104" i="1"/>
  <c r="BD123" i="1" s="1"/>
  <c r="AW104" i="1"/>
  <c r="AW123" i="1" s="1"/>
  <c r="AS123" i="1"/>
  <c r="AY123" i="1"/>
  <c r="BC123" i="1"/>
  <c r="AQ123" i="1"/>
  <c r="BE103" i="1"/>
  <c r="AP104" i="1"/>
  <c r="AP123" i="1" s="1"/>
  <c r="BG123" i="1" s="1"/>
  <c r="AU104" i="1"/>
  <c r="BG121" i="1"/>
  <c r="BB123" i="1"/>
  <c r="BE123" i="1" l="1"/>
  <c r="BE104" i="1"/>
  <c r="AU123" i="1"/>
  <c r="BF123" i="1" s="1"/>
  <c r="BF104" i="1"/>
  <c r="BH123" i="1"/>
  <c r="BG104" i="1"/>
  <c r="BH104" i="1"/>
</calcChain>
</file>

<file path=xl/sharedStrings.xml><?xml version="1.0" encoding="utf-8"?>
<sst xmlns="http://schemas.openxmlformats.org/spreadsheetml/2006/main" count="5242" uniqueCount="222">
  <si>
    <t>Reporte de ejecución presupuestal</t>
  </si>
  <si>
    <t>Usuario Solicitante:</t>
  </si>
  <si>
    <t>MHspmarin Sinthya Pamela Marin Rodriguez</t>
  </si>
  <si>
    <t>Unidad ó Subunidad Ejecutora  Solicitante:</t>
  </si>
  <si>
    <t>22-10-00 INSTITUTO NACIONAL PARA CIEGOS (INCI)</t>
  </si>
  <si>
    <t>Fecha y Hora Sistema:</t>
  </si>
  <si>
    <t>AÑO FISCAL:</t>
  </si>
  <si>
    <t>2019</t>
  </si>
  <si>
    <t>VIGENCIA PRESUPUESTAL:</t>
  </si>
  <si>
    <t>ACTUAL</t>
  </si>
  <si>
    <t>FECHA MOVIMIENTOS:</t>
  </si>
  <si>
    <t>01/01/2019 A 31/12/2019</t>
  </si>
  <si>
    <t/>
  </si>
  <si>
    <t>UNIDAD O SUBUNIDAD EJECUTORA:</t>
  </si>
  <si>
    <t>DEPENDENCIA DE AFECTACION DE GASTOS:</t>
  </si>
  <si>
    <t>000 INCI GESTION GENERAL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</si>
  <si>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</si>
  <si>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</si>
  <si>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</si>
  <si>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</si>
  <si>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</si>
  <si>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</si>
  <si>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</si>
  <si>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</si>
  <si>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</si>
  <si>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</si>
  <si>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</si>
  <si>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</si>
  <si>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</si>
  <si>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APROPIACION
VIGENTE DEP.GSTO.</t>
  </si>
  <si>
    <t>TOTAL CDP
DEP.GSTOS</t>
  </si>
  <si>
    <t>APROPIACION
DISPONIBLE DEP.GSTO.</t>
  </si>
  <si>
    <t>TOTAL CDP
MODIFICACION DEP.GSTOS</t>
  </si>
  <si>
    <t>TOTAL
COMPROMISO DEP.GSTOS</t>
  </si>
  <si>
    <t>CDP POR COMPROMETER
DEP.GSTOS</t>
  </si>
  <si>
    <t>TOTAL
OBLIGACIONES DEP.GSTOS</t>
  </si>
  <si>
    <t>COMPROMISO POR OBLIGAR
DEP.GSTOS</t>
  </si>
  <si>
    <t>TOTAL
ORDENES DE PAGO DEP.GSTOS</t>
  </si>
  <si>
    <t>OBLIGACIONES
POR ORDENAR DEP.GSTOS</t>
  </si>
  <si>
    <t>PAGOS
DEP.GSTOS</t>
  </si>
  <si>
    <t>ORDENES DE PAGO
POR PAGAR DEP.GSTOS</t>
  </si>
  <si>
    <t>TOTAL REINTEGROS
DEP.GSTOS</t>
  </si>
  <si>
    <t>% CDP VS APROPIACIÓN</t>
  </si>
  <si>
    <t>% RP VS APROPIACIÓN</t>
  </si>
  <si>
    <t>% OBLIGACION VS APROPIACIÓN</t>
  </si>
  <si>
    <t>% PAGOS VS APROPIACIÓN</t>
  </si>
  <si>
    <t>A</t>
  </si>
  <si>
    <t>01</t>
  </si>
  <si>
    <t>GASTOS DE PERSONAL</t>
  </si>
  <si>
    <t>Nación</t>
  </si>
  <si>
    <t>CSF</t>
  </si>
  <si>
    <t>10</t>
  </si>
  <si>
    <t>RECURSOS CORRIENTES</t>
  </si>
  <si>
    <t>PLANTA DE PERSONAL PERMANENTE</t>
  </si>
  <si>
    <t>SALARIO</t>
  </si>
  <si>
    <t>001</t>
  </si>
  <si>
    <t>FACTORES SALARIALES COMUNES</t>
  </si>
  <si>
    <t>SUELDO BÁSICO</t>
  </si>
  <si>
    <t>003</t>
  </si>
  <si>
    <t>PRIMA TÉCNICA SALARIAL</t>
  </si>
  <si>
    <t>004</t>
  </si>
  <si>
    <t>SUBSIDIO DE ALIMENTACIÓN</t>
  </si>
  <si>
    <t>005</t>
  </si>
  <si>
    <t xml:space="preserve">AUXILIO DE TRANSPORTE 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</si>
  <si>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</si>
  <si>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</si>
  <si>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</si>
  <si>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</si>
  <si>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</si>
  <si>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</si>
  <si>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</si>
  <si>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</si>
  <si>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</si>
  <si>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</si>
  <si>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</si>
  <si>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</si>
  <si>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PENSIONES</t>
  </si>
  <si>
    <t>002</t>
  </si>
  <si>
    <t>SALUD</t>
  </si>
  <si>
    <t xml:space="preserve">AUXILIO DE CESANTÍAS </t>
  </si>
  <si>
    <t>CAJAS DE COMPENSACIÓN FAMILIAR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</si>
  <si>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</si>
  <si>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</si>
  <si>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</si>
  <si>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</si>
  <si>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</si>
  <si>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</si>
  <si>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SUELDO DE VACACIONES</t>
  </si>
  <si>
    <t>INDEMNIZACIÓN POR VACACIONES</t>
  </si>
  <si>
    <t>BONIFICACIÓN ESPECIAL DE RECREACIÓN</t>
  </si>
  <si>
    <t>PRIMA TÉCNICA NO SALARIAL</t>
  </si>
  <si>
    <t>016</t>
  </si>
  <si>
    <t>PRIMA DE COORDINACIÓN</t>
  </si>
  <si>
    <t>030</t>
  </si>
  <si>
    <t>BONIFICACIÓN DE DIRECCIÓN</t>
  </si>
  <si>
    <t>TOTAL GASTOS DE PERSONAL</t>
  </si>
  <si>
    <t>ADQUISICIÓN DE ACTIVOS NO FINANCIEROS</t>
  </si>
  <si>
    <t>Propios</t>
  </si>
  <si>
    <t>20</t>
  </si>
  <si>
    <t>INGRESOS CORRIENTES</t>
  </si>
  <si>
    <t>ACTIVOS FIJOS</t>
  </si>
  <si>
    <t>ACTIVOS FIJOS NO CLASIFICADOS COMO MAQUINARIA Y EQUIPO</t>
  </si>
  <si>
    <t>ADQUISICIONES DIFERENTES DE ACTIVOS</t>
  </si>
  <si>
    <t>MATERIALES Y SUMINISTROS</t>
  </si>
  <si>
    <t>000</t>
  </si>
  <si>
    <t>AGRICULTURA, SILVICULTURA Y PRODUCTOS DE LA PESCA</t>
  </si>
  <si>
    <t>PRODUCTOS ALIMENTICIOS, BEBIDAS Y TABACO; TEXTILES, PRENDAS DE VESTIR Y PRODUCTOS DE CUERO</t>
  </si>
  <si>
    <t>OTROS BIENES TRANSPORTABLES (EXCEPTO PRODUCTOS METÁLICOS, MAQUINARIA Y EQUIPO)</t>
  </si>
  <si>
    <t>PRODUCTOS METÁLICOS Y PAQUETES DE SOFTWARE</t>
  </si>
  <si>
    <t>ADQUISICIÓN DE SERVICIOS</t>
  </si>
  <si>
    <t>SERVICIOS DE LA CONSTRUCCIÓN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</si>
  <si>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</si>
  <si>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</si>
  <si>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</si>
  <si>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SERVICIOS PARA LA COMUNIDAD, SOCIALES Y PERSONALES</t>
  </si>
  <si>
    <t>TOTAL GASTOS DE ADQUISICION DE BIENES Y SERVICIOS</t>
  </si>
  <si>
    <t>04</t>
  </si>
  <si>
    <t>PRESTACIONES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</si>
  <si>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</si>
  <si>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</si>
  <si>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</si>
  <si>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</si>
  <si>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</si>
  <si>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SENTENCIAS Y CONCILIACIONES</t>
  </si>
  <si>
    <t>11</t>
  </si>
  <si>
    <t>OTROS RECURSOS DEL TESORO</t>
  </si>
  <si>
    <t>FALLOS NACIONALES</t>
  </si>
  <si>
    <t>SENTENCIAS</t>
  </si>
  <si>
    <t>08</t>
  </si>
  <si>
    <t>IMPUESTOS</t>
  </si>
  <si>
    <t>IMPUESTOS TERRITORIALES</t>
  </si>
  <si>
    <t>IMPUESTO PREDIAL Y SOBRETASA AMBIENTAL</t>
  </si>
  <si>
    <t>TASAS Y DERECHOS ADMINISTRATIVOS</t>
  </si>
  <si>
    <t>CONTRIBUCIONES</t>
  </si>
  <si>
    <t>SSF</t>
  </si>
  <si>
    <t>CUOTA DE FISCALIZACIÓN Y AUDITAJE</t>
  </si>
  <si>
    <t>TOTAL GASTOS DE TRANSFERENCIAS</t>
  </si>
  <si>
    <t>TOTAL GASTOS DE FUNCIONAMIENTO</t>
  </si>
  <si>
    <t>C</t>
  </si>
  <si>
    <t>2203</t>
  </si>
  <si>
    <t>0700</t>
  </si>
  <si>
    <t>5</t>
  </si>
  <si>
    <t>0</t>
  </si>
  <si>
    <t>MEJORAMIENTO DE LAS CONDICIONES PARA LA GARANTIA DE LOS DERECHOS DE LAS PERSONAS CON DISCAPACIDAD VISUAL EN EL PAÍS.  NACIONAL</t>
  </si>
  <si>
    <t>2203016</t>
  </si>
  <si>
    <t>SERVICIO DE PROMOCIÓN Y DIVULGACIÓN DE LOS DERECHOS DE LAS PERSONAS CON DISCAPACIDAD</t>
  </si>
  <si>
    <t>ADQUISICIÓN DE BIENES Y SERVICIOS - SERVICIO DE PROMOCIÓN Y DIVULGACIÓN DE LOS DERECHOS DE LAS PERSONAS CON DISCAPACIDAD - MEJORAMIENTO DE LAS CONDICIONES PARA LA GARANTIA DE LOS DERECHOS DE LAS PERSONAS CON DISCAPACIDAD VISUAL EN EL PAÍS.  NACIONAL</t>
  </si>
  <si>
    <t>2203018</t>
  </si>
  <si>
    <t>SERVICIO DE PRODUCCIÓN DE CONTENIDOS Y AJUSTES RAZONABLES PARA PROMOVER Y GARANTIZAR EL ACCESO A LA INFORMACIÓN Y A LA COMUNICACIÓN PARA PERSONAS DISCAPACITADAS</t>
  </si>
  <si>
    <t>ADQUISICIÓN DE BIENES Y SERVICIOS - SERVICIO DE PRODUCCIÓN DE CONTENIDOS Y AJUSTES RAZONABLES PARA PROMOVER Y GARANTIZAR EL ACCESO A LA INFORMACIÓN Y A LA COMUNICACIÓN PARA PERSONAS DISCAPACITADAS - MEJORAMIENTO DE LAS CONDICIONES PARA LA GARANTIA DE</t>
  </si>
  <si>
    <t>2203003</t>
  </si>
  <si>
    <t>SERVICIO DE ASISTENCIA TÉCNICA EN EDUCACIÓN CON ENFOQUE INCLUYENTE Y DE CALIDAD</t>
  </si>
  <si>
    <t>ADQUISICIÓN DE BIENES Y SERVICIOS - SERVICIO DE ASISTENCIA TÉCNICA EN EDUCACIÓN CON ENFOQUE INCLUYENTE Y DE CALIDAD - MEJORAMIENTO DE LAS CONDICIONES PARA LA GARANTIA DE LOS DERECHOS DE LAS PERSONAS CON DISCAPACIDAD VISUAL EN EL PAÍS.  NACIONAL</t>
  </si>
  <si>
    <t>21</t>
  </si>
  <si>
    <t>OTROS RECURSOS DE TESORERIA</t>
  </si>
  <si>
    <t>2299</t>
  </si>
  <si>
    <t>3</t>
  </si>
  <si>
    <t>FORTALECIMIENTO DE PROCESOS Y RECURSOS DEL INCI PARA CONTRIBUIR CON EL MEJORAMIENTO DE SERVICIOS A LAS PERSONAS CON DISCAPACIDAD VISUAL  NACIONAL</t>
  </si>
  <si>
    <t>2299011</t>
  </si>
  <si>
    <t>SEDES ADECUADAS</t>
  </si>
  <si>
    <t>ADQUISICIÓN DE BIENES Y SERVICIOS - SEDES ADECUADAS - FORTALECIMIENTO DE PROCESOS Y RECURSOS DEL INCI PARA CONTRIBUIR CON EL MEJORAMIENTO DE SERVICIOS A LAS PERSONAS CON DISCAPACIDAD VISUAL  NACIONAL</t>
  </si>
  <si>
    <t>2299058</t>
  </si>
  <si>
    <t>SERVICIO DE EDUCACIÓN INFORMAL PARA LA GESTIÓN ADMINISTRATIVA</t>
  </si>
  <si>
    <t>ADQUISICIÓN DE BIENES Y SERVICIOS - SERVICIO DE EDUCACIÓN INFORMAL PARA LA GESTIÓN ADMINISTRATIVA - FORTALECIMIENTO DE PROCESOS Y RECURSOS DEL INCI PARA CONTRIBUIR CON EL MEJORAMIENTO DE SERVICIOS A LAS PERSONAS CON DISCAPACIDAD VISUAL  NACIONAL</t>
  </si>
  <si>
    <t>2299060</t>
  </si>
  <si>
    <t>SERVICIO DE IMPLEMENTACIÓN SISTEMAS DE GESTIÓN</t>
  </si>
  <si>
    <t>ADQUISICIÓN DE BIENES Y SERVICIOS - SERVICIO DE IMPLEMENTACIÓN SISTEMAS DE GESTIÓN - FORTALECIMIENTO DE PROCESOS Y RECURSOS DEL INCI PARA CONTRIBUIR CON EL MEJORAMIENTO DE SERVICIOS A LAS PERSONAS CON DISCAPACIDAD VISUAL  NACIONAL</t>
  </si>
  <si>
    <t>2299062</t>
  </si>
  <si>
    <t>SERVICIOS DE INFORMACIÓN ACTUALIZADOS</t>
  </si>
  <si>
    <t>ADQUISICIÓN DE BIENES Y SERVICIOS - SERVICIOS DE INFORMACIÓN ACTUALIZADOS - FORTALECIMIENTO DE PROCESOS Y RECURSOS DEL INCI PARA CONTRIBUIR CON EL MEJORAMIENTO DE SERVICIOS A LAS PERSONAS CON DISCAPACIDAD VISUAL  NACIONAL</t>
  </si>
  <si>
    <t>2299052</t>
  </si>
  <si>
    <t>SERVICIO DE GESTIÓN DOCUMENTAL</t>
  </si>
  <si>
    <t>ADQUISICIÓN DE BIENES Y SERVICIOS - SERVICIO DE GESTIÓN DOCUMENTAL - FORTALECIMIENTO DE PROCESOS Y RECURSOS DEL INCI PARA CONTRIBUIR CON EL MEJORAMIENTO DE SERVICIOS A LAS PERSONAS CON DISCAPACIDAD VISUAL  NACIONAL</t>
  </si>
  <si>
    <t xml:space="preserve">TOTAL GASTOS DE INVERSION </t>
  </si>
  <si>
    <t>TOTAL GASTOS INCI</t>
  </si>
  <si>
    <t>2020</t>
  </si>
  <si>
    <t>1/01/2020 A 31/12/2020</t>
  </si>
  <si>
    <t xml:space="preserve">AUXILIO DE CONECTIVIDAD DIGITAL </t>
  </si>
  <si>
    <t>MUEBLES, INSTRUMENTOS MUSICALES, ARTÍCULOS DE DEPORTE Y ANTIGÜEDADES</t>
  </si>
  <si>
    <t>PRODUCTOS DE LA AGRICULTURA Y LA HORTICULTURA</t>
  </si>
  <si>
    <t>PRODUCTOS DE MOLINERÍA, ALMIDONES Y PRODUCTOS DERIVADOS DEL ALMIDÓN; OTROS PRODUCTOS ALIMENTICIOS</t>
  </si>
  <si>
    <t>ARTÍCULOS TEXTILES (EXCEPTO PRENDAS DE VESTIR)</t>
  </si>
  <si>
    <t>DOTACIÓN (PRENDAS DE VESTIR Y CALZADO)</t>
  </si>
  <si>
    <t>PASTA O PULPA, PAPEL Y PRODUCTOS DE PAPEL; IMPRESOS Y ARTÍCULOS RELACIONADOS</t>
  </si>
  <si>
    <t>PRODUCTOS DE HORNOS DE COQUE; PRODUCTOS DE REFINACIÓN DE PETRÓLEO Y COMBUSTIBLE NUCLEAR</t>
  </si>
  <si>
    <t>OTROS PRODUCTOS QUÍMICOS; FIBRAS ARTIFICIALES (O FIBRAS INDUSTRIALES HECHAS POR EL HOMBRE)</t>
  </si>
  <si>
    <t>PRODUCTOS DE CAUCHO Y PLÁSTICO</t>
  </si>
  <si>
    <t>EQUIPO Y APARATOS DE RADIO, TELEVISIÓN Y COMUNICACIONES</t>
  </si>
  <si>
    <t>APARATOS MÉDICOS, INSTRUMENTOS ÓPTICOS Y DE PRECISIÓN, RELOJES</t>
  </si>
  <si>
    <t>SERVICIOS DE CONSTRUCCIÓN</t>
  </si>
  <si>
    <t>SERVICIOS DE TRANSPORTE DE PASAJEROS</t>
  </si>
  <si>
    <t>SERVICIOS DE DISTRIBUCIÓN DE ELECTRICIDAD, GAS Y AGUA (POR CUENTA PROPIA)</t>
  </si>
  <si>
    <t>SERVICIOS FINANCIEROS Y SERVICIOS CONEXOS</t>
  </si>
  <si>
    <t>SERVICIOS INMOBILIARIOS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</si>
  <si>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</si>
  <si>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</si>
  <si>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</si>
  <si>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</si>
  <si>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</si>
  <si>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SERVICIOS DE ALCANTARILLADO, RECOLECCIÓN, TRATAMIENTO Y DISPOSICIÓN DE DESECHOS Y OTROS SERVICIOS DE SANEAMIENTO AMBIENTAL</t>
  </si>
  <si>
    <t>SERVICIOS DE ESPARCIMIENTO, CULTURALES Y DEPORTIVOS</t>
  </si>
  <si>
    <t>OTROS SERVICIOS</t>
  </si>
  <si>
    <t>IMPUESTO SOBRE VEHÍCULOS AUTOMOTORES</t>
  </si>
  <si>
    <t>05</t>
  </si>
  <si>
    <t>MULTAS, SANCIONES E INTERESES DE MORA</t>
  </si>
  <si>
    <t>MULTAS Y SANCIONES</t>
  </si>
  <si>
    <t>SANCIONES ADMINISTRATIVAS</t>
  </si>
  <si>
    <t>2021</t>
  </si>
  <si>
    <t>1/01/2021 A 31/12/2021</t>
  </si>
  <si>
    <t>AUXILIO DE TRANSPORTE</t>
  </si>
  <si>
    <t>APORTES A LA SEGURIDAD SOCIAL EN PENSIONES</t>
  </si>
  <si>
    <t>APORTES A LA SEGURIDAD SOCIAL EN SALUD</t>
  </si>
  <si>
    <t>APORTES A CAJAS DE COMPENSACIÓN FAMILIAR</t>
  </si>
  <si>
    <t>VACACIONES</t>
  </si>
  <si>
    <t>MAQUINARIA Y APARATOS ELÉCTRICOS</t>
  </si>
  <si>
    <t>PRESTACIONES PARA CUBRIR RIESGOS SOCIALES</t>
  </si>
  <si>
    <t>2022</t>
  </si>
  <si>
    <t>1/01/2022 A 31/03/2022</t>
  </si>
  <si>
    <t>ADQUISICIÓN DE BIENES  Y SERVICIOS</t>
  </si>
  <si>
    <t>B</t>
  </si>
  <si>
    <t>FONDO DE CONTINGENCIAS</t>
  </si>
  <si>
    <t>APORTES AL FONDO DE CONTINGENCIAS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</si>
</sst>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25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Arial"/>
      <family val="2"/>
    </font>
    <font>
      <sz val="9"/>
      <color rgb="FF2D77C2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9"/>
      <name val="Calibri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color theme="1"/>
      <name val="Arial Narrow"/>
      <family val="2"/>
    </font>
    <font>
      <b/>
      <sz val="12"/>
      <color theme="1"/>
      <name val="Arial Narrow"/>
      <family val="2"/>
    </font>
    <font>
      <b/>
      <sz val="9"/>
      <name val="Calibri"/>
      <family val="2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9"/>
      <color rgb="FF2D77C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rgb="FF000000"/>
      <name val="Arial Narrow"/>
      <family val="2"/>
    </font>
    <font>
      <b/>
      <sz val="11"/>
      <name val="Calibri"/>
      <family val="2"/>
    </font>
    <font>
      <b/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1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</cellStyleXfs>
  <cellXfs count="318">
    <xf numFmtId="0" fontId="0" fillId="0" borderId="0" xfId="0"/>
    <xf numFmtId="0" fontId="3" fillId="0" borderId="0" xfId="0" applyFont="1" applyAlignment="1">
      <alignment vertical="top"/>
    </xf>
    <xf numFmtId="0" fontId="5" fillId="0" borderId="0" xfId="0" applyFont="1" applyAlignment="1">
      <alignment vertical="top" wrapText="1" readingOrder="1"/>
    </xf>
    <xf numFmtId="0" fontId="5" fillId="0" borderId="4" xfId="0" applyFont="1" applyBorder="1" applyAlignment="1">
      <alignment vertical="top" wrapText="1" readingOrder="1"/>
    </xf>
    <xf numFmtId="0" fontId="5" fillId="2" borderId="5" xfId="0" applyFont="1" applyFill="1" applyBorder="1" applyAlignment="1">
      <alignment horizontal="center" vertical="center" wrapText="1" readingOrder="1"/>
    </xf>
    <xf numFmtId="0" fontId="6" fillId="2" borderId="5" xfId="2" applyFont="1" applyFill="1" applyBorder="1" applyAlignment="1">
      <alignment horizontal="center" vertical="center" wrapText="1" readingOrder="1"/>
    </xf>
    <xf numFmtId="0" fontId="3" fillId="0" borderId="0" xfId="0" applyFont="1" applyAlignment="1">
      <alignment vertical="center"/>
    </xf>
    <xf numFmtId="0" fontId="5" fillId="3" borderId="8" xfId="0" applyFont="1" applyFill="1" applyBorder="1" applyAlignment="1">
      <alignment horizontal="center" vertical="top" wrapText="1" readingOrder="1"/>
    </xf>
    <xf numFmtId="4" fontId="5" fillId="3" borderId="8" xfId="0" applyNumberFormat="1" applyFont="1" applyFill="1" applyBorder="1" applyAlignment="1">
      <alignment horizontal="right" vertical="top" wrapText="1" readingOrder="1"/>
    </xf>
    <xf numFmtId="0" fontId="5" fillId="3" borderId="8" xfId="0" applyFont="1" applyFill="1" applyBorder="1" applyAlignment="1">
      <alignment horizontal="right" vertical="top" wrapText="1" readingOrder="1"/>
    </xf>
    <xf numFmtId="9" fontId="7" fillId="3" borderId="8" xfId="3" applyFont="1" applyFill="1" applyBorder="1" applyAlignment="1">
      <alignment vertical="top"/>
    </xf>
    <xf numFmtId="0" fontId="3" fillId="3" borderId="0" xfId="0" applyFont="1" applyFill="1" applyAlignment="1">
      <alignment vertical="top"/>
    </xf>
    <xf numFmtId="0" fontId="5" fillId="0" borderId="8" xfId="0" applyFont="1" applyBorder="1" applyAlignment="1">
      <alignment horizontal="center" vertical="top" wrapText="1" readingOrder="1"/>
    </xf>
    <xf numFmtId="4" fontId="5" fillId="0" borderId="8" xfId="0" applyNumberFormat="1" applyFont="1" applyBorder="1" applyAlignment="1">
      <alignment horizontal="right" vertical="top" wrapText="1" readingOrder="1"/>
    </xf>
    <xf numFmtId="0" fontId="5" fillId="0" borderId="8" xfId="0" applyFont="1" applyBorder="1" applyAlignment="1">
      <alignment horizontal="right" vertical="top" wrapText="1" readingOrder="1"/>
    </xf>
    <xf numFmtId="9" fontId="3" fillId="4" borderId="8" xfId="3" applyFont="1" applyFill="1" applyBorder="1" applyAlignment="1">
      <alignment vertical="top"/>
    </xf>
    <xf numFmtId="0" fontId="6" fillId="3" borderId="8" xfId="0" applyFont="1" applyFill="1" applyBorder="1" applyAlignment="1">
      <alignment horizontal="center" vertical="top" wrapText="1" readingOrder="1"/>
    </xf>
    <xf numFmtId="4" fontId="6" fillId="3" borderId="8" xfId="0" applyNumberFormat="1" applyFont="1" applyFill="1" applyBorder="1" applyAlignment="1">
      <alignment horizontal="right" vertical="top" wrapText="1" readingOrder="1"/>
    </xf>
    <xf numFmtId="0" fontId="6" fillId="3" borderId="8" xfId="0" applyFont="1" applyFill="1" applyBorder="1" applyAlignment="1">
      <alignment horizontal="right" vertical="top" wrapText="1" readingOrder="1"/>
    </xf>
    <xf numFmtId="0" fontId="7" fillId="3" borderId="0" xfId="0" applyFont="1" applyFill="1" applyAlignment="1">
      <alignment vertical="top"/>
    </xf>
    <xf numFmtId="9" fontId="7" fillId="4" borderId="8" xfId="3" applyFont="1" applyFill="1" applyBorder="1" applyAlignment="1">
      <alignment vertical="top"/>
    </xf>
    <xf numFmtId="164" fontId="7" fillId="5" borderId="8" xfId="1" applyNumberFormat="1" applyFont="1" applyFill="1" applyBorder="1" applyAlignment="1">
      <alignment horizontal="right" vertical="top" wrapText="1" readingOrder="1"/>
    </xf>
    <xf numFmtId="9" fontId="8" fillId="5" borderId="8" xfId="3" applyFont="1" applyFill="1" applyBorder="1" applyAlignment="1">
      <alignment vertical="top"/>
    </xf>
    <xf numFmtId="43" fontId="7" fillId="4" borderId="0" xfId="4" applyFont="1" applyFill="1" applyBorder="1" applyAlignment="1">
      <alignment vertical="top"/>
    </xf>
    <xf numFmtId="43" fontId="7" fillId="4" borderId="8" xfId="4" applyFont="1" applyFill="1" applyBorder="1" applyAlignment="1">
      <alignment vertical="top"/>
    </xf>
    <xf numFmtId="43" fontId="7" fillId="5" borderId="8" xfId="4" applyFont="1" applyFill="1" applyBorder="1" applyAlignment="1">
      <alignment vertical="top"/>
    </xf>
    <xf numFmtId="0" fontId="7" fillId="4" borderId="0" xfId="6" applyFont="1" applyFill="1" applyAlignment="1">
      <alignment vertical="top"/>
    </xf>
    <xf numFmtId="0" fontId="7" fillId="4" borderId="8" xfId="6" applyFont="1" applyFill="1" applyBorder="1" applyAlignment="1">
      <alignment vertical="top"/>
    </xf>
    <xf numFmtId="0" fontId="7" fillId="5" borderId="8" xfId="6" applyFont="1" applyFill="1" applyBorder="1" applyAlignment="1">
      <alignment vertical="top"/>
    </xf>
    <xf numFmtId="43" fontId="7" fillId="5" borderId="8" xfId="4" applyFont="1" applyFill="1" applyBorder="1" applyAlignment="1">
      <alignment horizontal="right" vertical="top" wrapText="1" readingOrder="1"/>
    </xf>
    <xf numFmtId="0" fontId="7" fillId="0" borderId="0" xfId="2" applyFont="1" applyAlignment="1">
      <alignment vertical="top"/>
    </xf>
    <xf numFmtId="43" fontId="7" fillId="0" borderId="0" xfId="4" applyFont="1" applyFill="1" applyBorder="1" applyAlignment="1">
      <alignment vertical="top"/>
    </xf>
    <xf numFmtId="43" fontId="3" fillId="0" borderId="0" xfId="4" applyFont="1" applyFill="1" applyBorder="1" applyAlignment="1">
      <alignment vertical="top"/>
    </xf>
    <xf numFmtId="0" fontId="7" fillId="4" borderId="0" xfId="2" applyFont="1" applyFill="1" applyAlignment="1">
      <alignment vertical="top"/>
    </xf>
    <xf numFmtId="43" fontId="7" fillId="5" borderId="8" xfId="4" applyFont="1" applyFill="1" applyBorder="1" applyAlignment="1">
      <alignment vertical="top" readingOrder="1"/>
    </xf>
    <xf numFmtId="0" fontId="7" fillId="4" borderId="0" xfId="6" applyFont="1" applyFill="1" applyAlignment="1">
      <alignment horizontal="center" vertical="top" wrapText="1" readingOrder="1"/>
    </xf>
    <xf numFmtId="43" fontId="7" fillId="4" borderId="0" xfId="4" applyFont="1" applyFill="1" applyBorder="1" applyAlignment="1">
      <alignment vertical="top" readingOrder="1"/>
    </xf>
    <xf numFmtId="9" fontId="3" fillId="4" borderId="0" xfId="3" applyFont="1" applyFill="1" applyBorder="1" applyAlignment="1">
      <alignment vertical="top"/>
    </xf>
    <xf numFmtId="0" fontId="3" fillId="0" borderId="0" xfId="2" applyFont="1" applyAlignment="1">
      <alignment vertical="top"/>
    </xf>
    <xf numFmtId="0" fontId="3" fillId="4" borderId="0" xfId="2" applyFont="1" applyFill="1" applyAlignment="1">
      <alignment vertical="top"/>
    </xf>
    <xf numFmtId="0" fontId="9" fillId="4" borderId="0" xfId="6" applyFont="1" applyFill="1" applyAlignment="1">
      <alignment vertical="top" wrapText="1"/>
    </xf>
    <xf numFmtId="41" fontId="3" fillId="4" borderId="0" xfId="5" applyFont="1" applyFill="1" applyBorder="1" applyAlignment="1">
      <alignment vertical="top"/>
    </xf>
    <xf numFmtId="43" fontId="10" fillId="4" borderId="0" xfId="7" applyNumberFormat="1" applyFont="1" applyFill="1" applyAlignment="1">
      <alignment horizontal="center" vertical="top"/>
    </xf>
    <xf numFmtId="0" fontId="11" fillId="0" borderId="0" xfId="0" applyFont="1"/>
    <xf numFmtId="0" fontId="11" fillId="4" borderId="0" xfId="0" applyFont="1" applyFill="1"/>
    <xf numFmtId="164" fontId="11" fillId="0" borderId="0" xfId="1" applyNumberFormat="1" applyFont="1" applyFill="1" applyBorder="1"/>
    <xf numFmtId="0" fontId="11" fillId="0" borderId="0" xfId="0" applyFont="1" applyAlignment="1">
      <alignment vertical="top"/>
    </xf>
    <xf numFmtId="164" fontId="5" fillId="0" borderId="0" xfId="1" applyNumberFormat="1" applyFont="1" applyFill="1" applyBorder="1" applyAlignment="1">
      <alignment vertical="top" wrapText="1" readingOrder="1"/>
    </xf>
    <xf numFmtId="0" fontId="5" fillId="0" borderId="0" xfId="0" applyFont="1" applyAlignment="1">
      <alignment vertical="top" wrapText="1"/>
    </xf>
    <xf numFmtId="0" fontId="12" fillId="4" borderId="0" xfId="2" applyFont="1" applyFill="1" applyAlignment="1">
      <alignment vertical="top"/>
    </xf>
    <xf numFmtId="41" fontId="12" fillId="4" borderId="0" xfId="5" applyFont="1" applyFill="1" applyBorder="1" applyAlignment="1">
      <alignment vertical="top"/>
    </xf>
    <xf numFmtId="0" fontId="13" fillId="4" borderId="0" xfId="2" applyFont="1" applyFill="1" applyAlignment="1">
      <alignment vertical="top"/>
    </xf>
    <xf numFmtId="0" fontId="14" fillId="4" borderId="0" xfId="6" applyFont="1" applyFill="1" applyAlignment="1">
      <alignment vertical="top" wrapText="1"/>
    </xf>
    <xf numFmtId="43" fontId="15" fillId="4" borderId="0" xfId="7" applyNumberFormat="1" applyFont="1" applyFill="1" applyAlignment="1">
      <alignment horizontal="center" vertical="center"/>
    </xf>
    <xf numFmtId="0" fontId="11" fillId="0" borderId="0" xfId="2" applyFont="1"/>
    <xf numFmtId="0" fontId="11" fillId="4" borderId="0" xfId="2" applyFont="1" applyFill="1"/>
    <xf numFmtId="0" fontId="13" fillId="4" borderId="0" xfId="6" applyFont="1" applyFill="1" applyAlignment="1">
      <alignment vertical="top"/>
    </xf>
    <xf numFmtId="9" fontId="12" fillId="4" borderId="0" xfId="3" applyFont="1" applyFill="1" applyBorder="1" applyAlignment="1">
      <alignment vertical="top"/>
    </xf>
    <xf numFmtId="43" fontId="13" fillId="4" borderId="0" xfId="4" applyFont="1" applyFill="1" applyBorder="1" applyAlignment="1">
      <alignment vertical="top" readingOrder="1"/>
    </xf>
    <xf numFmtId="0" fontId="13" fillId="4" borderId="0" xfId="6" applyFont="1" applyFill="1" applyAlignment="1">
      <alignment horizontal="center" vertical="top" wrapText="1" readingOrder="1"/>
    </xf>
    <xf numFmtId="0" fontId="13" fillId="5" borderId="8" xfId="6" applyFont="1" applyFill="1" applyBorder="1" applyAlignment="1">
      <alignment vertical="top"/>
    </xf>
    <xf numFmtId="0" fontId="13" fillId="4" borderId="8" xfId="6" applyFont="1" applyFill="1" applyBorder="1" applyAlignment="1">
      <alignment vertical="top"/>
    </xf>
    <xf numFmtId="9" fontId="13" fillId="5" borderId="8" xfId="3" applyFont="1" applyFill="1" applyBorder="1" applyAlignment="1">
      <alignment vertical="top"/>
    </xf>
    <xf numFmtId="43" fontId="13" fillId="5" borderId="8" xfId="4" applyFont="1" applyFill="1" applyBorder="1" applyAlignment="1">
      <alignment vertical="top" readingOrder="1"/>
    </xf>
    <xf numFmtId="0" fontId="16" fillId="0" borderId="0" xfId="2" applyFont="1"/>
    <xf numFmtId="0" fontId="16" fillId="4" borderId="0" xfId="2" applyFont="1" applyFill="1"/>
    <xf numFmtId="43" fontId="11" fillId="0" borderId="0" xfId="4" applyFont="1" applyFill="1" applyBorder="1"/>
    <xf numFmtId="43" fontId="16" fillId="0" borderId="0" xfId="4" applyFont="1" applyFill="1" applyBorder="1"/>
    <xf numFmtId="43" fontId="13" fillId="5" borderId="8" xfId="4" applyFont="1" applyFill="1" applyBorder="1" applyAlignment="1">
      <alignment horizontal="right" vertical="top" wrapText="1" readingOrder="1"/>
    </xf>
    <xf numFmtId="9" fontId="12" fillId="4" borderId="8" xfId="3" applyFont="1" applyFill="1" applyBorder="1" applyAlignment="1">
      <alignment vertical="top"/>
    </xf>
    <xf numFmtId="164" fontId="17" fillId="0" borderId="8" xfId="1" applyNumberFormat="1" applyFont="1" applyFill="1" applyBorder="1" applyAlignment="1">
      <alignment horizontal="right" vertical="center" wrapText="1" readingOrder="1"/>
    </xf>
    <xf numFmtId="0" fontId="17" fillId="0" borderId="8" xfId="0" applyFont="1" applyBorder="1" applyAlignment="1">
      <alignment horizontal="center" vertical="center" wrapText="1" readingOrder="1"/>
    </xf>
    <xf numFmtId="0" fontId="16" fillId="6" borderId="0" xfId="0" applyFont="1" applyFill="1"/>
    <xf numFmtId="0" fontId="16" fillId="4" borderId="0" xfId="0" applyFont="1" applyFill="1"/>
    <xf numFmtId="9" fontId="13" fillId="6" borderId="8" xfId="3" applyFont="1" applyFill="1" applyBorder="1" applyAlignment="1">
      <alignment vertical="top"/>
    </xf>
    <xf numFmtId="164" fontId="18" fillId="6" borderId="8" xfId="1" applyNumberFormat="1" applyFont="1" applyFill="1" applyBorder="1" applyAlignment="1">
      <alignment horizontal="right" vertical="center" wrapText="1" readingOrder="1"/>
    </xf>
    <xf numFmtId="0" fontId="18" fillId="6" borderId="8" xfId="0" applyFont="1" applyFill="1" applyBorder="1" applyAlignment="1">
      <alignment horizontal="center" vertical="center" wrapText="1" readingOrder="1"/>
    </xf>
    <xf numFmtId="43" fontId="13" fillId="5" borderId="8" xfId="4" applyFont="1" applyFill="1" applyBorder="1" applyAlignment="1">
      <alignment vertical="top"/>
    </xf>
    <xf numFmtId="43" fontId="13" fillId="4" borderId="8" xfId="4" applyFont="1" applyFill="1" applyBorder="1" applyAlignment="1">
      <alignment vertical="top"/>
    </xf>
    <xf numFmtId="43" fontId="13" fillId="4" borderId="0" xfId="4" applyFont="1" applyFill="1" applyBorder="1" applyAlignment="1">
      <alignment vertical="top"/>
    </xf>
    <xf numFmtId="164" fontId="13" fillId="5" borderId="8" xfId="1" applyNumberFormat="1" applyFont="1" applyFill="1" applyBorder="1" applyAlignment="1">
      <alignment horizontal="right" vertical="top" wrapText="1" readingOrder="1"/>
    </xf>
    <xf numFmtId="0" fontId="18" fillId="2" borderId="5" xfId="2" applyFont="1" applyFill="1" applyBorder="1" applyAlignment="1">
      <alignment horizontal="center" vertical="center" wrapText="1" readingOrder="1"/>
    </xf>
    <xf numFmtId="164" fontId="18" fillId="2" borderId="5" xfId="1" applyNumberFormat="1" applyFont="1" applyFill="1" applyBorder="1" applyAlignment="1">
      <alignment horizontal="center" vertical="top" wrapText="1" readingOrder="1"/>
    </xf>
    <xf numFmtId="0" fontId="18" fillId="2" borderId="5" xfId="0" applyFont="1" applyFill="1" applyBorder="1" applyAlignment="1">
      <alignment horizontal="center" vertical="top" wrapText="1" readingOrder="1"/>
    </xf>
    <xf numFmtId="0" fontId="5" fillId="0" borderId="4" xfId="0" applyFont="1" applyBorder="1" applyAlignment="1">
      <alignment vertical="top" wrapText="1"/>
    </xf>
    <xf numFmtId="0" fontId="5" fillId="0" borderId="0" xfId="0" applyFont="1" applyAlignment="1">
      <alignment wrapText="1" readingOrder="1"/>
    </xf>
    <xf numFmtId="0" fontId="5" fillId="0" borderId="4" xfId="0" applyFont="1" applyBorder="1" applyAlignment="1">
      <alignment wrapText="1" readingOrder="1"/>
    </xf>
    <xf numFmtId="0" fontId="17" fillId="2" borderId="5" xfId="0" applyFont="1" applyFill="1" applyBorder="1" applyAlignment="1">
      <alignment horizontal="center" wrapText="1" readingOrder="1"/>
    </xf>
    <xf numFmtId="0" fontId="17" fillId="2" borderId="5" xfId="0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vertical="center"/>
    </xf>
    <xf numFmtId="0" fontId="17" fillId="0" borderId="8" xfId="0" applyFont="1" applyBorder="1" applyAlignment="1">
      <alignment horizontal="center" wrapText="1" readingOrder="1"/>
    </xf>
    <xf numFmtId="41" fontId="17" fillId="0" borderId="8" xfId="1" applyFont="1" applyFill="1" applyBorder="1" applyAlignment="1">
      <alignment horizontal="right" vertical="center" wrapText="1" readingOrder="1"/>
    </xf>
    <xf numFmtId="9" fontId="20" fillId="4" borderId="8" xfId="8" applyFont="1" applyFill="1" applyBorder="1" applyAlignment="1">
      <alignment vertical="top"/>
    </xf>
    <xf numFmtId="0" fontId="18" fillId="3" borderId="8" xfId="0" applyFont="1" applyFill="1" applyBorder="1" applyAlignment="1">
      <alignment horizontal="center" wrapText="1" readingOrder="1"/>
    </xf>
    <xf numFmtId="41" fontId="18" fillId="3" borderId="8" xfId="1" applyFont="1" applyFill="1" applyBorder="1" applyAlignment="1">
      <alignment horizontal="right" vertical="center" wrapText="1" readingOrder="1"/>
    </xf>
    <xf numFmtId="164" fontId="18" fillId="3" borderId="8" xfId="1" applyNumberFormat="1" applyFont="1" applyFill="1" applyBorder="1" applyAlignment="1">
      <alignment horizontal="right" vertical="center" wrapText="1" readingOrder="1"/>
    </xf>
    <xf numFmtId="9" fontId="21" fillId="3" borderId="8" xfId="8" applyFont="1" applyFill="1" applyBorder="1" applyAlignment="1">
      <alignment vertical="top"/>
    </xf>
    <xf numFmtId="0" fontId="16" fillId="3" borderId="0" xfId="0" applyFont="1" applyFill="1"/>
    <xf numFmtId="41" fontId="22" fillId="5" borderId="8" xfId="5" applyFont="1" applyFill="1" applyBorder="1" applyAlignment="1">
      <alignment horizontal="right" vertical="top" wrapText="1" readingOrder="1"/>
    </xf>
    <xf numFmtId="41" fontId="22" fillId="5" borderId="8" xfId="5" applyFont="1" applyFill="1" applyBorder="1" applyAlignment="1">
      <alignment horizontal="right" vertical="center" wrapText="1" readingOrder="1"/>
    </xf>
    <xf numFmtId="164" fontId="22" fillId="5" borderId="8" xfId="5" applyNumberFormat="1" applyFont="1" applyFill="1" applyBorder="1" applyAlignment="1">
      <alignment horizontal="right" vertical="center" wrapText="1" readingOrder="1"/>
    </xf>
    <xf numFmtId="9" fontId="23" fillId="5" borderId="8" xfId="8" applyFont="1" applyFill="1" applyBorder="1" applyAlignment="1">
      <alignment vertical="top"/>
    </xf>
    <xf numFmtId="0" fontId="11" fillId="5" borderId="0" xfId="0" applyFont="1" applyFill="1"/>
    <xf numFmtId="0" fontId="21" fillId="5" borderId="8" xfId="0" applyFont="1" applyFill="1" applyBorder="1"/>
    <xf numFmtId="0" fontId="24" fillId="5" borderId="8" xfId="0" applyFont="1" applyFill="1" applyBorder="1"/>
    <xf numFmtId="164" fontId="22" fillId="5" borderId="8" xfId="5" applyNumberFormat="1" applyFont="1" applyFill="1" applyBorder="1" applyAlignment="1">
      <alignment horizontal="right" vertical="top" wrapText="1" readingOrder="1"/>
    </xf>
    <xf numFmtId="0" fontId="21" fillId="5" borderId="0" xfId="0" applyFont="1" applyFill="1"/>
    <xf numFmtId="41" fontId="11" fillId="4" borderId="0" xfId="5" applyFont="1" applyFill="1" applyBorder="1" applyAlignment="1">
      <alignment vertical="top"/>
    </xf>
    <xf numFmtId="41" fontId="11" fillId="4" borderId="0" xfId="5" applyFont="1" applyFill="1" applyBorder="1"/>
    <xf numFmtId="0" fontId="21" fillId="4" borderId="0" xfId="0" applyFont="1" applyFill="1"/>
    <xf numFmtId="41" fontId="16" fillId="5" borderId="8" xfId="5" applyFont="1" applyFill="1" applyBorder="1" applyAlignment="1">
      <alignment vertical="top"/>
    </xf>
    <xf numFmtId="41" fontId="16" fillId="5" borderId="8" xfId="5" applyFont="1" applyFill="1" applyBorder="1" applyAlignment="1">
      <alignment vertical="center"/>
    </xf>
    <xf numFmtId="164" fontId="16" fillId="5" borderId="8" xfId="5" applyNumberFormat="1" applyFont="1" applyFill="1" applyBorder="1" applyAlignment="1">
      <alignment vertical="center"/>
    </xf>
    <xf numFmtId="9" fontId="23" fillId="5" borderId="8" xfId="8" applyFont="1" applyFill="1" applyBorder="1" applyAlignment="1">
      <alignment vertical="center"/>
    </xf>
    <xf numFmtId="0" fontId="11" fillId="5" borderId="0" xfId="0" applyFont="1" applyFill="1" applyAlignment="1">
      <alignment vertical="center"/>
    </xf>
    <xf numFmtId="0" fontId="16" fillId="5" borderId="8" xfId="0" applyFont="1" applyFill="1" applyBorder="1" applyAlignment="1">
      <alignment vertical="center"/>
    </xf>
    <xf numFmtId="0" fontId="11" fillId="4" borderId="0" xfId="0" applyFont="1" applyFill="1" applyAlignment="1">
      <alignment vertical="top"/>
    </xf>
    <xf numFmtId="0" fontId="13" fillId="4" borderId="0" xfId="0" applyFont="1" applyFill="1" applyAlignment="1">
      <alignment vertical="top"/>
    </xf>
    <xf numFmtId="0" fontId="14" fillId="4" borderId="0" xfId="6" applyFont="1" applyFill="1" applyAlignment="1">
      <alignment wrapText="1"/>
    </xf>
    <xf numFmtId="0" fontId="13" fillId="4" borderId="0" xfId="0" applyFont="1" applyFill="1"/>
    <xf numFmtId="0" fontId="18" fillId="2" borderId="5" xfId="0" applyFont="1" applyFill="1" applyBorder="1" applyAlignment="1">
      <alignment horizontal="center" vertical="center" wrapText="1" readingOrder="1"/>
    </xf>
    <xf numFmtId="0" fontId="16" fillId="4" borderId="0" xfId="0" applyFont="1" applyFill="1" applyAlignment="1">
      <alignment vertical="center" readingOrder="1"/>
    </xf>
    <xf numFmtId="0" fontId="16" fillId="0" borderId="0" xfId="0" applyFont="1" applyAlignment="1">
      <alignment vertical="center" readingOrder="1"/>
    </xf>
    <xf numFmtId="0" fontId="18" fillId="7" borderId="8" xfId="0" applyFont="1" applyFill="1" applyBorder="1" applyAlignment="1">
      <alignment horizontal="center" vertical="center" wrapText="1" readingOrder="1"/>
    </xf>
    <xf numFmtId="43" fontId="18" fillId="7" borderId="8" xfId="4" applyFont="1" applyFill="1" applyBorder="1" applyAlignment="1">
      <alignment horizontal="right" vertical="center" wrapText="1" readingOrder="1"/>
    </xf>
    <xf numFmtId="9" fontId="13" fillId="7" borderId="8" xfId="3" applyFont="1" applyFill="1" applyBorder="1" applyAlignment="1">
      <alignment vertical="top"/>
    </xf>
    <xf numFmtId="0" fontId="16" fillId="7" borderId="0" xfId="0" applyFont="1" applyFill="1"/>
    <xf numFmtId="43" fontId="17" fillId="0" borderId="8" xfId="4" applyFont="1" applyFill="1" applyBorder="1" applyAlignment="1">
      <alignment horizontal="right" vertical="center" wrapText="1" readingOrder="1"/>
    </xf>
    <xf numFmtId="0" fontId="18" fillId="3" borderId="8" xfId="0" applyFont="1" applyFill="1" applyBorder="1" applyAlignment="1">
      <alignment horizontal="center" vertical="center" wrapText="1" readingOrder="1"/>
    </xf>
    <xf numFmtId="43" fontId="18" fillId="3" borderId="8" xfId="4" applyFont="1" applyFill="1" applyBorder="1" applyAlignment="1">
      <alignment horizontal="right" vertical="center" wrapText="1" readingOrder="1"/>
    </xf>
    <xf numFmtId="9" fontId="13" fillId="3" borderId="8" xfId="3" applyFont="1" applyFill="1" applyBorder="1" applyAlignment="1">
      <alignment vertical="top"/>
    </xf>
    <xf numFmtId="43" fontId="18" fillId="5" borderId="8" xfId="4" applyFont="1" applyFill="1" applyBorder="1" applyAlignment="1">
      <alignment horizontal="right" vertical="top" wrapText="1" readingOrder="1"/>
    </xf>
    <xf numFmtId="9" fontId="24" fillId="5" borderId="8" xfId="3" applyFont="1" applyFill="1" applyBorder="1" applyAlignment="1">
      <alignment vertical="top"/>
    </xf>
    <xf numFmtId="0" fontId="16" fillId="0" borderId="0" xfId="0" applyFont="1"/>
    <xf numFmtId="0" fontId="16" fillId="0" borderId="0" xfId="9" applyFont="1"/>
    <xf numFmtId="0" fontId="12" fillId="4" borderId="0" xfId="0" applyFont="1" applyFill="1" applyAlignment="1">
      <alignment vertical="top"/>
    </xf>
    <xf numFmtId="43" fontId="5" fillId="0" borderId="0" xfId="4" applyFont="1" applyFill="1" applyBorder="1" applyAlignment="1">
      <alignment vertical="top" wrapText="1" readingOrder="1"/>
    </xf>
    <xf numFmtId="41" fontId="17" fillId="0" borderId="8" xfId="1" applyFont="1" applyFill="1" applyBorder="1" applyAlignment="1">
      <alignment horizontal="right" vertical="center" wrapText="1" readingOrder="1"/>
    </xf>
    <xf numFmtId="41" fontId="11" fillId="0" borderId="8" xfId="1" applyFont="1" applyFill="1" applyBorder="1" applyAlignment="1"/>
    <xf numFmtId="0" fontId="24" fillId="5" borderId="8" xfId="0" applyFont="1" applyFill="1" applyBorder="1" applyAlignment="1">
      <alignment horizontal="center" vertical="top" wrapText="1"/>
    </xf>
    <xf numFmtId="41" fontId="22" fillId="5" borderId="9" xfId="5" applyFont="1" applyFill="1" applyBorder="1" applyAlignment="1">
      <alignment horizontal="right" vertical="center" wrapText="1" readingOrder="1"/>
    </xf>
    <xf numFmtId="41" fontId="22" fillId="5" borderId="11" xfId="5" applyFont="1" applyFill="1" applyBorder="1" applyAlignment="1">
      <alignment horizontal="right" vertical="center" wrapText="1" readingOrder="1"/>
    </xf>
    <xf numFmtId="0" fontId="24" fillId="5" borderId="8" xfId="0" applyFont="1" applyFill="1" applyBorder="1" applyAlignment="1">
      <alignment horizontal="center" vertical="center" wrapText="1"/>
    </xf>
    <xf numFmtId="41" fontId="16" fillId="5" borderId="9" xfId="5" applyFont="1" applyFill="1" applyBorder="1" applyAlignment="1">
      <alignment vertical="center"/>
    </xf>
    <xf numFmtId="41" fontId="16" fillId="5" borderId="11" xfId="5" applyFont="1" applyFill="1" applyBorder="1" applyAlignment="1">
      <alignment vertical="center"/>
    </xf>
    <xf numFmtId="0" fontId="17" fillId="0" borderId="8" xfId="0" applyFont="1" applyBorder="1" applyAlignment="1">
      <alignment horizontal="center" vertical="center" wrapText="1" readingOrder="1"/>
    </xf>
    <xf numFmtId="0" fontId="17" fillId="0" borderId="8" xfId="0" applyFont="1" applyBorder="1" applyAlignment="1">
      <alignment wrapText="1" readingOrder="1"/>
    </xf>
    <xf numFmtId="0" fontId="17" fillId="0" borderId="8" xfId="0" applyFont="1" applyBorder="1" applyAlignment="1">
      <alignment horizontal="center" wrapText="1" readingOrder="1"/>
    </xf>
    <xf numFmtId="0" fontId="17" fillId="0" borderId="8" xfId="0" applyFont="1" applyBorder="1" applyAlignment="1">
      <alignment horizontal="left" wrapText="1" readingOrder="1"/>
    </xf>
    <xf numFmtId="41" fontId="18" fillId="3" borderId="8" xfId="1" applyFont="1" applyFill="1" applyBorder="1" applyAlignment="1">
      <alignment horizontal="right" vertical="center" wrapText="1" readingOrder="1"/>
    </xf>
    <xf numFmtId="41" fontId="16" fillId="3" borderId="8" xfId="1" applyFont="1" applyFill="1" applyBorder="1" applyAlignment="1"/>
    <xf numFmtId="0" fontId="18" fillId="3" borderId="8" xfId="0" applyFont="1" applyFill="1" applyBorder="1" applyAlignment="1">
      <alignment horizontal="center" vertical="center" wrapText="1" readingOrder="1"/>
    </xf>
    <xf numFmtId="0" fontId="18" fillId="3" borderId="8" xfId="0" applyFont="1" applyFill="1" applyBorder="1" applyAlignment="1">
      <alignment wrapText="1" readingOrder="1"/>
    </xf>
    <xf numFmtId="0" fontId="18" fillId="3" borderId="8" xfId="0" applyFont="1" applyFill="1" applyBorder="1" applyAlignment="1">
      <alignment horizontal="center" wrapText="1" readingOrder="1"/>
    </xf>
    <xf numFmtId="0" fontId="18" fillId="3" borderId="8" xfId="0" applyFont="1" applyFill="1" applyBorder="1" applyAlignment="1">
      <alignment horizontal="left" wrapText="1" readingOrder="1"/>
    </xf>
    <xf numFmtId="41" fontId="22" fillId="5" borderId="8" xfId="5" applyFont="1" applyFill="1" applyBorder="1" applyAlignment="1">
      <alignment horizontal="right" vertical="center" wrapText="1" readingOrder="1"/>
    </xf>
    <xf numFmtId="41" fontId="22" fillId="5" borderId="8" xfId="5" applyFont="1" applyFill="1" applyBorder="1" applyAlignment="1">
      <alignment horizontal="center" vertical="top" wrapText="1"/>
    </xf>
    <xf numFmtId="41" fontId="22" fillId="5" borderId="9" xfId="5" applyFont="1" applyFill="1" applyBorder="1" applyAlignment="1">
      <alignment horizontal="center" vertical="center" wrapText="1" readingOrder="1"/>
    </xf>
    <xf numFmtId="41" fontId="22" fillId="5" borderId="11" xfId="5" applyFont="1" applyFill="1" applyBorder="1" applyAlignment="1">
      <alignment horizontal="center" vertical="center" wrapText="1" readingOrder="1"/>
    </xf>
    <xf numFmtId="0" fontId="17" fillId="2" borderId="5" xfId="0" applyFont="1" applyFill="1" applyBorder="1" applyAlignment="1">
      <alignment horizontal="center" vertical="center" wrapText="1" readingOrder="1"/>
    </xf>
    <xf numFmtId="0" fontId="11" fillId="0" borderId="6" xfId="0" applyFont="1" applyBorder="1" applyAlignment="1">
      <alignment vertical="center" wrapText="1"/>
    </xf>
    <xf numFmtId="0" fontId="17" fillId="2" borderId="5" xfId="0" applyFont="1" applyFill="1" applyBorder="1" applyAlignment="1">
      <alignment horizontal="center" wrapText="1" readingOrder="1"/>
    </xf>
    <xf numFmtId="0" fontId="11" fillId="0" borderId="7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Alignment="1">
      <alignment wrapText="1" readingOrder="1"/>
    </xf>
    <xf numFmtId="0" fontId="5" fillId="0" borderId="0" xfId="0" applyFont="1" applyAlignment="1">
      <alignment horizontal="left" vertical="top" wrapText="1" readingOrder="1"/>
    </xf>
    <xf numFmtId="0" fontId="17" fillId="2" borderId="1" xfId="0" applyFont="1" applyFill="1" applyBorder="1" applyAlignment="1">
      <alignment horizontal="left" vertical="top" wrapText="1" readingOrder="1"/>
    </xf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7" fillId="0" borderId="3" xfId="0" applyFont="1" applyBorder="1" applyAlignment="1">
      <alignment horizontal="left" vertical="top" wrapText="1" readingOrder="1"/>
    </xf>
    <xf numFmtId="0" fontId="5" fillId="0" borderId="0" xfId="0" applyFont="1" applyAlignment="1">
      <alignment vertical="top" wrapText="1" readingOrder="1"/>
    </xf>
    <xf numFmtId="0" fontId="17" fillId="2" borderId="6" xfId="0" applyFont="1" applyFill="1" applyBorder="1" applyAlignment="1">
      <alignment horizontal="center" vertical="center" wrapText="1" readingOrder="1"/>
    </xf>
    <xf numFmtId="0" fontId="11" fillId="0" borderId="7" xfId="0" applyFont="1" applyBorder="1" applyAlignment="1">
      <alignment vertical="center" wrapText="1"/>
    </xf>
    <xf numFmtId="0" fontId="5" fillId="0" borderId="4" xfId="0" applyFont="1" applyBorder="1" applyAlignment="1">
      <alignment wrapText="1" readingOrder="1"/>
    </xf>
    <xf numFmtId="0" fontId="11" fillId="0" borderId="4" xfId="0" applyFont="1" applyBorder="1" applyAlignment="1">
      <alignment wrapText="1"/>
    </xf>
    <xf numFmtId="0" fontId="17" fillId="2" borderId="1" xfId="0" applyFont="1" applyFill="1" applyBorder="1" applyAlignment="1">
      <alignment horizontal="left" vertical="center" wrapText="1" readingOrder="1"/>
    </xf>
    <xf numFmtId="0" fontId="17" fillId="0" borderId="3" xfId="0" applyFont="1" applyBorder="1" applyAlignment="1">
      <alignment horizontal="left" vertical="center" wrapText="1" readingOrder="1"/>
    </xf>
    <xf numFmtId="0" fontId="17" fillId="0" borderId="1" xfId="0" applyFont="1" applyBorder="1" applyAlignment="1">
      <alignment horizontal="left" vertical="center" wrapText="1" readingOrder="1"/>
    </xf>
    <xf numFmtId="0" fontId="17" fillId="2" borderId="1" xfId="0" applyFont="1" applyFill="1" applyBorder="1" applyAlignment="1">
      <alignment horizontal="left" wrapText="1" readingOrder="1"/>
    </xf>
    <xf numFmtId="0" fontId="11" fillId="0" borderId="2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7" fillId="0" borderId="1" xfId="0" applyFont="1" applyBorder="1" applyAlignment="1">
      <alignment horizontal="left" wrapText="1" readingOrder="1"/>
    </xf>
    <xf numFmtId="0" fontId="5" fillId="0" borderId="0" xfId="0" applyFont="1" applyAlignment="1">
      <alignment wrapText="1" readingOrder="1"/>
    </xf>
    <xf numFmtId="43" fontId="5" fillId="0" borderId="0" xfId="4" applyFont="1" applyFill="1" applyBorder="1" applyAlignment="1">
      <alignment vertical="top" wrapText="1" readingOrder="1"/>
    </xf>
    <xf numFmtId="43" fontId="11" fillId="0" borderId="0" xfId="4" applyFont="1" applyFill="1" applyBorder="1" applyAlignment="1"/>
    <xf numFmtId="43" fontId="15" fillId="4" borderId="0" xfId="7" applyNumberFormat="1" applyFont="1" applyFill="1" applyAlignment="1">
      <alignment horizontal="center" vertical="center"/>
    </xf>
    <xf numFmtId="43" fontId="17" fillId="0" borderId="8" xfId="4" applyFont="1" applyFill="1" applyBorder="1" applyAlignment="1">
      <alignment horizontal="right" vertical="center" wrapText="1" readingOrder="1"/>
    </xf>
    <xf numFmtId="43" fontId="11" fillId="0" borderId="8" xfId="4" applyFont="1" applyFill="1" applyBorder="1" applyAlignment="1"/>
    <xf numFmtId="0" fontId="13" fillId="5" borderId="8" xfId="6" applyFont="1" applyFill="1" applyBorder="1" applyAlignment="1">
      <alignment horizontal="center" vertical="top" wrapText="1" readingOrder="1"/>
    </xf>
    <xf numFmtId="43" fontId="13" fillId="5" borderId="9" xfId="4" applyFont="1" applyFill="1" applyBorder="1" applyAlignment="1">
      <alignment horizontal="right" vertical="top" wrapText="1" readingOrder="1"/>
    </xf>
    <xf numFmtId="43" fontId="13" fillId="5" borderId="11" xfId="4" applyFont="1" applyFill="1" applyBorder="1" applyAlignment="1">
      <alignment horizontal="right" vertical="top" wrapText="1" readingOrder="1"/>
    </xf>
    <xf numFmtId="43" fontId="13" fillId="5" borderId="9" xfId="4" applyFont="1" applyFill="1" applyBorder="1" applyAlignment="1">
      <alignment vertical="top" readingOrder="1"/>
    </xf>
    <xf numFmtId="43" fontId="13" fillId="5" borderId="11" xfId="4" applyFont="1" applyFill="1" applyBorder="1" applyAlignment="1">
      <alignment vertical="top" readingOrder="1"/>
    </xf>
    <xf numFmtId="0" fontId="17" fillId="0" borderId="8" xfId="0" applyFont="1" applyBorder="1" applyAlignment="1">
      <alignment vertical="center" wrapText="1" readingOrder="1"/>
    </xf>
    <xf numFmtId="0" fontId="17" fillId="0" borderId="8" xfId="0" applyFont="1" applyBorder="1" applyAlignment="1">
      <alignment horizontal="left" vertical="center" wrapText="1" readingOrder="1"/>
    </xf>
    <xf numFmtId="43" fontId="18" fillId="3" borderId="8" xfId="4" applyFont="1" applyFill="1" applyBorder="1" applyAlignment="1">
      <alignment horizontal="right" vertical="center" wrapText="1" readingOrder="1"/>
    </xf>
    <xf numFmtId="43" fontId="16" fillId="3" borderId="8" xfId="4" applyFont="1" applyFill="1" applyBorder="1" applyAlignment="1"/>
    <xf numFmtId="0" fontId="18" fillId="3" borderId="8" xfId="0" applyFont="1" applyFill="1" applyBorder="1" applyAlignment="1">
      <alignment vertical="center" wrapText="1" readingOrder="1"/>
    </xf>
    <xf numFmtId="0" fontId="18" fillId="3" borderId="8" xfId="0" applyFont="1" applyFill="1" applyBorder="1" applyAlignment="1">
      <alignment horizontal="left" vertical="center" wrapText="1" readingOrder="1"/>
    </xf>
    <xf numFmtId="43" fontId="13" fillId="5" borderId="8" xfId="4" applyFont="1" applyFill="1" applyBorder="1" applyAlignment="1">
      <alignment horizontal="center" vertical="top" wrapText="1" readingOrder="1"/>
    </xf>
    <xf numFmtId="43" fontId="13" fillId="5" borderId="8" xfId="4" applyFont="1" applyFill="1" applyBorder="1" applyAlignment="1">
      <alignment horizontal="right" vertical="top" wrapText="1" readingOrder="1"/>
    </xf>
    <xf numFmtId="41" fontId="18" fillId="5" borderId="8" xfId="5" applyFont="1" applyFill="1" applyBorder="1" applyAlignment="1">
      <alignment horizontal="center" vertical="top" wrapText="1" readingOrder="1"/>
    </xf>
    <xf numFmtId="43" fontId="13" fillId="5" borderId="9" xfId="4" applyFont="1" applyFill="1" applyBorder="1" applyAlignment="1">
      <alignment horizontal="center" vertical="top" wrapText="1" readingOrder="1"/>
    </xf>
    <xf numFmtId="43" fontId="13" fillId="5" borderId="11" xfId="4" applyFont="1" applyFill="1" applyBorder="1" applyAlignment="1">
      <alignment horizontal="center" vertical="top" wrapText="1" readingOrder="1"/>
    </xf>
    <xf numFmtId="43" fontId="18" fillId="5" borderId="8" xfId="4" applyFont="1" applyFill="1" applyBorder="1" applyAlignment="1">
      <alignment horizontal="center" vertical="top" wrapText="1"/>
    </xf>
    <xf numFmtId="0" fontId="18" fillId="7" borderId="8" xfId="0" applyFont="1" applyFill="1" applyBorder="1" applyAlignment="1">
      <alignment vertical="center" wrapText="1" readingOrder="1"/>
    </xf>
    <xf numFmtId="0" fontId="18" fillId="7" borderId="8" xfId="0" applyFont="1" applyFill="1" applyBorder="1" applyAlignment="1">
      <alignment horizontal="center" vertical="center" wrapText="1" readingOrder="1"/>
    </xf>
    <xf numFmtId="0" fontId="18" fillId="7" borderId="8" xfId="0" applyFont="1" applyFill="1" applyBorder="1" applyAlignment="1">
      <alignment horizontal="left" vertical="center" wrapText="1" readingOrder="1"/>
    </xf>
    <xf numFmtId="43" fontId="18" fillId="7" borderId="8" xfId="4" applyFont="1" applyFill="1" applyBorder="1" applyAlignment="1">
      <alignment horizontal="right" vertical="center" wrapText="1" readingOrder="1"/>
    </xf>
    <xf numFmtId="43" fontId="16" fillId="7" borderId="8" xfId="4" applyFont="1" applyFill="1" applyBorder="1" applyAlignment="1"/>
    <xf numFmtId="0" fontId="18" fillId="2" borderId="5" xfId="0" applyFont="1" applyFill="1" applyBorder="1" applyAlignment="1">
      <alignment horizontal="center" vertical="center" wrapText="1" readingOrder="1"/>
    </xf>
    <xf numFmtId="0" fontId="16" fillId="0" borderId="6" xfId="0" applyFont="1" applyBorder="1" applyAlignment="1">
      <alignment vertical="center" wrapText="1" readingOrder="1"/>
    </xf>
    <xf numFmtId="0" fontId="16" fillId="0" borderId="7" xfId="0" applyFont="1" applyBorder="1" applyAlignment="1">
      <alignment vertical="center" wrapText="1" readingOrder="1"/>
    </xf>
    <xf numFmtId="0" fontId="4" fillId="0" borderId="0" xfId="0" applyFont="1" applyAlignment="1">
      <alignment vertical="top" wrapText="1" readingOrder="1"/>
    </xf>
    <xf numFmtId="0" fontId="18" fillId="2" borderId="6" xfId="0" applyFont="1" applyFill="1" applyBorder="1" applyAlignment="1">
      <alignment horizontal="center" vertical="center" wrapText="1" readingOrder="1"/>
    </xf>
    <xf numFmtId="0" fontId="5" fillId="0" borderId="4" xfId="0" applyFont="1" applyBorder="1" applyAlignment="1">
      <alignment vertical="top" wrapText="1" readingOrder="1"/>
    </xf>
    <xf numFmtId="0" fontId="11" fillId="0" borderId="4" xfId="0" applyFont="1" applyBorder="1" applyAlignment="1">
      <alignment vertical="top" wrapText="1"/>
    </xf>
    <xf numFmtId="0" fontId="19" fillId="0" borderId="0" xfId="0" applyFont="1" applyAlignment="1">
      <alignment horizontal="center" vertical="top" wrapText="1" readingOrder="1"/>
    </xf>
    <xf numFmtId="0" fontId="18" fillId="2" borderId="1" xfId="0" applyFont="1" applyFill="1" applyBorder="1" applyAlignment="1">
      <alignment horizontal="left" vertical="center" wrapText="1" readingOrder="1"/>
    </xf>
    <xf numFmtId="0" fontId="18" fillId="0" borderId="3" xfId="0" applyFont="1" applyBorder="1" applyAlignment="1">
      <alignment horizontal="left" vertical="center" wrapText="1" readingOrder="1"/>
    </xf>
    <xf numFmtId="0" fontId="18" fillId="0" borderId="1" xfId="0" applyFont="1" applyBorder="1" applyAlignment="1">
      <alignment horizontal="left" vertical="center" wrapText="1" readingOrder="1"/>
    </xf>
    <xf numFmtId="0" fontId="5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164" fontId="5" fillId="0" borderId="0" xfId="1" applyNumberFormat="1" applyFont="1" applyFill="1" applyBorder="1" applyAlignment="1">
      <alignment vertical="top" wrapText="1" readingOrder="1"/>
    </xf>
    <xf numFmtId="164" fontId="11" fillId="0" borderId="0" xfId="1" applyNumberFormat="1" applyFont="1" applyFill="1" applyBorder="1" applyAlignment="1"/>
    <xf numFmtId="0" fontId="18" fillId="2" borderId="1" xfId="0" applyFont="1" applyFill="1" applyBorder="1" applyAlignment="1">
      <alignment horizontal="left" vertical="top" wrapText="1" readingOrder="1"/>
    </xf>
    <xf numFmtId="0" fontId="18" fillId="0" borderId="3" xfId="0" applyFont="1" applyBorder="1" applyAlignment="1">
      <alignment horizontal="left" vertical="top" wrapText="1" readingOrder="1"/>
    </xf>
    <xf numFmtId="0" fontId="5" fillId="0" borderId="4" xfId="0" applyFont="1" applyBorder="1" applyAlignment="1">
      <alignment vertical="top" wrapText="1"/>
    </xf>
    <xf numFmtId="0" fontId="18" fillId="2" borderId="5" xfId="0" applyFont="1" applyFill="1" applyBorder="1" applyAlignment="1">
      <alignment horizontal="center" vertical="top" wrapText="1" readingOrder="1"/>
    </xf>
    <xf numFmtId="0" fontId="11" fillId="0" borderId="6" xfId="0" applyFont="1" applyBorder="1" applyAlignment="1">
      <alignment vertical="top" wrapText="1"/>
    </xf>
    <xf numFmtId="0" fontId="18" fillId="2" borderId="6" xfId="0" applyFont="1" applyFill="1" applyBorder="1" applyAlignment="1">
      <alignment horizontal="center" vertical="top" wrapText="1" readingOrder="1"/>
    </xf>
    <xf numFmtId="0" fontId="11" fillId="0" borderId="7" xfId="0" applyFont="1" applyBorder="1" applyAlignment="1">
      <alignment vertical="top" wrapText="1"/>
    </xf>
    <xf numFmtId="0" fontId="18" fillId="2" borderId="5" xfId="0" applyFont="1" applyFill="1" applyBorder="1" applyAlignment="1">
      <alignment horizontal="center" vertical="top" wrapText="1"/>
    </xf>
    <xf numFmtId="164" fontId="18" fillId="2" borderId="5" xfId="1" applyNumberFormat="1" applyFont="1" applyFill="1" applyBorder="1" applyAlignment="1">
      <alignment horizontal="center" vertical="top" wrapText="1" readingOrder="1"/>
    </xf>
    <xf numFmtId="164" fontId="11" fillId="0" borderId="6" xfId="1" applyNumberFormat="1" applyFont="1" applyFill="1" applyBorder="1" applyAlignment="1">
      <alignment vertical="top" wrapText="1"/>
    </xf>
    <xf numFmtId="0" fontId="18" fillId="6" borderId="8" xfId="0" applyFont="1" applyFill="1" applyBorder="1" applyAlignment="1">
      <alignment horizontal="center" vertical="center" wrapText="1" readingOrder="1"/>
    </xf>
    <xf numFmtId="0" fontId="18" fillId="6" borderId="8" xfId="0" applyFont="1" applyFill="1" applyBorder="1" applyAlignment="1">
      <alignment vertical="top" wrapText="1"/>
    </xf>
    <xf numFmtId="0" fontId="16" fillId="6" borderId="8" xfId="0" applyFont="1" applyFill="1" applyBorder="1" applyAlignment="1">
      <alignment vertical="top"/>
    </xf>
    <xf numFmtId="0" fontId="18" fillId="6" borderId="8" xfId="0" applyFont="1" applyFill="1" applyBorder="1" applyAlignment="1">
      <alignment horizontal="left" vertical="top" wrapText="1"/>
    </xf>
    <xf numFmtId="164" fontId="18" fillId="6" borderId="8" xfId="1" applyNumberFormat="1" applyFont="1" applyFill="1" applyBorder="1" applyAlignment="1">
      <alignment horizontal="right" vertical="center" wrapText="1" readingOrder="1"/>
    </xf>
    <xf numFmtId="164" fontId="16" fillId="6" borderId="8" xfId="1" applyNumberFormat="1" applyFont="1" applyFill="1" applyBorder="1" applyAlignment="1"/>
    <xf numFmtId="0" fontId="17" fillId="0" borderId="8" xfId="0" applyFont="1" applyBorder="1" applyAlignment="1">
      <alignment vertical="top" wrapText="1"/>
    </xf>
    <xf numFmtId="0" fontId="11" fillId="0" borderId="8" xfId="0" applyFont="1" applyBorder="1" applyAlignment="1">
      <alignment vertical="top"/>
    </xf>
    <xf numFmtId="0" fontId="17" fillId="0" borderId="8" xfId="0" applyFont="1" applyBorder="1" applyAlignment="1">
      <alignment horizontal="left" vertical="top" wrapText="1"/>
    </xf>
    <xf numFmtId="164" fontId="17" fillId="0" borderId="8" xfId="1" applyNumberFormat="1" applyFont="1" applyFill="1" applyBorder="1" applyAlignment="1">
      <alignment horizontal="right" vertical="center" wrapText="1" readingOrder="1"/>
    </xf>
    <xf numFmtId="164" fontId="11" fillId="0" borderId="8" xfId="1" applyNumberFormat="1" applyFont="1" applyFill="1" applyBorder="1" applyAlignment="1"/>
    <xf numFmtId="43" fontId="18" fillId="5" borderId="9" xfId="4" applyFont="1" applyFill="1" applyBorder="1" applyAlignment="1">
      <alignment horizontal="center" vertical="top" wrapText="1"/>
    </xf>
    <xf numFmtId="43" fontId="18" fillId="5" borderId="10" xfId="4" applyFont="1" applyFill="1" applyBorder="1" applyAlignment="1">
      <alignment horizontal="center" vertical="top" wrapText="1"/>
    </xf>
    <xf numFmtId="43" fontId="18" fillId="5" borderId="11" xfId="4" applyFont="1" applyFill="1" applyBorder="1" applyAlignment="1">
      <alignment horizontal="center" vertical="top" wrapText="1"/>
    </xf>
    <xf numFmtId="164" fontId="13" fillId="5" borderId="9" xfId="1" applyNumberFormat="1" applyFont="1" applyFill="1" applyBorder="1" applyAlignment="1">
      <alignment horizontal="center" vertical="top" wrapText="1" readingOrder="1"/>
    </xf>
    <xf numFmtId="164" fontId="13" fillId="5" borderId="11" xfId="1" applyNumberFormat="1" applyFont="1" applyFill="1" applyBorder="1" applyAlignment="1">
      <alignment horizontal="center" vertical="top" wrapText="1" readingOrder="1"/>
    </xf>
    <xf numFmtId="41" fontId="18" fillId="5" borderId="9" xfId="5" applyFont="1" applyFill="1" applyBorder="1" applyAlignment="1">
      <alignment horizontal="center" vertical="top" wrapText="1" readingOrder="1"/>
    </xf>
    <xf numFmtId="41" fontId="18" fillId="5" borderId="10" xfId="5" applyFont="1" applyFill="1" applyBorder="1" applyAlignment="1">
      <alignment horizontal="center" vertical="top" wrapText="1" readingOrder="1"/>
    </xf>
    <xf numFmtId="41" fontId="18" fillId="5" borderId="11" xfId="5" applyFont="1" applyFill="1" applyBorder="1" applyAlignment="1">
      <alignment horizontal="center" vertical="top" wrapText="1" readingOrder="1"/>
    </xf>
    <xf numFmtId="43" fontId="13" fillId="5" borderId="10" xfId="4" applyFont="1" applyFill="1" applyBorder="1" applyAlignment="1">
      <alignment horizontal="center" vertical="top" wrapText="1" readingOrder="1"/>
    </xf>
    <xf numFmtId="164" fontId="13" fillId="5" borderId="9" xfId="1" applyNumberFormat="1" applyFont="1" applyFill="1" applyBorder="1" applyAlignment="1">
      <alignment horizontal="right" vertical="top" wrapText="1" readingOrder="1"/>
    </xf>
    <xf numFmtId="164" fontId="13" fillId="5" borderId="11" xfId="1" applyNumberFormat="1" applyFont="1" applyFill="1" applyBorder="1" applyAlignment="1">
      <alignment horizontal="right" vertical="top" wrapText="1" readingOrder="1"/>
    </xf>
    <xf numFmtId="0" fontId="13" fillId="5" borderId="9" xfId="6" applyFont="1" applyFill="1" applyBorder="1" applyAlignment="1">
      <alignment horizontal="center" vertical="top" wrapText="1" readingOrder="1"/>
    </xf>
    <xf numFmtId="0" fontId="13" fillId="5" borderId="10" xfId="6" applyFont="1" applyFill="1" applyBorder="1" applyAlignment="1">
      <alignment horizontal="center" vertical="top" wrapText="1" readingOrder="1"/>
    </xf>
    <xf numFmtId="0" fontId="13" fillId="5" borderId="11" xfId="6" applyFont="1" applyFill="1" applyBorder="1" applyAlignment="1">
      <alignment horizontal="center" vertical="top" wrapText="1" readingOrder="1"/>
    </xf>
    <xf numFmtId="0" fontId="7" fillId="5" borderId="9" xfId="6" applyFont="1" applyFill="1" applyBorder="1" applyAlignment="1">
      <alignment horizontal="center" vertical="top" wrapText="1" readingOrder="1"/>
    </xf>
    <xf numFmtId="0" fontId="7" fillId="5" borderId="10" xfId="6" applyFont="1" applyFill="1" applyBorder="1" applyAlignment="1">
      <alignment horizontal="center" vertical="top" wrapText="1" readingOrder="1"/>
    </xf>
    <xf numFmtId="0" fontId="7" fillId="5" borderId="11" xfId="6" applyFont="1" applyFill="1" applyBorder="1" applyAlignment="1">
      <alignment horizontal="center" vertical="top" wrapText="1" readingOrder="1"/>
    </xf>
    <xf numFmtId="43" fontId="7" fillId="5" borderId="9" xfId="4" applyFont="1" applyFill="1" applyBorder="1" applyAlignment="1">
      <alignment horizontal="right" vertical="top" wrapText="1" readingOrder="1"/>
    </xf>
    <xf numFmtId="43" fontId="7" fillId="5" borderId="11" xfId="4" applyFont="1" applyFill="1" applyBorder="1" applyAlignment="1">
      <alignment horizontal="right" vertical="top" wrapText="1" readingOrder="1"/>
    </xf>
    <xf numFmtId="43" fontId="7" fillId="5" borderId="9" xfId="4" applyFont="1" applyFill="1" applyBorder="1" applyAlignment="1">
      <alignment vertical="top" readingOrder="1"/>
    </xf>
    <xf numFmtId="43" fontId="7" fillId="5" borderId="11" xfId="4" applyFont="1" applyFill="1" applyBorder="1" applyAlignment="1">
      <alignment vertical="top" readingOrder="1"/>
    </xf>
    <xf numFmtId="0" fontId="5" fillId="0" borderId="8" xfId="0" applyFont="1" applyBorder="1" applyAlignment="1">
      <alignment vertical="top" wrapText="1" readingOrder="1"/>
    </xf>
    <xf numFmtId="0" fontId="3" fillId="0" borderId="8" xfId="0" applyFont="1" applyBorder="1" applyAlignment="1">
      <alignment vertical="top"/>
    </xf>
    <xf numFmtId="0" fontId="5" fillId="0" borderId="8" xfId="0" applyFont="1" applyBorder="1" applyAlignment="1">
      <alignment horizontal="center" vertical="top" wrapText="1" readingOrder="1"/>
    </xf>
    <xf numFmtId="0" fontId="5" fillId="0" borderId="8" xfId="0" applyFont="1" applyBorder="1" applyAlignment="1">
      <alignment horizontal="left" vertical="top" wrapText="1" readingOrder="1"/>
    </xf>
    <xf numFmtId="0" fontId="5" fillId="0" borderId="8" xfId="0" applyFont="1" applyBorder="1" applyAlignment="1">
      <alignment horizontal="right" vertical="top" wrapText="1" readingOrder="1"/>
    </xf>
    <xf numFmtId="4" fontId="5" fillId="0" borderId="8" xfId="0" applyNumberFormat="1" applyFont="1" applyBorder="1" applyAlignment="1">
      <alignment horizontal="right" vertical="top" wrapText="1" readingOrder="1"/>
    </xf>
    <xf numFmtId="0" fontId="3" fillId="0" borderId="9" xfId="0" applyFont="1" applyBorder="1" applyAlignment="1">
      <alignment vertical="top"/>
    </xf>
    <xf numFmtId="0" fontId="6" fillId="3" borderId="8" xfId="0" applyFont="1" applyFill="1" applyBorder="1" applyAlignment="1">
      <alignment vertical="top" wrapText="1" readingOrder="1"/>
    </xf>
    <xf numFmtId="0" fontId="7" fillId="3" borderId="8" xfId="0" applyFont="1" applyFill="1" applyBorder="1" applyAlignment="1">
      <alignment vertical="top"/>
    </xf>
    <xf numFmtId="0" fontId="6" fillId="3" borderId="8" xfId="0" applyFont="1" applyFill="1" applyBorder="1" applyAlignment="1">
      <alignment horizontal="center" vertical="top" wrapText="1" readingOrder="1"/>
    </xf>
    <xf numFmtId="0" fontId="6" fillId="3" borderId="8" xfId="0" applyFont="1" applyFill="1" applyBorder="1" applyAlignment="1">
      <alignment horizontal="left" vertical="top" wrapText="1" readingOrder="1"/>
    </xf>
    <xf numFmtId="0" fontId="7" fillId="3" borderId="9" xfId="0" applyFont="1" applyFill="1" applyBorder="1" applyAlignment="1">
      <alignment vertical="top"/>
    </xf>
    <xf numFmtId="0" fontId="6" fillId="3" borderId="8" xfId="0" applyFont="1" applyFill="1" applyBorder="1" applyAlignment="1">
      <alignment horizontal="right" vertical="top" wrapText="1" readingOrder="1"/>
    </xf>
    <xf numFmtId="4" fontId="6" fillId="3" borderId="8" xfId="0" applyNumberFormat="1" applyFont="1" applyFill="1" applyBorder="1" applyAlignment="1">
      <alignment horizontal="right" vertical="top" wrapText="1" readingOrder="1"/>
    </xf>
    <xf numFmtId="43" fontId="7" fillId="5" borderId="9" xfId="4" applyFont="1" applyFill="1" applyBorder="1" applyAlignment="1">
      <alignment horizontal="center" vertical="top" wrapText="1" readingOrder="1"/>
    </xf>
    <xf numFmtId="43" fontId="7" fillId="5" borderId="10" xfId="4" applyFont="1" applyFill="1" applyBorder="1" applyAlignment="1">
      <alignment horizontal="center" vertical="top" wrapText="1" readingOrder="1"/>
    </xf>
    <xf numFmtId="43" fontId="7" fillId="5" borderId="11" xfId="4" applyFont="1" applyFill="1" applyBorder="1" applyAlignment="1">
      <alignment horizontal="center" vertical="top" wrapText="1" readingOrder="1"/>
    </xf>
    <xf numFmtId="164" fontId="7" fillId="5" borderId="9" xfId="1" applyNumberFormat="1" applyFont="1" applyFill="1" applyBorder="1" applyAlignment="1">
      <alignment horizontal="right" vertical="top" wrapText="1" readingOrder="1"/>
    </xf>
    <xf numFmtId="164" fontId="7" fillId="5" borderId="11" xfId="1" applyNumberFormat="1" applyFont="1" applyFill="1" applyBorder="1" applyAlignment="1">
      <alignment horizontal="right" vertical="top" wrapText="1" readingOrder="1"/>
    </xf>
    <xf numFmtId="41" fontId="6" fillId="5" borderId="9" xfId="5" applyFont="1" applyFill="1" applyBorder="1" applyAlignment="1">
      <alignment horizontal="center" vertical="top" wrapText="1" readingOrder="1"/>
    </xf>
    <xf numFmtId="41" fontId="6" fillId="5" borderId="10" xfId="5" applyFont="1" applyFill="1" applyBorder="1" applyAlignment="1">
      <alignment horizontal="center" vertical="top" wrapText="1" readingOrder="1"/>
    </xf>
    <xf numFmtId="41" fontId="6" fillId="5" borderId="11" xfId="5" applyFont="1" applyFill="1" applyBorder="1" applyAlignment="1">
      <alignment horizontal="center" vertical="top" wrapText="1" readingOrder="1"/>
    </xf>
    <xf numFmtId="164" fontId="7" fillId="5" borderId="9" xfId="1" applyNumberFormat="1" applyFont="1" applyFill="1" applyBorder="1" applyAlignment="1">
      <alignment horizontal="center" vertical="top" wrapText="1" readingOrder="1"/>
    </xf>
    <xf numFmtId="164" fontId="7" fillId="5" borderId="11" xfId="1" applyNumberFormat="1" applyFont="1" applyFill="1" applyBorder="1" applyAlignment="1">
      <alignment horizontal="center" vertical="top" wrapText="1" readingOrder="1"/>
    </xf>
    <xf numFmtId="43" fontId="6" fillId="5" borderId="9" xfId="4" applyFont="1" applyFill="1" applyBorder="1" applyAlignment="1">
      <alignment horizontal="center" vertical="top" wrapText="1"/>
    </xf>
    <xf numFmtId="43" fontId="6" fillId="5" borderId="10" xfId="4" applyFont="1" applyFill="1" applyBorder="1" applyAlignment="1">
      <alignment horizontal="center" vertical="top" wrapText="1"/>
    </xf>
    <xf numFmtId="43" fontId="6" fillId="5" borderId="11" xfId="4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vertical="top" wrapText="1" readingOrder="1"/>
    </xf>
    <xf numFmtId="0" fontId="3" fillId="3" borderId="8" xfId="0" applyFont="1" applyFill="1" applyBorder="1" applyAlignment="1">
      <alignment vertical="top"/>
    </xf>
    <xf numFmtId="0" fontId="5" fillId="3" borderId="8" xfId="0" applyFont="1" applyFill="1" applyBorder="1" applyAlignment="1">
      <alignment horizontal="center" vertical="top" wrapText="1" readingOrder="1"/>
    </xf>
    <xf numFmtId="0" fontId="5" fillId="3" borderId="8" xfId="0" applyFont="1" applyFill="1" applyBorder="1" applyAlignment="1">
      <alignment horizontal="left" vertical="top" wrapText="1" readingOrder="1"/>
    </xf>
    <xf numFmtId="0" fontId="3" fillId="3" borderId="9" xfId="0" applyFont="1" applyFill="1" applyBorder="1" applyAlignment="1">
      <alignment vertical="top"/>
    </xf>
    <xf numFmtId="0" fontId="5" fillId="3" borderId="8" xfId="0" applyFont="1" applyFill="1" applyBorder="1" applyAlignment="1">
      <alignment horizontal="right" vertical="top" wrapText="1" readingOrder="1"/>
    </xf>
    <xf numFmtId="4" fontId="5" fillId="3" borderId="8" xfId="0" applyNumberFormat="1" applyFont="1" applyFill="1" applyBorder="1" applyAlignment="1">
      <alignment horizontal="right" vertical="top" wrapText="1" readingOrder="1"/>
    </xf>
    <xf numFmtId="0" fontId="5" fillId="2" borderId="5" xfId="0" applyFont="1" applyFill="1" applyBorder="1" applyAlignment="1">
      <alignment horizontal="center" vertical="center" wrapText="1" readingOrder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Alignment="1">
      <alignment vertical="top"/>
    </xf>
    <xf numFmtId="0" fontId="5" fillId="2" borderId="1" xfId="0" applyFont="1" applyFill="1" applyBorder="1" applyAlignment="1">
      <alignment horizontal="left" vertical="top" wrapText="1" readingOrder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 readingOrder="1"/>
    </xf>
    <xf numFmtId="0" fontId="5" fillId="2" borderId="6" xfId="0" applyFont="1" applyFill="1" applyBorder="1" applyAlignment="1">
      <alignment horizontal="center" vertical="center" wrapText="1" readingOrder="1"/>
    </xf>
    <xf numFmtId="0" fontId="3" fillId="0" borderId="4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 readingOrder="1"/>
    </xf>
    <xf numFmtId="0" fontId="11" fillId="0" borderId="0" xfId="0" applyFont="1" applyAlignment="1"/>
    <xf numFmtId="0" fontId="11" fillId="0" borderId="8" xfId="0" applyFont="1" applyBorder="1" applyAlignment="1"/>
    <xf numFmtId="0" fontId="16" fillId="3" borderId="8" xfId="0" applyFont="1" applyFill="1" applyBorder="1" applyAlignment="1"/>
    <xf numFmtId="0" fontId="16" fillId="7" borderId="8" xfId="0" applyFont="1" applyFill="1" applyBorder="1" applyAlignment="1"/>
    <xf numFmtId="0" fontId="16" fillId="6" borderId="8" xfId="0" applyFont="1" applyFill="1" applyBorder="1" applyAlignment="1"/>
  </cellXfs>
  <cellStyles count="10">
    <cellStyle name="Millares [0]" xfId="1" builtinId="6"/>
    <cellStyle name="Millares [0] 2 2 2 2 2" xfId="5" xr:uid="{00000000-0005-0000-0000-000001000000}"/>
    <cellStyle name="Millares 2" xfId="4" xr:uid="{00000000-0005-0000-0000-000002000000}"/>
    <cellStyle name="Normal" xfId="0" builtinId="0"/>
    <cellStyle name="Normal 2 2" xfId="2" xr:uid="{00000000-0005-0000-0000-000004000000}"/>
    <cellStyle name="Normal 2 2 2 2 4" xfId="7" xr:uid="{00000000-0005-0000-0000-000005000000}"/>
    <cellStyle name="Normal 2 3 2" xfId="9" xr:uid="{00000000-0005-0000-0000-000006000000}"/>
    <cellStyle name="Normal 3 2 2 2" xfId="6" xr:uid="{00000000-0005-0000-0000-000007000000}"/>
    <cellStyle name="Porcentaje 2" xfId="8" xr:uid="{00000000-0005-0000-0000-000008000000}"/>
    <cellStyle name="Porcentaje 2 2 2" xfId="3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0"/>
          <a:ext cx="7010400" cy="787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\Compartida\SIG\Procesos%20Estrategicos\Direccionamiento%20Estrategico\Registros\Plan%20de%20Adquisiciones\Vigente\PLAN%20DE%20ADQUISICIONES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\Compartida\Formato%20PE%20y%20PAA%202015%20SI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ESUPUESTO%202010\ENTIDADES\2234%20-%20INSTITUTO%20TECNICO%20CENTRAL\PLANTA\PLANTA%20INST.TECNICO%20CENTR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MARTHA/PLANEACION%202021/FINALES/PLAN%20DE%20ADQUISICIONES%20PROYECTO%20MEJORAMIENT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\Compartida\Users\srivera\Desktop\PLAN%20DE%20ADQUISICIONES%20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MARTHA/PLANEACION%202021/Formatos%20planeaci&#243;n%20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Eparada\Mis%20documentos\Ren%20Admon%20Publ\BASURA2%2012nov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ADQUISICIONES"/>
      <sheetName val="Hoja2"/>
      <sheetName val="Presupuesto y Modificaciones"/>
      <sheetName val="SECOP"/>
      <sheetName val="Adquisiciones  "/>
      <sheetName val="archivo de 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Acción anual"/>
      <sheetName val="Plan adquisiciones"/>
      <sheetName val="COMISIONES"/>
      <sheetName val="Listas PE"/>
      <sheetName val="Activ.Plan Estratégico"/>
      <sheetName val="Presup Plan Estratégico"/>
      <sheetName val="BPIN"/>
      <sheetName val="ACT-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-ITC"/>
      <sheetName val="SALARIOS"/>
      <sheetName val="DENOMINACIONES"/>
      <sheetName val="APROPIACION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ADQUISICIONES FUNCIONAMIENTO"/>
      <sheetName val="PAA y adquisiciones Inversión"/>
      <sheetName val="Reservas presupuestales"/>
      <sheetName val="COMISIONES"/>
      <sheetName val="EVENTOS"/>
      <sheetName val="Metas cuatrenio"/>
      <sheetName val="Valor Viaticos"/>
      <sheetName val="CÓDIGOS UNSPSC"/>
      <sheetName val="Lista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ADQUISICIONES"/>
      <sheetName val="Hoja2"/>
      <sheetName val="Presupuesto y Modificaciones"/>
      <sheetName val="SECOP"/>
      <sheetName val="Adquisiciones  "/>
      <sheetName val="archivo de dato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agregación"/>
      <sheetName val=" DESAGREGACIÓN FUNCIONAMIEN (2"/>
      <sheetName val="PADQ FUNCIONAMIENTO (2)"/>
      <sheetName val="PAA Y ADQ INVERSIÓN"/>
      <sheetName val="Hoja1"/>
      <sheetName val="Metas"/>
      <sheetName val="COMISIONES"/>
      <sheetName val="MUEBLES"/>
      <sheetName val=" $ DISPONIBLE"/>
      <sheetName val="Código UNSPSC"/>
      <sheetName val="lista"/>
      <sheetName val="Nomi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E"/>
      <sheetName val="Plan Moder"/>
      <sheetName val="tablas"/>
      <sheetName val="planta p"/>
      <sheetName val="resum"/>
      <sheetName val="cp"/>
      <sheetName val="dnp"/>
      <sheetName val="dnp1"/>
      <sheetName val="fp2"/>
      <sheetName val="fp3"/>
      <sheetName val="TRANS ES"/>
      <sheetName val="ap"/>
      <sheetName val="cr"/>
      <sheetName val="decreto"/>
      <sheetName val="ret2"/>
      <sheetName val="ret1"/>
      <sheetName val="ret"/>
      <sheetName val="fp"/>
      <sheetName val="ma"/>
      <sheetName val="planta base"/>
      <sheetName val="tb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I131"/>
  <sheetViews>
    <sheetView showGridLines="0" workbookViewId="0">
      <selection activeCell="AO9" sqref="AO9:AS9"/>
    </sheetView>
  </sheetViews>
  <sheetFormatPr defaultColWidth="11.42578125" defaultRowHeight="12"/>
  <cols>
    <col min="1" max="1" width="2.85546875" style="43" customWidth="1"/>
    <col min="2" max="5" width="2.7109375" style="43" customWidth="1"/>
    <col min="6" max="6" width="2.85546875" style="43" customWidth="1"/>
    <col min="7" max="9" width="2.7109375" style="43" customWidth="1"/>
    <col min="10" max="10" width="2.42578125" style="43" customWidth="1"/>
    <col min="11" max="11" width="0.28515625" style="43" customWidth="1"/>
    <col min="12" max="12" width="1" style="43" customWidth="1"/>
    <col min="13" max="13" width="1.5703125" style="43" customWidth="1"/>
    <col min="14" max="14" width="7" style="43" customWidth="1"/>
    <col min="15" max="26" width="2.7109375" style="43" customWidth="1"/>
    <col min="27" max="27" width="2.42578125" style="43" customWidth="1"/>
    <col min="28" max="28" width="0.28515625" style="43" customWidth="1"/>
    <col min="29" max="29" width="1.85546875" style="43" customWidth="1"/>
    <col min="30" max="30" width="0.85546875" style="43" customWidth="1"/>
    <col min="31" max="34" width="2.7109375" style="43" customWidth="1"/>
    <col min="35" max="35" width="3.28515625" style="43" customWidth="1"/>
    <col min="36" max="36" width="3.140625" style="43" customWidth="1"/>
    <col min="37" max="38" width="2.7109375" style="43" customWidth="1"/>
    <col min="39" max="40" width="0.85546875" style="43" customWidth="1"/>
    <col min="41" max="41" width="1" style="43" customWidth="1"/>
    <col min="42" max="42" width="12.140625" style="43" customWidth="1"/>
    <col min="43" max="43" width="14" style="43" customWidth="1"/>
    <col min="44" max="44" width="10.85546875" style="43" customWidth="1"/>
    <col min="45" max="45" width="3.85546875" style="43" customWidth="1"/>
    <col min="46" max="46" width="7" style="43" customWidth="1"/>
    <col min="47" max="47" width="6.85546875" style="43" customWidth="1"/>
    <col min="48" max="48" width="6.5703125" style="43" customWidth="1"/>
    <col min="49" max="49" width="10.85546875" style="43" customWidth="1"/>
    <col min="50" max="50" width="13.140625" style="43" customWidth="1"/>
    <col min="51" max="51" width="15.42578125" style="43" customWidth="1"/>
    <col min="52" max="52" width="13" style="43" customWidth="1"/>
    <col min="53" max="53" width="10.85546875" style="43" customWidth="1"/>
    <col min="54" max="54" width="12.85546875" style="43" customWidth="1"/>
    <col min="55" max="56" width="10.85546875" style="43" customWidth="1"/>
    <col min="57" max="57" width="7.85546875" style="43" customWidth="1"/>
    <col min="58" max="58" width="8.140625" style="43" customWidth="1"/>
    <col min="59" max="59" width="8.7109375" style="43" customWidth="1"/>
    <col min="60" max="60" width="8.5703125" style="43" customWidth="1"/>
    <col min="61" max="16384" width="11.42578125" style="43"/>
  </cols>
  <sheetData>
    <row r="1" spans="1:56" ht="4.3499999999999996" customHeight="1"/>
    <row r="2" spans="1:56" ht="4.3499999999999996" customHeight="1">
      <c r="A2" s="313"/>
      <c r="B2" s="313"/>
      <c r="C2" s="313"/>
      <c r="D2" s="313"/>
      <c r="E2" s="313"/>
      <c r="F2" s="313"/>
      <c r="G2" s="313"/>
      <c r="H2" s="313"/>
      <c r="I2" s="313"/>
      <c r="J2" s="313"/>
    </row>
    <row r="3" spans="1:56" ht="14.1" customHeight="1">
      <c r="A3" s="313"/>
      <c r="B3" s="313"/>
      <c r="C3" s="313"/>
      <c r="D3" s="313"/>
      <c r="E3" s="313"/>
      <c r="F3" s="313"/>
      <c r="G3" s="313"/>
      <c r="H3" s="313"/>
      <c r="I3" s="313"/>
      <c r="J3" s="313"/>
      <c r="M3" s="164" t="s">
        <v>0</v>
      </c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D3" s="165" t="s">
        <v>1</v>
      </c>
      <c r="AE3" s="313"/>
      <c r="AF3" s="313"/>
      <c r="AG3" s="313"/>
      <c r="AH3" s="313"/>
      <c r="AI3" s="313"/>
      <c r="AJ3" s="313"/>
      <c r="AK3" s="313"/>
      <c r="AL3" s="313"/>
      <c r="AM3" s="313"/>
      <c r="AO3" s="166" t="s">
        <v>2</v>
      </c>
      <c r="AP3" s="313"/>
      <c r="AQ3" s="313"/>
      <c r="AR3" s="313"/>
      <c r="AS3" s="313"/>
    </row>
    <row r="4" spans="1:56" ht="7.15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</row>
    <row r="5" spans="1:56" ht="28.35" customHeight="1">
      <c r="A5" s="313"/>
      <c r="B5" s="313"/>
      <c r="C5" s="313"/>
      <c r="D5" s="313"/>
      <c r="E5" s="313"/>
      <c r="F5" s="313"/>
      <c r="G5" s="313"/>
      <c r="H5" s="313"/>
      <c r="I5" s="313"/>
      <c r="J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D5" s="165" t="s">
        <v>3</v>
      </c>
      <c r="AE5" s="313"/>
      <c r="AF5" s="313"/>
      <c r="AG5" s="313"/>
      <c r="AH5" s="313"/>
      <c r="AI5" s="313"/>
      <c r="AJ5" s="313"/>
      <c r="AK5" s="313"/>
      <c r="AL5" s="313"/>
      <c r="AM5" s="313"/>
      <c r="AO5" s="166" t="s">
        <v>4</v>
      </c>
      <c r="AP5" s="313"/>
      <c r="AQ5" s="313"/>
      <c r="AR5" s="313"/>
      <c r="AS5" s="313"/>
    </row>
    <row r="6" spans="1:56" ht="2.85" customHeight="1">
      <c r="A6" s="313"/>
      <c r="B6" s="313"/>
      <c r="C6" s="313"/>
      <c r="D6" s="313"/>
      <c r="E6" s="313"/>
      <c r="F6" s="313"/>
      <c r="G6" s="313"/>
      <c r="H6" s="313"/>
      <c r="I6" s="313"/>
      <c r="J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O6" s="313"/>
      <c r="AP6" s="313"/>
      <c r="AQ6" s="313"/>
      <c r="AR6" s="313"/>
      <c r="AS6" s="313"/>
    </row>
    <row r="7" spans="1:56"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O7" s="313"/>
      <c r="AP7" s="313"/>
      <c r="AQ7" s="313"/>
      <c r="AR7" s="313"/>
      <c r="AS7" s="313"/>
    </row>
    <row r="8" spans="1:56" ht="7.15" customHeight="1"/>
    <row r="9" spans="1:56" ht="14.1" customHeight="1">
      <c r="AD9" s="165" t="s">
        <v>5</v>
      </c>
      <c r="AE9" s="313"/>
      <c r="AF9" s="313"/>
      <c r="AG9" s="313"/>
      <c r="AH9" s="313"/>
      <c r="AI9" s="313"/>
      <c r="AJ9" s="313"/>
      <c r="AK9" s="313"/>
      <c r="AL9" s="313"/>
      <c r="AM9" s="313"/>
      <c r="AO9" s="166"/>
      <c r="AP9" s="313"/>
      <c r="AQ9" s="313"/>
      <c r="AR9" s="313"/>
      <c r="AS9" s="313"/>
    </row>
    <row r="10" spans="1:56" ht="0" hidden="1" customHeight="1"/>
    <row r="11" spans="1:56" ht="19.899999999999999" customHeight="1"/>
    <row r="12" spans="1:56" ht="0" hidden="1" customHeight="1"/>
    <row r="13" spans="1:56" ht="8.4499999999999993" customHeight="1"/>
    <row r="14" spans="1:56" ht="12.75">
      <c r="A14" s="176" t="s">
        <v>6</v>
      </c>
      <c r="B14" s="168"/>
      <c r="C14" s="168"/>
      <c r="D14" s="168"/>
      <c r="E14" s="169"/>
      <c r="F14" s="177" t="s">
        <v>7</v>
      </c>
      <c r="G14" s="168"/>
      <c r="H14" s="169"/>
      <c r="I14" s="176" t="s">
        <v>8</v>
      </c>
      <c r="J14" s="168"/>
      <c r="K14" s="168"/>
      <c r="L14" s="168"/>
      <c r="M14" s="168"/>
      <c r="N14" s="168"/>
      <c r="O14" s="168"/>
      <c r="P14" s="169"/>
      <c r="Q14" s="178" t="s">
        <v>9</v>
      </c>
      <c r="R14" s="168"/>
      <c r="S14" s="168"/>
      <c r="T14" s="168"/>
      <c r="U14" s="168"/>
      <c r="V14" s="168"/>
      <c r="W14" s="169"/>
      <c r="X14" s="179" t="s">
        <v>10</v>
      </c>
      <c r="Y14" s="180"/>
      <c r="Z14" s="180"/>
      <c r="AA14" s="180"/>
      <c r="AB14" s="180"/>
      <c r="AC14" s="180"/>
      <c r="AD14" s="181"/>
      <c r="AE14" s="182" t="s">
        <v>11</v>
      </c>
      <c r="AF14" s="180"/>
      <c r="AG14" s="180"/>
      <c r="AH14" s="180"/>
      <c r="AI14" s="180"/>
      <c r="AJ14" s="181"/>
      <c r="AK14" s="85" t="s">
        <v>12</v>
      </c>
      <c r="AL14" s="85" t="s">
        <v>12</v>
      </c>
      <c r="AM14" s="183" t="s">
        <v>12</v>
      </c>
      <c r="AN14" s="313"/>
      <c r="AO14" s="313"/>
      <c r="AP14" s="2" t="s">
        <v>12</v>
      </c>
      <c r="AQ14" s="2" t="s">
        <v>12</v>
      </c>
      <c r="AR14" s="2" t="s">
        <v>12</v>
      </c>
      <c r="AS14" s="171" t="s">
        <v>12</v>
      </c>
      <c r="AT14" s="313"/>
      <c r="AU14" s="171" t="s">
        <v>12</v>
      </c>
      <c r="AV14" s="313"/>
      <c r="AW14" s="2" t="s">
        <v>12</v>
      </c>
      <c r="AX14" s="2" t="s">
        <v>12</v>
      </c>
      <c r="AY14" s="2" t="s">
        <v>12</v>
      </c>
      <c r="AZ14" s="2" t="s">
        <v>12</v>
      </c>
      <c r="BA14" s="2" t="s">
        <v>12</v>
      </c>
      <c r="BB14" s="2" t="s">
        <v>12</v>
      </c>
      <c r="BC14" s="2" t="s">
        <v>12</v>
      </c>
      <c r="BD14" s="2" t="s">
        <v>12</v>
      </c>
    </row>
    <row r="15" spans="1:56">
      <c r="A15" s="167" t="s">
        <v>13</v>
      </c>
      <c r="B15" s="168"/>
      <c r="C15" s="168"/>
      <c r="D15" s="168"/>
      <c r="E15" s="168"/>
      <c r="F15" s="169"/>
      <c r="G15" s="170" t="s">
        <v>4</v>
      </c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9"/>
      <c r="AH15" s="86" t="s">
        <v>12</v>
      </c>
      <c r="AI15" s="86" t="s">
        <v>12</v>
      </c>
      <c r="AJ15" s="86" t="s">
        <v>12</v>
      </c>
      <c r="AK15" s="86" t="s">
        <v>12</v>
      </c>
      <c r="AL15" s="86" t="s">
        <v>12</v>
      </c>
      <c r="AM15" s="174" t="s">
        <v>12</v>
      </c>
      <c r="AN15" s="175"/>
      <c r="AO15" s="175"/>
      <c r="AP15" s="2" t="s">
        <v>12</v>
      </c>
      <c r="AQ15" s="2" t="s">
        <v>12</v>
      </c>
      <c r="AR15" s="2" t="s">
        <v>12</v>
      </c>
      <c r="AS15" s="171" t="s">
        <v>12</v>
      </c>
      <c r="AT15" s="313"/>
      <c r="AU15" s="171" t="s">
        <v>12</v>
      </c>
      <c r="AV15" s="313"/>
      <c r="AW15" s="2" t="s">
        <v>12</v>
      </c>
      <c r="AX15" s="2" t="s">
        <v>12</v>
      </c>
      <c r="AY15" s="2" t="s">
        <v>12</v>
      </c>
      <c r="AZ15" s="2" t="s">
        <v>12</v>
      </c>
      <c r="BA15" s="2" t="s">
        <v>12</v>
      </c>
      <c r="BB15" s="2" t="s">
        <v>12</v>
      </c>
      <c r="BC15" s="2" t="s">
        <v>12</v>
      </c>
      <c r="BD15" s="2" t="s">
        <v>12</v>
      </c>
    </row>
    <row r="16" spans="1:56">
      <c r="A16" s="167" t="s">
        <v>14</v>
      </c>
      <c r="B16" s="168"/>
      <c r="C16" s="168"/>
      <c r="D16" s="168"/>
      <c r="E16" s="168"/>
      <c r="F16" s="168"/>
      <c r="G16" s="169"/>
      <c r="H16" s="170" t="s">
        <v>15</v>
      </c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9"/>
      <c r="AP16" s="2" t="s">
        <v>12</v>
      </c>
      <c r="AQ16" s="2" t="s">
        <v>12</v>
      </c>
      <c r="AR16" s="2" t="s">
        <v>12</v>
      </c>
      <c r="AS16" s="171" t="s">
        <v>12</v>
      </c>
      <c r="AT16" s="313"/>
      <c r="AU16" s="171" t="s">
        <v>12</v>
      </c>
      <c r="AV16" s="313"/>
      <c r="AW16" s="2" t="s">
        <v>12</v>
      </c>
      <c r="AX16" s="2" t="s">
        <v>12</v>
      </c>
      <c r="AY16" s="2" t="s">
        <v>12</v>
      </c>
      <c r="AZ16" s="2" t="s">
        <v>12</v>
      </c>
      <c r="BA16" s="2" t="s">
        <v>12</v>
      </c>
      <c r="BB16" s="2" t="s">
        <v>12</v>
      </c>
      <c r="BC16" s="2" t="s">
        <v>12</v>
      </c>
      <c r="BD16" s="2" t="s">
        <v>12</v>
      </c>
    </row>
    <row r="17" spans="1:60" s="89" customFormat="1" ht="67.5">
      <c r="A17" s="159" t="s">
        <v>16</v>
      </c>
      <c r="B17" s="160"/>
      <c r="C17" s="172" t="s">
        <v>17</v>
      </c>
      <c r="D17" s="160"/>
      <c r="E17" s="159" t="s">
        <v>18</v>
      </c>
      <c r="F17" s="160"/>
      <c r="G17" s="159" t="s">
        <v>19</v>
      </c>
      <c r="H17" s="160"/>
      <c r="I17" s="159" t="s">
        <v>20</v>
      </c>
      <c r="J17" s="173"/>
      <c r="K17" s="160"/>
      <c r="L17" s="159" t="s">
        <v>21</v>
      </c>
      <c r="M17" s="173"/>
      <c r="N17" s="160"/>
      <c r="O17" s="159" t="s">
        <v>22</v>
      </c>
      <c r="P17" s="160"/>
      <c r="Q17" s="159" t="s">
        <v>23</v>
      </c>
      <c r="R17" s="160"/>
      <c r="S17" s="161" t="s">
        <v>24</v>
      </c>
      <c r="T17" s="162"/>
      <c r="U17" s="162"/>
      <c r="V17" s="162"/>
      <c r="W17" s="162"/>
      <c r="X17" s="162"/>
      <c r="Y17" s="162"/>
      <c r="Z17" s="163"/>
      <c r="AA17" s="161" t="s">
        <v>25</v>
      </c>
      <c r="AB17" s="162"/>
      <c r="AC17" s="162"/>
      <c r="AD17" s="162"/>
      <c r="AE17" s="163"/>
      <c r="AF17" s="161" t="s">
        <v>26</v>
      </c>
      <c r="AG17" s="162"/>
      <c r="AH17" s="163"/>
      <c r="AI17" s="87" t="s">
        <v>27</v>
      </c>
      <c r="AJ17" s="161" t="s">
        <v>28</v>
      </c>
      <c r="AK17" s="162"/>
      <c r="AL17" s="162"/>
      <c r="AM17" s="162"/>
      <c r="AN17" s="162"/>
      <c r="AO17" s="163"/>
      <c r="AP17" s="88" t="s">
        <v>29</v>
      </c>
      <c r="AQ17" s="88" t="s">
        <v>30</v>
      </c>
      <c r="AR17" s="88" t="s">
        <v>31</v>
      </c>
      <c r="AS17" s="159" t="s">
        <v>32</v>
      </c>
      <c r="AT17" s="160"/>
      <c r="AU17" s="159" t="s">
        <v>33</v>
      </c>
      <c r="AV17" s="160"/>
      <c r="AW17" s="88" t="s">
        <v>34</v>
      </c>
      <c r="AX17" s="88" t="s">
        <v>35</v>
      </c>
      <c r="AY17" s="88" t="s">
        <v>36</v>
      </c>
      <c r="AZ17" s="88" t="s">
        <v>37</v>
      </c>
      <c r="BA17" s="88" t="s">
        <v>38</v>
      </c>
      <c r="BB17" s="88" t="s">
        <v>39</v>
      </c>
      <c r="BC17" s="88" t="s">
        <v>40</v>
      </c>
      <c r="BD17" s="88" t="s">
        <v>41</v>
      </c>
      <c r="BE17" s="88" t="s">
        <v>42</v>
      </c>
      <c r="BF17" s="88" t="s">
        <v>43</v>
      </c>
      <c r="BG17" s="88" t="s">
        <v>44</v>
      </c>
      <c r="BH17" s="88" t="s">
        <v>45</v>
      </c>
    </row>
    <row r="18" spans="1:60" ht="13.5">
      <c r="A18" s="145" t="s">
        <v>46</v>
      </c>
      <c r="B18" s="314"/>
      <c r="C18" s="145" t="s">
        <v>47</v>
      </c>
      <c r="D18" s="314"/>
      <c r="E18" s="145"/>
      <c r="F18" s="314"/>
      <c r="G18" s="145"/>
      <c r="H18" s="314"/>
      <c r="I18" s="145"/>
      <c r="J18" s="314"/>
      <c r="K18" s="314"/>
      <c r="L18" s="145"/>
      <c r="M18" s="314"/>
      <c r="N18" s="314"/>
      <c r="O18" s="145"/>
      <c r="P18" s="314"/>
      <c r="Q18" s="145"/>
      <c r="R18" s="314"/>
      <c r="S18" s="146" t="s">
        <v>48</v>
      </c>
      <c r="T18" s="314"/>
      <c r="U18" s="314"/>
      <c r="V18" s="314"/>
      <c r="W18" s="314"/>
      <c r="X18" s="314"/>
      <c r="Y18" s="314"/>
      <c r="Z18" s="314"/>
      <c r="AA18" s="147" t="s">
        <v>49</v>
      </c>
      <c r="AB18" s="314"/>
      <c r="AC18" s="314"/>
      <c r="AD18" s="314"/>
      <c r="AE18" s="314"/>
      <c r="AF18" s="147" t="s">
        <v>50</v>
      </c>
      <c r="AG18" s="314"/>
      <c r="AH18" s="314"/>
      <c r="AI18" s="90" t="s">
        <v>51</v>
      </c>
      <c r="AJ18" s="148" t="s">
        <v>52</v>
      </c>
      <c r="AK18" s="314"/>
      <c r="AL18" s="314"/>
      <c r="AM18" s="314"/>
      <c r="AN18" s="314"/>
      <c r="AO18" s="314"/>
      <c r="AP18" s="91">
        <v>4433473800</v>
      </c>
      <c r="AQ18" s="91">
        <v>4349071507</v>
      </c>
      <c r="AR18" s="91">
        <v>84402293</v>
      </c>
      <c r="AS18" s="137">
        <v>0</v>
      </c>
      <c r="AT18" s="138"/>
      <c r="AU18" s="137">
        <v>4349071507</v>
      </c>
      <c r="AV18" s="138"/>
      <c r="AW18" s="91">
        <v>0</v>
      </c>
      <c r="AX18" s="91">
        <v>4313578390</v>
      </c>
      <c r="AY18" s="70">
        <v>35493117</v>
      </c>
      <c r="AZ18" s="91">
        <v>4313578390</v>
      </c>
      <c r="BA18" s="91">
        <v>0</v>
      </c>
      <c r="BB18" s="91">
        <v>4313578390</v>
      </c>
      <c r="BC18" s="91">
        <v>0</v>
      </c>
      <c r="BD18" s="91">
        <v>50839589</v>
      </c>
      <c r="BE18" s="92">
        <f t="shared" ref="BE18:BE81" si="0">AQ18/AP18</f>
        <v>0.98096249198540431</v>
      </c>
      <c r="BF18" s="92">
        <f t="shared" ref="BF18:BF81" si="1">AU18/AP18</f>
        <v>0.98096249198540431</v>
      </c>
      <c r="BG18" s="92">
        <f t="shared" ref="BG18:BG81" si="2">+AX18/AP18</f>
        <v>0.97295677939948577</v>
      </c>
      <c r="BH18" s="92">
        <f t="shared" ref="BH18:BH81" si="3">BB18/AP18</f>
        <v>0.97295677939948577</v>
      </c>
    </row>
    <row r="19" spans="1:60" ht="13.5">
      <c r="A19" s="145" t="s">
        <v>46</v>
      </c>
      <c r="B19" s="314"/>
      <c r="C19" s="145" t="s">
        <v>47</v>
      </c>
      <c r="D19" s="314"/>
      <c r="E19" s="145" t="s">
        <v>47</v>
      </c>
      <c r="F19" s="314"/>
      <c r="G19" s="145"/>
      <c r="H19" s="314"/>
      <c r="I19" s="145"/>
      <c r="J19" s="314"/>
      <c r="K19" s="314"/>
      <c r="L19" s="145"/>
      <c r="M19" s="314"/>
      <c r="N19" s="314"/>
      <c r="O19" s="145"/>
      <c r="P19" s="314"/>
      <c r="Q19" s="145"/>
      <c r="R19" s="314"/>
      <c r="S19" s="146" t="s">
        <v>53</v>
      </c>
      <c r="T19" s="314"/>
      <c r="U19" s="314"/>
      <c r="V19" s="314"/>
      <c r="W19" s="314"/>
      <c r="X19" s="314"/>
      <c r="Y19" s="314"/>
      <c r="Z19" s="314"/>
      <c r="AA19" s="147" t="s">
        <v>49</v>
      </c>
      <c r="AB19" s="314"/>
      <c r="AC19" s="314"/>
      <c r="AD19" s="314"/>
      <c r="AE19" s="314"/>
      <c r="AF19" s="147" t="s">
        <v>50</v>
      </c>
      <c r="AG19" s="314"/>
      <c r="AH19" s="314"/>
      <c r="AI19" s="90" t="s">
        <v>51</v>
      </c>
      <c r="AJ19" s="148" t="s">
        <v>52</v>
      </c>
      <c r="AK19" s="314"/>
      <c r="AL19" s="314"/>
      <c r="AM19" s="314"/>
      <c r="AN19" s="314"/>
      <c r="AO19" s="314"/>
      <c r="AP19" s="91">
        <v>4433473800</v>
      </c>
      <c r="AQ19" s="91">
        <v>4349071507</v>
      </c>
      <c r="AR19" s="91">
        <v>84402293</v>
      </c>
      <c r="AS19" s="137">
        <v>0</v>
      </c>
      <c r="AT19" s="138"/>
      <c r="AU19" s="137">
        <v>4349071507</v>
      </c>
      <c r="AV19" s="138"/>
      <c r="AW19" s="91">
        <v>0</v>
      </c>
      <c r="AX19" s="91">
        <v>4313578390</v>
      </c>
      <c r="AY19" s="70">
        <v>35493117</v>
      </c>
      <c r="AZ19" s="91">
        <v>4313578390</v>
      </c>
      <c r="BA19" s="91">
        <v>0</v>
      </c>
      <c r="BB19" s="91">
        <v>4313578390</v>
      </c>
      <c r="BC19" s="91">
        <v>0</v>
      </c>
      <c r="BD19" s="91">
        <v>50839589</v>
      </c>
      <c r="BE19" s="92">
        <f t="shared" si="0"/>
        <v>0.98096249198540431</v>
      </c>
      <c r="BF19" s="92">
        <f t="shared" si="1"/>
        <v>0.98096249198540431</v>
      </c>
      <c r="BG19" s="92">
        <f t="shared" si="2"/>
        <v>0.97295677939948577</v>
      </c>
      <c r="BH19" s="92">
        <f t="shared" si="3"/>
        <v>0.97295677939948577</v>
      </c>
    </row>
    <row r="20" spans="1:60" s="97" customFormat="1" ht="13.5">
      <c r="A20" s="151" t="s">
        <v>46</v>
      </c>
      <c r="B20" s="315"/>
      <c r="C20" s="151" t="s">
        <v>47</v>
      </c>
      <c r="D20" s="315"/>
      <c r="E20" s="151" t="s">
        <v>47</v>
      </c>
      <c r="F20" s="315"/>
      <c r="G20" s="151" t="s">
        <v>47</v>
      </c>
      <c r="H20" s="315"/>
      <c r="I20" s="151"/>
      <c r="J20" s="315"/>
      <c r="K20" s="315"/>
      <c r="L20" s="151"/>
      <c r="M20" s="315"/>
      <c r="N20" s="315"/>
      <c r="O20" s="151"/>
      <c r="P20" s="315"/>
      <c r="Q20" s="151"/>
      <c r="R20" s="315"/>
      <c r="S20" s="152" t="s">
        <v>54</v>
      </c>
      <c r="T20" s="315"/>
      <c r="U20" s="315"/>
      <c r="V20" s="315"/>
      <c r="W20" s="315"/>
      <c r="X20" s="315"/>
      <c r="Y20" s="315"/>
      <c r="Z20" s="315"/>
      <c r="AA20" s="153" t="s">
        <v>49</v>
      </c>
      <c r="AB20" s="315"/>
      <c r="AC20" s="315"/>
      <c r="AD20" s="315"/>
      <c r="AE20" s="315"/>
      <c r="AF20" s="153" t="s">
        <v>50</v>
      </c>
      <c r="AG20" s="315"/>
      <c r="AH20" s="315"/>
      <c r="AI20" s="93" t="s">
        <v>51</v>
      </c>
      <c r="AJ20" s="154" t="s">
        <v>52</v>
      </c>
      <c r="AK20" s="315"/>
      <c r="AL20" s="315"/>
      <c r="AM20" s="315"/>
      <c r="AN20" s="315"/>
      <c r="AO20" s="315"/>
      <c r="AP20" s="94">
        <v>2998088887</v>
      </c>
      <c r="AQ20" s="94">
        <v>2931774052</v>
      </c>
      <c r="AR20" s="94">
        <v>66314835</v>
      </c>
      <c r="AS20" s="149">
        <v>0</v>
      </c>
      <c r="AT20" s="150"/>
      <c r="AU20" s="149">
        <v>2931774052</v>
      </c>
      <c r="AV20" s="150"/>
      <c r="AW20" s="94">
        <v>0</v>
      </c>
      <c r="AX20" s="94">
        <v>2931774052</v>
      </c>
      <c r="AY20" s="95">
        <v>0</v>
      </c>
      <c r="AZ20" s="94">
        <v>2931774052</v>
      </c>
      <c r="BA20" s="94">
        <v>0</v>
      </c>
      <c r="BB20" s="94">
        <v>2931774052</v>
      </c>
      <c r="BC20" s="94">
        <v>0</v>
      </c>
      <c r="BD20" s="94">
        <v>50839589</v>
      </c>
      <c r="BE20" s="96">
        <f t="shared" si="0"/>
        <v>0.97788096434113492</v>
      </c>
      <c r="BF20" s="96">
        <f t="shared" si="1"/>
        <v>0.97788096434113492</v>
      </c>
      <c r="BG20" s="96">
        <f t="shared" si="2"/>
        <v>0.97788096434113492</v>
      </c>
      <c r="BH20" s="96">
        <f t="shared" si="3"/>
        <v>0.97788096434113492</v>
      </c>
    </row>
    <row r="21" spans="1:60" ht="13.5">
      <c r="A21" s="145" t="s">
        <v>46</v>
      </c>
      <c r="B21" s="314"/>
      <c r="C21" s="145" t="s">
        <v>47</v>
      </c>
      <c r="D21" s="314"/>
      <c r="E21" s="145" t="s">
        <v>47</v>
      </c>
      <c r="F21" s="314"/>
      <c r="G21" s="145" t="s">
        <v>47</v>
      </c>
      <c r="H21" s="314"/>
      <c r="I21" s="145" t="s">
        <v>55</v>
      </c>
      <c r="J21" s="314"/>
      <c r="K21" s="314"/>
      <c r="L21" s="145"/>
      <c r="M21" s="314"/>
      <c r="N21" s="314"/>
      <c r="O21" s="145"/>
      <c r="P21" s="314"/>
      <c r="Q21" s="145"/>
      <c r="R21" s="314"/>
      <c r="S21" s="146" t="s">
        <v>56</v>
      </c>
      <c r="T21" s="314"/>
      <c r="U21" s="314"/>
      <c r="V21" s="314"/>
      <c r="W21" s="314"/>
      <c r="X21" s="314"/>
      <c r="Y21" s="314"/>
      <c r="Z21" s="314"/>
      <c r="AA21" s="147" t="s">
        <v>49</v>
      </c>
      <c r="AB21" s="314"/>
      <c r="AC21" s="314"/>
      <c r="AD21" s="314"/>
      <c r="AE21" s="314"/>
      <c r="AF21" s="147" t="s">
        <v>50</v>
      </c>
      <c r="AG21" s="314"/>
      <c r="AH21" s="314"/>
      <c r="AI21" s="90" t="s">
        <v>51</v>
      </c>
      <c r="AJ21" s="148" t="s">
        <v>52</v>
      </c>
      <c r="AK21" s="314"/>
      <c r="AL21" s="314"/>
      <c r="AM21" s="314"/>
      <c r="AN21" s="314"/>
      <c r="AO21" s="314"/>
      <c r="AP21" s="91">
        <v>2998088887</v>
      </c>
      <c r="AQ21" s="91">
        <v>2931774052</v>
      </c>
      <c r="AR21" s="91">
        <v>66314835</v>
      </c>
      <c r="AS21" s="137">
        <v>0</v>
      </c>
      <c r="AT21" s="138"/>
      <c r="AU21" s="137">
        <v>2931774052</v>
      </c>
      <c r="AV21" s="138"/>
      <c r="AW21" s="91">
        <v>0</v>
      </c>
      <c r="AX21" s="91">
        <v>2931774052</v>
      </c>
      <c r="AY21" s="70">
        <v>0</v>
      </c>
      <c r="AZ21" s="91">
        <v>2931774052</v>
      </c>
      <c r="BA21" s="91">
        <v>0</v>
      </c>
      <c r="BB21" s="91">
        <v>2931774052</v>
      </c>
      <c r="BC21" s="91">
        <v>0</v>
      </c>
      <c r="BD21" s="91">
        <v>50839589</v>
      </c>
      <c r="BE21" s="92">
        <f t="shared" si="0"/>
        <v>0.97788096434113492</v>
      </c>
      <c r="BF21" s="92">
        <f t="shared" si="1"/>
        <v>0.97788096434113492</v>
      </c>
      <c r="BG21" s="92">
        <f t="shared" si="2"/>
        <v>0.97788096434113492</v>
      </c>
      <c r="BH21" s="92">
        <f t="shared" si="3"/>
        <v>0.97788096434113492</v>
      </c>
    </row>
    <row r="22" spans="1:60" ht="13.5">
      <c r="A22" s="145" t="s">
        <v>46</v>
      </c>
      <c r="B22" s="314"/>
      <c r="C22" s="145" t="s">
        <v>47</v>
      </c>
      <c r="D22" s="314"/>
      <c r="E22" s="145" t="s">
        <v>47</v>
      </c>
      <c r="F22" s="314"/>
      <c r="G22" s="145" t="s">
        <v>47</v>
      </c>
      <c r="H22" s="314"/>
      <c r="I22" s="145" t="s">
        <v>55</v>
      </c>
      <c r="J22" s="314"/>
      <c r="K22" s="314"/>
      <c r="L22" s="145" t="s">
        <v>55</v>
      </c>
      <c r="M22" s="314"/>
      <c r="N22" s="314"/>
      <c r="O22" s="145"/>
      <c r="P22" s="314"/>
      <c r="Q22" s="145"/>
      <c r="R22" s="314"/>
      <c r="S22" s="146" t="s">
        <v>57</v>
      </c>
      <c r="T22" s="314"/>
      <c r="U22" s="314"/>
      <c r="V22" s="314"/>
      <c r="W22" s="314"/>
      <c r="X22" s="314"/>
      <c r="Y22" s="314"/>
      <c r="Z22" s="314"/>
      <c r="AA22" s="147" t="s">
        <v>49</v>
      </c>
      <c r="AB22" s="314"/>
      <c r="AC22" s="314"/>
      <c r="AD22" s="314"/>
      <c r="AE22" s="314"/>
      <c r="AF22" s="147" t="s">
        <v>50</v>
      </c>
      <c r="AG22" s="314"/>
      <c r="AH22" s="314"/>
      <c r="AI22" s="90" t="s">
        <v>51</v>
      </c>
      <c r="AJ22" s="148" t="s">
        <v>52</v>
      </c>
      <c r="AK22" s="314"/>
      <c r="AL22" s="314"/>
      <c r="AM22" s="314"/>
      <c r="AN22" s="314"/>
      <c r="AO22" s="314"/>
      <c r="AP22" s="91">
        <v>2314040834</v>
      </c>
      <c r="AQ22" s="91">
        <v>2267353976</v>
      </c>
      <c r="AR22" s="91">
        <v>46686858</v>
      </c>
      <c r="AS22" s="137">
        <v>0</v>
      </c>
      <c r="AT22" s="138"/>
      <c r="AU22" s="137">
        <v>2267353976</v>
      </c>
      <c r="AV22" s="138"/>
      <c r="AW22" s="91">
        <v>0</v>
      </c>
      <c r="AX22" s="91">
        <v>2267353976</v>
      </c>
      <c r="AY22" s="70">
        <v>0</v>
      </c>
      <c r="AZ22" s="91">
        <v>2267353976</v>
      </c>
      <c r="BA22" s="91">
        <v>0</v>
      </c>
      <c r="BB22" s="91">
        <v>2267353976</v>
      </c>
      <c r="BC22" s="91">
        <v>0</v>
      </c>
      <c r="BD22" s="91">
        <v>49490933</v>
      </c>
      <c r="BE22" s="92">
        <f t="shared" si="0"/>
        <v>0.97982453148015625</v>
      </c>
      <c r="BF22" s="92">
        <f t="shared" si="1"/>
        <v>0.97982453148015625</v>
      </c>
      <c r="BG22" s="92">
        <f t="shared" si="2"/>
        <v>0.97982453148015625</v>
      </c>
      <c r="BH22" s="92">
        <f t="shared" si="3"/>
        <v>0.97982453148015625</v>
      </c>
    </row>
    <row r="23" spans="1:60" ht="13.5">
      <c r="A23" s="145" t="s">
        <v>46</v>
      </c>
      <c r="B23" s="314"/>
      <c r="C23" s="145" t="s">
        <v>47</v>
      </c>
      <c r="D23" s="314"/>
      <c r="E23" s="145" t="s">
        <v>47</v>
      </c>
      <c r="F23" s="314"/>
      <c r="G23" s="145" t="s">
        <v>47</v>
      </c>
      <c r="H23" s="314"/>
      <c r="I23" s="145" t="s">
        <v>55</v>
      </c>
      <c r="J23" s="314"/>
      <c r="K23" s="314"/>
      <c r="L23" s="145" t="s">
        <v>58</v>
      </c>
      <c r="M23" s="314"/>
      <c r="N23" s="314"/>
      <c r="O23" s="145"/>
      <c r="P23" s="314"/>
      <c r="Q23" s="145"/>
      <c r="R23" s="314"/>
      <c r="S23" s="146" t="s">
        <v>59</v>
      </c>
      <c r="T23" s="314"/>
      <c r="U23" s="314"/>
      <c r="V23" s="314"/>
      <c r="W23" s="314"/>
      <c r="X23" s="314"/>
      <c r="Y23" s="314"/>
      <c r="Z23" s="314"/>
      <c r="AA23" s="147" t="s">
        <v>49</v>
      </c>
      <c r="AB23" s="314"/>
      <c r="AC23" s="314"/>
      <c r="AD23" s="314"/>
      <c r="AE23" s="314"/>
      <c r="AF23" s="147" t="s">
        <v>50</v>
      </c>
      <c r="AG23" s="314"/>
      <c r="AH23" s="314"/>
      <c r="AI23" s="90" t="s">
        <v>51</v>
      </c>
      <c r="AJ23" s="148" t="s">
        <v>52</v>
      </c>
      <c r="AK23" s="314"/>
      <c r="AL23" s="314"/>
      <c r="AM23" s="314"/>
      <c r="AN23" s="314"/>
      <c r="AO23" s="314"/>
      <c r="AP23" s="91">
        <v>112421528</v>
      </c>
      <c r="AQ23" s="91">
        <v>112258544</v>
      </c>
      <c r="AR23" s="91">
        <v>162984</v>
      </c>
      <c r="AS23" s="137">
        <v>0</v>
      </c>
      <c r="AT23" s="138"/>
      <c r="AU23" s="137">
        <v>112258544</v>
      </c>
      <c r="AV23" s="138"/>
      <c r="AW23" s="91">
        <v>0</v>
      </c>
      <c r="AX23" s="91">
        <v>112258544</v>
      </c>
      <c r="AY23" s="70">
        <v>0</v>
      </c>
      <c r="AZ23" s="91">
        <v>112258544</v>
      </c>
      <c r="BA23" s="91">
        <v>0</v>
      </c>
      <c r="BB23" s="91">
        <v>112258544</v>
      </c>
      <c r="BC23" s="91">
        <v>0</v>
      </c>
      <c r="BD23" s="91">
        <v>0</v>
      </c>
      <c r="BE23" s="92">
        <f t="shared" si="0"/>
        <v>0.99855024208530596</v>
      </c>
      <c r="BF23" s="92">
        <f t="shared" si="1"/>
        <v>0.99855024208530596</v>
      </c>
      <c r="BG23" s="92">
        <f t="shared" si="2"/>
        <v>0.99855024208530596</v>
      </c>
      <c r="BH23" s="92">
        <f t="shared" si="3"/>
        <v>0.99855024208530596</v>
      </c>
    </row>
    <row r="24" spans="1:60" ht="13.5">
      <c r="A24" s="145" t="s">
        <v>46</v>
      </c>
      <c r="B24" s="314"/>
      <c r="C24" s="145" t="s">
        <v>47</v>
      </c>
      <c r="D24" s="314"/>
      <c r="E24" s="145" t="s">
        <v>47</v>
      </c>
      <c r="F24" s="314"/>
      <c r="G24" s="145" t="s">
        <v>47</v>
      </c>
      <c r="H24" s="314"/>
      <c r="I24" s="145" t="s">
        <v>55</v>
      </c>
      <c r="J24" s="314"/>
      <c r="K24" s="314"/>
      <c r="L24" s="145" t="s">
        <v>60</v>
      </c>
      <c r="M24" s="314"/>
      <c r="N24" s="314"/>
      <c r="O24" s="145"/>
      <c r="P24" s="314"/>
      <c r="Q24" s="145"/>
      <c r="R24" s="314"/>
      <c r="S24" s="146" t="s">
        <v>61</v>
      </c>
      <c r="T24" s="314"/>
      <c r="U24" s="314"/>
      <c r="V24" s="314"/>
      <c r="W24" s="314"/>
      <c r="X24" s="314"/>
      <c r="Y24" s="314"/>
      <c r="Z24" s="314"/>
      <c r="AA24" s="147" t="s">
        <v>49</v>
      </c>
      <c r="AB24" s="314"/>
      <c r="AC24" s="314"/>
      <c r="AD24" s="314"/>
      <c r="AE24" s="314"/>
      <c r="AF24" s="147" t="s">
        <v>50</v>
      </c>
      <c r="AG24" s="314"/>
      <c r="AH24" s="314"/>
      <c r="AI24" s="90" t="s">
        <v>51</v>
      </c>
      <c r="AJ24" s="148" t="s">
        <v>52</v>
      </c>
      <c r="AK24" s="314"/>
      <c r="AL24" s="314"/>
      <c r="AM24" s="314"/>
      <c r="AN24" s="314"/>
      <c r="AO24" s="314"/>
      <c r="AP24" s="91">
        <v>11654486</v>
      </c>
      <c r="AQ24" s="91">
        <v>10541584</v>
      </c>
      <c r="AR24" s="91">
        <v>1112902</v>
      </c>
      <c r="AS24" s="137">
        <v>0</v>
      </c>
      <c r="AT24" s="138"/>
      <c r="AU24" s="137">
        <v>10541584</v>
      </c>
      <c r="AV24" s="138"/>
      <c r="AW24" s="91">
        <v>0</v>
      </c>
      <c r="AX24" s="91">
        <v>10541584</v>
      </c>
      <c r="AY24" s="70">
        <v>0</v>
      </c>
      <c r="AZ24" s="91">
        <v>10541584</v>
      </c>
      <c r="BA24" s="91">
        <v>0</v>
      </c>
      <c r="BB24" s="91">
        <v>10541584</v>
      </c>
      <c r="BC24" s="91">
        <v>0</v>
      </c>
      <c r="BD24" s="91">
        <v>324393</v>
      </c>
      <c r="BE24" s="92">
        <f t="shared" si="0"/>
        <v>0.90450870162785391</v>
      </c>
      <c r="BF24" s="92">
        <f t="shared" si="1"/>
        <v>0.90450870162785391</v>
      </c>
      <c r="BG24" s="92">
        <f t="shared" si="2"/>
        <v>0.90450870162785391</v>
      </c>
      <c r="BH24" s="92">
        <f t="shared" si="3"/>
        <v>0.90450870162785391</v>
      </c>
    </row>
    <row r="25" spans="1:60" ht="13.5">
      <c r="A25" s="145" t="s">
        <v>46</v>
      </c>
      <c r="B25" s="314"/>
      <c r="C25" s="145" t="s">
        <v>47</v>
      </c>
      <c r="D25" s="314"/>
      <c r="E25" s="145" t="s">
        <v>47</v>
      </c>
      <c r="F25" s="314"/>
      <c r="G25" s="145" t="s">
        <v>47</v>
      </c>
      <c r="H25" s="314"/>
      <c r="I25" s="145" t="s">
        <v>55</v>
      </c>
      <c r="J25" s="314"/>
      <c r="K25" s="314"/>
      <c r="L25" s="145" t="s">
        <v>62</v>
      </c>
      <c r="M25" s="314"/>
      <c r="N25" s="314"/>
      <c r="O25" s="145"/>
      <c r="P25" s="314"/>
      <c r="Q25" s="145"/>
      <c r="R25" s="314"/>
      <c r="S25" s="146" t="s">
        <v>63</v>
      </c>
      <c r="T25" s="314"/>
      <c r="U25" s="314"/>
      <c r="V25" s="314"/>
      <c r="W25" s="314"/>
      <c r="X25" s="314"/>
      <c r="Y25" s="314"/>
      <c r="Z25" s="314"/>
      <c r="AA25" s="147" t="s">
        <v>49</v>
      </c>
      <c r="AB25" s="314"/>
      <c r="AC25" s="314"/>
      <c r="AD25" s="314"/>
      <c r="AE25" s="314"/>
      <c r="AF25" s="147" t="s">
        <v>50</v>
      </c>
      <c r="AG25" s="314"/>
      <c r="AH25" s="314"/>
      <c r="AI25" s="90" t="s">
        <v>51</v>
      </c>
      <c r="AJ25" s="148" t="s">
        <v>52</v>
      </c>
      <c r="AK25" s="314"/>
      <c r="AL25" s="314"/>
      <c r="AM25" s="314"/>
      <c r="AN25" s="314"/>
      <c r="AO25" s="314"/>
      <c r="AP25" s="91">
        <v>15073599</v>
      </c>
      <c r="AQ25" s="91">
        <v>14642706</v>
      </c>
      <c r="AR25" s="91">
        <v>430893</v>
      </c>
      <c r="AS25" s="137">
        <v>0</v>
      </c>
      <c r="AT25" s="138"/>
      <c r="AU25" s="137">
        <v>14642706</v>
      </c>
      <c r="AV25" s="138"/>
      <c r="AW25" s="91">
        <v>0</v>
      </c>
      <c r="AX25" s="91">
        <v>14642706</v>
      </c>
      <c r="AY25" s="70">
        <v>0</v>
      </c>
      <c r="AZ25" s="91">
        <v>14642706</v>
      </c>
      <c r="BA25" s="91">
        <v>0</v>
      </c>
      <c r="BB25" s="91">
        <v>14642706</v>
      </c>
      <c r="BC25" s="91">
        <v>0</v>
      </c>
      <c r="BD25" s="91">
        <v>439311</v>
      </c>
      <c r="BE25" s="92">
        <f t="shared" si="0"/>
        <v>0.97141405977431139</v>
      </c>
      <c r="BF25" s="92">
        <f t="shared" si="1"/>
        <v>0.97141405977431139</v>
      </c>
      <c r="BG25" s="92">
        <f t="shared" si="2"/>
        <v>0.97141405977431139</v>
      </c>
      <c r="BH25" s="92">
        <f t="shared" si="3"/>
        <v>0.97141405977431139</v>
      </c>
    </row>
    <row r="26" spans="1:60" ht="13.5">
      <c r="A26" s="145" t="s">
        <v>46</v>
      </c>
      <c r="B26" s="314"/>
      <c r="C26" s="145" t="s">
        <v>47</v>
      </c>
      <c r="D26" s="314"/>
      <c r="E26" s="145" t="s">
        <v>47</v>
      </c>
      <c r="F26" s="314"/>
      <c r="G26" s="145" t="s">
        <v>47</v>
      </c>
      <c r="H26" s="314"/>
      <c r="I26" s="145" t="s">
        <v>55</v>
      </c>
      <c r="J26" s="314"/>
      <c r="K26" s="314"/>
      <c r="L26" s="145" t="s">
        <v>64</v>
      </c>
      <c r="M26" s="314"/>
      <c r="N26" s="314"/>
      <c r="O26" s="145"/>
      <c r="P26" s="314"/>
      <c r="Q26" s="145"/>
      <c r="R26" s="314"/>
      <c r="S26" s="146" t="s">
        <v>65</v>
      </c>
      <c r="T26" s="314"/>
      <c r="U26" s="314"/>
      <c r="V26" s="314"/>
      <c r="W26" s="314"/>
      <c r="X26" s="314"/>
      <c r="Y26" s="314"/>
      <c r="Z26" s="314"/>
      <c r="AA26" s="147" t="s">
        <v>49</v>
      </c>
      <c r="AB26" s="314"/>
      <c r="AC26" s="314"/>
      <c r="AD26" s="314"/>
      <c r="AE26" s="314"/>
      <c r="AF26" s="147" t="s">
        <v>50</v>
      </c>
      <c r="AG26" s="314"/>
      <c r="AH26" s="314"/>
      <c r="AI26" s="90" t="s">
        <v>51</v>
      </c>
      <c r="AJ26" s="148" t="s">
        <v>52</v>
      </c>
      <c r="AK26" s="314"/>
      <c r="AL26" s="314"/>
      <c r="AM26" s="314"/>
      <c r="AN26" s="314"/>
      <c r="AO26" s="314"/>
      <c r="AP26" s="91">
        <v>113819790</v>
      </c>
      <c r="AQ26" s="91">
        <v>111617055</v>
      </c>
      <c r="AR26" s="91">
        <v>2202735</v>
      </c>
      <c r="AS26" s="137">
        <v>0</v>
      </c>
      <c r="AT26" s="138"/>
      <c r="AU26" s="137">
        <v>111617055</v>
      </c>
      <c r="AV26" s="138"/>
      <c r="AW26" s="91">
        <v>0</v>
      </c>
      <c r="AX26" s="91">
        <v>111617055</v>
      </c>
      <c r="AY26" s="70">
        <v>0</v>
      </c>
      <c r="AZ26" s="91">
        <v>111617055</v>
      </c>
      <c r="BA26" s="91">
        <v>0</v>
      </c>
      <c r="BB26" s="91">
        <v>111617055</v>
      </c>
      <c r="BC26" s="91">
        <v>0</v>
      </c>
      <c r="BD26" s="91">
        <v>0</v>
      </c>
      <c r="BE26" s="92">
        <f t="shared" si="0"/>
        <v>0.98064717040859062</v>
      </c>
      <c r="BF26" s="92">
        <f t="shared" si="1"/>
        <v>0.98064717040859062</v>
      </c>
      <c r="BG26" s="92">
        <f t="shared" si="2"/>
        <v>0.98064717040859062</v>
      </c>
      <c r="BH26" s="92">
        <f t="shared" si="3"/>
        <v>0.98064717040859062</v>
      </c>
    </row>
    <row r="27" spans="1:60" ht="13.5">
      <c r="A27" s="145" t="s">
        <v>46</v>
      </c>
      <c r="B27" s="314"/>
      <c r="C27" s="145" t="s">
        <v>47</v>
      </c>
      <c r="D27" s="314"/>
      <c r="E27" s="145" t="s">
        <v>47</v>
      </c>
      <c r="F27" s="314"/>
      <c r="G27" s="145" t="s">
        <v>47</v>
      </c>
      <c r="H27" s="314"/>
      <c r="I27" s="145" t="s">
        <v>55</v>
      </c>
      <c r="J27" s="314"/>
      <c r="K27" s="314"/>
      <c r="L27" s="145" t="s">
        <v>66</v>
      </c>
      <c r="M27" s="314"/>
      <c r="N27" s="314"/>
      <c r="O27" s="145"/>
      <c r="P27" s="314"/>
      <c r="Q27" s="145"/>
      <c r="R27" s="314"/>
      <c r="S27" s="146" t="s">
        <v>67</v>
      </c>
      <c r="T27" s="314"/>
      <c r="U27" s="314"/>
      <c r="V27" s="314"/>
      <c r="W27" s="314"/>
      <c r="X27" s="314"/>
      <c r="Y27" s="314"/>
      <c r="Z27" s="314"/>
      <c r="AA27" s="147" t="s">
        <v>49</v>
      </c>
      <c r="AB27" s="314"/>
      <c r="AC27" s="314"/>
      <c r="AD27" s="314"/>
      <c r="AE27" s="314"/>
      <c r="AF27" s="147" t="s">
        <v>50</v>
      </c>
      <c r="AG27" s="314"/>
      <c r="AH27" s="314"/>
      <c r="AI27" s="90" t="s">
        <v>51</v>
      </c>
      <c r="AJ27" s="148" t="s">
        <v>52</v>
      </c>
      <c r="AK27" s="314"/>
      <c r="AL27" s="314"/>
      <c r="AM27" s="314"/>
      <c r="AN27" s="314"/>
      <c r="AO27" s="314"/>
      <c r="AP27" s="91">
        <v>81606703</v>
      </c>
      <c r="AQ27" s="91">
        <v>78789916</v>
      </c>
      <c r="AR27" s="91">
        <v>2816787</v>
      </c>
      <c r="AS27" s="137">
        <v>0</v>
      </c>
      <c r="AT27" s="138"/>
      <c r="AU27" s="137">
        <v>78789916</v>
      </c>
      <c r="AV27" s="138"/>
      <c r="AW27" s="91">
        <v>0</v>
      </c>
      <c r="AX27" s="91">
        <v>78789916</v>
      </c>
      <c r="AY27" s="70">
        <v>0</v>
      </c>
      <c r="AZ27" s="91">
        <v>78789916</v>
      </c>
      <c r="BA27" s="91">
        <v>0</v>
      </c>
      <c r="BB27" s="91">
        <v>78789916</v>
      </c>
      <c r="BC27" s="91">
        <v>0</v>
      </c>
      <c r="BD27" s="91">
        <v>584952</v>
      </c>
      <c r="BE27" s="92">
        <f t="shared" si="0"/>
        <v>0.96548338682424162</v>
      </c>
      <c r="BF27" s="92">
        <f t="shared" si="1"/>
        <v>0.96548338682424162</v>
      </c>
      <c r="BG27" s="92">
        <f t="shared" si="2"/>
        <v>0.96548338682424162</v>
      </c>
      <c r="BH27" s="92">
        <f t="shared" si="3"/>
        <v>0.96548338682424162</v>
      </c>
    </row>
    <row r="28" spans="1:60" ht="13.5">
      <c r="A28" s="145" t="s">
        <v>46</v>
      </c>
      <c r="B28" s="314"/>
      <c r="C28" s="145" t="s">
        <v>47</v>
      </c>
      <c r="D28" s="314"/>
      <c r="E28" s="145" t="s">
        <v>47</v>
      </c>
      <c r="F28" s="314"/>
      <c r="G28" s="145" t="s">
        <v>47</v>
      </c>
      <c r="H28" s="314"/>
      <c r="I28" s="145" t="s">
        <v>55</v>
      </c>
      <c r="J28" s="314"/>
      <c r="K28" s="314"/>
      <c r="L28" s="145" t="s">
        <v>68</v>
      </c>
      <c r="M28" s="314"/>
      <c r="N28" s="314"/>
      <c r="O28" s="145"/>
      <c r="P28" s="314"/>
      <c r="Q28" s="145"/>
      <c r="R28" s="314"/>
      <c r="S28" s="146" t="s">
        <v>69</v>
      </c>
      <c r="T28" s="314"/>
      <c r="U28" s="314"/>
      <c r="V28" s="314"/>
      <c r="W28" s="314"/>
      <c r="X28" s="314"/>
      <c r="Y28" s="314"/>
      <c r="Z28" s="314"/>
      <c r="AA28" s="147" t="s">
        <v>49</v>
      </c>
      <c r="AB28" s="314"/>
      <c r="AC28" s="314"/>
      <c r="AD28" s="314"/>
      <c r="AE28" s="314"/>
      <c r="AF28" s="147" t="s">
        <v>50</v>
      </c>
      <c r="AG28" s="314"/>
      <c r="AH28" s="314"/>
      <c r="AI28" s="90" t="s">
        <v>51</v>
      </c>
      <c r="AJ28" s="148" t="s">
        <v>52</v>
      </c>
      <c r="AK28" s="314"/>
      <c r="AL28" s="314"/>
      <c r="AM28" s="314"/>
      <c r="AN28" s="314"/>
      <c r="AO28" s="314"/>
      <c r="AP28" s="91">
        <v>5353868</v>
      </c>
      <c r="AQ28" s="91">
        <v>3066222</v>
      </c>
      <c r="AR28" s="91">
        <v>2287646</v>
      </c>
      <c r="AS28" s="137">
        <v>0</v>
      </c>
      <c r="AT28" s="138"/>
      <c r="AU28" s="137">
        <v>3066222</v>
      </c>
      <c r="AV28" s="138"/>
      <c r="AW28" s="91">
        <v>0</v>
      </c>
      <c r="AX28" s="91">
        <v>3066222</v>
      </c>
      <c r="AY28" s="70">
        <v>0</v>
      </c>
      <c r="AZ28" s="91">
        <v>3066222</v>
      </c>
      <c r="BA28" s="91">
        <v>0</v>
      </c>
      <c r="BB28" s="91">
        <v>3066222</v>
      </c>
      <c r="BC28" s="91">
        <v>0</v>
      </c>
      <c r="BD28" s="91">
        <v>0</v>
      </c>
      <c r="BE28" s="92">
        <f t="shared" si="0"/>
        <v>0.57271154238393629</v>
      </c>
      <c r="BF28" s="92">
        <f t="shared" si="1"/>
        <v>0.57271154238393629</v>
      </c>
      <c r="BG28" s="92">
        <f t="shared" si="2"/>
        <v>0.57271154238393629</v>
      </c>
      <c r="BH28" s="92">
        <f t="shared" si="3"/>
        <v>0.57271154238393629</v>
      </c>
    </row>
    <row r="29" spans="1:60" ht="13.5">
      <c r="A29" s="145" t="s">
        <v>46</v>
      </c>
      <c r="B29" s="314"/>
      <c r="C29" s="145" t="s">
        <v>47</v>
      </c>
      <c r="D29" s="314"/>
      <c r="E29" s="145" t="s">
        <v>47</v>
      </c>
      <c r="F29" s="314"/>
      <c r="G29" s="145" t="s">
        <v>47</v>
      </c>
      <c r="H29" s="314"/>
      <c r="I29" s="145" t="s">
        <v>55</v>
      </c>
      <c r="J29" s="314"/>
      <c r="K29" s="314"/>
      <c r="L29" s="145" t="s">
        <v>70</v>
      </c>
      <c r="M29" s="314"/>
      <c r="N29" s="314"/>
      <c r="O29" s="145"/>
      <c r="P29" s="314"/>
      <c r="Q29" s="145"/>
      <c r="R29" s="314"/>
      <c r="S29" s="146" t="s">
        <v>71</v>
      </c>
      <c r="T29" s="314"/>
      <c r="U29" s="314"/>
      <c r="V29" s="314"/>
      <c r="W29" s="314"/>
      <c r="X29" s="314"/>
      <c r="Y29" s="314"/>
      <c r="Z29" s="314"/>
      <c r="AA29" s="147" t="s">
        <v>49</v>
      </c>
      <c r="AB29" s="314"/>
      <c r="AC29" s="314"/>
      <c r="AD29" s="314"/>
      <c r="AE29" s="314"/>
      <c r="AF29" s="147" t="s">
        <v>50</v>
      </c>
      <c r="AG29" s="314"/>
      <c r="AH29" s="314"/>
      <c r="AI29" s="90" t="s">
        <v>51</v>
      </c>
      <c r="AJ29" s="148" t="s">
        <v>52</v>
      </c>
      <c r="AK29" s="314"/>
      <c r="AL29" s="314"/>
      <c r="AM29" s="314"/>
      <c r="AN29" s="314"/>
      <c r="AO29" s="314"/>
      <c r="AP29" s="91">
        <v>242113699</v>
      </c>
      <c r="AQ29" s="91">
        <v>238259144</v>
      </c>
      <c r="AR29" s="91">
        <v>3854555</v>
      </c>
      <c r="AS29" s="137">
        <v>0</v>
      </c>
      <c r="AT29" s="138"/>
      <c r="AU29" s="137">
        <v>238259144</v>
      </c>
      <c r="AV29" s="138"/>
      <c r="AW29" s="91">
        <v>0</v>
      </c>
      <c r="AX29" s="91">
        <v>238259144</v>
      </c>
      <c r="AY29" s="70">
        <v>0</v>
      </c>
      <c r="AZ29" s="91">
        <v>238259144</v>
      </c>
      <c r="BA29" s="91">
        <v>0</v>
      </c>
      <c r="BB29" s="91">
        <v>238259144</v>
      </c>
      <c r="BC29" s="91">
        <v>0</v>
      </c>
      <c r="BD29" s="91">
        <v>0</v>
      </c>
      <c r="BE29" s="92">
        <f t="shared" si="0"/>
        <v>0.98407956668325491</v>
      </c>
      <c r="BF29" s="92">
        <f t="shared" si="1"/>
        <v>0.98407956668325491</v>
      </c>
      <c r="BG29" s="92">
        <f t="shared" si="2"/>
        <v>0.98407956668325491</v>
      </c>
      <c r="BH29" s="92">
        <f t="shared" si="3"/>
        <v>0.98407956668325491</v>
      </c>
    </row>
    <row r="30" spans="1:60" ht="13.5">
      <c r="A30" s="145" t="s">
        <v>46</v>
      </c>
      <c r="B30" s="314"/>
      <c r="C30" s="145" t="s">
        <v>47</v>
      </c>
      <c r="D30" s="314"/>
      <c r="E30" s="145" t="s">
        <v>47</v>
      </c>
      <c r="F30" s="314"/>
      <c r="G30" s="145" t="s">
        <v>47</v>
      </c>
      <c r="H30" s="314"/>
      <c r="I30" s="145" t="s">
        <v>55</v>
      </c>
      <c r="J30" s="314"/>
      <c r="K30" s="314"/>
      <c r="L30" s="145" t="s">
        <v>72</v>
      </c>
      <c r="M30" s="314"/>
      <c r="N30" s="314"/>
      <c r="O30" s="145"/>
      <c r="P30" s="314"/>
      <c r="Q30" s="145"/>
      <c r="R30" s="314"/>
      <c r="S30" s="146" t="s">
        <v>73</v>
      </c>
      <c r="T30" s="314"/>
      <c r="U30" s="314"/>
      <c r="V30" s="314"/>
      <c r="W30" s="314"/>
      <c r="X30" s="314"/>
      <c r="Y30" s="314"/>
      <c r="Z30" s="314"/>
      <c r="AA30" s="147" t="s">
        <v>49</v>
      </c>
      <c r="AB30" s="314"/>
      <c r="AC30" s="314"/>
      <c r="AD30" s="314"/>
      <c r="AE30" s="314"/>
      <c r="AF30" s="147" t="s">
        <v>50</v>
      </c>
      <c r="AG30" s="314"/>
      <c r="AH30" s="314"/>
      <c r="AI30" s="90" t="s">
        <v>51</v>
      </c>
      <c r="AJ30" s="148" t="s">
        <v>52</v>
      </c>
      <c r="AK30" s="314"/>
      <c r="AL30" s="314"/>
      <c r="AM30" s="314"/>
      <c r="AN30" s="314"/>
      <c r="AO30" s="314"/>
      <c r="AP30" s="91">
        <v>102004380</v>
      </c>
      <c r="AQ30" s="91">
        <v>95244905</v>
      </c>
      <c r="AR30" s="91">
        <v>6759475</v>
      </c>
      <c r="AS30" s="137">
        <v>0</v>
      </c>
      <c r="AT30" s="138"/>
      <c r="AU30" s="137">
        <v>95244905</v>
      </c>
      <c r="AV30" s="138"/>
      <c r="AW30" s="91">
        <v>0</v>
      </c>
      <c r="AX30" s="91">
        <v>95244905</v>
      </c>
      <c r="AY30" s="70">
        <v>0</v>
      </c>
      <c r="AZ30" s="91">
        <v>95244905</v>
      </c>
      <c r="BA30" s="91">
        <v>0</v>
      </c>
      <c r="BB30" s="91">
        <v>95244905</v>
      </c>
      <c r="BC30" s="91">
        <v>0</v>
      </c>
      <c r="BD30" s="91">
        <v>0</v>
      </c>
      <c r="BE30" s="92">
        <f t="shared" si="0"/>
        <v>0.93373348281711044</v>
      </c>
      <c r="BF30" s="92">
        <f t="shared" si="1"/>
        <v>0.93373348281711044</v>
      </c>
      <c r="BG30" s="92">
        <f t="shared" si="2"/>
        <v>0.93373348281711044</v>
      </c>
      <c r="BH30" s="92">
        <f t="shared" si="3"/>
        <v>0.93373348281711044</v>
      </c>
    </row>
    <row r="31" spans="1:60" s="97" customFormat="1" ht="13.5">
      <c r="A31" s="151" t="s">
        <v>46</v>
      </c>
      <c r="B31" s="315"/>
      <c r="C31" s="151" t="s">
        <v>47</v>
      </c>
      <c r="D31" s="315"/>
      <c r="E31" s="151" t="s">
        <v>47</v>
      </c>
      <c r="F31" s="315"/>
      <c r="G31" s="151" t="s">
        <v>74</v>
      </c>
      <c r="H31" s="315"/>
      <c r="I31" s="151"/>
      <c r="J31" s="315"/>
      <c r="K31" s="315"/>
      <c r="L31" s="151"/>
      <c r="M31" s="315"/>
      <c r="N31" s="315"/>
      <c r="O31" s="151"/>
      <c r="P31" s="315"/>
      <c r="Q31" s="151"/>
      <c r="R31" s="315"/>
      <c r="S31" s="152" t="s">
        <v>75</v>
      </c>
      <c r="T31" s="315"/>
      <c r="U31" s="315"/>
      <c r="V31" s="315"/>
      <c r="W31" s="315"/>
      <c r="X31" s="315"/>
      <c r="Y31" s="315"/>
      <c r="Z31" s="315"/>
      <c r="AA31" s="153" t="s">
        <v>49</v>
      </c>
      <c r="AB31" s="315"/>
      <c r="AC31" s="315"/>
      <c r="AD31" s="315"/>
      <c r="AE31" s="315"/>
      <c r="AF31" s="153" t="s">
        <v>50</v>
      </c>
      <c r="AG31" s="315"/>
      <c r="AH31" s="315"/>
      <c r="AI31" s="93" t="s">
        <v>51</v>
      </c>
      <c r="AJ31" s="154" t="s">
        <v>52</v>
      </c>
      <c r="AK31" s="315"/>
      <c r="AL31" s="315"/>
      <c r="AM31" s="315"/>
      <c r="AN31" s="315"/>
      <c r="AO31" s="315"/>
      <c r="AP31" s="94">
        <v>1042673415</v>
      </c>
      <c r="AQ31" s="94">
        <v>1042673415</v>
      </c>
      <c r="AR31" s="94">
        <v>0</v>
      </c>
      <c r="AS31" s="149">
        <v>0</v>
      </c>
      <c r="AT31" s="150"/>
      <c r="AU31" s="149">
        <v>1042673415</v>
      </c>
      <c r="AV31" s="150"/>
      <c r="AW31" s="94">
        <v>0</v>
      </c>
      <c r="AX31" s="94">
        <v>1007180298</v>
      </c>
      <c r="AY31" s="95">
        <v>35493117</v>
      </c>
      <c r="AZ31" s="94">
        <v>1007180298</v>
      </c>
      <c r="BA31" s="94">
        <v>0</v>
      </c>
      <c r="BB31" s="94">
        <v>1007180298</v>
      </c>
      <c r="BC31" s="94">
        <v>0</v>
      </c>
      <c r="BD31" s="94">
        <v>0</v>
      </c>
      <c r="BE31" s="96">
        <f t="shared" si="0"/>
        <v>1</v>
      </c>
      <c r="BF31" s="96">
        <f t="shared" si="1"/>
        <v>1</v>
      </c>
      <c r="BG31" s="96">
        <f t="shared" si="2"/>
        <v>0.96595950708113143</v>
      </c>
      <c r="BH31" s="96">
        <f t="shared" si="3"/>
        <v>0.96595950708113143</v>
      </c>
    </row>
    <row r="32" spans="1:60" ht="13.5">
      <c r="A32" s="145" t="s">
        <v>46</v>
      </c>
      <c r="B32" s="314"/>
      <c r="C32" s="145" t="s">
        <v>47</v>
      </c>
      <c r="D32" s="314"/>
      <c r="E32" s="145" t="s">
        <v>47</v>
      </c>
      <c r="F32" s="314"/>
      <c r="G32" s="145" t="s">
        <v>74</v>
      </c>
      <c r="H32" s="314"/>
      <c r="I32" s="145" t="s">
        <v>55</v>
      </c>
      <c r="J32" s="314"/>
      <c r="K32" s="314"/>
      <c r="L32" s="145"/>
      <c r="M32" s="314"/>
      <c r="N32" s="314"/>
      <c r="O32" s="145"/>
      <c r="P32" s="314"/>
      <c r="Q32" s="145"/>
      <c r="R32" s="314"/>
      <c r="S32" s="146" t="s">
        <v>76</v>
      </c>
      <c r="T32" s="314"/>
      <c r="U32" s="314"/>
      <c r="V32" s="314"/>
      <c r="W32" s="314"/>
      <c r="X32" s="314"/>
      <c r="Y32" s="314"/>
      <c r="Z32" s="314"/>
      <c r="AA32" s="147" t="s">
        <v>49</v>
      </c>
      <c r="AB32" s="314"/>
      <c r="AC32" s="314"/>
      <c r="AD32" s="314"/>
      <c r="AE32" s="314"/>
      <c r="AF32" s="147" t="s">
        <v>50</v>
      </c>
      <c r="AG32" s="314"/>
      <c r="AH32" s="314"/>
      <c r="AI32" s="90" t="s">
        <v>51</v>
      </c>
      <c r="AJ32" s="148" t="s">
        <v>52</v>
      </c>
      <c r="AK32" s="314"/>
      <c r="AL32" s="314"/>
      <c r="AM32" s="314"/>
      <c r="AN32" s="314"/>
      <c r="AO32" s="314"/>
      <c r="AP32" s="91">
        <v>294540709</v>
      </c>
      <c r="AQ32" s="91">
        <v>294540709</v>
      </c>
      <c r="AR32" s="91">
        <v>0</v>
      </c>
      <c r="AS32" s="137">
        <v>0</v>
      </c>
      <c r="AT32" s="138"/>
      <c r="AU32" s="137">
        <v>294540709</v>
      </c>
      <c r="AV32" s="138"/>
      <c r="AW32" s="91">
        <v>0</v>
      </c>
      <c r="AX32" s="91">
        <v>294540709</v>
      </c>
      <c r="AY32" s="70">
        <v>0</v>
      </c>
      <c r="AZ32" s="91">
        <v>294540709</v>
      </c>
      <c r="BA32" s="91">
        <v>0</v>
      </c>
      <c r="BB32" s="91">
        <v>294540709</v>
      </c>
      <c r="BC32" s="91">
        <v>0</v>
      </c>
      <c r="BD32" s="91">
        <v>0</v>
      </c>
      <c r="BE32" s="92">
        <f t="shared" si="0"/>
        <v>1</v>
      </c>
      <c r="BF32" s="92">
        <f t="shared" si="1"/>
        <v>1</v>
      </c>
      <c r="BG32" s="92">
        <f t="shared" si="2"/>
        <v>1</v>
      </c>
      <c r="BH32" s="92">
        <f t="shared" si="3"/>
        <v>1</v>
      </c>
    </row>
    <row r="33" spans="1:76" ht="13.5">
      <c r="A33" s="145" t="s">
        <v>46</v>
      </c>
      <c r="B33" s="314"/>
      <c r="C33" s="145" t="s">
        <v>47</v>
      </c>
      <c r="D33" s="314"/>
      <c r="E33" s="145" t="s">
        <v>47</v>
      </c>
      <c r="F33" s="314"/>
      <c r="G33" s="145" t="s">
        <v>74</v>
      </c>
      <c r="H33" s="314"/>
      <c r="I33" s="145" t="s">
        <v>77</v>
      </c>
      <c r="J33" s="314"/>
      <c r="K33" s="314"/>
      <c r="L33" s="145"/>
      <c r="M33" s="314"/>
      <c r="N33" s="314"/>
      <c r="O33" s="145"/>
      <c r="P33" s="314"/>
      <c r="Q33" s="145"/>
      <c r="R33" s="314"/>
      <c r="S33" s="146" t="s">
        <v>78</v>
      </c>
      <c r="T33" s="314"/>
      <c r="U33" s="314"/>
      <c r="V33" s="314"/>
      <c r="W33" s="314"/>
      <c r="X33" s="314"/>
      <c r="Y33" s="314"/>
      <c r="Z33" s="314"/>
      <c r="AA33" s="147" t="s">
        <v>49</v>
      </c>
      <c r="AB33" s="314"/>
      <c r="AC33" s="314"/>
      <c r="AD33" s="314"/>
      <c r="AE33" s="314"/>
      <c r="AF33" s="147" t="s">
        <v>50</v>
      </c>
      <c r="AG33" s="314"/>
      <c r="AH33" s="314"/>
      <c r="AI33" s="90" t="s">
        <v>51</v>
      </c>
      <c r="AJ33" s="148" t="s">
        <v>52</v>
      </c>
      <c r="AK33" s="314"/>
      <c r="AL33" s="314"/>
      <c r="AM33" s="314"/>
      <c r="AN33" s="314"/>
      <c r="AO33" s="314"/>
      <c r="AP33" s="91">
        <v>223492249</v>
      </c>
      <c r="AQ33" s="91">
        <v>223492249</v>
      </c>
      <c r="AR33" s="91">
        <v>0</v>
      </c>
      <c r="AS33" s="137">
        <v>0</v>
      </c>
      <c r="AT33" s="138"/>
      <c r="AU33" s="137">
        <v>223492249</v>
      </c>
      <c r="AV33" s="138"/>
      <c r="AW33" s="91">
        <v>0</v>
      </c>
      <c r="AX33" s="91">
        <v>223492249</v>
      </c>
      <c r="AY33" s="70">
        <v>0</v>
      </c>
      <c r="AZ33" s="91">
        <v>223492249</v>
      </c>
      <c r="BA33" s="91">
        <v>0</v>
      </c>
      <c r="BB33" s="91">
        <v>223492249</v>
      </c>
      <c r="BC33" s="91">
        <v>0</v>
      </c>
      <c r="BD33" s="91">
        <v>0</v>
      </c>
      <c r="BE33" s="92">
        <f t="shared" si="0"/>
        <v>1</v>
      </c>
      <c r="BF33" s="92">
        <f t="shared" si="1"/>
        <v>1</v>
      </c>
      <c r="BG33" s="92">
        <f t="shared" si="2"/>
        <v>1</v>
      </c>
      <c r="BH33" s="92">
        <f t="shared" si="3"/>
        <v>1</v>
      </c>
    </row>
    <row r="34" spans="1:76" ht="13.5">
      <c r="A34" s="145" t="s">
        <v>46</v>
      </c>
      <c r="B34" s="314"/>
      <c r="C34" s="145" t="s">
        <v>47</v>
      </c>
      <c r="D34" s="314"/>
      <c r="E34" s="145" t="s">
        <v>47</v>
      </c>
      <c r="F34" s="314"/>
      <c r="G34" s="145" t="s">
        <v>74</v>
      </c>
      <c r="H34" s="314"/>
      <c r="I34" s="145" t="s">
        <v>58</v>
      </c>
      <c r="J34" s="314"/>
      <c r="K34" s="314"/>
      <c r="L34" s="145"/>
      <c r="M34" s="314"/>
      <c r="N34" s="314"/>
      <c r="O34" s="145"/>
      <c r="P34" s="314"/>
      <c r="Q34" s="145"/>
      <c r="R34" s="314"/>
      <c r="S34" s="146" t="s">
        <v>79</v>
      </c>
      <c r="T34" s="314"/>
      <c r="U34" s="314"/>
      <c r="V34" s="314"/>
      <c r="W34" s="314"/>
      <c r="X34" s="314"/>
      <c r="Y34" s="314"/>
      <c r="Z34" s="314"/>
      <c r="AA34" s="147" t="s">
        <v>49</v>
      </c>
      <c r="AB34" s="314"/>
      <c r="AC34" s="314"/>
      <c r="AD34" s="314"/>
      <c r="AE34" s="314"/>
      <c r="AF34" s="147" t="s">
        <v>50</v>
      </c>
      <c r="AG34" s="314"/>
      <c r="AH34" s="314"/>
      <c r="AI34" s="90" t="s">
        <v>51</v>
      </c>
      <c r="AJ34" s="148" t="s">
        <v>52</v>
      </c>
      <c r="AK34" s="314"/>
      <c r="AL34" s="314"/>
      <c r="AM34" s="314"/>
      <c r="AN34" s="314"/>
      <c r="AO34" s="314"/>
      <c r="AP34" s="91">
        <v>252415257</v>
      </c>
      <c r="AQ34" s="91">
        <v>252415257</v>
      </c>
      <c r="AR34" s="91">
        <v>0</v>
      </c>
      <c r="AS34" s="137">
        <v>0</v>
      </c>
      <c r="AT34" s="138"/>
      <c r="AU34" s="137">
        <v>252415257</v>
      </c>
      <c r="AV34" s="138"/>
      <c r="AW34" s="91">
        <v>0</v>
      </c>
      <c r="AX34" s="91">
        <v>216922140</v>
      </c>
      <c r="AY34" s="70">
        <v>35493117</v>
      </c>
      <c r="AZ34" s="91">
        <v>216922140</v>
      </c>
      <c r="BA34" s="91">
        <v>0</v>
      </c>
      <c r="BB34" s="91">
        <v>216922140</v>
      </c>
      <c r="BC34" s="91">
        <v>0</v>
      </c>
      <c r="BD34" s="91">
        <v>0</v>
      </c>
      <c r="BE34" s="92">
        <f t="shared" si="0"/>
        <v>1</v>
      </c>
      <c r="BF34" s="92">
        <f t="shared" si="1"/>
        <v>1</v>
      </c>
      <c r="BG34" s="92">
        <f t="shared" si="2"/>
        <v>0.85938600771664131</v>
      </c>
      <c r="BH34" s="92">
        <f t="shared" si="3"/>
        <v>0.85938600771664131</v>
      </c>
    </row>
    <row r="35" spans="1:76" ht="13.5">
      <c r="A35" s="145" t="s">
        <v>46</v>
      </c>
      <c r="B35" s="314"/>
      <c r="C35" s="145" t="s">
        <v>47</v>
      </c>
      <c r="D35" s="314"/>
      <c r="E35" s="145" t="s">
        <v>47</v>
      </c>
      <c r="F35" s="314"/>
      <c r="G35" s="145" t="s">
        <v>74</v>
      </c>
      <c r="H35" s="314"/>
      <c r="I35" s="145" t="s">
        <v>60</v>
      </c>
      <c r="J35" s="314"/>
      <c r="K35" s="314"/>
      <c r="L35" s="145"/>
      <c r="M35" s="314"/>
      <c r="N35" s="314"/>
      <c r="O35" s="145"/>
      <c r="P35" s="314"/>
      <c r="Q35" s="145"/>
      <c r="R35" s="314"/>
      <c r="S35" s="146" t="s">
        <v>80</v>
      </c>
      <c r="T35" s="314"/>
      <c r="U35" s="314"/>
      <c r="V35" s="314"/>
      <c r="W35" s="314"/>
      <c r="X35" s="314"/>
      <c r="Y35" s="314"/>
      <c r="Z35" s="314"/>
      <c r="AA35" s="147" t="s">
        <v>49</v>
      </c>
      <c r="AB35" s="314"/>
      <c r="AC35" s="314"/>
      <c r="AD35" s="314"/>
      <c r="AE35" s="314"/>
      <c r="AF35" s="147" t="s">
        <v>50</v>
      </c>
      <c r="AG35" s="314"/>
      <c r="AH35" s="314"/>
      <c r="AI35" s="90" t="s">
        <v>51</v>
      </c>
      <c r="AJ35" s="148" t="s">
        <v>52</v>
      </c>
      <c r="AK35" s="314"/>
      <c r="AL35" s="314"/>
      <c r="AM35" s="314"/>
      <c r="AN35" s="314"/>
      <c r="AO35" s="314"/>
      <c r="AP35" s="91">
        <v>112851200</v>
      </c>
      <c r="AQ35" s="91">
        <v>112851200</v>
      </c>
      <c r="AR35" s="91">
        <v>0</v>
      </c>
      <c r="AS35" s="137">
        <v>0</v>
      </c>
      <c r="AT35" s="138"/>
      <c r="AU35" s="137">
        <v>112851200</v>
      </c>
      <c r="AV35" s="138"/>
      <c r="AW35" s="91">
        <v>0</v>
      </c>
      <c r="AX35" s="91">
        <v>112851200</v>
      </c>
      <c r="AY35" s="70">
        <v>0</v>
      </c>
      <c r="AZ35" s="91">
        <v>112851200</v>
      </c>
      <c r="BA35" s="91">
        <v>0</v>
      </c>
      <c r="BB35" s="91">
        <v>112851200</v>
      </c>
      <c r="BC35" s="91">
        <v>0</v>
      </c>
      <c r="BD35" s="91">
        <v>0</v>
      </c>
      <c r="BE35" s="92">
        <f t="shared" si="0"/>
        <v>1</v>
      </c>
      <c r="BF35" s="92">
        <f t="shared" si="1"/>
        <v>1</v>
      </c>
      <c r="BG35" s="92">
        <f t="shared" si="2"/>
        <v>1</v>
      </c>
      <c r="BH35" s="92">
        <f t="shared" si="3"/>
        <v>1</v>
      </c>
    </row>
    <row r="36" spans="1:76" ht="13.5">
      <c r="A36" s="145" t="s">
        <v>46</v>
      </c>
      <c r="B36" s="314"/>
      <c r="C36" s="145" t="s">
        <v>47</v>
      </c>
      <c r="D36" s="314"/>
      <c r="E36" s="145" t="s">
        <v>47</v>
      </c>
      <c r="F36" s="314"/>
      <c r="G36" s="145" t="s">
        <v>74</v>
      </c>
      <c r="H36" s="314"/>
      <c r="I36" s="145" t="s">
        <v>62</v>
      </c>
      <c r="J36" s="314"/>
      <c r="K36" s="314"/>
      <c r="L36" s="145"/>
      <c r="M36" s="314"/>
      <c r="N36" s="314"/>
      <c r="O36" s="145"/>
      <c r="P36" s="314"/>
      <c r="Q36" s="145"/>
      <c r="R36" s="314"/>
      <c r="S36" s="146" t="s">
        <v>81</v>
      </c>
      <c r="T36" s="314"/>
      <c r="U36" s="314"/>
      <c r="V36" s="314"/>
      <c r="W36" s="314"/>
      <c r="X36" s="314"/>
      <c r="Y36" s="314"/>
      <c r="Z36" s="314"/>
      <c r="AA36" s="147" t="s">
        <v>49</v>
      </c>
      <c r="AB36" s="314"/>
      <c r="AC36" s="314"/>
      <c r="AD36" s="314"/>
      <c r="AE36" s="314"/>
      <c r="AF36" s="147" t="s">
        <v>50</v>
      </c>
      <c r="AG36" s="314"/>
      <c r="AH36" s="314"/>
      <c r="AI36" s="90" t="s">
        <v>51</v>
      </c>
      <c r="AJ36" s="148" t="s">
        <v>52</v>
      </c>
      <c r="AK36" s="314"/>
      <c r="AL36" s="314"/>
      <c r="AM36" s="314"/>
      <c r="AN36" s="314"/>
      <c r="AO36" s="314"/>
      <c r="AP36" s="91">
        <v>18271800</v>
      </c>
      <c r="AQ36" s="91">
        <v>18271800</v>
      </c>
      <c r="AR36" s="91">
        <v>0</v>
      </c>
      <c r="AS36" s="137">
        <v>0</v>
      </c>
      <c r="AT36" s="138"/>
      <c r="AU36" s="137">
        <v>18271800</v>
      </c>
      <c r="AV36" s="138"/>
      <c r="AW36" s="91">
        <v>0</v>
      </c>
      <c r="AX36" s="91">
        <v>18271800</v>
      </c>
      <c r="AY36" s="70">
        <v>0</v>
      </c>
      <c r="AZ36" s="91">
        <v>18271800</v>
      </c>
      <c r="BA36" s="91">
        <v>0</v>
      </c>
      <c r="BB36" s="91">
        <v>18271800</v>
      </c>
      <c r="BC36" s="91">
        <v>0</v>
      </c>
      <c r="BD36" s="91">
        <v>0</v>
      </c>
      <c r="BE36" s="92">
        <f t="shared" si="0"/>
        <v>1</v>
      </c>
      <c r="BF36" s="92">
        <f t="shared" si="1"/>
        <v>1</v>
      </c>
      <c r="BG36" s="92">
        <f t="shared" si="2"/>
        <v>1</v>
      </c>
      <c r="BH36" s="92">
        <f t="shared" si="3"/>
        <v>1</v>
      </c>
    </row>
    <row r="37" spans="1:76" ht="13.5">
      <c r="A37" s="145" t="s">
        <v>46</v>
      </c>
      <c r="B37" s="314"/>
      <c r="C37" s="145" t="s">
        <v>47</v>
      </c>
      <c r="D37" s="314"/>
      <c r="E37" s="145" t="s">
        <v>47</v>
      </c>
      <c r="F37" s="314"/>
      <c r="G37" s="145" t="s">
        <v>74</v>
      </c>
      <c r="H37" s="314"/>
      <c r="I37" s="145" t="s">
        <v>64</v>
      </c>
      <c r="J37" s="314"/>
      <c r="K37" s="314"/>
      <c r="L37" s="145"/>
      <c r="M37" s="314"/>
      <c r="N37" s="314"/>
      <c r="O37" s="145"/>
      <c r="P37" s="314"/>
      <c r="Q37" s="145"/>
      <c r="R37" s="314"/>
      <c r="S37" s="146" t="s">
        <v>82</v>
      </c>
      <c r="T37" s="314"/>
      <c r="U37" s="314"/>
      <c r="V37" s="314"/>
      <c r="W37" s="314"/>
      <c r="X37" s="314"/>
      <c r="Y37" s="314"/>
      <c r="Z37" s="314"/>
      <c r="AA37" s="147" t="s">
        <v>49</v>
      </c>
      <c r="AB37" s="314"/>
      <c r="AC37" s="314"/>
      <c r="AD37" s="314"/>
      <c r="AE37" s="314"/>
      <c r="AF37" s="147" t="s">
        <v>50</v>
      </c>
      <c r="AG37" s="314"/>
      <c r="AH37" s="314"/>
      <c r="AI37" s="90" t="s">
        <v>51</v>
      </c>
      <c r="AJ37" s="148" t="s">
        <v>52</v>
      </c>
      <c r="AK37" s="314"/>
      <c r="AL37" s="314"/>
      <c r="AM37" s="314"/>
      <c r="AN37" s="314"/>
      <c r="AO37" s="314"/>
      <c r="AP37" s="91">
        <v>84655000</v>
      </c>
      <c r="AQ37" s="91">
        <v>84655000</v>
      </c>
      <c r="AR37" s="91">
        <v>0</v>
      </c>
      <c r="AS37" s="137">
        <v>0</v>
      </c>
      <c r="AT37" s="138"/>
      <c r="AU37" s="137">
        <v>84655000</v>
      </c>
      <c r="AV37" s="138"/>
      <c r="AW37" s="91">
        <v>0</v>
      </c>
      <c r="AX37" s="91">
        <v>84655000</v>
      </c>
      <c r="AY37" s="70">
        <v>0</v>
      </c>
      <c r="AZ37" s="91">
        <v>84655000</v>
      </c>
      <c r="BA37" s="91">
        <v>0</v>
      </c>
      <c r="BB37" s="91">
        <v>84655000</v>
      </c>
      <c r="BC37" s="91">
        <v>0</v>
      </c>
      <c r="BD37" s="91">
        <v>0</v>
      </c>
      <c r="BE37" s="92">
        <f t="shared" si="0"/>
        <v>1</v>
      </c>
      <c r="BF37" s="92">
        <f t="shared" si="1"/>
        <v>1</v>
      </c>
      <c r="BG37" s="92">
        <f t="shared" si="2"/>
        <v>1</v>
      </c>
      <c r="BH37" s="92">
        <f t="shared" si="3"/>
        <v>1</v>
      </c>
    </row>
    <row r="38" spans="1:76" ht="13.5">
      <c r="A38" s="145" t="s">
        <v>46</v>
      </c>
      <c r="B38" s="314"/>
      <c r="C38" s="145" t="s">
        <v>47</v>
      </c>
      <c r="D38" s="314"/>
      <c r="E38" s="145" t="s">
        <v>47</v>
      </c>
      <c r="F38" s="314"/>
      <c r="G38" s="145" t="s">
        <v>74</v>
      </c>
      <c r="H38" s="314"/>
      <c r="I38" s="145" t="s">
        <v>66</v>
      </c>
      <c r="J38" s="314"/>
      <c r="K38" s="314"/>
      <c r="L38" s="145"/>
      <c r="M38" s="314"/>
      <c r="N38" s="314"/>
      <c r="O38" s="145"/>
      <c r="P38" s="314"/>
      <c r="Q38" s="145"/>
      <c r="R38" s="314"/>
      <c r="S38" s="146" t="s">
        <v>83</v>
      </c>
      <c r="T38" s="314"/>
      <c r="U38" s="314"/>
      <c r="V38" s="314"/>
      <c r="W38" s="314"/>
      <c r="X38" s="314"/>
      <c r="Y38" s="314"/>
      <c r="Z38" s="314"/>
      <c r="AA38" s="147" t="s">
        <v>49</v>
      </c>
      <c r="AB38" s="314"/>
      <c r="AC38" s="314"/>
      <c r="AD38" s="314"/>
      <c r="AE38" s="314"/>
      <c r="AF38" s="147" t="s">
        <v>50</v>
      </c>
      <c r="AG38" s="314"/>
      <c r="AH38" s="314"/>
      <c r="AI38" s="90" t="s">
        <v>51</v>
      </c>
      <c r="AJ38" s="148" t="s">
        <v>52</v>
      </c>
      <c r="AK38" s="314"/>
      <c r="AL38" s="314"/>
      <c r="AM38" s="314"/>
      <c r="AN38" s="314"/>
      <c r="AO38" s="314"/>
      <c r="AP38" s="91">
        <v>56447200</v>
      </c>
      <c r="AQ38" s="91">
        <v>56447200</v>
      </c>
      <c r="AR38" s="91">
        <v>0</v>
      </c>
      <c r="AS38" s="137">
        <v>0</v>
      </c>
      <c r="AT38" s="138"/>
      <c r="AU38" s="137">
        <v>56447200</v>
      </c>
      <c r="AV38" s="138"/>
      <c r="AW38" s="91">
        <v>0</v>
      </c>
      <c r="AX38" s="91">
        <v>56447200</v>
      </c>
      <c r="AY38" s="70">
        <v>0</v>
      </c>
      <c r="AZ38" s="91">
        <v>56447200</v>
      </c>
      <c r="BA38" s="91">
        <v>0</v>
      </c>
      <c r="BB38" s="91">
        <v>56447200</v>
      </c>
      <c r="BC38" s="91">
        <v>0</v>
      </c>
      <c r="BD38" s="91">
        <v>0</v>
      </c>
      <c r="BE38" s="92">
        <f t="shared" si="0"/>
        <v>1</v>
      </c>
      <c r="BF38" s="92">
        <f t="shared" si="1"/>
        <v>1</v>
      </c>
      <c r="BG38" s="92">
        <f t="shared" si="2"/>
        <v>1</v>
      </c>
      <c r="BH38" s="92">
        <f t="shared" si="3"/>
        <v>1</v>
      </c>
    </row>
    <row r="39" spans="1:76" s="97" customFormat="1" ht="13.5">
      <c r="A39" s="151" t="s">
        <v>46</v>
      </c>
      <c r="B39" s="315"/>
      <c r="C39" s="151" t="s">
        <v>47</v>
      </c>
      <c r="D39" s="315"/>
      <c r="E39" s="151" t="s">
        <v>47</v>
      </c>
      <c r="F39" s="315"/>
      <c r="G39" s="151" t="s">
        <v>84</v>
      </c>
      <c r="H39" s="315"/>
      <c r="I39" s="151"/>
      <c r="J39" s="315"/>
      <c r="K39" s="315"/>
      <c r="L39" s="151"/>
      <c r="M39" s="315"/>
      <c r="N39" s="315"/>
      <c r="O39" s="151"/>
      <c r="P39" s="315"/>
      <c r="Q39" s="151"/>
      <c r="R39" s="315"/>
      <c r="S39" s="152" t="s">
        <v>85</v>
      </c>
      <c r="T39" s="315"/>
      <c r="U39" s="315"/>
      <c r="V39" s="315"/>
      <c r="W39" s="315"/>
      <c r="X39" s="315"/>
      <c r="Y39" s="315"/>
      <c r="Z39" s="315"/>
      <c r="AA39" s="153" t="s">
        <v>49</v>
      </c>
      <c r="AB39" s="315"/>
      <c r="AC39" s="315"/>
      <c r="AD39" s="315"/>
      <c r="AE39" s="315"/>
      <c r="AF39" s="153" t="s">
        <v>50</v>
      </c>
      <c r="AG39" s="315"/>
      <c r="AH39" s="315"/>
      <c r="AI39" s="93" t="s">
        <v>51</v>
      </c>
      <c r="AJ39" s="154" t="s">
        <v>52</v>
      </c>
      <c r="AK39" s="315"/>
      <c r="AL39" s="315"/>
      <c r="AM39" s="315"/>
      <c r="AN39" s="315"/>
      <c r="AO39" s="315"/>
      <c r="AP39" s="94">
        <v>392711498</v>
      </c>
      <c r="AQ39" s="94">
        <v>374624040</v>
      </c>
      <c r="AR39" s="94">
        <v>18087458</v>
      </c>
      <c r="AS39" s="149">
        <v>0</v>
      </c>
      <c r="AT39" s="150"/>
      <c r="AU39" s="149">
        <v>374624040</v>
      </c>
      <c r="AV39" s="150"/>
      <c r="AW39" s="94">
        <v>0</v>
      </c>
      <c r="AX39" s="94">
        <v>374624040</v>
      </c>
      <c r="AY39" s="95">
        <v>0</v>
      </c>
      <c r="AZ39" s="94">
        <v>374624040</v>
      </c>
      <c r="BA39" s="94">
        <v>0</v>
      </c>
      <c r="BB39" s="94">
        <v>374624040</v>
      </c>
      <c r="BC39" s="94">
        <v>0</v>
      </c>
      <c r="BD39" s="94">
        <v>0</v>
      </c>
      <c r="BE39" s="96">
        <f t="shared" si="0"/>
        <v>0.95394212267245615</v>
      </c>
      <c r="BF39" s="96">
        <f t="shared" si="1"/>
        <v>0.95394212267245615</v>
      </c>
      <c r="BG39" s="96">
        <f t="shared" si="2"/>
        <v>0.95394212267245615</v>
      </c>
      <c r="BH39" s="96">
        <f t="shared" si="3"/>
        <v>0.95394212267245615</v>
      </c>
    </row>
    <row r="40" spans="1:76" ht="13.5">
      <c r="A40" s="145" t="s">
        <v>46</v>
      </c>
      <c r="B40" s="314"/>
      <c r="C40" s="145" t="s">
        <v>47</v>
      </c>
      <c r="D40" s="314"/>
      <c r="E40" s="145" t="s">
        <v>47</v>
      </c>
      <c r="F40" s="314"/>
      <c r="G40" s="145" t="s">
        <v>84</v>
      </c>
      <c r="H40" s="314"/>
      <c r="I40" s="145" t="s">
        <v>55</v>
      </c>
      <c r="J40" s="314"/>
      <c r="K40" s="314"/>
      <c r="L40" s="145"/>
      <c r="M40" s="314"/>
      <c r="N40" s="314"/>
      <c r="O40" s="145"/>
      <c r="P40" s="314"/>
      <c r="Q40" s="145"/>
      <c r="R40" s="314"/>
      <c r="S40" s="146" t="s">
        <v>86</v>
      </c>
      <c r="T40" s="314"/>
      <c r="U40" s="314"/>
      <c r="V40" s="314"/>
      <c r="W40" s="314"/>
      <c r="X40" s="314"/>
      <c r="Y40" s="314"/>
      <c r="Z40" s="314"/>
      <c r="AA40" s="147" t="s">
        <v>49</v>
      </c>
      <c r="AB40" s="314"/>
      <c r="AC40" s="314"/>
      <c r="AD40" s="314"/>
      <c r="AE40" s="314"/>
      <c r="AF40" s="147" t="s">
        <v>50</v>
      </c>
      <c r="AG40" s="314"/>
      <c r="AH40" s="314"/>
      <c r="AI40" s="90" t="s">
        <v>51</v>
      </c>
      <c r="AJ40" s="148" t="s">
        <v>52</v>
      </c>
      <c r="AK40" s="314"/>
      <c r="AL40" s="314"/>
      <c r="AM40" s="314"/>
      <c r="AN40" s="314"/>
      <c r="AO40" s="314"/>
      <c r="AP40" s="91">
        <v>174951031</v>
      </c>
      <c r="AQ40" s="91">
        <v>157673023</v>
      </c>
      <c r="AR40" s="91">
        <v>17278008</v>
      </c>
      <c r="AS40" s="137">
        <v>0</v>
      </c>
      <c r="AT40" s="138"/>
      <c r="AU40" s="137">
        <v>157673023</v>
      </c>
      <c r="AV40" s="138"/>
      <c r="AW40" s="91">
        <v>0</v>
      </c>
      <c r="AX40" s="91">
        <v>157673023</v>
      </c>
      <c r="AY40" s="70">
        <v>0</v>
      </c>
      <c r="AZ40" s="91">
        <v>157673023</v>
      </c>
      <c r="BA40" s="91">
        <v>0</v>
      </c>
      <c r="BB40" s="91">
        <v>157673023</v>
      </c>
      <c r="BC40" s="91">
        <v>0</v>
      </c>
      <c r="BD40" s="91">
        <v>0</v>
      </c>
      <c r="BE40" s="92">
        <f t="shared" si="0"/>
        <v>0.90124089065814084</v>
      </c>
      <c r="BF40" s="92">
        <f t="shared" si="1"/>
        <v>0.90124089065814084</v>
      </c>
      <c r="BG40" s="92">
        <f t="shared" si="2"/>
        <v>0.90124089065814084</v>
      </c>
      <c r="BH40" s="92">
        <f t="shared" si="3"/>
        <v>0.90124089065814084</v>
      </c>
    </row>
    <row r="41" spans="1:76" ht="13.5">
      <c r="A41" s="145" t="s">
        <v>46</v>
      </c>
      <c r="B41" s="314"/>
      <c r="C41" s="145" t="s">
        <v>47</v>
      </c>
      <c r="D41" s="314"/>
      <c r="E41" s="145" t="s">
        <v>47</v>
      </c>
      <c r="F41" s="314"/>
      <c r="G41" s="145" t="s">
        <v>84</v>
      </c>
      <c r="H41" s="314"/>
      <c r="I41" s="145" t="s">
        <v>55</v>
      </c>
      <c r="J41" s="314"/>
      <c r="K41" s="314"/>
      <c r="L41" s="145" t="s">
        <v>55</v>
      </c>
      <c r="M41" s="314"/>
      <c r="N41" s="314"/>
      <c r="O41" s="145"/>
      <c r="P41" s="314"/>
      <c r="Q41" s="145"/>
      <c r="R41" s="314"/>
      <c r="S41" s="146" t="s">
        <v>87</v>
      </c>
      <c r="T41" s="314"/>
      <c r="U41" s="314"/>
      <c r="V41" s="314"/>
      <c r="W41" s="314"/>
      <c r="X41" s="314"/>
      <c r="Y41" s="314"/>
      <c r="Z41" s="314"/>
      <c r="AA41" s="147" t="s">
        <v>49</v>
      </c>
      <c r="AB41" s="314"/>
      <c r="AC41" s="314"/>
      <c r="AD41" s="314"/>
      <c r="AE41" s="314"/>
      <c r="AF41" s="147" t="s">
        <v>50</v>
      </c>
      <c r="AG41" s="314"/>
      <c r="AH41" s="314"/>
      <c r="AI41" s="90" t="s">
        <v>51</v>
      </c>
      <c r="AJ41" s="148" t="s">
        <v>52</v>
      </c>
      <c r="AK41" s="314"/>
      <c r="AL41" s="314"/>
      <c r="AM41" s="314"/>
      <c r="AN41" s="314"/>
      <c r="AO41" s="314"/>
      <c r="AP41" s="91">
        <v>139280921</v>
      </c>
      <c r="AQ41" s="91">
        <v>128805851</v>
      </c>
      <c r="AR41" s="91">
        <v>10475070</v>
      </c>
      <c r="AS41" s="137">
        <v>0</v>
      </c>
      <c r="AT41" s="138"/>
      <c r="AU41" s="137">
        <v>128805851</v>
      </c>
      <c r="AV41" s="138"/>
      <c r="AW41" s="91">
        <v>0</v>
      </c>
      <c r="AX41" s="91">
        <v>128805851</v>
      </c>
      <c r="AY41" s="70">
        <v>0</v>
      </c>
      <c r="AZ41" s="91">
        <v>128805851</v>
      </c>
      <c r="BA41" s="91">
        <v>0</v>
      </c>
      <c r="BB41" s="91">
        <v>128805851</v>
      </c>
      <c r="BC41" s="91">
        <v>0</v>
      </c>
      <c r="BD41" s="91">
        <v>0</v>
      </c>
      <c r="BE41" s="92">
        <f t="shared" si="0"/>
        <v>0.92479178106526161</v>
      </c>
      <c r="BF41" s="92">
        <f t="shared" si="1"/>
        <v>0.92479178106526161</v>
      </c>
      <c r="BG41" s="92">
        <f t="shared" si="2"/>
        <v>0.92479178106526161</v>
      </c>
      <c r="BH41" s="92">
        <f t="shared" si="3"/>
        <v>0.92479178106526161</v>
      </c>
    </row>
    <row r="42" spans="1:76" ht="13.5">
      <c r="A42" s="145" t="s">
        <v>46</v>
      </c>
      <c r="B42" s="314"/>
      <c r="C42" s="145" t="s">
        <v>47</v>
      </c>
      <c r="D42" s="314"/>
      <c r="E42" s="145" t="s">
        <v>47</v>
      </c>
      <c r="F42" s="314"/>
      <c r="G42" s="145" t="s">
        <v>84</v>
      </c>
      <c r="H42" s="314"/>
      <c r="I42" s="145" t="s">
        <v>55</v>
      </c>
      <c r="J42" s="314"/>
      <c r="K42" s="314"/>
      <c r="L42" s="145" t="s">
        <v>77</v>
      </c>
      <c r="M42" s="314"/>
      <c r="N42" s="314"/>
      <c r="O42" s="145"/>
      <c r="P42" s="314"/>
      <c r="Q42" s="145"/>
      <c r="R42" s="314"/>
      <c r="S42" s="146" t="s">
        <v>88</v>
      </c>
      <c r="T42" s="314"/>
      <c r="U42" s="314"/>
      <c r="V42" s="314"/>
      <c r="W42" s="314"/>
      <c r="X42" s="314"/>
      <c r="Y42" s="314"/>
      <c r="Z42" s="314"/>
      <c r="AA42" s="147" t="s">
        <v>49</v>
      </c>
      <c r="AB42" s="314"/>
      <c r="AC42" s="314"/>
      <c r="AD42" s="314"/>
      <c r="AE42" s="314"/>
      <c r="AF42" s="147" t="s">
        <v>50</v>
      </c>
      <c r="AG42" s="314"/>
      <c r="AH42" s="314"/>
      <c r="AI42" s="90" t="s">
        <v>51</v>
      </c>
      <c r="AJ42" s="148" t="s">
        <v>52</v>
      </c>
      <c r="AK42" s="314"/>
      <c r="AL42" s="314"/>
      <c r="AM42" s="314"/>
      <c r="AN42" s="314"/>
      <c r="AO42" s="314"/>
      <c r="AP42" s="91">
        <v>23028810</v>
      </c>
      <c r="AQ42" s="91">
        <v>17387083</v>
      </c>
      <c r="AR42" s="91">
        <v>5641727</v>
      </c>
      <c r="AS42" s="137">
        <v>0</v>
      </c>
      <c r="AT42" s="138"/>
      <c r="AU42" s="137">
        <v>17387083</v>
      </c>
      <c r="AV42" s="138"/>
      <c r="AW42" s="91">
        <v>0</v>
      </c>
      <c r="AX42" s="91">
        <v>17387083</v>
      </c>
      <c r="AY42" s="70">
        <v>0</v>
      </c>
      <c r="AZ42" s="91">
        <v>17387083</v>
      </c>
      <c r="BA42" s="91">
        <v>0</v>
      </c>
      <c r="BB42" s="91">
        <v>17387083</v>
      </c>
      <c r="BC42" s="91">
        <v>0</v>
      </c>
      <c r="BD42" s="91">
        <v>0</v>
      </c>
      <c r="BE42" s="92">
        <f t="shared" si="0"/>
        <v>0.7550143928409675</v>
      </c>
      <c r="BF42" s="92">
        <f t="shared" si="1"/>
        <v>0.7550143928409675</v>
      </c>
      <c r="BG42" s="92">
        <f t="shared" si="2"/>
        <v>0.7550143928409675</v>
      </c>
      <c r="BH42" s="92">
        <f t="shared" si="3"/>
        <v>0.7550143928409675</v>
      </c>
    </row>
    <row r="43" spans="1:76" ht="13.5">
      <c r="A43" s="145" t="s">
        <v>46</v>
      </c>
      <c r="B43" s="314"/>
      <c r="C43" s="145" t="s">
        <v>47</v>
      </c>
      <c r="D43" s="314"/>
      <c r="E43" s="145" t="s">
        <v>47</v>
      </c>
      <c r="F43" s="314"/>
      <c r="G43" s="145" t="s">
        <v>84</v>
      </c>
      <c r="H43" s="314"/>
      <c r="I43" s="145" t="s">
        <v>55</v>
      </c>
      <c r="J43" s="314"/>
      <c r="K43" s="314"/>
      <c r="L43" s="145" t="s">
        <v>58</v>
      </c>
      <c r="M43" s="314"/>
      <c r="N43" s="314"/>
      <c r="O43" s="145"/>
      <c r="P43" s="314"/>
      <c r="Q43" s="145"/>
      <c r="R43" s="314"/>
      <c r="S43" s="146" t="s">
        <v>89</v>
      </c>
      <c r="T43" s="314"/>
      <c r="U43" s="314"/>
      <c r="V43" s="314"/>
      <c r="W43" s="314"/>
      <c r="X43" s="314"/>
      <c r="Y43" s="314"/>
      <c r="Z43" s="314"/>
      <c r="AA43" s="147" t="s">
        <v>49</v>
      </c>
      <c r="AB43" s="314"/>
      <c r="AC43" s="314"/>
      <c r="AD43" s="314"/>
      <c r="AE43" s="314"/>
      <c r="AF43" s="147" t="s">
        <v>50</v>
      </c>
      <c r="AG43" s="314"/>
      <c r="AH43" s="314"/>
      <c r="AI43" s="90" t="s">
        <v>51</v>
      </c>
      <c r="AJ43" s="148" t="s">
        <v>52</v>
      </c>
      <c r="AK43" s="314"/>
      <c r="AL43" s="314"/>
      <c r="AM43" s="314"/>
      <c r="AN43" s="314"/>
      <c r="AO43" s="314"/>
      <c r="AP43" s="91">
        <v>12641300</v>
      </c>
      <c r="AQ43" s="91">
        <v>11480089</v>
      </c>
      <c r="AR43" s="91">
        <v>1161211</v>
      </c>
      <c r="AS43" s="137">
        <v>0</v>
      </c>
      <c r="AT43" s="138"/>
      <c r="AU43" s="137">
        <v>11480089</v>
      </c>
      <c r="AV43" s="138"/>
      <c r="AW43" s="91">
        <v>0</v>
      </c>
      <c r="AX43" s="91">
        <v>11480089</v>
      </c>
      <c r="AY43" s="70">
        <v>0</v>
      </c>
      <c r="AZ43" s="91">
        <v>11480089</v>
      </c>
      <c r="BA43" s="91">
        <v>0</v>
      </c>
      <c r="BB43" s="91">
        <v>11480089</v>
      </c>
      <c r="BC43" s="91">
        <v>0</v>
      </c>
      <c r="BD43" s="91">
        <v>0</v>
      </c>
      <c r="BE43" s="92">
        <f t="shared" si="0"/>
        <v>0.90814148861272181</v>
      </c>
      <c r="BF43" s="92">
        <f t="shared" si="1"/>
        <v>0.90814148861272181</v>
      </c>
      <c r="BG43" s="92">
        <f t="shared" si="2"/>
        <v>0.90814148861272181</v>
      </c>
      <c r="BH43" s="92">
        <f t="shared" si="3"/>
        <v>0.90814148861272181</v>
      </c>
    </row>
    <row r="44" spans="1:76" ht="13.5">
      <c r="A44" s="145" t="s">
        <v>46</v>
      </c>
      <c r="B44" s="314"/>
      <c r="C44" s="145" t="s">
        <v>47</v>
      </c>
      <c r="D44" s="314"/>
      <c r="E44" s="145" t="s">
        <v>47</v>
      </c>
      <c r="F44" s="314"/>
      <c r="G44" s="145" t="s">
        <v>84</v>
      </c>
      <c r="H44" s="314"/>
      <c r="I44" s="145" t="s">
        <v>77</v>
      </c>
      <c r="J44" s="314"/>
      <c r="K44" s="314"/>
      <c r="L44" s="145"/>
      <c r="M44" s="314"/>
      <c r="N44" s="314"/>
      <c r="O44" s="145"/>
      <c r="P44" s="314"/>
      <c r="Q44" s="145"/>
      <c r="R44" s="314"/>
      <c r="S44" s="146" t="s">
        <v>90</v>
      </c>
      <c r="T44" s="314"/>
      <c r="U44" s="314"/>
      <c r="V44" s="314"/>
      <c r="W44" s="314"/>
      <c r="X44" s="314"/>
      <c r="Y44" s="314"/>
      <c r="Z44" s="314"/>
      <c r="AA44" s="147" t="s">
        <v>49</v>
      </c>
      <c r="AB44" s="314"/>
      <c r="AC44" s="314"/>
      <c r="AD44" s="314"/>
      <c r="AE44" s="314"/>
      <c r="AF44" s="147" t="s">
        <v>50</v>
      </c>
      <c r="AG44" s="314"/>
      <c r="AH44" s="314"/>
      <c r="AI44" s="90" t="s">
        <v>51</v>
      </c>
      <c r="AJ44" s="148" t="s">
        <v>52</v>
      </c>
      <c r="AK44" s="314"/>
      <c r="AL44" s="314"/>
      <c r="AM44" s="314"/>
      <c r="AN44" s="314"/>
      <c r="AO44" s="314"/>
      <c r="AP44" s="91">
        <v>96494345</v>
      </c>
      <c r="AQ44" s="91">
        <v>96057795</v>
      </c>
      <c r="AR44" s="91">
        <v>436550</v>
      </c>
      <c r="AS44" s="137">
        <v>0</v>
      </c>
      <c r="AT44" s="138"/>
      <c r="AU44" s="137">
        <v>96057795</v>
      </c>
      <c r="AV44" s="138"/>
      <c r="AW44" s="91">
        <v>0</v>
      </c>
      <c r="AX44" s="91">
        <v>96057795</v>
      </c>
      <c r="AY44" s="70">
        <v>0</v>
      </c>
      <c r="AZ44" s="91">
        <v>96057795</v>
      </c>
      <c r="BA44" s="91">
        <v>0</v>
      </c>
      <c r="BB44" s="91">
        <v>96057795</v>
      </c>
      <c r="BC44" s="91">
        <v>0</v>
      </c>
      <c r="BD44" s="91">
        <v>0</v>
      </c>
      <c r="BE44" s="92">
        <f t="shared" si="0"/>
        <v>0.99547590068620084</v>
      </c>
      <c r="BF44" s="92">
        <f t="shared" si="1"/>
        <v>0.99547590068620084</v>
      </c>
      <c r="BG44" s="92">
        <f t="shared" si="2"/>
        <v>0.99547590068620084</v>
      </c>
      <c r="BH44" s="92">
        <f t="shared" si="3"/>
        <v>0.99547590068620084</v>
      </c>
    </row>
    <row r="45" spans="1:76" ht="13.5">
      <c r="A45" s="145" t="s">
        <v>46</v>
      </c>
      <c r="B45" s="314"/>
      <c r="C45" s="145" t="s">
        <v>47</v>
      </c>
      <c r="D45" s="314"/>
      <c r="E45" s="145" t="s">
        <v>47</v>
      </c>
      <c r="F45" s="314"/>
      <c r="G45" s="145" t="s">
        <v>84</v>
      </c>
      <c r="H45" s="314"/>
      <c r="I45" s="145" t="s">
        <v>91</v>
      </c>
      <c r="J45" s="314"/>
      <c r="K45" s="314"/>
      <c r="L45" s="145"/>
      <c r="M45" s="314"/>
      <c r="N45" s="314"/>
      <c r="O45" s="145"/>
      <c r="P45" s="314"/>
      <c r="Q45" s="145"/>
      <c r="R45" s="314"/>
      <c r="S45" s="146" t="s">
        <v>92</v>
      </c>
      <c r="T45" s="314"/>
      <c r="U45" s="314"/>
      <c r="V45" s="314"/>
      <c r="W45" s="314"/>
      <c r="X45" s="314"/>
      <c r="Y45" s="314"/>
      <c r="Z45" s="314"/>
      <c r="AA45" s="147" t="s">
        <v>49</v>
      </c>
      <c r="AB45" s="314"/>
      <c r="AC45" s="314"/>
      <c r="AD45" s="314"/>
      <c r="AE45" s="314"/>
      <c r="AF45" s="147" t="s">
        <v>50</v>
      </c>
      <c r="AG45" s="314"/>
      <c r="AH45" s="314"/>
      <c r="AI45" s="90" t="s">
        <v>51</v>
      </c>
      <c r="AJ45" s="148" t="s">
        <v>52</v>
      </c>
      <c r="AK45" s="314"/>
      <c r="AL45" s="314"/>
      <c r="AM45" s="314"/>
      <c r="AN45" s="314"/>
      <c r="AO45" s="314"/>
      <c r="AP45" s="91">
        <v>64565314</v>
      </c>
      <c r="AQ45" s="91">
        <v>64192414</v>
      </c>
      <c r="AR45" s="91">
        <v>372900</v>
      </c>
      <c r="AS45" s="137">
        <v>0</v>
      </c>
      <c r="AT45" s="138"/>
      <c r="AU45" s="137">
        <v>64192414</v>
      </c>
      <c r="AV45" s="138"/>
      <c r="AW45" s="91">
        <v>0</v>
      </c>
      <c r="AX45" s="91">
        <v>64192414</v>
      </c>
      <c r="AY45" s="70">
        <v>0</v>
      </c>
      <c r="AZ45" s="91">
        <v>64192414</v>
      </c>
      <c r="BA45" s="91">
        <v>0</v>
      </c>
      <c r="BB45" s="91">
        <v>64192414</v>
      </c>
      <c r="BC45" s="91">
        <v>0</v>
      </c>
      <c r="BD45" s="91">
        <v>0</v>
      </c>
      <c r="BE45" s="92">
        <f t="shared" si="0"/>
        <v>0.99422445308637386</v>
      </c>
      <c r="BF45" s="92">
        <f t="shared" si="1"/>
        <v>0.99422445308637386</v>
      </c>
      <c r="BG45" s="92">
        <f t="shared" si="2"/>
        <v>0.99422445308637386</v>
      </c>
      <c r="BH45" s="92">
        <f t="shared" si="3"/>
        <v>0.99422445308637386</v>
      </c>
    </row>
    <row r="46" spans="1:76" ht="13.5">
      <c r="A46" s="145" t="s">
        <v>46</v>
      </c>
      <c r="B46" s="314"/>
      <c r="C46" s="145" t="s">
        <v>47</v>
      </c>
      <c r="D46" s="314"/>
      <c r="E46" s="145" t="s">
        <v>47</v>
      </c>
      <c r="F46" s="314"/>
      <c r="G46" s="145" t="s">
        <v>84</v>
      </c>
      <c r="H46" s="314"/>
      <c r="I46" s="145" t="s">
        <v>93</v>
      </c>
      <c r="J46" s="314"/>
      <c r="K46" s="314"/>
      <c r="L46" s="145"/>
      <c r="M46" s="314"/>
      <c r="N46" s="314"/>
      <c r="O46" s="145"/>
      <c r="P46" s="314"/>
      <c r="Q46" s="145"/>
      <c r="R46" s="314"/>
      <c r="S46" s="146" t="s">
        <v>94</v>
      </c>
      <c r="T46" s="314"/>
      <c r="U46" s="314"/>
      <c r="V46" s="314"/>
      <c r="W46" s="314"/>
      <c r="X46" s="314"/>
      <c r="Y46" s="314"/>
      <c r="Z46" s="314"/>
      <c r="AA46" s="147" t="s">
        <v>49</v>
      </c>
      <c r="AB46" s="314"/>
      <c r="AC46" s="314"/>
      <c r="AD46" s="314"/>
      <c r="AE46" s="314"/>
      <c r="AF46" s="147" t="s">
        <v>50</v>
      </c>
      <c r="AG46" s="314"/>
      <c r="AH46" s="314"/>
      <c r="AI46" s="90" t="s">
        <v>51</v>
      </c>
      <c r="AJ46" s="148" t="s">
        <v>52</v>
      </c>
      <c r="AK46" s="314"/>
      <c r="AL46" s="314"/>
      <c r="AM46" s="314"/>
      <c r="AN46" s="314"/>
      <c r="AO46" s="314"/>
      <c r="AP46" s="91">
        <v>56700808</v>
      </c>
      <c r="AQ46" s="91">
        <v>56700808</v>
      </c>
      <c r="AR46" s="91">
        <v>0</v>
      </c>
      <c r="AS46" s="137">
        <v>0</v>
      </c>
      <c r="AT46" s="138"/>
      <c r="AU46" s="137">
        <v>56700808</v>
      </c>
      <c r="AV46" s="138"/>
      <c r="AW46" s="91">
        <v>0</v>
      </c>
      <c r="AX46" s="91">
        <v>56700808</v>
      </c>
      <c r="AY46" s="70">
        <v>0</v>
      </c>
      <c r="AZ46" s="91">
        <v>56700808</v>
      </c>
      <c r="BA46" s="91">
        <v>0</v>
      </c>
      <c r="BB46" s="91">
        <v>56700808</v>
      </c>
      <c r="BC46" s="91">
        <v>0</v>
      </c>
      <c r="BD46" s="91">
        <v>0</v>
      </c>
      <c r="BE46" s="92">
        <f t="shared" si="0"/>
        <v>1</v>
      </c>
      <c r="BF46" s="92">
        <f t="shared" si="1"/>
        <v>1</v>
      </c>
      <c r="BG46" s="92">
        <f t="shared" si="2"/>
        <v>1</v>
      </c>
      <c r="BH46" s="92">
        <f t="shared" si="3"/>
        <v>1</v>
      </c>
    </row>
    <row r="47" spans="1:76" s="103" customFormat="1" ht="15">
      <c r="A47" s="156" t="s">
        <v>95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98">
        <f>+AP39+AP31+AP20</f>
        <v>4433473800</v>
      </c>
      <c r="AQ47" s="99">
        <f>+AQ39+AQ31+AQ20</f>
        <v>4349071507</v>
      </c>
      <c r="AR47" s="99">
        <f>+AR39+AR31+AR20</f>
        <v>84402293</v>
      </c>
      <c r="AS47" s="157">
        <f>+AS39+AS31+AS20</f>
        <v>0</v>
      </c>
      <c r="AT47" s="158"/>
      <c r="AU47" s="157">
        <f>+AU39+AU31+AU20</f>
        <v>4349071507</v>
      </c>
      <c r="AV47" s="158"/>
      <c r="AW47" s="99">
        <f t="shared" ref="AW47:BD47" si="4">+AW39+AW31+AW20</f>
        <v>0</v>
      </c>
      <c r="AX47" s="99">
        <f t="shared" si="4"/>
        <v>4313578390</v>
      </c>
      <c r="AY47" s="100">
        <f t="shared" si="4"/>
        <v>35493117</v>
      </c>
      <c r="AZ47" s="99">
        <f t="shared" si="4"/>
        <v>4313578390</v>
      </c>
      <c r="BA47" s="99">
        <f t="shared" si="4"/>
        <v>0</v>
      </c>
      <c r="BB47" s="99">
        <f t="shared" si="4"/>
        <v>4313578390</v>
      </c>
      <c r="BC47" s="99">
        <f t="shared" si="4"/>
        <v>0</v>
      </c>
      <c r="BD47" s="99">
        <f t="shared" si="4"/>
        <v>50839589</v>
      </c>
      <c r="BE47" s="101">
        <f t="shared" si="0"/>
        <v>0.98096249198540431</v>
      </c>
      <c r="BF47" s="101">
        <f t="shared" si="1"/>
        <v>0.98096249198540431</v>
      </c>
      <c r="BG47" s="101">
        <f t="shared" si="2"/>
        <v>0.97295677939948577</v>
      </c>
      <c r="BH47" s="101">
        <f t="shared" si="3"/>
        <v>0.97295677939948577</v>
      </c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</row>
    <row r="48" spans="1:76" ht="13.5">
      <c r="A48" s="145" t="s">
        <v>46</v>
      </c>
      <c r="B48" s="314"/>
      <c r="C48" s="145" t="s">
        <v>74</v>
      </c>
      <c r="D48" s="314"/>
      <c r="E48" s="145" t="s">
        <v>47</v>
      </c>
      <c r="F48" s="314"/>
      <c r="G48" s="145"/>
      <c r="H48" s="314"/>
      <c r="I48" s="145"/>
      <c r="J48" s="314"/>
      <c r="K48" s="314"/>
      <c r="L48" s="145"/>
      <c r="M48" s="314"/>
      <c r="N48" s="314"/>
      <c r="O48" s="145"/>
      <c r="P48" s="314"/>
      <c r="Q48" s="145"/>
      <c r="R48" s="314"/>
      <c r="S48" s="146" t="s">
        <v>96</v>
      </c>
      <c r="T48" s="314"/>
      <c r="U48" s="314"/>
      <c r="V48" s="314"/>
      <c r="W48" s="314"/>
      <c r="X48" s="314"/>
      <c r="Y48" s="314"/>
      <c r="Z48" s="314"/>
      <c r="AA48" s="147" t="s">
        <v>97</v>
      </c>
      <c r="AB48" s="314"/>
      <c r="AC48" s="314"/>
      <c r="AD48" s="314"/>
      <c r="AE48" s="314"/>
      <c r="AF48" s="147" t="s">
        <v>50</v>
      </c>
      <c r="AG48" s="314"/>
      <c r="AH48" s="314"/>
      <c r="AI48" s="90" t="s">
        <v>98</v>
      </c>
      <c r="AJ48" s="148" t="s">
        <v>99</v>
      </c>
      <c r="AK48" s="314"/>
      <c r="AL48" s="314"/>
      <c r="AM48" s="314"/>
      <c r="AN48" s="314"/>
      <c r="AO48" s="314"/>
      <c r="AP48" s="91">
        <v>30000000</v>
      </c>
      <c r="AQ48" s="91">
        <v>29974196</v>
      </c>
      <c r="AR48" s="91">
        <v>25804</v>
      </c>
      <c r="AS48" s="137">
        <v>0</v>
      </c>
      <c r="AT48" s="138"/>
      <c r="AU48" s="137">
        <v>29974196</v>
      </c>
      <c r="AV48" s="138"/>
      <c r="AW48" s="91">
        <v>0</v>
      </c>
      <c r="AX48" s="91">
        <v>18373600</v>
      </c>
      <c r="AY48" s="70">
        <v>11600596</v>
      </c>
      <c r="AZ48" s="91">
        <v>18373600</v>
      </c>
      <c r="BA48" s="91">
        <v>0</v>
      </c>
      <c r="BB48" s="91">
        <v>18373600</v>
      </c>
      <c r="BC48" s="91">
        <v>0</v>
      </c>
      <c r="BD48" s="91">
        <v>0</v>
      </c>
      <c r="BE48" s="92">
        <f t="shared" si="0"/>
        <v>0.99913986666666665</v>
      </c>
      <c r="BF48" s="92">
        <f t="shared" si="1"/>
        <v>0.99913986666666665</v>
      </c>
      <c r="BG48" s="92">
        <f t="shared" si="2"/>
        <v>0.61245333333333329</v>
      </c>
      <c r="BH48" s="92">
        <f t="shared" si="3"/>
        <v>0.61245333333333329</v>
      </c>
    </row>
    <row r="49" spans="1:60" s="97" customFormat="1" ht="13.5">
      <c r="A49" s="151" t="s">
        <v>46</v>
      </c>
      <c r="B49" s="315"/>
      <c r="C49" s="151" t="s">
        <v>74</v>
      </c>
      <c r="D49" s="315"/>
      <c r="E49" s="151" t="s">
        <v>47</v>
      </c>
      <c r="F49" s="315"/>
      <c r="G49" s="151" t="s">
        <v>47</v>
      </c>
      <c r="H49" s="315"/>
      <c r="I49" s="151"/>
      <c r="J49" s="315"/>
      <c r="K49" s="315"/>
      <c r="L49" s="151"/>
      <c r="M49" s="315"/>
      <c r="N49" s="315"/>
      <c r="O49" s="151"/>
      <c r="P49" s="315"/>
      <c r="Q49" s="151"/>
      <c r="R49" s="315"/>
      <c r="S49" s="152" t="s">
        <v>100</v>
      </c>
      <c r="T49" s="315"/>
      <c r="U49" s="315"/>
      <c r="V49" s="315"/>
      <c r="W49" s="315"/>
      <c r="X49" s="315"/>
      <c r="Y49" s="315"/>
      <c r="Z49" s="315"/>
      <c r="AA49" s="153" t="s">
        <v>97</v>
      </c>
      <c r="AB49" s="315"/>
      <c r="AC49" s="315"/>
      <c r="AD49" s="315"/>
      <c r="AE49" s="315"/>
      <c r="AF49" s="153" t="s">
        <v>50</v>
      </c>
      <c r="AG49" s="315"/>
      <c r="AH49" s="315"/>
      <c r="AI49" s="93" t="s">
        <v>98</v>
      </c>
      <c r="AJ49" s="154" t="s">
        <v>99</v>
      </c>
      <c r="AK49" s="315"/>
      <c r="AL49" s="315"/>
      <c r="AM49" s="315"/>
      <c r="AN49" s="315"/>
      <c r="AO49" s="315"/>
      <c r="AP49" s="94">
        <v>30000000</v>
      </c>
      <c r="AQ49" s="94">
        <v>29974196</v>
      </c>
      <c r="AR49" s="94">
        <v>25804</v>
      </c>
      <c r="AS49" s="149">
        <v>0</v>
      </c>
      <c r="AT49" s="150"/>
      <c r="AU49" s="149">
        <v>29974196</v>
      </c>
      <c r="AV49" s="150"/>
      <c r="AW49" s="94">
        <v>0</v>
      </c>
      <c r="AX49" s="94">
        <v>18373600</v>
      </c>
      <c r="AY49" s="95">
        <v>11600596</v>
      </c>
      <c r="AZ49" s="94">
        <v>18373600</v>
      </c>
      <c r="BA49" s="94">
        <v>0</v>
      </c>
      <c r="BB49" s="94">
        <v>18373600</v>
      </c>
      <c r="BC49" s="94">
        <v>0</v>
      </c>
      <c r="BD49" s="94">
        <v>0</v>
      </c>
      <c r="BE49" s="96">
        <f t="shared" si="0"/>
        <v>0.99913986666666665</v>
      </c>
      <c r="BF49" s="96">
        <f t="shared" si="1"/>
        <v>0.99913986666666665</v>
      </c>
      <c r="BG49" s="96">
        <f t="shared" si="2"/>
        <v>0.61245333333333329</v>
      </c>
      <c r="BH49" s="96">
        <f t="shared" si="3"/>
        <v>0.61245333333333329</v>
      </c>
    </row>
    <row r="50" spans="1:60" ht="13.5">
      <c r="A50" s="145" t="s">
        <v>46</v>
      </c>
      <c r="B50" s="314"/>
      <c r="C50" s="145" t="s">
        <v>74</v>
      </c>
      <c r="D50" s="314"/>
      <c r="E50" s="145" t="s">
        <v>47</v>
      </c>
      <c r="F50" s="314"/>
      <c r="G50" s="145" t="s">
        <v>47</v>
      </c>
      <c r="H50" s="314"/>
      <c r="I50" s="145" t="s">
        <v>58</v>
      </c>
      <c r="J50" s="314"/>
      <c r="K50" s="314"/>
      <c r="L50" s="145"/>
      <c r="M50" s="314"/>
      <c r="N50" s="314"/>
      <c r="O50" s="145"/>
      <c r="P50" s="314"/>
      <c r="Q50" s="145"/>
      <c r="R50" s="314"/>
      <c r="S50" s="146" t="s">
        <v>101</v>
      </c>
      <c r="T50" s="314"/>
      <c r="U50" s="314"/>
      <c r="V50" s="314"/>
      <c r="W50" s="314"/>
      <c r="X50" s="314"/>
      <c r="Y50" s="314"/>
      <c r="Z50" s="314"/>
      <c r="AA50" s="147" t="s">
        <v>97</v>
      </c>
      <c r="AB50" s="314"/>
      <c r="AC50" s="314"/>
      <c r="AD50" s="314"/>
      <c r="AE50" s="314"/>
      <c r="AF50" s="147" t="s">
        <v>50</v>
      </c>
      <c r="AG50" s="314"/>
      <c r="AH50" s="314"/>
      <c r="AI50" s="90" t="s">
        <v>98</v>
      </c>
      <c r="AJ50" s="148" t="s">
        <v>99</v>
      </c>
      <c r="AK50" s="314"/>
      <c r="AL50" s="314"/>
      <c r="AM50" s="314"/>
      <c r="AN50" s="314"/>
      <c r="AO50" s="314"/>
      <c r="AP50" s="91">
        <v>30000000</v>
      </c>
      <c r="AQ50" s="91">
        <v>29974196</v>
      </c>
      <c r="AR50" s="91">
        <v>25804</v>
      </c>
      <c r="AS50" s="137">
        <v>0</v>
      </c>
      <c r="AT50" s="138"/>
      <c r="AU50" s="137">
        <v>29974196</v>
      </c>
      <c r="AV50" s="138"/>
      <c r="AW50" s="91">
        <v>0</v>
      </c>
      <c r="AX50" s="91">
        <v>18373600</v>
      </c>
      <c r="AY50" s="70">
        <v>11600596</v>
      </c>
      <c r="AZ50" s="91">
        <v>18373600</v>
      </c>
      <c r="BA50" s="91">
        <v>0</v>
      </c>
      <c r="BB50" s="91">
        <v>18373600</v>
      </c>
      <c r="BC50" s="91">
        <v>0</v>
      </c>
      <c r="BD50" s="91">
        <v>0</v>
      </c>
      <c r="BE50" s="92">
        <f t="shared" si="0"/>
        <v>0.99913986666666665</v>
      </c>
      <c r="BF50" s="92">
        <f t="shared" si="1"/>
        <v>0.99913986666666665</v>
      </c>
      <c r="BG50" s="92">
        <f t="shared" si="2"/>
        <v>0.61245333333333329</v>
      </c>
      <c r="BH50" s="92">
        <f t="shared" si="3"/>
        <v>0.61245333333333329</v>
      </c>
    </row>
    <row r="51" spans="1:60" ht="13.5">
      <c r="A51" s="145" t="s">
        <v>46</v>
      </c>
      <c r="B51" s="314"/>
      <c r="C51" s="145" t="s">
        <v>74</v>
      </c>
      <c r="D51" s="314"/>
      <c r="E51" s="145" t="s">
        <v>74</v>
      </c>
      <c r="F51" s="314"/>
      <c r="G51" s="145"/>
      <c r="H51" s="314"/>
      <c r="I51" s="145"/>
      <c r="J51" s="314"/>
      <c r="K51" s="314"/>
      <c r="L51" s="145"/>
      <c r="M51" s="314"/>
      <c r="N51" s="314"/>
      <c r="O51" s="145"/>
      <c r="P51" s="314"/>
      <c r="Q51" s="145"/>
      <c r="R51" s="314"/>
      <c r="S51" s="146" t="s">
        <v>102</v>
      </c>
      <c r="T51" s="314"/>
      <c r="U51" s="314"/>
      <c r="V51" s="314"/>
      <c r="W51" s="314"/>
      <c r="X51" s="314"/>
      <c r="Y51" s="314"/>
      <c r="Z51" s="314"/>
      <c r="AA51" s="147" t="s">
        <v>49</v>
      </c>
      <c r="AB51" s="314"/>
      <c r="AC51" s="314"/>
      <c r="AD51" s="314"/>
      <c r="AE51" s="314"/>
      <c r="AF51" s="147" t="s">
        <v>50</v>
      </c>
      <c r="AG51" s="314"/>
      <c r="AH51" s="314"/>
      <c r="AI51" s="90" t="s">
        <v>51</v>
      </c>
      <c r="AJ51" s="148" t="s">
        <v>52</v>
      </c>
      <c r="AK51" s="314"/>
      <c r="AL51" s="314"/>
      <c r="AM51" s="314"/>
      <c r="AN51" s="314"/>
      <c r="AO51" s="314"/>
      <c r="AP51" s="91">
        <v>367228400</v>
      </c>
      <c r="AQ51" s="91">
        <v>357305410</v>
      </c>
      <c r="AR51" s="91">
        <v>9922990</v>
      </c>
      <c r="AS51" s="137">
        <v>0</v>
      </c>
      <c r="AT51" s="138"/>
      <c r="AU51" s="137">
        <v>357305410</v>
      </c>
      <c r="AV51" s="138"/>
      <c r="AW51" s="91">
        <v>0</v>
      </c>
      <c r="AX51" s="91">
        <v>301541841.13</v>
      </c>
      <c r="AY51" s="70">
        <v>55763568.869999997</v>
      </c>
      <c r="AZ51" s="91">
        <v>301541841.13</v>
      </c>
      <c r="BA51" s="91">
        <v>0</v>
      </c>
      <c r="BB51" s="91">
        <v>301541841.13</v>
      </c>
      <c r="BC51" s="91">
        <v>0</v>
      </c>
      <c r="BD51" s="91">
        <v>185860</v>
      </c>
      <c r="BE51" s="92">
        <f t="shared" si="0"/>
        <v>0.97297869663675252</v>
      </c>
      <c r="BF51" s="92">
        <f t="shared" si="1"/>
        <v>0.97297869663675252</v>
      </c>
      <c r="BG51" s="92">
        <f t="shared" si="2"/>
        <v>0.82112887001658907</v>
      </c>
      <c r="BH51" s="92">
        <f t="shared" si="3"/>
        <v>0.82112887001658907</v>
      </c>
    </row>
    <row r="52" spans="1:60" ht="13.5">
      <c r="A52" s="145" t="s">
        <v>46</v>
      </c>
      <c r="B52" s="314"/>
      <c r="C52" s="145" t="s">
        <v>74</v>
      </c>
      <c r="D52" s="314"/>
      <c r="E52" s="145" t="s">
        <v>74</v>
      </c>
      <c r="F52" s="314"/>
      <c r="G52" s="145"/>
      <c r="H52" s="314"/>
      <c r="I52" s="145"/>
      <c r="J52" s="314"/>
      <c r="K52" s="314"/>
      <c r="L52" s="145"/>
      <c r="M52" s="314"/>
      <c r="N52" s="314"/>
      <c r="O52" s="145"/>
      <c r="P52" s="314"/>
      <c r="Q52" s="145"/>
      <c r="R52" s="314"/>
      <c r="S52" s="146" t="s">
        <v>102</v>
      </c>
      <c r="T52" s="314"/>
      <c r="U52" s="314"/>
      <c r="V52" s="314"/>
      <c r="W52" s="314"/>
      <c r="X52" s="314"/>
      <c r="Y52" s="314"/>
      <c r="Z52" s="314"/>
      <c r="AA52" s="147" t="s">
        <v>97</v>
      </c>
      <c r="AB52" s="314"/>
      <c r="AC52" s="314"/>
      <c r="AD52" s="314"/>
      <c r="AE52" s="314"/>
      <c r="AF52" s="147" t="s">
        <v>50</v>
      </c>
      <c r="AG52" s="314"/>
      <c r="AH52" s="314"/>
      <c r="AI52" s="90" t="s">
        <v>98</v>
      </c>
      <c r="AJ52" s="148" t="s">
        <v>99</v>
      </c>
      <c r="AK52" s="314"/>
      <c r="AL52" s="314"/>
      <c r="AM52" s="314"/>
      <c r="AN52" s="314"/>
      <c r="AO52" s="314"/>
      <c r="AP52" s="91">
        <v>222000000</v>
      </c>
      <c r="AQ52" s="91">
        <v>207637335</v>
      </c>
      <c r="AR52" s="91">
        <v>14362665</v>
      </c>
      <c r="AS52" s="137">
        <v>0</v>
      </c>
      <c r="AT52" s="138"/>
      <c r="AU52" s="137">
        <v>207637335</v>
      </c>
      <c r="AV52" s="138"/>
      <c r="AW52" s="91">
        <v>0</v>
      </c>
      <c r="AX52" s="91">
        <v>202837697.37</v>
      </c>
      <c r="AY52" s="70">
        <v>4799637.63</v>
      </c>
      <c r="AZ52" s="91">
        <v>202837697.37</v>
      </c>
      <c r="BA52" s="91">
        <v>0</v>
      </c>
      <c r="BB52" s="91">
        <v>202837697.37</v>
      </c>
      <c r="BC52" s="91">
        <v>0</v>
      </c>
      <c r="BD52" s="91">
        <v>0</v>
      </c>
      <c r="BE52" s="92">
        <f t="shared" si="0"/>
        <v>0.93530331081081086</v>
      </c>
      <c r="BF52" s="92">
        <f t="shared" si="1"/>
        <v>0.93530331081081086</v>
      </c>
      <c r="BG52" s="92">
        <f t="shared" si="2"/>
        <v>0.91368332148648645</v>
      </c>
      <c r="BH52" s="92">
        <f t="shared" si="3"/>
        <v>0.91368332148648645</v>
      </c>
    </row>
    <row r="53" spans="1:60" s="97" customFormat="1" ht="13.5">
      <c r="A53" s="151" t="s">
        <v>46</v>
      </c>
      <c r="B53" s="315"/>
      <c r="C53" s="151" t="s">
        <v>74</v>
      </c>
      <c r="D53" s="315"/>
      <c r="E53" s="151" t="s">
        <v>74</v>
      </c>
      <c r="F53" s="315"/>
      <c r="G53" s="151" t="s">
        <v>47</v>
      </c>
      <c r="H53" s="315"/>
      <c r="I53" s="151"/>
      <c r="J53" s="315"/>
      <c r="K53" s="315"/>
      <c r="L53" s="151"/>
      <c r="M53" s="315"/>
      <c r="N53" s="315"/>
      <c r="O53" s="151"/>
      <c r="P53" s="315"/>
      <c r="Q53" s="151"/>
      <c r="R53" s="315"/>
      <c r="S53" s="152" t="s">
        <v>103</v>
      </c>
      <c r="T53" s="315"/>
      <c r="U53" s="315"/>
      <c r="V53" s="315"/>
      <c r="W53" s="315"/>
      <c r="X53" s="315"/>
      <c r="Y53" s="315"/>
      <c r="Z53" s="315"/>
      <c r="AA53" s="153" t="s">
        <v>49</v>
      </c>
      <c r="AB53" s="315"/>
      <c r="AC53" s="315"/>
      <c r="AD53" s="315"/>
      <c r="AE53" s="315"/>
      <c r="AF53" s="153" t="s">
        <v>50</v>
      </c>
      <c r="AG53" s="315"/>
      <c r="AH53" s="315"/>
      <c r="AI53" s="93" t="s">
        <v>51</v>
      </c>
      <c r="AJ53" s="154" t="s">
        <v>52</v>
      </c>
      <c r="AK53" s="315"/>
      <c r="AL53" s="315"/>
      <c r="AM53" s="315"/>
      <c r="AN53" s="315"/>
      <c r="AO53" s="315"/>
      <c r="AP53" s="94">
        <v>69957200</v>
      </c>
      <c r="AQ53" s="94">
        <v>65462310</v>
      </c>
      <c r="AR53" s="94">
        <v>4494890</v>
      </c>
      <c r="AS53" s="149">
        <v>0</v>
      </c>
      <c r="AT53" s="150"/>
      <c r="AU53" s="149">
        <v>65462310</v>
      </c>
      <c r="AV53" s="150"/>
      <c r="AW53" s="94">
        <v>0</v>
      </c>
      <c r="AX53" s="94">
        <v>24653916</v>
      </c>
      <c r="AY53" s="95">
        <v>40808394</v>
      </c>
      <c r="AZ53" s="94">
        <v>24653916</v>
      </c>
      <c r="BA53" s="94">
        <v>0</v>
      </c>
      <c r="BB53" s="94">
        <v>24653916</v>
      </c>
      <c r="BC53" s="94">
        <v>0</v>
      </c>
      <c r="BD53" s="94">
        <v>64820</v>
      </c>
      <c r="BE53" s="96">
        <f t="shared" si="0"/>
        <v>0.93574800020584015</v>
      </c>
      <c r="BF53" s="96">
        <f t="shared" si="1"/>
        <v>0.93574800020584015</v>
      </c>
      <c r="BG53" s="96">
        <f t="shared" si="2"/>
        <v>0.35241427615742199</v>
      </c>
      <c r="BH53" s="96">
        <f t="shared" si="3"/>
        <v>0.35241427615742199</v>
      </c>
    </row>
    <row r="54" spans="1:60" s="97" customFormat="1" ht="13.5">
      <c r="A54" s="151" t="s">
        <v>46</v>
      </c>
      <c r="B54" s="315"/>
      <c r="C54" s="151" t="s">
        <v>74</v>
      </c>
      <c r="D54" s="315"/>
      <c r="E54" s="151" t="s">
        <v>74</v>
      </c>
      <c r="F54" s="315"/>
      <c r="G54" s="151" t="s">
        <v>47</v>
      </c>
      <c r="H54" s="315"/>
      <c r="I54" s="151"/>
      <c r="J54" s="315"/>
      <c r="K54" s="315"/>
      <c r="L54" s="151"/>
      <c r="M54" s="315"/>
      <c r="N54" s="315"/>
      <c r="O54" s="151"/>
      <c r="P54" s="315"/>
      <c r="Q54" s="151"/>
      <c r="R54" s="315"/>
      <c r="S54" s="152" t="s">
        <v>103</v>
      </c>
      <c r="T54" s="315"/>
      <c r="U54" s="315"/>
      <c r="V54" s="315"/>
      <c r="W54" s="315"/>
      <c r="X54" s="315"/>
      <c r="Y54" s="315"/>
      <c r="Z54" s="315"/>
      <c r="AA54" s="153" t="s">
        <v>97</v>
      </c>
      <c r="AB54" s="315"/>
      <c r="AC54" s="315"/>
      <c r="AD54" s="315"/>
      <c r="AE54" s="315"/>
      <c r="AF54" s="153" t="s">
        <v>50</v>
      </c>
      <c r="AG54" s="315"/>
      <c r="AH54" s="315"/>
      <c r="AI54" s="93" t="s">
        <v>98</v>
      </c>
      <c r="AJ54" s="154" t="s">
        <v>99</v>
      </c>
      <c r="AK54" s="315"/>
      <c r="AL54" s="315"/>
      <c r="AM54" s="315"/>
      <c r="AN54" s="315"/>
      <c r="AO54" s="315"/>
      <c r="AP54" s="94">
        <v>16850194</v>
      </c>
      <c r="AQ54" s="94">
        <v>14959872</v>
      </c>
      <c r="AR54" s="94">
        <v>1890322</v>
      </c>
      <c r="AS54" s="149">
        <v>0</v>
      </c>
      <c r="AT54" s="150"/>
      <c r="AU54" s="149">
        <v>14959872</v>
      </c>
      <c r="AV54" s="150"/>
      <c r="AW54" s="94">
        <v>0</v>
      </c>
      <c r="AX54" s="94">
        <v>11220448</v>
      </c>
      <c r="AY54" s="95">
        <v>3739424</v>
      </c>
      <c r="AZ54" s="94">
        <v>11220448</v>
      </c>
      <c r="BA54" s="94">
        <v>0</v>
      </c>
      <c r="BB54" s="94">
        <v>11220448</v>
      </c>
      <c r="BC54" s="94">
        <v>0</v>
      </c>
      <c r="BD54" s="94">
        <v>0</v>
      </c>
      <c r="BE54" s="96">
        <f t="shared" si="0"/>
        <v>0.88781600971478425</v>
      </c>
      <c r="BF54" s="96">
        <f t="shared" si="1"/>
        <v>0.88781600971478425</v>
      </c>
      <c r="BG54" s="96">
        <f t="shared" si="2"/>
        <v>0.66589429178085424</v>
      </c>
      <c r="BH54" s="96">
        <f t="shared" si="3"/>
        <v>0.66589429178085424</v>
      </c>
    </row>
    <row r="55" spans="1:60" ht="13.5">
      <c r="A55" s="145" t="s">
        <v>46</v>
      </c>
      <c r="B55" s="314"/>
      <c r="C55" s="145" t="s">
        <v>74</v>
      </c>
      <c r="D55" s="314"/>
      <c r="E55" s="145" t="s">
        <v>74</v>
      </c>
      <c r="F55" s="314"/>
      <c r="G55" s="145" t="s">
        <v>47</v>
      </c>
      <c r="H55" s="314"/>
      <c r="I55" s="145" t="s">
        <v>104</v>
      </c>
      <c r="J55" s="314"/>
      <c r="K55" s="314"/>
      <c r="L55" s="145"/>
      <c r="M55" s="314"/>
      <c r="N55" s="314"/>
      <c r="O55" s="145"/>
      <c r="P55" s="314"/>
      <c r="Q55" s="145"/>
      <c r="R55" s="314"/>
      <c r="S55" s="146" t="s">
        <v>105</v>
      </c>
      <c r="T55" s="314"/>
      <c r="U55" s="314"/>
      <c r="V55" s="314"/>
      <c r="W55" s="314"/>
      <c r="X55" s="314"/>
      <c r="Y55" s="314"/>
      <c r="Z55" s="314"/>
      <c r="AA55" s="147" t="s">
        <v>97</v>
      </c>
      <c r="AB55" s="314"/>
      <c r="AC55" s="314"/>
      <c r="AD55" s="314"/>
      <c r="AE55" s="314"/>
      <c r="AF55" s="147" t="s">
        <v>50</v>
      </c>
      <c r="AG55" s="314"/>
      <c r="AH55" s="314"/>
      <c r="AI55" s="90" t="s">
        <v>98</v>
      </c>
      <c r="AJ55" s="148" t="s">
        <v>99</v>
      </c>
      <c r="AK55" s="314"/>
      <c r="AL55" s="314"/>
      <c r="AM55" s="314"/>
      <c r="AN55" s="314"/>
      <c r="AO55" s="314"/>
      <c r="AP55" s="91">
        <v>139186</v>
      </c>
      <c r="AQ55" s="91">
        <v>139186</v>
      </c>
      <c r="AR55" s="91">
        <v>0</v>
      </c>
      <c r="AS55" s="137">
        <v>0</v>
      </c>
      <c r="AT55" s="138"/>
      <c r="AU55" s="137">
        <v>139186</v>
      </c>
      <c r="AV55" s="138"/>
      <c r="AW55" s="91">
        <v>0</v>
      </c>
      <c r="AX55" s="91">
        <v>0</v>
      </c>
      <c r="AY55" s="70">
        <v>139186</v>
      </c>
      <c r="AZ55" s="91">
        <v>0</v>
      </c>
      <c r="BA55" s="91">
        <v>0</v>
      </c>
      <c r="BB55" s="91">
        <v>0</v>
      </c>
      <c r="BC55" s="91">
        <v>0</v>
      </c>
      <c r="BD55" s="91">
        <v>0</v>
      </c>
      <c r="BE55" s="92">
        <f t="shared" si="0"/>
        <v>1</v>
      </c>
      <c r="BF55" s="92">
        <f t="shared" si="1"/>
        <v>1</v>
      </c>
      <c r="BG55" s="92">
        <f t="shared" si="2"/>
        <v>0</v>
      </c>
      <c r="BH55" s="92">
        <f t="shared" si="3"/>
        <v>0</v>
      </c>
    </row>
    <row r="56" spans="1:60" ht="13.5">
      <c r="A56" s="145" t="s">
        <v>46</v>
      </c>
      <c r="B56" s="314"/>
      <c r="C56" s="145" t="s">
        <v>74</v>
      </c>
      <c r="D56" s="314"/>
      <c r="E56" s="145" t="s">
        <v>74</v>
      </c>
      <c r="F56" s="314"/>
      <c r="G56" s="145" t="s">
        <v>47</v>
      </c>
      <c r="H56" s="314"/>
      <c r="I56" s="145" t="s">
        <v>77</v>
      </c>
      <c r="J56" s="314"/>
      <c r="K56" s="314"/>
      <c r="L56" s="145"/>
      <c r="M56" s="314"/>
      <c r="N56" s="314"/>
      <c r="O56" s="145"/>
      <c r="P56" s="314"/>
      <c r="Q56" s="145"/>
      <c r="R56" s="314"/>
      <c r="S56" s="146" t="s">
        <v>106</v>
      </c>
      <c r="T56" s="314"/>
      <c r="U56" s="314"/>
      <c r="V56" s="314"/>
      <c r="W56" s="314"/>
      <c r="X56" s="314"/>
      <c r="Y56" s="314"/>
      <c r="Z56" s="314"/>
      <c r="AA56" s="147" t="s">
        <v>49</v>
      </c>
      <c r="AB56" s="314"/>
      <c r="AC56" s="314"/>
      <c r="AD56" s="314"/>
      <c r="AE56" s="314"/>
      <c r="AF56" s="147" t="s">
        <v>50</v>
      </c>
      <c r="AG56" s="314"/>
      <c r="AH56" s="314"/>
      <c r="AI56" s="90" t="s">
        <v>51</v>
      </c>
      <c r="AJ56" s="148" t="s">
        <v>52</v>
      </c>
      <c r="AK56" s="314"/>
      <c r="AL56" s="314"/>
      <c r="AM56" s="314"/>
      <c r="AN56" s="314"/>
      <c r="AO56" s="314"/>
      <c r="AP56" s="91">
        <v>24382842</v>
      </c>
      <c r="AQ56" s="91">
        <v>21829483</v>
      </c>
      <c r="AR56" s="91">
        <v>2553359</v>
      </c>
      <c r="AS56" s="137">
        <v>0</v>
      </c>
      <c r="AT56" s="138"/>
      <c r="AU56" s="137">
        <v>21829483</v>
      </c>
      <c r="AV56" s="138"/>
      <c r="AW56" s="91">
        <v>0</v>
      </c>
      <c r="AX56" s="91">
        <v>20442175</v>
      </c>
      <c r="AY56" s="70">
        <v>1387308</v>
      </c>
      <c r="AZ56" s="91">
        <v>20442175</v>
      </c>
      <c r="BA56" s="91">
        <v>0</v>
      </c>
      <c r="BB56" s="91">
        <v>20442175</v>
      </c>
      <c r="BC56" s="91">
        <v>0</v>
      </c>
      <c r="BD56" s="91">
        <v>60000</v>
      </c>
      <c r="BE56" s="92">
        <f t="shared" si="0"/>
        <v>0.89528050093586298</v>
      </c>
      <c r="BF56" s="92">
        <f t="shared" si="1"/>
        <v>0.89528050093586298</v>
      </c>
      <c r="BG56" s="92">
        <f t="shared" si="2"/>
        <v>0.83838360597997563</v>
      </c>
      <c r="BH56" s="92">
        <f t="shared" si="3"/>
        <v>0.83838360597997563</v>
      </c>
    </row>
    <row r="57" spans="1:60" ht="13.5">
      <c r="A57" s="145" t="s">
        <v>46</v>
      </c>
      <c r="B57" s="314"/>
      <c r="C57" s="145" t="s">
        <v>74</v>
      </c>
      <c r="D57" s="314"/>
      <c r="E57" s="145" t="s">
        <v>74</v>
      </c>
      <c r="F57" s="314"/>
      <c r="G57" s="145" t="s">
        <v>47</v>
      </c>
      <c r="H57" s="314"/>
      <c r="I57" s="145" t="s">
        <v>77</v>
      </c>
      <c r="J57" s="314"/>
      <c r="K57" s="314"/>
      <c r="L57" s="145"/>
      <c r="M57" s="314"/>
      <c r="N57" s="314"/>
      <c r="O57" s="145"/>
      <c r="P57" s="314"/>
      <c r="Q57" s="145"/>
      <c r="R57" s="314"/>
      <c r="S57" s="146" t="s">
        <v>106</v>
      </c>
      <c r="T57" s="314"/>
      <c r="U57" s="314"/>
      <c r="V57" s="314"/>
      <c r="W57" s="314"/>
      <c r="X57" s="314"/>
      <c r="Y57" s="314"/>
      <c r="Z57" s="314"/>
      <c r="AA57" s="147" t="s">
        <v>97</v>
      </c>
      <c r="AB57" s="314"/>
      <c r="AC57" s="314"/>
      <c r="AD57" s="314"/>
      <c r="AE57" s="314"/>
      <c r="AF57" s="147" t="s">
        <v>50</v>
      </c>
      <c r="AG57" s="314"/>
      <c r="AH57" s="314"/>
      <c r="AI57" s="90" t="s">
        <v>98</v>
      </c>
      <c r="AJ57" s="148" t="s">
        <v>99</v>
      </c>
      <c r="AK57" s="314"/>
      <c r="AL57" s="314"/>
      <c r="AM57" s="314"/>
      <c r="AN57" s="314"/>
      <c r="AO57" s="314"/>
      <c r="AP57" s="91">
        <v>0</v>
      </c>
      <c r="AQ57" s="91">
        <v>0</v>
      </c>
      <c r="AR57" s="91">
        <v>0</v>
      </c>
      <c r="AS57" s="137">
        <v>0</v>
      </c>
      <c r="AT57" s="138"/>
      <c r="AU57" s="137">
        <v>0</v>
      </c>
      <c r="AV57" s="138"/>
      <c r="AW57" s="91">
        <v>0</v>
      </c>
      <c r="AX57" s="91">
        <v>0</v>
      </c>
      <c r="AY57" s="70">
        <v>0</v>
      </c>
      <c r="AZ57" s="91">
        <v>0</v>
      </c>
      <c r="BA57" s="91">
        <v>0</v>
      </c>
      <c r="BB57" s="91">
        <v>0</v>
      </c>
      <c r="BC57" s="91">
        <v>0</v>
      </c>
      <c r="BD57" s="91">
        <v>0</v>
      </c>
      <c r="BE57" s="92">
        <v>0</v>
      </c>
      <c r="BF57" s="92">
        <v>0</v>
      </c>
      <c r="BG57" s="92">
        <v>0</v>
      </c>
      <c r="BH57" s="92">
        <v>0</v>
      </c>
    </row>
    <row r="58" spans="1:60" ht="13.5">
      <c r="A58" s="145" t="s">
        <v>46</v>
      </c>
      <c r="B58" s="314"/>
      <c r="C58" s="145" t="s">
        <v>74</v>
      </c>
      <c r="D58" s="314"/>
      <c r="E58" s="145" t="s">
        <v>74</v>
      </c>
      <c r="F58" s="314"/>
      <c r="G58" s="145" t="s">
        <v>47</v>
      </c>
      <c r="H58" s="314"/>
      <c r="I58" s="145" t="s">
        <v>58</v>
      </c>
      <c r="J58" s="314"/>
      <c r="K58" s="314"/>
      <c r="L58" s="145"/>
      <c r="M58" s="314"/>
      <c r="N58" s="314"/>
      <c r="O58" s="145"/>
      <c r="P58" s="314"/>
      <c r="Q58" s="145"/>
      <c r="R58" s="314"/>
      <c r="S58" s="146" t="s">
        <v>107</v>
      </c>
      <c r="T58" s="314"/>
      <c r="U58" s="314"/>
      <c r="V58" s="314"/>
      <c r="W58" s="314"/>
      <c r="X58" s="314"/>
      <c r="Y58" s="314"/>
      <c r="Z58" s="314"/>
      <c r="AA58" s="147" t="s">
        <v>49</v>
      </c>
      <c r="AB58" s="314"/>
      <c r="AC58" s="314"/>
      <c r="AD58" s="314"/>
      <c r="AE58" s="314"/>
      <c r="AF58" s="147" t="s">
        <v>50</v>
      </c>
      <c r="AG58" s="314"/>
      <c r="AH58" s="314"/>
      <c r="AI58" s="90" t="s">
        <v>51</v>
      </c>
      <c r="AJ58" s="148" t="s">
        <v>52</v>
      </c>
      <c r="AK58" s="314"/>
      <c r="AL58" s="314"/>
      <c r="AM58" s="314"/>
      <c r="AN58" s="314"/>
      <c r="AO58" s="314"/>
      <c r="AP58" s="91">
        <v>5574358</v>
      </c>
      <c r="AQ58" s="91">
        <v>5246538</v>
      </c>
      <c r="AR58" s="91">
        <v>327820</v>
      </c>
      <c r="AS58" s="137">
        <v>0</v>
      </c>
      <c r="AT58" s="138"/>
      <c r="AU58" s="137">
        <v>5246538</v>
      </c>
      <c r="AV58" s="138"/>
      <c r="AW58" s="91">
        <v>0</v>
      </c>
      <c r="AX58" s="91">
        <v>4211741</v>
      </c>
      <c r="AY58" s="70">
        <v>1034797</v>
      </c>
      <c r="AZ58" s="91">
        <v>4211741</v>
      </c>
      <c r="BA58" s="91">
        <v>0</v>
      </c>
      <c r="BB58" s="91">
        <v>4211741</v>
      </c>
      <c r="BC58" s="91">
        <v>0</v>
      </c>
      <c r="BD58" s="91">
        <v>4820</v>
      </c>
      <c r="BE58" s="92">
        <f t="shared" si="0"/>
        <v>0.94119143406290018</v>
      </c>
      <c r="BF58" s="92">
        <f t="shared" si="1"/>
        <v>0.94119143406290018</v>
      </c>
      <c r="BG58" s="92">
        <f t="shared" si="2"/>
        <v>0.75555624522142284</v>
      </c>
      <c r="BH58" s="92">
        <f t="shared" si="3"/>
        <v>0.75555624522142284</v>
      </c>
    </row>
    <row r="59" spans="1:60" ht="13.5">
      <c r="A59" s="145" t="s">
        <v>46</v>
      </c>
      <c r="B59" s="314"/>
      <c r="C59" s="145" t="s">
        <v>74</v>
      </c>
      <c r="D59" s="314"/>
      <c r="E59" s="145" t="s">
        <v>74</v>
      </c>
      <c r="F59" s="314"/>
      <c r="G59" s="145" t="s">
        <v>47</v>
      </c>
      <c r="H59" s="314"/>
      <c r="I59" s="145" t="s">
        <v>58</v>
      </c>
      <c r="J59" s="314"/>
      <c r="K59" s="314"/>
      <c r="L59" s="145"/>
      <c r="M59" s="314"/>
      <c r="N59" s="314"/>
      <c r="O59" s="145"/>
      <c r="P59" s="314"/>
      <c r="Q59" s="145"/>
      <c r="R59" s="314"/>
      <c r="S59" s="146" t="s">
        <v>107</v>
      </c>
      <c r="T59" s="314"/>
      <c r="U59" s="314"/>
      <c r="V59" s="314"/>
      <c r="W59" s="314"/>
      <c r="X59" s="314"/>
      <c r="Y59" s="314"/>
      <c r="Z59" s="314"/>
      <c r="AA59" s="147" t="s">
        <v>97</v>
      </c>
      <c r="AB59" s="314"/>
      <c r="AC59" s="314"/>
      <c r="AD59" s="314"/>
      <c r="AE59" s="314"/>
      <c r="AF59" s="147" t="s">
        <v>50</v>
      </c>
      <c r="AG59" s="314"/>
      <c r="AH59" s="314"/>
      <c r="AI59" s="90" t="s">
        <v>98</v>
      </c>
      <c r="AJ59" s="148" t="s">
        <v>99</v>
      </c>
      <c r="AK59" s="314"/>
      <c r="AL59" s="314"/>
      <c r="AM59" s="314"/>
      <c r="AN59" s="314"/>
      <c r="AO59" s="314"/>
      <c r="AP59" s="91">
        <v>14024964</v>
      </c>
      <c r="AQ59" s="91">
        <v>13428386</v>
      </c>
      <c r="AR59" s="91">
        <v>596578</v>
      </c>
      <c r="AS59" s="137">
        <v>0</v>
      </c>
      <c r="AT59" s="138"/>
      <c r="AU59" s="137">
        <v>13428386</v>
      </c>
      <c r="AV59" s="138"/>
      <c r="AW59" s="91">
        <v>0</v>
      </c>
      <c r="AX59" s="91">
        <v>9828148</v>
      </c>
      <c r="AY59" s="70">
        <v>3600238</v>
      </c>
      <c r="AZ59" s="91">
        <v>9828148</v>
      </c>
      <c r="BA59" s="91">
        <v>0</v>
      </c>
      <c r="BB59" s="91">
        <v>9828148</v>
      </c>
      <c r="BC59" s="91">
        <v>0</v>
      </c>
      <c r="BD59" s="91">
        <v>0</v>
      </c>
      <c r="BE59" s="92">
        <f t="shared" si="0"/>
        <v>0.95746313502123781</v>
      </c>
      <c r="BF59" s="92">
        <f t="shared" si="1"/>
        <v>0.95746313502123781</v>
      </c>
      <c r="BG59" s="92">
        <f t="shared" si="2"/>
        <v>0.70076101443112437</v>
      </c>
      <c r="BH59" s="92">
        <f t="shared" si="3"/>
        <v>0.70076101443112437</v>
      </c>
    </row>
    <row r="60" spans="1:60" ht="13.5">
      <c r="A60" s="145" t="s">
        <v>46</v>
      </c>
      <c r="B60" s="314"/>
      <c r="C60" s="145" t="s">
        <v>74</v>
      </c>
      <c r="D60" s="314"/>
      <c r="E60" s="145" t="s">
        <v>74</v>
      </c>
      <c r="F60" s="314"/>
      <c r="G60" s="145" t="s">
        <v>47</v>
      </c>
      <c r="H60" s="314"/>
      <c r="I60" s="145" t="s">
        <v>60</v>
      </c>
      <c r="J60" s="314"/>
      <c r="K60" s="314"/>
      <c r="L60" s="145"/>
      <c r="M60" s="314"/>
      <c r="N60" s="314"/>
      <c r="O60" s="145"/>
      <c r="P60" s="314"/>
      <c r="Q60" s="145"/>
      <c r="R60" s="314"/>
      <c r="S60" s="146" t="s">
        <v>108</v>
      </c>
      <c r="T60" s="314"/>
      <c r="U60" s="314"/>
      <c r="V60" s="314"/>
      <c r="W60" s="314"/>
      <c r="X60" s="314"/>
      <c r="Y60" s="314"/>
      <c r="Z60" s="314"/>
      <c r="AA60" s="147" t="s">
        <v>49</v>
      </c>
      <c r="AB60" s="314"/>
      <c r="AC60" s="314"/>
      <c r="AD60" s="314"/>
      <c r="AE60" s="314"/>
      <c r="AF60" s="147" t="s">
        <v>50</v>
      </c>
      <c r="AG60" s="314"/>
      <c r="AH60" s="314"/>
      <c r="AI60" s="90" t="s">
        <v>51</v>
      </c>
      <c r="AJ60" s="148" t="s">
        <v>52</v>
      </c>
      <c r="AK60" s="314"/>
      <c r="AL60" s="314"/>
      <c r="AM60" s="314"/>
      <c r="AN60" s="314"/>
      <c r="AO60" s="314"/>
      <c r="AP60" s="91">
        <v>40000000</v>
      </c>
      <c r="AQ60" s="91">
        <v>38386289</v>
      </c>
      <c r="AR60" s="91">
        <v>1613711</v>
      </c>
      <c r="AS60" s="137">
        <v>0</v>
      </c>
      <c r="AT60" s="138"/>
      <c r="AU60" s="137">
        <v>38386289</v>
      </c>
      <c r="AV60" s="138"/>
      <c r="AW60" s="91">
        <v>0</v>
      </c>
      <c r="AX60" s="91">
        <v>0</v>
      </c>
      <c r="AY60" s="70">
        <v>38386289</v>
      </c>
      <c r="AZ60" s="91">
        <v>0</v>
      </c>
      <c r="BA60" s="91">
        <v>0</v>
      </c>
      <c r="BB60" s="91">
        <v>0</v>
      </c>
      <c r="BC60" s="91">
        <v>0</v>
      </c>
      <c r="BD60" s="91">
        <v>0</v>
      </c>
      <c r="BE60" s="92">
        <f t="shared" si="0"/>
        <v>0.95965722499999995</v>
      </c>
      <c r="BF60" s="92">
        <f t="shared" si="1"/>
        <v>0.95965722499999995</v>
      </c>
      <c r="BG60" s="92">
        <f t="shared" si="2"/>
        <v>0</v>
      </c>
      <c r="BH60" s="92">
        <f t="shared" si="3"/>
        <v>0</v>
      </c>
    </row>
    <row r="61" spans="1:60" ht="13.5">
      <c r="A61" s="145" t="s">
        <v>46</v>
      </c>
      <c r="B61" s="314"/>
      <c r="C61" s="145" t="s">
        <v>74</v>
      </c>
      <c r="D61" s="314"/>
      <c r="E61" s="145" t="s">
        <v>74</v>
      </c>
      <c r="F61" s="314"/>
      <c r="G61" s="145" t="s">
        <v>47</v>
      </c>
      <c r="H61" s="314"/>
      <c r="I61" s="145" t="s">
        <v>60</v>
      </c>
      <c r="J61" s="314"/>
      <c r="K61" s="314"/>
      <c r="L61" s="145"/>
      <c r="M61" s="314"/>
      <c r="N61" s="314"/>
      <c r="O61" s="145"/>
      <c r="P61" s="314"/>
      <c r="Q61" s="145"/>
      <c r="R61" s="314"/>
      <c r="S61" s="146" t="s">
        <v>108</v>
      </c>
      <c r="T61" s="314"/>
      <c r="U61" s="314"/>
      <c r="V61" s="314"/>
      <c r="W61" s="314"/>
      <c r="X61" s="314"/>
      <c r="Y61" s="314"/>
      <c r="Z61" s="314"/>
      <c r="AA61" s="147" t="s">
        <v>97</v>
      </c>
      <c r="AB61" s="314"/>
      <c r="AC61" s="314"/>
      <c r="AD61" s="314"/>
      <c r="AE61" s="314"/>
      <c r="AF61" s="147" t="s">
        <v>50</v>
      </c>
      <c r="AG61" s="314"/>
      <c r="AH61" s="314"/>
      <c r="AI61" s="90" t="s">
        <v>98</v>
      </c>
      <c r="AJ61" s="148" t="s">
        <v>99</v>
      </c>
      <c r="AK61" s="314"/>
      <c r="AL61" s="314"/>
      <c r="AM61" s="314"/>
      <c r="AN61" s="314"/>
      <c r="AO61" s="314"/>
      <c r="AP61" s="91">
        <v>2686044</v>
      </c>
      <c r="AQ61" s="91">
        <v>1392300</v>
      </c>
      <c r="AR61" s="91">
        <v>1293744</v>
      </c>
      <c r="AS61" s="137">
        <v>0</v>
      </c>
      <c r="AT61" s="138"/>
      <c r="AU61" s="137">
        <v>1392300</v>
      </c>
      <c r="AV61" s="138"/>
      <c r="AW61" s="91">
        <v>0</v>
      </c>
      <c r="AX61" s="91">
        <v>1392300</v>
      </c>
      <c r="AY61" s="70">
        <v>0</v>
      </c>
      <c r="AZ61" s="91">
        <v>1392300</v>
      </c>
      <c r="BA61" s="91">
        <v>0</v>
      </c>
      <c r="BB61" s="91">
        <v>1392300</v>
      </c>
      <c r="BC61" s="91">
        <v>0</v>
      </c>
      <c r="BD61" s="91">
        <v>0</v>
      </c>
      <c r="BE61" s="92">
        <f t="shared" si="0"/>
        <v>0.51834593923256655</v>
      </c>
      <c r="BF61" s="92">
        <f t="shared" si="1"/>
        <v>0.51834593923256655</v>
      </c>
      <c r="BG61" s="92">
        <f t="shared" si="2"/>
        <v>0.51834593923256655</v>
      </c>
      <c r="BH61" s="92">
        <f t="shared" si="3"/>
        <v>0.51834593923256655</v>
      </c>
    </row>
    <row r="62" spans="1:60" s="97" customFormat="1" ht="13.5">
      <c r="A62" s="151" t="s">
        <v>46</v>
      </c>
      <c r="B62" s="315"/>
      <c r="C62" s="151" t="s">
        <v>74</v>
      </c>
      <c r="D62" s="315"/>
      <c r="E62" s="151" t="s">
        <v>74</v>
      </c>
      <c r="F62" s="315"/>
      <c r="G62" s="151" t="s">
        <v>74</v>
      </c>
      <c r="H62" s="315"/>
      <c r="I62" s="151"/>
      <c r="J62" s="315"/>
      <c r="K62" s="315"/>
      <c r="L62" s="151"/>
      <c r="M62" s="315"/>
      <c r="N62" s="315"/>
      <c r="O62" s="151"/>
      <c r="P62" s="315"/>
      <c r="Q62" s="151"/>
      <c r="R62" s="315"/>
      <c r="S62" s="152" t="s">
        <v>109</v>
      </c>
      <c r="T62" s="315"/>
      <c r="U62" s="315"/>
      <c r="V62" s="315"/>
      <c r="W62" s="315"/>
      <c r="X62" s="315"/>
      <c r="Y62" s="315"/>
      <c r="Z62" s="315"/>
      <c r="AA62" s="153" t="s">
        <v>49</v>
      </c>
      <c r="AB62" s="315"/>
      <c r="AC62" s="315"/>
      <c r="AD62" s="315"/>
      <c r="AE62" s="315"/>
      <c r="AF62" s="153" t="s">
        <v>50</v>
      </c>
      <c r="AG62" s="315"/>
      <c r="AH62" s="315"/>
      <c r="AI62" s="93" t="s">
        <v>51</v>
      </c>
      <c r="AJ62" s="154" t="s">
        <v>52</v>
      </c>
      <c r="AK62" s="315"/>
      <c r="AL62" s="315"/>
      <c r="AM62" s="315"/>
      <c r="AN62" s="315"/>
      <c r="AO62" s="315"/>
      <c r="AP62" s="94">
        <v>297271200</v>
      </c>
      <c r="AQ62" s="94">
        <v>291843100</v>
      </c>
      <c r="AR62" s="94">
        <v>5428100</v>
      </c>
      <c r="AS62" s="149">
        <v>0</v>
      </c>
      <c r="AT62" s="150"/>
      <c r="AU62" s="149">
        <v>291843100</v>
      </c>
      <c r="AV62" s="150"/>
      <c r="AW62" s="94">
        <v>0</v>
      </c>
      <c r="AX62" s="94">
        <v>276887925.13</v>
      </c>
      <c r="AY62" s="95">
        <v>14955174.869999999</v>
      </c>
      <c r="AZ62" s="94">
        <v>276887925.13</v>
      </c>
      <c r="BA62" s="94">
        <v>0</v>
      </c>
      <c r="BB62" s="94">
        <v>276887925.13</v>
      </c>
      <c r="BC62" s="94">
        <v>0</v>
      </c>
      <c r="BD62" s="94">
        <v>121040</v>
      </c>
      <c r="BE62" s="96">
        <f t="shared" si="0"/>
        <v>0.98174024257983961</v>
      </c>
      <c r="BF62" s="96">
        <f t="shared" si="1"/>
        <v>0.98174024257983961</v>
      </c>
      <c r="BG62" s="96">
        <f t="shared" si="2"/>
        <v>0.93143205641851612</v>
      </c>
      <c r="BH62" s="96">
        <f t="shared" si="3"/>
        <v>0.93143205641851612</v>
      </c>
    </row>
    <row r="63" spans="1:60" s="97" customFormat="1" ht="13.5">
      <c r="A63" s="151" t="s">
        <v>46</v>
      </c>
      <c r="B63" s="315"/>
      <c r="C63" s="151" t="s">
        <v>74</v>
      </c>
      <c r="D63" s="315"/>
      <c r="E63" s="151" t="s">
        <v>74</v>
      </c>
      <c r="F63" s="315"/>
      <c r="G63" s="151" t="s">
        <v>74</v>
      </c>
      <c r="H63" s="315"/>
      <c r="I63" s="151"/>
      <c r="J63" s="315"/>
      <c r="K63" s="315"/>
      <c r="L63" s="151"/>
      <c r="M63" s="315"/>
      <c r="N63" s="315"/>
      <c r="O63" s="151"/>
      <c r="P63" s="315"/>
      <c r="Q63" s="151"/>
      <c r="R63" s="315"/>
      <c r="S63" s="152" t="s">
        <v>109</v>
      </c>
      <c r="T63" s="315"/>
      <c r="U63" s="315"/>
      <c r="V63" s="315"/>
      <c r="W63" s="315"/>
      <c r="X63" s="315"/>
      <c r="Y63" s="315"/>
      <c r="Z63" s="315"/>
      <c r="AA63" s="153" t="s">
        <v>97</v>
      </c>
      <c r="AB63" s="315"/>
      <c r="AC63" s="315"/>
      <c r="AD63" s="315"/>
      <c r="AE63" s="315"/>
      <c r="AF63" s="153" t="s">
        <v>50</v>
      </c>
      <c r="AG63" s="315"/>
      <c r="AH63" s="315"/>
      <c r="AI63" s="93" t="s">
        <v>98</v>
      </c>
      <c r="AJ63" s="154" t="s">
        <v>99</v>
      </c>
      <c r="AK63" s="315"/>
      <c r="AL63" s="315"/>
      <c r="AM63" s="315"/>
      <c r="AN63" s="315"/>
      <c r="AO63" s="315"/>
      <c r="AP63" s="94">
        <v>205149806</v>
      </c>
      <c r="AQ63" s="94">
        <v>192677463</v>
      </c>
      <c r="AR63" s="94">
        <v>12472343</v>
      </c>
      <c r="AS63" s="149">
        <v>0</v>
      </c>
      <c r="AT63" s="150"/>
      <c r="AU63" s="149">
        <v>192677463</v>
      </c>
      <c r="AV63" s="150"/>
      <c r="AW63" s="94">
        <v>0</v>
      </c>
      <c r="AX63" s="94">
        <v>191617249.37</v>
      </c>
      <c r="AY63" s="95">
        <v>1060213.6299999999</v>
      </c>
      <c r="AZ63" s="94">
        <v>191617249.37</v>
      </c>
      <c r="BA63" s="94">
        <v>0</v>
      </c>
      <c r="BB63" s="94">
        <v>191617249.37</v>
      </c>
      <c r="BC63" s="94">
        <v>0</v>
      </c>
      <c r="BD63" s="94">
        <v>0</v>
      </c>
      <c r="BE63" s="96">
        <f t="shared" si="0"/>
        <v>0.93920372998061719</v>
      </c>
      <c r="BF63" s="96">
        <f t="shared" si="1"/>
        <v>0.93920372998061719</v>
      </c>
      <c r="BG63" s="96">
        <f t="shared" si="2"/>
        <v>0.93403573274643992</v>
      </c>
      <c r="BH63" s="96">
        <f t="shared" si="3"/>
        <v>0.93403573274643992</v>
      </c>
    </row>
    <row r="64" spans="1:60" ht="13.5">
      <c r="A64" s="145" t="s">
        <v>46</v>
      </c>
      <c r="B64" s="314"/>
      <c r="C64" s="145" t="s">
        <v>74</v>
      </c>
      <c r="D64" s="314"/>
      <c r="E64" s="145" t="s">
        <v>74</v>
      </c>
      <c r="F64" s="314"/>
      <c r="G64" s="145" t="s">
        <v>74</v>
      </c>
      <c r="H64" s="314"/>
      <c r="I64" s="145" t="s">
        <v>62</v>
      </c>
      <c r="J64" s="314"/>
      <c r="K64" s="314"/>
      <c r="L64" s="145"/>
      <c r="M64" s="314"/>
      <c r="N64" s="314"/>
      <c r="O64" s="145"/>
      <c r="P64" s="314"/>
      <c r="Q64" s="145"/>
      <c r="R64" s="314"/>
      <c r="S64" s="146" t="s">
        <v>110</v>
      </c>
      <c r="T64" s="314"/>
      <c r="U64" s="314"/>
      <c r="V64" s="314"/>
      <c r="W64" s="314"/>
      <c r="X64" s="314"/>
      <c r="Y64" s="314"/>
      <c r="Z64" s="314"/>
      <c r="AA64" s="147" t="s">
        <v>49</v>
      </c>
      <c r="AB64" s="314"/>
      <c r="AC64" s="314"/>
      <c r="AD64" s="314"/>
      <c r="AE64" s="314"/>
      <c r="AF64" s="147" t="s">
        <v>50</v>
      </c>
      <c r="AG64" s="314"/>
      <c r="AH64" s="314"/>
      <c r="AI64" s="90" t="s">
        <v>51</v>
      </c>
      <c r="AJ64" s="148" t="s">
        <v>52</v>
      </c>
      <c r="AK64" s="314"/>
      <c r="AL64" s="314"/>
      <c r="AM64" s="314"/>
      <c r="AN64" s="314"/>
      <c r="AO64" s="314"/>
      <c r="AP64" s="91">
        <v>8836261</v>
      </c>
      <c r="AQ64" s="91">
        <v>8836261</v>
      </c>
      <c r="AR64" s="91">
        <v>0</v>
      </c>
      <c r="AS64" s="137">
        <v>0</v>
      </c>
      <c r="AT64" s="138"/>
      <c r="AU64" s="137">
        <v>8836261</v>
      </c>
      <c r="AV64" s="138"/>
      <c r="AW64" s="91">
        <v>0</v>
      </c>
      <c r="AX64" s="91">
        <v>8836261</v>
      </c>
      <c r="AY64" s="70">
        <v>0</v>
      </c>
      <c r="AZ64" s="91">
        <v>8836261</v>
      </c>
      <c r="BA64" s="91">
        <v>0</v>
      </c>
      <c r="BB64" s="91">
        <v>8836261</v>
      </c>
      <c r="BC64" s="91">
        <v>0</v>
      </c>
      <c r="BD64" s="91">
        <v>0</v>
      </c>
      <c r="BE64" s="92">
        <f t="shared" si="0"/>
        <v>1</v>
      </c>
      <c r="BF64" s="92">
        <f t="shared" si="1"/>
        <v>1</v>
      </c>
      <c r="BG64" s="92">
        <f t="shared" si="2"/>
        <v>1</v>
      </c>
      <c r="BH64" s="92">
        <f t="shared" si="3"/>
        <v>1</v>
      </c>
    </row>
    <row r="65" spans="1:76" ht="13.5">
      <c r="A65" s="145" t="s">
        <v>46</v>
      </c>
      <c r="B65" s="314"/>
      <c r="C65" s="145" t="s">
        <v>74</v>
      </c>
      <c r="D65" s="314"/>
      <c r="E65" s="145" t="s">
        <v>74</v>
      </c>
      <c r="F65" s="314"/>
      <c r="G65" s="145" t="s">
        <v>74</v>
      </c>
      <c r="H65" s="314"/>
      <c r="I65" s="145" t="s">
        <v>62</v>
      </c>
      <c r="J65" s="314"/>
      <c r="K65" s="314"/>
      <c r="L65" s="145"/>
      <c r="M65" s="314"/>
      <c r="N65" s="314"/>
      <c r="O65" s="145"/>
      <c r="P65" s="314"/>
      <c r="Q65" s="145"/>
      <c r="R65" s="314"/>
      <c r="S65" s="146" t="s">
        <v>110</v>
      </c>
      <c r="T65" s="314"/>
      <c r="U65" s="314"/>
      <c r="V65" s="314"/>
      <c r="W65" s="314"/>
      <c r="X65" s="314"/>
      <c r="Y65" s="314"/>
      <c r="Z65" s="314"/>
      <c r="AA65" s="147" t="s">
        <v>97</v>
      </c>
      <c r="AB65" s="314"/>
      <c r="AC65" s="314"/>
      <c r="AD65" s="314"/>
      <c r="AE65" s="314"/>
      <c r="AF65" s="147" t="s">
        <v>50</v>
      </c>
      <c r="AG65" s="314"/>
      <c r="AH65" s="314"/>
      <c r="AI65" s="90" t="s">
        <v>98</v>
      </c>
      <c r="AJ65" s="148" t="s">
        <v>99</v>
      </c>
      <c r="AK65" s="314"/>
      <c r="AL65" s="314"/>
      <c r="AM65" s="314"/>
      <c r="AN65" s="314"/>
      <c r="AO65" s="314"/>
      <c r="AP65" s="91">
        <v>48422371</v>
      </c>
      <c r="AQ65" s="91">
        <v>46545529</v>
      </c>
      <c r="AR65" s="91">
        <v>1876842</v>
      </c>
      <c r="AS65" s="137">
        <v>0</v>
      </c>
      <c r="AT65" s="138"/>
      <c r="AU65" s="137">
        <v>46545529</v>
      </c>
      <c r="AV65" s="138"/>
      <c r="AW65" s="91">
        <v>0</v>
      </c>
      <c r="AX65" s="91">
        <v>46545529</v>
      </c>
      <c r="AY65" s="70">
        <v>0</v>
      </c>
      <c r="AZ65" s="91">
        <v>46545529</v>
      </c>
      <c r="BA65" s="91">
        <v>0</v>
      </c>
      <c r="BB65" s="91">
        <v>46545529</v>
      </c>
      <c r="BC65" s="91">
        <v>0</v>
      </c>
      <c r="BD65" s="91">
        <v>0</v>
      </c>
      <c r="BE65" s="92">
        <f t="shared" si="0"/>
        <v>0.9612401879288397</v>
      </c>
      <c r="BF65" s="92">
        <f t="shared" si="1"/>
        <v>0.9612401879288397</v>
      </c>
      <c r="BG65" s="92">
        <f t="shared" si="2"/>
        <v>0.9612401879288397</v>
      </c>
      <c r="BH65" s="92">
        <f t="shared" si="3"/>
        <v>0.9612401879288397</v>
      </c>
    </row>
    <row r="66" spans="1:76" ht="13.5">
      <c r="A66" s="145" t="s">
        <v>46</v>
      </c>
      <c r="B66" s="314"/>
      <c r="C66" s="145" t="s">
        <v>74</v>
      </c>
      <c r="D66" s="314"/>
      <c r="E66" s="145" t="s">
        <v>74</v>
      </c>
      <c r="F66" s="314"/>
      <c r="G66" s="145" t="s">
        <v>74</v>
      </c>
      <c r="H66" s="314"/>
      <c r="I66" s="145" t="s">
        <v>64</v>
      </c>
      <c r="J66" s="314"/>
      <c r="K66" s="314"/>
      <c r="L66" s="145"/>
      <c r="M66" s="314"/>
      <c r="N66" s="314"/>
      <c r="O66" s="145"/>
      <c r="P66" s="314"/>
      <c r="Q66" s="145"/>
      <c r="R66" s="314"/>
      <c r="S66" s="146" t="s">
        <v>111</v>
      </c>
      <c r="T66" s="314"/>
      <c r="U66" s="314"/>
      <c r="V66" s="314"/>
      <c r="W66" s="314"/>
      <c r="X66" s="314"/>
      <c r="Y66" s="314"/>
      <c r="Z66" s="314"/>
      <c r="AA66" s="147" t="s">
        <v>49</v>
      </c>
      <c r="AB66" s="314"/>
      <c r="AC66" s="314"/>
      <c r="AD66" s="314"/>
      <c r="AE66" s="314"/>
      <c r="AF66" s="147" t="s">
        <v>50</v>
      </c>
      <c r="AG66" s="314"/>
      <c r="AH66" s="314"/>
      <c r="AI66" s="90" t="s">
        <v>51</v>
      </c>
      <c r="AJ66" s="148" t="s">
        <v>52</v>
      </c>
      <c r="AK66" s="314"/>
      <c r="AL66" s="314"/>
      <c r="AM66" s="314"/>
      <c r="AN66" s="314"/>
      <c r="AO66" s="314"/>
      <c r="AP66" s="91">
        <v>42235449</v>
      </c>
      <c r="AQ66" s="91">
        <v>39979014</v>
      </c>
      <c r="AR66" s="91">
        <v>2256435</v>
      </c>
      <c r="AS66" s="137">
        <v>0</v>
      </c>
      <c r="AT66" s="138"/>
      <c r="AU66" s="137">
        <v>39979014</v>
      </c>
      <c r="AV66" s="138"/>
      <c r="AW66" s="91">
        <v>0</v>
      </c>
      <c r="AX66" s="91">
        <v>39979014</v>
      </c>
      <c r="AY66" s="70">
        <v>0</v>
      </c>
      <c r="AZ66" s="91">
        <v>39979014</v>
      </c>
      <c r="BA66" s="91">
        <v>0</v>
      </c>
      <c r="BB66" s="91">
        <v>39979014</v>
      </c>
      <c r="BC66" s="91">
        <v>0</v>
      </c>
      <c r="BD66" s="91">
        <v>27300</v>
      </c>
      <c r="BE66" s="92">
        <f t="shared" si="0"/>
        <v>0.94657485469137548</v>
      </c>
      <c r="BF66" s="92">
        <f t="shared" si="1"/>
        <v>0.94657485469137548</v>
      </c>
      <c r="BG66" s="92">
        <f t="shared" si="2"/>
        <v>0.94657485469137548</v>
      </c>
      <c r="BH66" s="92">
        <f t="shared" si="3"/>
        <v>0.94657485469137548</v>
      </c>
    </row>
    <row r="67" spans="1:76" ht="13.5">
      <c r="A67" s="145" t="s">
        <v>46</v>
      </c>
      <c r="B67" s="314"/>
      <c r="C67" s="145" t="s">
        <v>74</v>
      </c>
      <c r="D67" s="314"/>
      <c r="E67" s="145" t="s">
        <v>74</v>
      </c>
      <c r="F67" s="314"/>
      <c r="G67" s="145" t="s">
        <v>74</v>
      </c>
      <c r="H67" s="314"/>
      <c r="I67" s="145" t="s">
        <v>64</v>
      </c>
      <c r="J67" s="314"/>
      <c r="K67" s="314"/>
      <c r="L67" s="145"/>
      <c r="M67" s="314"/>
      <c r="N67" s="314"/>
      <c r="O67" s="145"/>
      <c r="P67" s="314"/>
      <c r="Q67" s="145"/>
      <c r="R67" s="314"/>
      <c r="S67" s="146" t="s">
        <v>111</v>
      </c>
      <c r="T67" s="314"/>
      <c r="U67" s="314"/>
      <c r="V67" s="314"/>
      <c r="W67" s="314"/>
      <c r="X67" s="314"/>
      <c r="Y67" s="314"/>
      <c r="Z67" s="314"/>
      <c r="AA67" s="147" t="s">
        <v>97</v>
      </c>
      <c r="AB67" s="314"/>
      <c r="AC67" s="314"/>
      <c r="AD67" s="314"/>
      <c r="AE67" s="314"/>
      <c r="AF67" s="147" t="s">
        <v>50</v>
      </c>
      <c r="AG67" s="314"/>
      <c r="AH67" s="314"/>
      <c r="AI67" s="90" t="s">
        <v>98</v>
      </c>
      <c r="AJ67" s="148" t="s">
        <v>99</v>
      </c>
      <c r="AK67" s="314"/>
      <c r="AL67" s="314"/>
      <c r="AM67" s="314"/>
      <c r="AN67" s="314"/>
      <c r="AO67" s="314"/>
      <c r="AP67" s="91">
        <v>6300421</v>
      </c>
      <c r="AQ67" s="91">
        <v>5418500</v>
      </c>
      <c r="AR67" s="91">
        <v>881921</v>
      </c>
      <c r="AS67" s="137">
        <v>0</v>
      </c>
      <c r="AT67" s="138"/>
      <c r="AU67" s="137">
        <v>5418500</v>
      </c>
      <c r="AV67" s="138"/>
      <c r="AW67" s="91">
        <v>0</v>
      </c>
      <c r="AX67" s="91">
        <v>5418500</v>
      </c>
      <c r="AY67" s="70">
        <v>0</v>
      </c>
      <c r="AZ67" s="91">
        <v>5418500</v>
      </c>
      <c r="BA67" s="91">
        <v>0</v>
      </c>
      <c r="BB67" s="91">
        <v>5418500</v>
      </c>
      <c r="BC67" s="91">
        <v>0</v>
      </c>
      <c r="BD67" s="91">
        <v>0</v>
      </c>
      <c r="BE67" s="92">
        <f t="shared" si="0"/>
        <v>0.86002189377503502</v>
      </c>
      <c r="BF67" s="92">
        <f t="shared" si="1"/>
        <v>0.86002189377503502</v>
      </c>
      <c r="BG67" s="92">
        <f t="shared" si="2"/>
        <v>0.86002189377503502</v>
      </c>
      <c r="BH67" s="92">
        <f t="shared" si="3"/>
        <v>0.86002189377503502</v>
      </c>
    </row>
    <row r="68" spans="1:76" ht="13.5">
      <c r="A68" s="145" t="s">
        <v>46</v>
      </c>
      <c r="B68" s="314"/>
      <c r="C68" s="145" t="s">
        <v>74</v>
      </c>
      <c r="D68" s="314"/>
      <c r="E68" s="145" t="s">
        <v>74</v>
      </c>
      <c r="F68" s="314"/>
      <c r="G68" s="145" t="s">
        <v>74</v>
      </c>
      <c r="H68" s="314"/>
      <c r="I68" s="145" t="s">
        <v>66</v>
      </c>
      <c r="J68" s="314"/>
      <c r="K68" s="314"/>
      <c r="L68" s="145"/>
      <c r="M68" s="314"/>
      <c r="N68" s="314"/>
      <c r="O68" s="145"/>
      <c r="P68" s="314"/>
      <c r="Q68" s="145"/>
      <c r="R68" s="314"/>
      <c r="S68" s="146" t="s">
        <v>112</v>
      </c>
      <c r="T68" s="314"/>
      <c r="U68" s="314"/>
      <c r="V68" s="314"/>
      <c r="W68" s="314"/>
      <c r="X68" s="314"/>
      <c r="Y68" s="314"/>
      <c r="Z68" s="314"/>
      <c r="AA68" s="147" t="s">
        <v>49</v>
      </c>
      <c r="AB68" s="314"/>
      <c r="AC68" s="314"/>
      <c r="AD68" s="314"/>
      <c r="AE68" s="314"/>
      <c r="AF68" s="147" t="s">
        <v>50</v>
      </c>
      <c r="AG68" s="314"/>
      <c r="AH68" s="314"/>
      <c r="AI68" s="90" t="s">
        <v>51</v>
      </c>
      <c r="AJ68" s="148" t="s">
        <v>52</v>
      </c>
      <c r="AK68" s="314"/>
      <c r="AL68" s="314"/>
      <c r="AM68" s="314"/>
      <c r="AN68" s="314"/>
      <c r="AO68" s="314"/>
      <c r="AP68" s="91">
        <v>12233940</v>
      </c>
      <c r="AQ68" s="91">
        <v>12233940</v>
      </c>
      <c r="AR68" s="91">
        <v>0</v>
      </c>
      <c r="AS68" s="137">
        <v>0</v>
      </c>
      <c r="AT68" s="138"/>
      <c r="AU68" s="137">
        <v>12233940</v>
      </c>
      <c r="AV68" s="138"/>
      <c r="AW68" s="91">
        <v>0</v>
      </c>
      <c r="AX68" s="91">
        <v>12233940</v>
      </c>
      <c r="AY68" s="70">
        <v>0</v>
      </c>
      <c r="AZ68" s="91">
        <v>12233940</v>
      </c>
      <c r="BA68" s="91">
        <v>0</v>
      </c>
      <c r="BB68" s="91">
        <v>12233940</v>
      </c>
      <c r="BC68" s="91">
        <v>0</v>
      </c>
      <c r="BD68" s="91">
        <v>0</v>
      </c>
      <c r="BE68" s="92">
        <f t="shared" si="0"/>
        <v>1</v>
      </c>
      <c r="BF68" s="92">
        <f t="shared" si="1"/>
        <v>1</v>
      </c>
      <c r="BG68" s="92">
        <f t="shared" si="2"/>
        <v>1</v>
      </c>
      <c r="BH68" s="92">
        <f t="shared" si="3"/>
        <v>1</v>
      </c>
    </row>
    <row r="69" spans="1:76" ht="13.5">
      <c r="A69" s="145" t="s">
        <v>46</v>
      </c>
      <c r="B69" s="314"/>
      <c r="C69" s="145" t="s">
        <v>74</v>
      </c>
      <c r="D69" s="314"/>
      <c r="E69" s="145" t="s">
        <v>74</v>
      </c>
      <c r="F69" s="314"/>
      <c r="G69" s="145" t="s">
        <v>74</v>
      </c>
      <c r="H69" s="314"/>
      <c r="I69" s="145" t="s">
        <v>66</v>
      </c>
      <c r="J69" s="314"/>
      <c r="K69" s="314"/>
      <c r="L69" s="145"/>
      <c r="M69" s="314"/>
      <c r="N69" s="314"/>
      <c r="O69" s="145"/>
      <c r="P69" s="314"/>
      <c r="Q69" s="145"/>
      <c r="R69" s="314"/>
      <c r="S69" s="146" t="s">
        <v>112</v>
      </c>
      <c r="T69" s="314"/>
      <c r="U69" s="314"/>
      <c r="V69" s="314"/>
      <c r="W69" s="314"/>
      <c r="X69" s="314"/>
      <c r="Y69" s="314"/>
      <c r="Z69" s="314"/>
      <c r="AA69" s="147" t="s">
        <v>97</v>
      </c>
      <c r="AB69" s="314"/>
      <c r="AC69" s="314"/>
      <c r="AD69" s="314"/>
      <c r="AE69" s="314"/>
      <c r="AF69" s="147" t="s">
        <v>50</v>
      </c>
      <c r="AG69" s="314"/>
      <c r="AH69" s="314"/>
      <c r="AI69" s="90" t="s">
        <v>98</v>
      </c>
      <c r="AJ69" s="148" t="s">
        <v>99</v>
      </c>
      <c r="AK69" s="314"/>
      <c r="AL69" s="314"/>
      <c r="AM69" s="314"/>
      <c r="AN69" s="314"/>
      <c r="AO69" s="314"/>
      <c r="AP69" s="91">
        <v>15337455</v>
      </c>
      <c r="AQ69" s="91">
        <v>15337455</v>
      </c>
      <c r="AR69" s="91">
        <v>0</v>
      </c>
      <c r="AS69" s="137">
        <v>0</v>
      </c>
      <c r="AT69" s="138"/>
      <c r="AU69" s="137">
        <v>15337455</v>
      </c>
      <c r="AV69" s="138"/>
      <c r="AW69" s="91">
        <v>0</v>
      </c>
      <c r="AX69" s="91">
        <v>15337455</v>
      </c>
      <c r="AY69" s="70">
        <v>0</v>
      </c>
      <c r="AZ69" s="91">
        <v>15337455</v>
      </c>
      <c r="BA69" s="91">
        <v>0</v>
      </c>
      <c r="BB69" s="91">
        <v>15337455</v>
      </c>
      <c r="BC69" s="91">
        <v>0</v>
      </c>
      <c r="BD69" s="91">
        <v>0</v>
      </c>
      <c r="BE69" s="92">
        <f t="shared" si="0"/>
        <v>1</v>
      </c>
      <c r="BF69" s="92">
        <f t="shared" si="1"/>
        <v>1</v>
      </c>
      <c r="BG69" s="92">
        <f t="shared" si="2"/>
        <v>1</v>
      </c>
      <c r="BH69" s="92">
        <f t="shared" si="3"/>
        <v>1</v>
      </c>
    </row>
    <row r="70" spans="1:76" ht="13.5">
      <c r="A70" s="145" t="s">
        <v>46</v>
      </c>
      <c r="B70" s="314"/>
      <c r="C70" s="145" t="s">
        <v>74</v>
      </c>
      <c r="D70" s="314"/>
      <c r="E70" s="145" t="s">
        <v>74</v>
      </c>
      <c r="F70" s="314"/>
      <c r="G70" s="145" t="s">
        <v>74</v>
      </c>
      <c r="H70" s="314"/>
      <c r="I70" s="145" t="s">
        <v>68</v>
      </c>
      <c r="J70" s="314"/>
      <c r="K70" s="314"/>
      <c r="L70" s="145"/>
      <c r="M70" s="314"/>
      <c r="N70" s="314"/>
      <c r="O70" s="145"/>
      <c r="P70" s="314"/>
      <c r="Q70" s="145"/>
      <c r="R70" s="314"/>
      <c r="S70" s="146" t="s">
        <v>113</v>
      </c>
      <c r="T70" s="314"/>
      <c r="U70" s="314"/>
      <c r="V70" s="314"/>
      <c r="W70" s="314"/>
      <c r="X70" s="314"/>
      <c r="Y70" s="314"/>
      <c r="Z70" s="314"/>
      <c r="AA70" s="147" t="s">
        <v>49</v>
      </c>
      <c r="AB70" s="314"/>
      <c r="AC70" s="314"/>
      <c r="AD70" s="314"/>
      <c r="AE70" s="314"/>
      <c r="AF70" s="147" t="s">
        <v>50</v>
      </c>
      <c r="AG70" s="314"/>
      <c r="AH70" s="314"/>
      <c r="AI70" s="90" t="s">
        <v>51</v>
      </c>
      <c r="AJ70" s="148" t="s">
        <v>52</v>
      </c>
      <c r="AK70" s="314"/>
      <c r="AL70" s="314"/>
      <c r="AM70" s="314"/>
      <c r="AN70" s="314"/>
      <c r="AO70" s="314"/>
      <c r="AP70" s="91">
        <v>223670733</v>
      </c>
      <c r="AQ70" s="91">
        <v>220499068</v>
      </c>
      <c r="AR70" s="91">
        <v>3171665</v>
      </c>
      <c r="AS70" s="137">
        <v>0</v>
      </c>
      <c r="AT70" s="138"/>
      <c r="AU70" s="137">
        <v>220499068</v>
      </c>
      <c r="AV70" s="138"/>
      <c r="AW70" s="91">
        <v>0</v>
      </c>
      <c r="AX70" s="91">
        <v>205543893.13</v>
      </c>
      <c r="AY70" s="70">
        <v>14955174.869999999</v>
      </c>
      <c r="AZ70" s="91">
        <v>205543893.13</v>
      </c>
      <c r="BA70" s="91">
        <v>0</v>
      </c>
      <c r="BB70" s="91">
        <v>205543893.13</v>
      </c>
      <c r="BC70" s="91">
        <v>0</v>
      </c>
      <c r="BD70" s="91">
        <v>93740</v>
      </c>
      <c r="BE70" s="92">
        <f t="shared" si="0"/>
        <v>0.98581993738090001</v>
      </c>
      <c r="BF70" s="92">
        <f t="shared" si="1"/>
        <v>0.98581993738090001</v>
      </c>
      <c r="BG70" s="92">
        <f t="shared" si="2"/>
        <v>0.91895747992206023</v>
      </c>
      <c r="BH70" s="92">
        <f t="shared" si="3"/>
        <v>0.91895747992206023</v>
      </c>
    </row>
    <row r="71" spans="1:76" ht="13.5">
      <c r="A71" s="145" t="s">
        <v>46</v>
      </c>
      <c r="B71" s="314"/>
      <c r="C71" s="145" t="s">
        <v>74</v>
      </c>
      <c r="D71" s="314"/>
      <c r="E71" s="145" t="s">
        <v>74</v>
      </c>
      <c r="F71" s="314"/>
      <c r="G71" s="145" t="s">
        <v>74</v>
      </c>
      <c r="H71" s="314"/>
      <c r="I71" s="145" t="s">
        <v>68</v>
      </c>
      <c r="J71" s="314"/>
      <c r="K71" s="314"/>
      <c r="L71" s="145"/>
      <c r="M71" s="314"/>
      <c r="N71" s="314"/>
      <c r="O71" s="145"/>
      <c r="P71" s="314"/>
      <c r="Q71" s="145"/>
      <c r="R71" s="314"/>
      <c r="S71" s="146" t="s">
        <v>113</v>
      </c>
      <c r="T71" s="314"/>
      <c r="U71" s="314"/>
      <c r="V71" s="314"/>
      <c r="W71" s="314"/>
      <c r="X71" s="314"/>
      <c r="Y71" s="314"/>
      <c r="Z71" s="314"/>
      <c r="AA71" s="147" t="s">
        <v>97</v>
      </c>
      <c r="AB71" s="314"/>
      <c r="AC71" s="314"/>
      <c r="AD71" s="314"/>
      <c r="AE71" s="314"/>
      <c r="AF71" s="147" t="s">
        <v>50</v>
      </c>
      <c r="AG71" s="314"/>
      <c r="AH71" s="314"/>
      <c r="AI71" s="90" t="s">
        <v>98</v>
      </c>
      <c r="AJ71" s="148" t="s">
        <v>99</v>
      </c>
      <c r="AK71" s="314"/>
      <c r="AL71" s="314"/>
      <c r="AM71" s="314"/>
      <c r="AN71" s="314"/>
      <c r="AO71" s="314"/>
      <c r="AP71" s="91">
        <v>120120181</v>
      </c>
      <c r="AQ71" s="91">
        <v>110406601</v>
      </c>
      <c r="AR71" s="91">
        <v>9713580</v>
      </c>
      <c r="AS71" s="137">
        <v>0</v>
      </c>
      <c r="AT71" s="138"/>
      <c r="AU71" s="137">
        <v>110406601</v>
      </c>
      <c r="AV71" s="138"/>
      <c r="AW71" s="91">
        <v>0</v>
      </c>
      <c r="AX71" s="91">
        <v>109368840.37</v>
      </c>
      <c r="AY71" s="70">
        <v>1037760.63</v>
      </c>
      <c r="AZ71" s="91">
        <v>109368840.37</v>
      </c>
      <c r="BA71" s="91">
        <v>0</v>
      </c>
      <c r="BB71" s="91">
        <v>109368840.37</v>
      </c>
      <c r="BC71" s="91">
        <v>0</v>
      </c>
      <c r="BD71" s="91">
        <v>0</v>
      </c>
      <c r="BE71" s="92">
        <f t="shared" si="0"/>
        <v>0.91913448748466342</v>
      </c>
      <c r="BF71" s="92">
        <f t="shared" si="1"/>
        <v>0.91913448748466342</v>
      </c>
      <c r="BG71" s="92">
        <f t="shared" si="2"/>
        <v>0.91049513461855347</v>
      </c>
      <c r="BH71" s="92">
        <f t="shared" si="3"/>
        <v>0.91049513461855347</v>
      </c>
    </row>
    <row r="72" spans="1:76" ht="13.5">
      <c r="A72" s="145" t="s">
        <v>46</v>
      </c>
      <c r="B72" s="314"/>
      <c r="C72" s="145" t="s">
        <v>74</v>
      </c>
      <c r="D72" s="314"/>
      <c r="E72" s="145" t="s">
        <v>74</v>
      </c>
      <c r="F72" s="314"/>
      <c r="G72" s="145" t="s">
        <v>74</v>
      </c>
      <c r="H72" s="314"/>
      <c r="I72" s="145" t="s">
        <v>70</v>
      </c>
      <c r="J72" s="314"/>
      <c r="K72" s="314"/>
      <c r="L72" s="145"/>
      <c r="M72" s="314"/>
      <c r="N72" s="314"/>
      <c r="O72" s="145"/>
      <c r="P72" s="314"/>
      <c r="Q72" s="145"/>
      <c r="R72" s="314"/>
      <c r="S72" s="146" t="s">
        <v>114</v>
      </c>
      <c r="T72" s="314"/>
      <c r="U72" s="314"/>
      <c r="V72" s="314"/>
      <c r="W72" s="314"/>
      <c r="X72" s="314"/>
      <c r="Y72" s="314"/>
      <c r="Z72" s="314"/>
      <c r="AA72" s="147" t="s">
        <v>49</v>
      </c>
      <c r="AB72" s="314"/>
      <c r="AC72" s="314"/>
      <c r="AD72" s="314"/>
      <c r="AE72" s="314"/>
      <c r="AF72" s="147" t="s">
        <v>50</v>
      </c>
      <c r="AG72" s="314"/>
      <c r="AH72" s="314"/>
      <c r="AI72" s="90" t="s">
        <v>51</v>
      </c>
      <c r="AJ72" s="148" t="s">
        <v>52</v>
      </c>
      <c r="AK72" s="314"/>
      <c r="AL72" s="314"/>
      <c r="AM72" s="314"/>
      <c r="AN72" s="314"/>
      <c r="AO72" s="314"/>
      <c r="AP72" s="91">
        <v>10294817</v>
      </c>
      <c r="AQ72" s="91">
        <v>10294817</v>
      </c>
      <c r="AR72" s="91">
        <v>0</v>
      </c>
      <c r="AS72" s="137">
        <v>0</v>
      </c>
      <c r="AT72" s="138"/>
      <c r="AU72" s="137">
        <v>10294817</v>
      </c>
      <c r="AV72" s="138"/>
      <c r="AW72" s="91">
        <v>0</v>
      </c>
      <c r="AX72" s="91">
        <v>10294817</v>
      </c>
      <c r="AY72" s="70">
        <v>0</v>
      </c>
      <c r="AZ72" s="91">
        <v>10294817</v>
      </c>
      <c r="BA72" s="91">
        <v>0</v>
      </c>
      <c r="BB72" s="91">
        <v>10294817</v>
      </c>
      <c r="BC72" s="91">
        <v>0</v>
      </c>
      <c r="BD72" s="91">
        <v>0</v>
      </c>
      <c r="BE72" s="92">
        <f t="shared" si="0"/>
        <v>1</v>
      </c>
      <c r="BF72" s="92">
        <f t="shared" si="1"/>
        <v>1</v>
      </c>
      <c r="BG72" s="92">
        <f t="shared" si="2"/>
        <v>1</v>
      </c>
      <c r="BH72" s="92">
        <f t="shared" si="3"/>
        <v>1</v>
      </c>
    </row>
    <row r="73" spans="1:76" ht="13.5">
      <c r="A73" s="145" t="s">
        <v>46</v>
      </c>
      <c r="B73" s="314"/>
      <c r="C73" s="145" t="s">
        <v>74</v>
      </c>
      <c r="D73" s="314"/>
      <c r="E73" s="145" t="s">
        <v>74</v>
      </c>
      <c r="F73" s="314"/>
      <c r="G73" s="145" t="s">
        <v>74</v>
      </c>
      <c r="H73" s="314"/>
      <c r="I73" s="145" t="s">
        <v>70</v>
      </c>
      <c r="J73" s="314"/>
      <c r="K73" s="314"/>
      <c r="L73" s="145"/>
      <c r="M73" s="314"/>
      <c r="N73" s="314"/>
      <c r="O73" s="145"/>
      <c r="P73" s="314"/>
      <c r="Q73" s="145"/>
      <c r="R73" s="314"/>
      <c r="S73" s="146" t="s">
        <v>114</v>
      </c>
      <c r="T73" s="314"/>
      <c r="U73" s="314"/>
      <c r="V73" s="314"/>
      <c r="W73" s="314"/>
      <c r="X73" s="314"/>
      <c r="Y73" s="314"/>
      <c r="Z73" s="314"/>
      <c r="AA73" s="147" t="s">
        <v>97</v>
      </c>
      <c r="AB73" s="314"/>
      <c r="AC73" s="314"/>
      <c r="AD73" s="314"/>
      <c r="AE73" s="314"/>
      <c r="AF73" s="147" t="s">
        <v>50</v>
      </c>
      <c r="AG73" s="314"/>
      <c r="AH73" s="314"/>
      <c r="AI73" s="90" t="s">
        <v>98</v>
      </c>
      <c r="AJ73" s="148" t="s">
        <v>99</v>
      </c>
      <c r="AK73" s="314"/>
      <c r="AL73" s="314"/>
      <c r="AM73" s="314"/>
      <c r="AN73" s="314"/>
      <c r="AO73" s="314"/>
      <c r="AP73" s="91">
        <v>14969378</v>
      </c>
      <c r="AQ73" s="91">
        <v>14969378</v>
      </c>
      <c r="AR73" s="91">
        <v>0</v>
      </c>
      <c r="AS73" s="137">
        <v>0</v>
      </c>
      <c r="AT73" s="138"/>
      <c r="AU73" s="137">
        <v>14969378</v>
      </c>
      <c r="AV73" s="138"/>
      <c r="AW73" s="91">
        <v>0</v>
      </c>
      <c r="AX73" s="91">
        <v>14946925</v>
      </c>
      <c r="AY73" s="70">
        <v>22453</v>
      </c>
      <c r="AZ73" s="91">
        <v>14946925</v>
      </c>
      <c r="BA73" s="91">
        <v>0</v>
      </c>
      <c r="BB73" s="91">
        <v>14946925</v>
      </c>
      <c r="BC73" s="91">
        <v>0</v>
      </c>
      <c r="BD73" s="91">
        <v>0</v>
      </c>
      <c r="BE73" s="92">
        <f t="shared" si="0"/>
        <v>1</v>
      </c>
      <c r="BF73" s="92">
        <f t="shared" si="1"/>
        <v>1</v>
      </c>
      <c r="BG73" s="92">
        <f t="shared" si="2"/>
        <v>0.99850007127884677</v>
      </c>
      <c r="BH73" s="92">
        <f t="shared" si="3"/>
        <v>0.99850007127884677</v>
      </c>
    </row>
    <row r="74" spans="1:76" s="104" customFormat="1" ht="13.5" customHeight="1">
      <c r="A74" s="156" t="s">
        <v>115</v>
      </c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98">
        <f>+AP63+AP62+AP54+AP53+AP49</f>
        <v>619228400</v>
      </c>
      <c r="AQ74" s="99">
        <f>+AQ63+AQ62+AQ54+AQ53+AQ49</f>
        <v>594916941</v>
      </c>
      <c r="AR74" s="99">
        <f>+AR63+AR62+AR54+AR53+AR49</f>
        <v>24311459</v>
      </c>
      <c r="AS74" s="157">
        <f>+AS63+AS62+AS54+AS53+AS49</f>
        <v>0</v>
      </c>
      <c r="AT74" s="158"/>
      <c r="AU74" s="157">
        <f>+AU63+AU62+AU54+AU53+AU49</f>
        <v>594916941</v>
      </c>
      <c r="AV74" s="158"/>
      <c r="AW74" s="99">
        <f t="shared" ref="AW74:BD74" si="5">+AW63+AW62+AW54+AW53+AW49</f>
        <v>0</v>
      </c>
      <c r="AX74" s="99">
        <f t="shared" si="5"/>
        <v>522753138.5</v>
      </c>
      <c r="AY74" s="100">
        <f t="shared" si="5"/>
        <v>72163802.5</v>
      </c>
      <c r="AZ74" s="99">
        <f t="shared" si="5"/>
        <v>522753138.5</v>
      </c>
      <c r="BA74" s="99">
        <f t="shared" si="5"/>
        <v>0</v>
      </c>
      <c r="BB74" s="99">
        <f t="shared" si="5"/>
        <v>522753138.5</v>
      </c>
      <c r="BC74" s="99">
        <f t="shared" si="5"/>
        <v>0</v>
      </c>
      <c r="BD74" s="99">
        <f t="shared" si="5"/>
        <v>185860</v>
      </c>
      <c r="BE74" s="101">
        <f t="shared" si="0"/>
        <v>0.96073910854217925</v>
      </c>
      <c r="BF74" s="101">
        <f t="shared" si="1"/>
        <v>0.96073910854217925</v>
      </c>
      <c r="BG74" s="101">
        <f t="shared" si="2"/>
        <v>0.84420084495478565</v>
      </c>
      <c r="BH74" s="101">
        <f t="shared" si="3"/>
        <v>0.84420084495478565</v>
      </c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</row>
    <row r="75" spans="1:76" ht="13.5">
      <c r="A75" s="145" t="s">
        <v>46</v>
      </c>
      <c r="B75" s="314"/>
      <c r="C75" s="145" t="s">
        <v>84</v>
      </c>
      <c r="D75" s="314"/>
      <c r="E75" s="145" t="s">
        <v>116</v>
      </c>
      <c r="F75" s="314"/>
      <c r="G75" s="145"/>
      <c r="H75" s="314"/>
      <c r="I75" s="145"/>
      <c r="J75" s="314"/>
      <c r="K75" s="314"/>
      <c r="L75" s="145"/>
      <c r="M75" s="314"/>
      <c r="N75" s="314"/>
      <c r="O75" s="145"/>
      <c r="P75" s="314"/>
      <c r="Q75" s="145"/>
      <c r="R75" s="314"/>
      <c r="S75" s="146" t="s">
        <v>117</v>
      </c>
      <c r="T75" s="314"/>
      <c r="U75" s="314"/>
      <c r="V75" s="314"/>
      <c r="W75" s="314"/>
      <c r="X75" s="314"/>
      <c r="Y75" s="314"/>
      <c r="Z75" s="314"/>
      <c r="AA75" s="147" t="s">
        <v>49</v>
      </c>
      <c r="AB75" s="314"/>
      <c r="AC75" s="314"/>
      <c r="AD75" s="314"/>
      <c r="AE75" s="314"/>
      <c r="AF75" s="147" t="s">
        <v>50</v>
      </c>
      <c r="AG75" s="314"/>
      <c r="AH75" s="314"/>
      <c r="AI75" s="90" t="s">
        <v>51</v>
      </c>
      <c r="AJ75" s="148" t="s">
        <v>52</v>
      </c>
      <c r="AK75" s="314"/>
      <c r="AL75" s="314"/>
      <c r="AM75" s="314"/>
      <c r="AN75" s="314"/>
      <c r="AO75" s="314"/>
      <c r="AP75" s="91">
        <v>59526200</v>
      </c>
      <c r="AQ75" s="91">
        <v>34118610</v>
      </c>
      <c r="AR75" s="91">
        <v>25407590</v>
      </c>
      <c r="AS75" s="137">
        <v>0</v>
      </c>
      <c r="AT75" s="138"/>
      <c r="AU75" s="137">
        <v>34118610</v>
      </c>
      <c r="AV75" s="138"/>
      <c r="AW75" s="91">
        <v>0</v>
      </c>
      <c r="AX75" s="91">
        <v>34118610</v>
      </c>
      <c r="AY75" s="70">
        <v>0</v>
      </c>
      <c r="AZ75" s="91">
        <v>34118610</v>
      </c>
      <c r="BA75" s="91">
        <v>0</v>
      </c>
      <c r="BB75" s="91">
        <v>34118610</v>
      </c>
      <c r="BC75" s="91">
        <v>0</v>
      </c>
      <c r="BD75" s="91">
        <v>22977270</v>
      </c>
      <c r="BE75" s="92">
        <f t="shared" si="0"/>
        <v>0.57316962950767902</v>
      </c>
      <c r="BF75" s="92">
        <f t="shared" si="1"/>
        <v>0.57316962950767902</v>
      </c>
      <c r="BG75" s="92">
        <f t="shared" si="2"/>
        <v>0.57316962950767902</v>
      </c>
      <c r="BH75" s="92">
        <f t="shared" si="3"/>
        <v>0.57316962950767902</v>
      </c>
    </row>
    <row r="76" spans="1:76" ht="13.5">
      <c r="A76" s="145" t="s">
        <v>46</v>
      </c>
      <c r="B76" s="314"/>
      <c r="C76" s="145" t="s">
        <v>84</v>
      </c>
      <c r="D76" s="314"/>
      <c r="E76" s="145" t="s">
        <v>116</v>
      </c>
      <c r="F76" s="314"/>
      <c r="G76" s="145" t="s">
        <v>74</v>
      </c>
      <c r="H76" s="314"/>
      <c r="I76" s="145"/>
      <c r="J76" s="314"/>
      <c r="K76" s="314"/>
      <c r="L76" s="145"/>
      <c r="M76" s="314"/>
      <c r="N76" s="314"/>
      <c r="O76" s="145"/>
      <c r="P76" s="314"/>
      <c r="Q76" s="145"/>
      <c r="R76" s="314"/>
      <c r="S76" s="146" t="s">
        <v>118</v>
      </c>
      <c r="T76" s="314"/>
      <c r="U76" s="314"/>
      <c r="V76" s="314"/>
      <c r="W76" s="314"/>
      <c r="X76" s="314"/>
      <c r="Y76" s="314"/>
      <c r="Z76" s="314"/>
      <c r="AA76" s="147" t="s">
        <v>49</v>
      </c>
      <c r="AB76" s="314"/>
      <c r="AC76" s="314"/>
      <c r="AD76" s="314"/>
      <c r="AE76" s="314"/>
      <c r="AF76" s="147" t="s">
        <v>50</v>
      </c>
      <c r="AG76" s="314"/>
      <c r="AH76" s="314"/>
      <c r="AI76" s="90" t="s">
        <v>51</v>
      </c>
      <c r="AJ76" s="148" t="s">
        <v>52</v>
      </c>
      <c r="AK76" s="314"/>
      <c r="AL76" s="314"/>
      <c r="AM76" s="314"/>
      <c r="AN76" s="314"/>
      <c r="AO76" s="314"/>
      <c r="AP76" s="91">
        <v>59526200</v>
      </c>
      <c r="AQ76" s="91">
        <v>34118610</v>
      </c>
      <c r="AR76" s="91">
        <v>25407590</v>
      </c>
      <c r="AS76" s="137">
        <v>0</v>
      </c>
      <c r="AT76" s="138"/>
      <c r="AU76" s="137">
        <v>34118610</v>
      </c>
      <c r="AV76" s="138"/>
      <c r="AW76" s="91">
        <v>0</v>
      </c>
      <c r="AX76" s="91">
        <v>34118610</v>
      </c>
      <c r="AY76" s="70">
        <v>0</v>
      </c>
      <c r="AZ76" s="91">
        <v>34118610</v>
      </c>
      <c r="BA76" s="91">
        <v>0</v>
      </c>
      <c r="BB76" s="91">
        <v>34118610</v>
      </c>
      <c r="BC76" s="91">
        <v>0</v>
      </c>
      <c r="BD76" s="91">
        <v>22977270</v>
      </c>
      <c r="BE76" s="92">
        <f t="shared" si="0"/>
        <v>0.57316962950767902</v>
      </c>
      <c r="BF76" s="92">
        <f t="shared" si="1"/>
        <v>0.57316962950767902</v>
      </c>
      <c r="BG76" s="92">
        <f t="shared" si="2"/>
        <v>0.57316962950767902</v>
      </c>
      <c r="BH76" s="92">
        <f t="shared" si="3"/>
        <v>0.57316962950767902</v>
      </c>
    </row>
    <row r="77" spans="1:76" s="97" customFormat="1" ht="13.5">
      <c r="A77" s="151" t="s">
        <v>46</v>
      </c>
      <c r="B77" s="315"/>
      <c r="C77" s="151" t="s">
        <v>84</v>
      </c>
      <c r="D77" s="315"/>
      <c r="E77" s="151" t="s">
        <v>116</v>
      </c>
      <c r="F77" s="315"/>
      <c r="G77" s="151" t="s">
        <v>74</v>
      </c>
      <c r="H77" s="315"/>
      <c r="I77" s="151" t="s">
        <v>119</v>
      </c>
      <c r="J77" s="315"/>
      <c r="K77" s="315"/>
      <c r="L77" s="151"/>
      <c r="M77" s="315"/>
      <c r="N77" s="315"/>
      <c r="O77" s="151"/>
      <c r="P77" s="315"/>
      <c r="Q77" s="151"/>
      <c r="R77" s="315"/>
      <c r="S77" s="152" t="s">
        <v>120</v>
      </c>
      <c r="T77" s="315"/>
      <c r="U77" s="315"/>
      <c r="V77" s="315"/>
      <c r="W77" s="315"/>
      <c r="X77" s="315"/>
      <c r="Y77" s="315"/>
      <c r="Z77" s="315"/>
      <c r="AA77" s="153" t="s">
        <v>49</v>
      </c>
      <c r="AB77" s="315"/>
      <c r="AC77" s="315"/>
      <c r="AD77" s="315"/>
      <c r="AE77" s="315"/>
      <c r="AF77" s="153" t="s">
        <v>50</v>
      </c>
      <c r="AG77" s="315"/>
      <c r="AH77" s="315"/>
      <c r="AI77" s="93" t="s">
        <v>51</v>
      </c>
      <c r="AJ77" s="154" t="s">
        <v>52</v>
      </c>
      <c r="AK77" s="315"/>
      <c r="AL77" s="315"/>
      <c r="AM77" s="315"/>
      <c r="AN77" s="315"/>
      <c r="AO77" s="315"/>
      <c r="AP77" s="94">
        <v>59526200</v>
      </c>
      <c r="AQ77" s="94">
        <v>34118610</v>
      </c>
      <c r="AR77" s="94">
        <v>25407590</v>
      </c>
      <c r="AS77" s="149">
        <v>0</v>
      </c>
      <c r="AT77" s="150"/>
      <c r="AU77" s="149">
        <v>34118610</v>
      </c>
      <c r="AV77" s="150"/>
      <c r="AW77" s="94">
        <v>0</v>
      </c>
      <c r="AX77" s="94">
        <v>34118610</v>
      </c>
      <c r="AY77" s="95">
        <v>0</v>
      </c>
      <c r="AZ77" s="94">
        <v>34118610</v>
      </c>
      <c r="BA77" s="94">
        <v>0</v>
      </c>
      <c r="BB77" s="94">
        <v>34118610</v>
      </c>
      <c r="BC77" s="94">
        <v>0</v>
      </c>
      <c r="BD77" s="94">
        <v>22977270</v>
      </c>
      <c r="BE77" s="96">
        <f t="shared" si="0"/>
        <v>0.57316962950767902</v>
      </c>
      <c r="BF77" s="96">
        <f t="shared" si="1"/>
        <v>0.57316962950767902</v>
      </c>
      <c r="BG77" s="96">
        <f t="shared" si="2"/>
        <v>0.57316962950767902</v>
      </c>
      <c r="BH77" s="96">
        <f t="shared" si="3"/>
        <v>0.57316962950767902</v>
      </c>
    </row>
    <row r="78" spans="1:76" ht="13.5">
      <c r="A78" s="145" t="s">
        <v>46</v>
      </c>
      <c r="B78" s="314"/>
      <c r="C78" s="145" t="s">
        <v>84</v>
      </c>
      <c r="D78" s="314"/>
      <c r="E78" s="145" t="s">
        <v>116</v>
      </c>
      <c r="F78" s="314"/>
      <c r="G78" s="145" t="s">
        <v>74</v>
      </c>
      <c r="H78" s="314"/>
      <c r="I78" s="145" t="s">
        <v>119</v>
      </c>
      <c r="J78" s="314"/>
      <c r="K78" s="314"/>
      <c r="L78" s="145" t="s">
        <v>55</v>
      </c>
      <c r="M78" s="314"/>
      <c r="N78" s="314"/>
      <c r="O78" s="145"/>
      <c r="P78" s="314"/>
      <c r="Q78" s="145"/>
      <c r="R78" s="314"/>
      <c r="S78" s="146" t="s">
        <v>121</v>
      </c>
      <c r="T78" s="314"/>
      <c r="U78" s="314"/>
      <c r="V78" s="314"/>
      <c r="W78" s="314"/>
      <c r="X78" s="314"/>
      <c r="Y78" s="314"/>
      <c r="Z78" s="314"/>
      <c r="AA78" s="147" t="s">
        <v>49</v>
      </c>
      <c r="AB78" s="314"/>
      <c r="AC78" s="314"/>
      <c r="AD78" s="314"/>
      <c r="AE78" s="314"/>
      <c r="AF78" s="147" t="s">
        <v>50</v>
      </c>
      <c r="AG78" s="314"/>
      <c r="AH78" s="314"/>
      <c r="AI78" s="90" t="s">
        <v>51</v>
      </c>
      <c r="AJ78" s="148" t="s">
        <v>52</v>
      </c>
      <c r="AK78" s="314"/>
      <c r="AL78" s="314"/>
      <c r="AM78" s="314"/>
      <c r="AN78" s="314"/>
      <c r="AO78" s="314"/>
      <c r="AP78" s="91">
        <v>36945349</v>
      </c>
      <c r="AQ78" s="91">
        <v>34041187</v>
      </c>
      <c r="AR78" s="91">
        <v>2904162</v>
      </c>
      <c r="AS78" s="137">
        <v>0</v>
      </c>
      <c r="AT78" s="138"/>
      <c r="AU78" s="137">
        <v>34041187</v>
      </c>
      <c r="AV78" s="138"/>
      <c r="AW78" s="91">
        <v>0</v>
      </c>
      <c r="AX78" s="91">
        <v>34041187</v>
      </c>
      <c r="AY78" s="70">
        <v>0</v>
      </c>
      <c r="AZ78" s="91">
        <v>34041187</v>
      </c>
      <c r="BA78" s="91">
        <v>0</v>
      </c>
      <c r="BB78" s="91">
        <v>34041187</v>
      </c>
      <c r="BC78" s="91">
        <v>0</v>
      </c>
      <c r="BD78" s="91">
        <v>1038528</v>
      </c>
      <c r="BE78" s="92">
        <f t="shared" si="0"/>
        <v>0.92139302838904025</v>
      </c>
      <c r="BF78" s="92">
        <f t="shared" si="1"/>
        <v>0.92139302838904025</v>
      </c>
      <c r="BG78" s="92">
        <f t="shared" si="2"/>
        <v>0.92139302838904025</v>
      </c>
      <c r="BH78" s="92">
        <f t="shared" si="3"/>
        <v>0.92139302838904025</v>
      </c>
    </row>
    <row r="79" spans="1:76" ht="13.5">
      <c r="A79" s="145" t="s">
        <v>46</v>
      </c>
      <c r="B79" s="314"/>
      <c r="C79" s="145" t="s">
        <v>84</v>
      </c>
      <c r="D79" s="314"/>
      <c r="E79" s="145" t="s">
        <v>116</v>
      </c>
      <c r="F79" s="314"/>
      <c r="G79" s="145" t="s">
        <v>74</v>
      </c>
      <c r="H79" s="314"/>
      <c r="I79" s="145" t="s">
        <v>119</v>
      </c>
      <c r="J79" s="314"/>
      <c r="K79" s="314"/>
      <c r="L79" s="145" t="s">
        <v>77</v>
      </c>
      <c r="M79" s="314"/>
      <c r="N79" s="314"/>
      <c r="O79" s="145"/>
      <c r="P79" s="314"/>
      <c r="Q79" s="145"/>
      <c r="R79" s="314"/>
      <c r="S79" s="146" t="s">
        <v>122</v>
      </c>
      <c r="T79" s="314"/>
      <c r="U79" s="314"/>
      <c r="V79" s="314"/>
      <c r="W79" s="314"/>
      <c r="X79" s="314"/>
      <c r="Y79" s="314"/>
      <c r="Z79" s="314"/>
      <c r="AA79" s="147" t="s">
        <v>49</v>
      </c>
      <c r="AB79" s="314"/>
      <c r="AC79" s="314"/>
      <c r="AD79" s="314"/>
      <c r="AE79" s="314"/>
      <c r="AF79" s="147" t="s">
        <v>50</v>
      </c>
      <c r="AG79" s="314"/>
      <c r="AH79" s="314"/>
      <c r="AI79" s="90" t="s">
        <v>51</v>
      </c>
      <c r="AJ79" s="148" t="s">
        <v>52</v>
      </c>
      <c r="AK79" s="314"/>
      <c r="AL79" s="314"/>
      <c r="AM79" s="314"/>
      <c r="AN79" s="314"/>
      <c r="AO79" s="314"/>
      <c r="AP79" s="91">
        <v>22580851</v>
      </c>
      <c r="AQ79" s="91">
        <v>77423</v>
      </c>
      <c r="AR79" s="91">
        <v>22503428</v>
      </c>
      <c r="AS79" s="137">
        <v>0</v>
      </c>
      <c r="AT79" s="138"/>
      <c r="AU79" s="137">
        <v>77423</v>
      </c>
      <c r="AV79" s="138"/>
      <c r="AW79" s="91">
        <v>0</v>
      </c>
      <c r="AX79" s="91">
        <v>77423</v>
      </c>
      <c r="AY79" s="70">
        <v>0</v>
      </c>
      <c r="AZ79" s="91">
        <v>77423</v>
      </c>
      <c r="BA79" s="91">
        <v>0</v>
      </c>
      <c r="BB79" s="91">
        <v>77423</v>
      </c>
      <c r="BC79" s="91">
        <v>0</v>
      </c>
      <c r="BD79" s="91">
        <v>21938742</v>
      </c>
      <c r="BE79" s="92">
        <f t="shared" si="0"/>
        <v>3.4287016020786818E-3</v>
      </c>
      <c r="BF79" s="92">
        <f t="shared" si="1"/>
        <v>3.4287016020786818E-3</v>
      </c>
      <c r="BG79" s="92">
        <f t="shared" si="2"/>
        <v>3.4287016020786818E-3</v>
      </c>
      <c r="BH79" s="92">
        <f t="shared" si="3"/>
        <v>3.4287016020786818E-3</v>
      </c>
    </row>
    <row r="80" spans="1:76" s="97" customFormat="1" ht="13.5">
      <c r="A80" s="151" t="s">
        <v>46</v>
      </c>
      <c r="B80" s="315"/>
      <c r="C80" s="151" t="s">
        <v>84</v>
      </c>
      <c r="D80" s="315"/>
      <c r="E80" s="151" t="s">
        <v>51</v>
      </c>
      <c r="F80" s="315"/>
      <c r="G80" s="151"/>
      <c r="H80" s="315"/>
      <c r="I80" s="151"/>
      <c r="J80" s="315"/>
      <c r="K80" s="315"/>
      <c r="L80" s="151"/>
      <c r="M80" s="315"/>
      <c r="N80" s="315"/>
      <c r="O80" s="151"/>
      <c r="P80" s="315"/>
      <c r="Q80" s="151"/>
      <c r="R80" s="315"/>
      <c r="S80" s="152" t="s">
        <v>123</v>
      </c>
      <c r="T80" s="315"/>
      <c r="U80" s="315"/>
      <c r="V80" s="315"/>
      <c r="W80" s="315"/>
      <c r="X80" s="315"/>
      <c r="Y80" s="315"/>
      <c r="Z80" s="315"/>
      <c r="AA80" s="153" t="s">
        <v>49</v>
      </c>
      <c r="AB80" s="315"/>
      <c r="AC80" s="315"/>
      <c r="AD80" s="315"/>
      <c r="AE80" s="315"/>
      <c r="AF80" s="153" t="s">
        <v>50</v>
      </c>
      <c r="AG80" s="315"/>
      <c r="AH80" s="315"/>
      <c r="AI80" s="93" t="s">
        <v>124</v>
      </c>
      <c r="AJ80" s="154" t="s">
        <v>125</v>
      </c>
      <c r="AK80" s="315"/>
      <c r="AL80" s="315"/>
      <c r="AM80" s="315"/>
      <c r="AN80" s="315"/>
      <c r="AO80" s="315"/>
      <c r="AP80" s="94">
        <v>310000000</v>
      </c>
      <c r="AQ80" s="94">
        <v>0</v>
      </c>
      <c r="AR80" s="94">
        <v>310000000</v>
      </c>
      <c r="AS80" s="149">
        <v>0</v>
      </c>
      <c r="AT80" s="150"/>
      <c r="AU80" s="149">
        <v>0</v>
      </c>
      <c r="AV80" s="150"/>
      <c r="AW80" s="94">
        <v>0</v>
      </c>
      <c r="AX80" s="94">
        <v>0</v>
      </c>
      <c r="AY80" s="95">
        <v>0</v>
      </c>
      <c r="AZ80" s="94">
        <v>0</v>
      </c>
      <c r="BA80" s="94">
        <v>0</v>
      </c>
      <c r="BB80" s="94">
        <v>0</v>
      </c>
      <c r="BC80" s="94">
        <v>0</v>
      </c>
      <c r="BD80" s="94">
        <v>0</v>
      </c>
      <c r="BE80" s="96">
        <f t="shared" si="0"/>
        <v>0</v>
      </c>
      <c r="BF80" s="96">
        <f t="shared" si="1"/>
        <v>0</v>
      </c>
      <c r="BG80" s="96">
        <f t="shared" si="2"/>
        <v>0</v>
      </c>
      <c r="BH80" s="96">
        <f t="shared" si="3"/>
        <v>0</v>
      </c>
    </row>
    <row r="81" spans="1:76" ht="13.5">
      <c r="A81" s="145" t="s">
        <v>46</v>
      </c>
      <c r="B81" s="314"/>
      <c r="C81" s="145" t="s">
        <v>84</v>
      </c>
      <c r="D81" s="314"/>
      <c r="E81" s="145" t="s">
        <v>51</v>
      </c>
      <c r="F81" s="314"/>
      <c r="G81" s="145" t="s">
        <v>47</v>
      </c>
      <c r="H81" s="314"/>
      <c r="I81" s="145"/>
      <c r="J81" s="314"/>
      <c r="K81" s="314"/>
      <c r="L81" s="145"/>
      <c r="M81" s="314"/>
      <c r="N81" s="314"/>
      <c r="O81" s="145"/>
      <c r="P81" s="314"/>
      <c r="Q81" s="145"/>
      <c r="R81" s="314"/>
      <c r="S81" s="146" t="s">
        <v>126</v>
      </c>
      <c r="T81" s="314"/>
      <c r="U81" s="314"/>
      <c r="V81" s="314"/>
      <c r="W81" s="314"/>
      <c r="X81" s="314"/>
      <c r="Y81" s="314"/>
      <c r="Z81" s="314"/>
      <c r="AA81" s="147" t="s">
        <v>49</v>
      </c>
      <c r="AB81" s="314"/>
      <c r="AC81" s="314"/>
      <c r="AD81" s="314"/>
      <c r="AE81" s="314"/>
      <c r="AF81" s="147" t="s">
        <v>50</v>
      </c>
      <c r="AG81" s="314"/>
      <c r="AH81" s="314"/>
      <c r="AI81" s="90" t="s">
        <v>124</v>
      </c>
      <c r="AJ81" s="148" t="s">
        <v>125</v>
      </c>
      <c r="AK81" s="314"/>
      <c r="AL81" s="314"/>
      <c r="AM81" s="314"/>
      <c r="AN81" s="314"/>
      <c r="AO81" s="314"/>
      <c r="AP81" s="91">
        <v>310000000</v>
      </c>
      <c r="AQ81" s="91">
        <v>0</v>
      </c>
      <c r="AR81" s="91">
        <v>310000000</v>
      </c>
      <c r="AS81" s="137">
        <v>0</v>
      </c>
      <c r="AT81" s="138"/>
      <c r="AU81" s="137">
        <v>0</v>
      </c>
      <c r="AV81" s="138"/>
      <c r="AW81" s="91">
        <v>0</v>
      </c>
      <c r="AX81" s="91">
        <v>0</v>
      </c>
      <c r="AY81" s="70">
        <v>0</v>
      </c>
      <c r="AZ81" s="91">
        <v>0</v>
      </c>
      <c r="BA81" s="91">
        <v>0</v>
      </c>
      <c r="BB81" s="91">
        <v>0</v>
      </c>
      <c r="BC81" s="91">
        <v>0</v>
      </c>
      <c r="BD81" s="91">
        <v>0</v>
      </c>
      <c r="BE81" s="92">
        <f t="shared" si="0"/>
        <v>0</v>
      </c>
      <c r="BF81" s="92">
        <f t="shared" si="1"/>
        <v>0</v>
      </c>
      <c r="BG81" s="92">
        <f t="shared" si="2"/>
        <v>0</v>
      </c>
      <c r="BH81" s="92">
        <f t="shared" si="3"/>
        <v>0</v>
      </c>
    </row>
    <row r="82" spans="1:76" ht="13.5">
      <c r="A82" s="145" t="s">
        <v>46</v>
      </c>
      <c r="B82" s="314"/>
      <c r="C82" s="145" t="s">
        <v>84</v>
      </c>
      <c r="D82" s="314"/>
      <c r="E82" s="145" t="s">
        <v>51</v>
      </c>
      <c r="F82" s="314"/>
      <c r="G82" s="145" t="s">
        <v>47</v>
      </c>
      <c r="H82" s="314"/>
      <c r="I82" s="145" t="s">
        <v>55</v>
      </c>
      <c r="J82" s="314"/>
      <c r="K82" s="314"/>
      <c r="L82" s="145"/>
      <c r="M82" s="314"/>
      <c r="N82" s="314"/>
      <c r="O82" s="145"/>
      <c r="P82" s="314"/>
      <c r="Q82" s="145"/>
      <c r="R82" s="314"/>
      <c r="S82" s="146" t="s">
        <v>127</v>
      </c>
      <c r="T82" s="314"/>
      <c r="U82" s="314"/>
      <c r="V82" s="314"/>
      <c r="W82" s="314"/>
      <c r="X82" s="314"/>
      <c r="Y82" s="314"/>
      <c r="Z82" s="314"/>
      <c r="AA82" s="147" t="s">
        <v>49</v>
      </c>
      <c r="AB82" s="314"/>
      <c r="AC82" s="314"/>
      <c r="AD82" s="314"/>
      <c r="AE82" s="314"/>
      <c r="AF82" s="147" t="s">
        <v>50</v>
      </c>
      <c r="AG82" s="314"/>
      <c r="AH82" s="314"/>
      <c r="AI82" s="90" t="s">
        <v>124</v>
      </c>
      <c r="AJ82" s="148" t="s">
        <v>125</v>
      </c>
      <c r="AK82" s="314"/>
      <c r="AL82" s="314"/>
      <c r="AM82" s="314"/>
      <c r="AN82" s="314"/>
      <c r="AO82" s="314"/>
      <c r="AP82" s="91">
        <v>310000000</v>
      </c>
      <c r="AQ82" s="91">
        <v>0</v>
      </c>
      <c r="AR82" s="91">
        <v>310000000</v>
      </c>
      <c r="AS82" s="137">
        <v>0</v>
      </c>
      <c r="AT82" s="138"/>
      <c r="AU82" s="137">
        <v>0</v>
      </c>
      <c r="AV82" s="138"/>
      <c r="AW82" s="91">
        <v>0</v>
      </c>
      <c r="AX82" s="91">
        <v>0</v>
      </c>
      <c r="AY82" s="70">
        <v>0</v>
      </c>
      <c r="AZ82" s="91">
        <v>0</v>
      </c>
      <c r="BA82" s="91">
        <v>0</v>
      </c>
      <c r="BB82" s="91">
        <v>0</v>
      </c>
      <c r="BC82" s="91">
        <v>0</v>
      </c>
      <c r="BD82" s="91">
        <v>0</v>
      </c>
      <c r="BE82" s="92">
        <f t="shared" ref="BE82:BE126" si="6">AQ82/AP82</f>
        <v>0</v>
      </c>
      <c r="BF82" s="92">
        <f t="shared" ref="BF82:BF126" si="7">AU82/AP82</f>
        <v>0</v>
      </c>
      <c r="BG82" s="92">
        <f t="shared" ref="BG82:BG126" si="8">+AX82/AP82</f>
        <v>0</v>
      </c>
      <c r="BH82" s="92">
        <f t="shared" ref="BH82:BH126" si="9">BB82/AP82</f>
        <v>0</v>
      </c>
    </row>
    <row r="83" spans="1:76" s="97" customFormat="1" ht="13.5">
      <c r="A83" s="151" t="s">
        <v>46</v>
      </c>
      <c r="B83" s="315"/>
      <c r="C83" s="151" t="s">
        <v>128</v>
      </c>
      <c r="D83" s="315"/>
      <c r="E83" s="151" t="s">
        <v>47</v>
      </c>
      <c r="F83" s="315"/>
      <c r="G83" s="151"/>
      <c r="H83" s="315"/>
      <c r="I83" s="151"/>
      <c r="J83" s="315"/>
      <c r="K83" s="315"/>
      <c r="L83" s="151"/>
      <c r="M83" s="315"/>
      <c r="N83" s="315"/>
      <c r="O83" s="151"/>
      <c r="P83" s="315"/>
      <c r="Q83" s="151"/>
      <c r="R83" s="315"/>
      <c r="S83" s="152" t="s">
        <v>129</v>
      </c>
      <c r="T83" s="315"/>
      <c r="U83" s="315"/>
      <c r="V83" s="315"/>
      <c r="W83" s="315"/>
      <c r="X83" s="315"/>
      <c r="Y83" s="315"/>
      <c r="Z83" s="315"/>
      <c r="AA83" s="153" t="s">
        <v>49</v>
      </c>
      <c r="AB83" s="315"/>
      <c r="AC83" s="315"/>
      <c r="AD83" s="315"/>
      <c r="AE83" s="315"/>
      <c r="AF83" s="153" t="s">
        <v>50</v>
      </c>
      <c r="AG83" s="315"/>
      <c r="AH83" s="315"/>
      <c r="AI83" s="93" t="s">
        <v>51</v>
      </c>
      <c r="AJ83" s="154" t="s">
        <v>52</v>
      </c>
      <c r="AK83" s="315"/>
      <c r="AL83" s="315"/>
      <c r="AM83" s="315"/>
      <c r="AN83" s="315"/>
      <c r="AO83" s="315"/>
      <c r="AP83" s="94">
        <v>20088000</v>
      </c>
      <c r="AQ83" s="94">
        <v>20088000</v>
      </c>
      <c r="AR83" s="94">
        <v>0</v>
      </c>
      <c r="AS83" s="149">
        <v>0</v>
      </c>
      <c r="AT83" s="150"/>
      <c r="AU83" s="149">
        <v>20088000</v>
      </c>
      <c r="AV83" s="150"/>
      <c r="AW83" s="94">
        <v>0</v>
      </c>
      <c r="AX83" s="94">
        <v>20088000</v>
      </c>
      <c r="AY83" s="95">
        <v>0</v>
      </c>
      <c r="AZ83" s="94">
        <v>20088000</v>
      </c>
      <c r="BA83" s="94">
        <v>0</v>
      </c>
      <c r="BB83" s="94">
        <v>20088000</v>
      </c>
      <c r="BC83" s="94">
        <v>0</v>
      </c>
      <c r="BD83" s="94">
        <v>0</v>
      </c>
      <c r="BE83" s="96">
        <f t="shared" si="6"/>
        <v>1</v>
      </c>
      <c r="BF83" s="96">
        <f t="shared" si="7"/>
        <v>1</v>
      </c>
      <c r="BG83" s="96">
        <f t="shared" si="8"/>
        <v>1</v>
      </c>
      <c r="BH83" s="96">
        <f t="shared" si="9"/>
        <v>1</v>
      </c>
    </row>
    <row r="84" spans="1:76" ht="13.5">
      <c r="A84" s="145" t="s">
        <v>46</v>
      </c>
      <c r="B84" s="314"/>
      <c r="C84" s="145" t="s">
        <v>128</v>
      </c>
      <c r="D84" s="314"/>
      <c r="E84" s="145" t="s">
        <v>47</v>
      </c>
      <c r="F84" s="314"/>
      <c r="G84" s="145" t="s">
        <v>74</v>
      </c>
      <c r="H84" s="314"/>
      <c r="I84" s="145"/>
      <c r="J84" s="314"/>
      <c r="K84" s="314"/>
      <c r="L84" s="145"/>
      <c r="M84" s="314"/>
      <c r="N84" s="314"/>
      <c r="O84" s="145"/>
      <c r="P84" s="314"/>
      <c r="Q84" s="145"/>
      <c r="R84" s="314"/>
      <c r="S84" s="146" t="s">
        <v>130</v>
      </c>
      <c r="T84" s="314"/>
      <c r="U84" s="314"/>
      <c r="V84" s="314"/>
      <c r="W84" s="314"/>
      <c r="X84" s="314"/>
      <c r="Y84" s="314"/>
      <c r="Z84" s="314"/>
      <c r="AA84" s="147" t="s">
        <v>49</v>
      </c>
      <c r="AB84" s="314"/>
      <c r="AC84" s="314"/>
      <c r="AD84" s="314"/>
      <c r="AE84" s="314"/>
      <c r="AF84" s="147" t="s">
        <v>50</v>
      </c>
      <c r="AG84" s="314"/>
      <c r="AH84" s="314"/>
      <c r="AI84" s="90" t="s">
        <v>51</v>
      </c>
      <c r="AJ84" s="148" t="s">
        <v>52</v>
      </c>
      <c r="AK84" s="314"/>
      <c r="AL84" s="314"/>
      <c r="AM84" s="314"/>
      <c r="AN84" s="314"/>
      <c r="AO84" s="314"/>
      <c r="AP84" s="91">
        <v>20088000</v>
      </c>
      <c r="AQ84" s="91">
        <v>20088000</v>
      </c>
      <c r="AR84" s="91">
        <v>0</v>
      </c>
      <c r="AS84" s="137">
        <v>0</v>
      </c>
      <c r="AT84" s="138"/>
      <c r="AU84" s="137">
        <v>20088000</v>
      </c>
      <c r="AV84" s="138"/>
      <c r="AW84" s="91">
        <v>0</v>
      </c>
      <c r="AX84" s="91">
        <v>20088000</v>
      </c>
      <c r="AY84" s="70">
        <v>0</v>
      </c>
      <c r="AZ84" s="91">
        <v>20088000</v>
      </c>
      <c r="BA84" s="91">
        <v>0</v>
      </c>
      <c r="BB84" s="91">
        <v>20088000</v>
      </c>
      <c r="BC84" s="91">
        <v>0</v>
      </c>
      <c r="BD84" s="91">
        <v>0</v>
      </c>
      <c r="BE84" s="92">
        <f t="shared" si="6"/>
        <v>1</v>
      </c>
      <c r="BF84" s="92">
        <f t="shared" si="7"/>
        <v>1</v>
      </c>
      <c r="BG84" s="92">
        <f t="shared" si="8"/>
        <v>1</v>
      </c>
      <c r="BH84" s="92">
        <f t="shared" si="9"/>
        <v>1</v>
      </c>
    </row>
    <row r="85" spans="1:76" ht="13.5">
      <c r="A85" s="145" t="s">
        <v>46</v>
      </c>
      <c r="B85" s="314"/>
      <c r="C85" s="145" t="s">
        <v>128</v>
      </c>
      <c r="D85" s="314"/>
      <c r="E85" s="145" t="s">
        <v>47</v>
      </c>
      <c r="F85" s="314"/>
      <c r="G85" s="145" t="s">
        <v>74</v>
      </c>
      <c r="H85" s="314"/>
      <c r="I85" s="145" t="s">
        <v>55</v>
      </c>
      <c r="J85" s="314"/>
      <c r="K85" s="314"/>
      <c r="L85" s="145"/>
      <c r="M85" s="314"/>
      <c r="N85" s="314"/>
      <c r="O85" s="145"/>
      <c r="P85" s="314"/>
      <c r="Q85" s="145"/>
      <c r="R85" s="314"/>
      <c r="S85" s="146" t="s">
        <v>131</v>
      </c>
      <c r="T85" s="314"/>
      <c r="U85" s="314"/>
      <c r="V85" s="314"/>
      <c r="W85" s="314"/>
      <c r="X85" s="314"/>
      <c r="Y85" s="314"/>
      <c r="Z85" s="314"/>
      <c r="AA85" s="147" t="s">
        <v>49</v>
      </c>
      <c r="AB85" s="314"/>
      <c r="AC85" s="314"/>
      <c r="AD85" s="314"/>
      <c r="AE85" s="314"/>
      <c r="AF85" s="147" t="s">
        <v>50</v>
      </c>
      <c r="AG85" s="314"/>
      <c r="AH85" s="314"/>
      <c r="AI85" s="90" t="s">
        <v>51</v>
      </c>
      <c r="AJ85" s="148" t="s">
        <v>52</v>
      </c>
      <c r="AK85" s="314"/>
      <c r="AL85" s="314"/>
      <c r="AM85" s="314"/>
      <c r="AN85" s="314"/>
      <c r="AO85" s="314"/>
      <c r="AP85" s="91">
        <v>20088000</v>
      </c>
      <c r="AQ85" s="91">
        <v>20088000</v>
      </c>
      <c r="AR85" s="91">
        <v>0</v>
      </c>
      <c r="AS85" s="137">
        <v>0</v>
      </c>
      <c r="AT85" s="138"/>
      <c r="AU85" s="137">
        <v>20088000</v>
      </c>
      <c r="AV85" s="138"/>
      <c r="AW85" s="91">
        <v>0</v>
      </c>
      <c r="AX85" s="91">
        <v>20088000</v>
      </c>
      <c r="AY85" s="70">
        <v>0</v>
      </c>
      <c r="AZ85" s="91">
        <v>20088000</v>
      </c>
      <c r="BA85" s="91">
        <v>0</v>
      </c>
      <c r="BB85" s="91">
        <v>20088000</v>
      </c>
      <c r="BC85" s="91">
        <v>0</v>
      </c>
      <c r="BD85" s="91">
        <v>0</v>
      </c>
      <c r="BE85" s="92">
        <f t="shared" si="6"/>
        <v>1</v>
      </c>
      <c r="BF85" s="92">
        <f t="shared" si="7"/>
        <v>1</v>
      </c>
      <c r="BG85" s="92">
        <f t="shared" si="8"/>
        <v>1</v>
      </c>
      <c r="BH85" s="92">
        <f t="shared" si="9"/>
        <v>1</v>
      </c>
    </row>
    <row r="86" spans="1:76" s="97" customFormat="1" ht="12" customHeight="1">
      <c r="A86" s="151" t="s">
        <v>46</v>
      </c>
      <c r="B86" s="315"/>
      <c r="C86" s="151" t="s">
        <v>128</v>
      </c>
      <c r="D86" s="315"/>
      <c r="E86" s="151" t="s">
        <v>84</v>
      </c>
      <c r="F86" s="315"/>
      <c r="G86" s="151"/>
      <c r="H86" s="315"/>
      <c r="I86" s="151"/>
      <c r="J86" s="315"/>
      <c r="K86" s="315"/>
      <c r="L86" s="151"/>
      <c r="M86" s="315"/>
      <c r="N86" s="315"/>
      <c r="O86" s="151"/>
      <c r="P86" s="315"/>
      <c r="Q86" s="151"/>
      <c r="R86" s="315"/>
      <c r="S86" s="152" t="s">
        <v>132</v>
      </c>
      <c r="T86" s="315"/>
      <c r="U86" s="315"/>
      <c r="V86" s="315"/>
      <c r="W86" s="315"/>
      <c r="X86" s="315"/>
      <c r="Y86" s="315"/>
      <c r="Z86" s="315"/>
      <c r="AA86" s="153" t="s">
        <v>49</v>
      </c>
      <c r="AB86" s="315"/>
      <c r="AC86" s="315"/>
      <c r="AD86" s="315"/>
      <c r="AE86" s="315"/>
      <c r="AF86" s="153" t="s">
        <v>50</v>
      </c>
      <c r="AG86" s="315"/>
      <c r="AH86" s="315"/>
      <c r="AI86" s="93" t="s">
        <v>51</v>
      </c>
      <c r="AJ86" s="154" t="s">
        <v>52</v>
      </c>
      <c r="AK86" s="315"/>
      <c r="AL86" s="315"/>
      <c r="AM86" s="315"/>
      <c r="AN86" s="315"/>
      <c r="AO86" s="315"/>
      <c r="AP86" s="94">
        <v>55000</v>
      </c>
      <c r="AQ86" s="94">
        <v>55000</v>
      </c>
      <c r="AR86" s="94">
        <v>0</v>
      </c>
      <c r="AS86" s="149">
        <v>0</v>
      </c>
      <c r="AT86" s="150"/>
      <c r="AU86" s="149">
        <v>55000</v>
      </c>
      <c r="AV86" s="150"/>
      <c r="AW86" s="94">
        <v>0</v>
      </c>
      <c r="AX86" s="94">
        <v>55000</v>
      </c>
      <c r="AY86" s="95">
        <v>0</v>
      </c>
      <c r="AZ86" s="94">
        <v>55000</v>
      </c>
      <c r="BA86" s="94">
        <v>0</v>
      </c>
      <c r="BB86" s="94">
        <v>55000</v>
      </c>
      <c r="BC86" s="94">
        <v>0</v>
      </c>
      <c r="BD86" s="94">
        <v>0</v>
      </c>
      <c r="BE86" s="96">
        <f t="shared" si="6"/>
        <v>1</v>
      </c>
      <c r="BF86" s="96">
        <f t="shared" si="7"/>
        <v>1</v>
      </c>
      <c r="BG86" s="96">
        <f t="shared" si="8"/>
        <v>1</v>
      </c>
      <c r="BH86" s="96">
        <f t="shared" si="9"/>
        <v>1</v>
      </c>
    </row>
    <row r="87" spans="1:76" s="97" customFormat="1" ht="13.5">
      <c r="A87" s="151" t="s">
        <v>46</v>
      </c>
      <c r="B87" s="315"/>
      <c r="C87" s="151" t="s">
        <v>128</v>
      </c>
      <c r="D87" s="315"/>
      <c r="E87" s="151" t="s">
        <v>116</v>
      </c>
      <c r="F87" s="315"/>
      <c r="G87" s="151"/>
      <c r="H87" s="315"/>
      <c r="I87" s="151"/>
      <c r="J87" s="315"/>
      <c r="K87" s="315"/>
      <c r="L87" s="151"/>
      <c r="M87" s="315"/>
      <c r="N87" s="315"/>
      <c r="O87" s="151"/>
      <c r="P87" s="315"/>
      <c r="Q87" s="151"/>
      <c r="R87" s="315"/>
      <c r="S87" s="152" t="s">
        <v>133</v>
      </c>
      <c r="T87" s="315"/>
      <c r="U87" s="315"/>
      <c r="V87" s="315"/>
      <c r="W87" s="315"/>
      <c r="X87" s="315"/>
      <c r="Y87" s="315"/>
      <c r="Z87" s="315"/>
      <c r="AA87" s="153" t="s">
        <v>49</v>
      </c>
      <c r="AB87" s="315"/>
      <c r="AC87" s="315"/>
      <c r="AD87" s="315"/>
      <c r="AE87" s="315"/>
      <c r="AF87" s="153" t="s">
        <v>134</v>
      </c>
      <c r="AG87" s="315"/>
      <c r="AH87" s="315"/>
      <c r="AI87" s="93" t="s">
        <v>51</v>
      </c>
      <c r="AJ87" s="154" t="s">
        <v>52</v>
      </c>
      <c r="AK87" s="315"/>
      <c r="AL87" s="315"/>
      <c r="AM87" s="315"/>
      <c r="AN87" s="315"/>
      <c r="AO87" s="315"/>
      <c r="AP87" s="94">
        <v>1681600</v>
      </c>
      <c r="AQ87" s="94">
        <v>1681600</v>
      </c>
      <c r="AR87" s="94">
        <v>0</v>
      </c>
      <c r="AS87" s="149">
        <v>0</v>
      </c>
      <c r="AT87" s="150"/>
      <c r="AU87" s="149">
        <v>1681600</v>
      </c>
      <c r="AV87" s="150"/>
      <c r="AW87" s="94">
        <v>0</v>
      </c>
      <c r="AX87" s="94">
        <v>1681600</v>
      </c>
      <c r="AY87" s="95">
        <v>0</v>
      </c>
      <c r="AZ87" s="94">
        <v>1681600</v>
      </c>
      <c r="BA87" s="94">
        <v>0</v>
      </c>
      <c r="BB87" s="94">
        <v>1681600</v>
      </c>
      <c r="BC87" s="94">
        <v>0</v>
      </c>
      <c r="BD87" s="94">
        <v>0</v>
      </c>
      <c r="BE87" s="96">
        <f t="shared" si="6"/>
        <v>1</v>
      </c>
      <c r="BF87" s="96">
        <f t="shared" si="7"/>
        <v>1</v>
      </c>
      <c r="BG87" s="96">
        <f t="shared" si="8"/>
        <v>1</v>
      </c>
      <c r="BH87" s="96">
        <f t="shared" si="9"/>
        <v>1</v>
      </c>
    </row>
    <row r="88" spans="1:76" s="97" customFormat="1" ht="13.5">
      <c r="A88" s="151" t="s">
        <v>46</v>
      </c>
      <c r="B88" s="315"/>
      <c r="C88" s="151" t="s">
        <v>128</v>
      </c>
      <c r="D88" s="315"/>
      <c r="E88" s="151" t="s">
        <v>116</v>
      </c>
      <c r="F88" s="315"/>
      <c r="G88" s="151"/>
      <c r="H88" s="315"/>
      <c r="I88" s="151"/>
      <c r="J88" s="315"/>
      <c r="K88" s="315"/>
      <c r="L88" s="151"/>
      <c r="M88" s="315"/>
      <c r="N88" s="315"/>
      <c r="O88" s="151"/>
      <c r="P88" s="315"/>
      <c r="Q88" s="151"/>
      <c r="R88" s="315"/>
      <c r="S88" s="152" t="s">
        <v>133</v>
      </c>
      <c r="T88" s="315"/>
      <c r="U88" s="315"/>
      <c r="V88" s="315"/>
      <c r="W88" s="315"/>
      <c r="X88" s="315"/>
      <c r="Y88" s="315"/>
      <c r="Z88" s="315"/>
      <c r="AA88" s="153" t="s">
        <v>49</v>
      </c>
      <c r="AB88" s="315"/>
      <c r="AC88" s="315"/>
      <c r="AD88" s="315"/>
      <c r="AE88" s="315"/>
      <c r="AF88" s="153" t="s">
        <v>134</v>
      </c>
      <c r="AG88" s="315"/>
      <c r="AH88" s="315"/>
      <c r="AI88" s="93" t="s">
        <v>124</v>
      </c>
      <c r="AJ88" s="154" t="s">
        <v>125</v>
      </c>
      <c r="AK88" s="315"/>
      <c r="AL88" s="315"/>
      <c r="AM88" s="315"/>
      <c r="AN88" s="315"/>
      <c r="AO88" s="315"/>
      <c r="AP88" s="94">
        <v>9000000</v>
      </c>
      <c r="AQ88" s="94">
        <v>9000000</v>
      </c>
      <c r="AR88" s="94">
        <v>0</v>
      </c>
      <c r="AS88" s="149">
        <v>0</v>
      </c>
      <c r="AT88" s="150"/>
      <c r="AU88" s="149">
        <v>9000000</v>
      </c>
      <c r="AV88" s="150"/>
      <c r="AW88" s="94">
        <v>0</v>
      </c>
      <c r="AX88" s="94">
        <v>9000000</v>
      </c>
      <c r="AY88" s="95">
        <v>0</v>
      </c>
      <c r="AZ88" s="94">
        <v>9000000</v>
      </c>
      <c r="BA88" s="94">
        <v>0</v>
      </c>
      <c r="BB88" s="94">
        <v>9000000</v>
      </c>
      <c r="BC88" s="94">
        <v>0</v>
      </c>
      <c r="BD88" s="94">
        <v>0</v>
      </c>
      <c r="BE88" s="96">
        <f t="shared" si="6"/>
        <v>1</v>
      </c>
      <c r="BF88" s="96">
        <f t="shared" si="7"/>
        <v>1</v>
      </c>
      <c r="BG88" s="96">
        <f t="shared" si="8"/>
        <v>1</v>
      </c>
      <c r="BH88" s="96">
        <f t="shared" si="9"/>
        <v>1</v>
      </c>
    </row>
    <row r="89" spans="1:76" ht="13.5">
      <c r="A89" s="145" t="s">
        <v>46</v>
      </c>
      <c r="B89" s="314"/>
      <c r="C89" s="145" t="s">
        <v>128</v>
      </c>
      <c r="D89" s="314"/>
      <c r="E89" s="145" t="s">
        <v>116</v>
      </c>
      <c r="F89" s="314"/>
      <c r="G89" s="145" t="s">
        <v>47</v>
      </c>
      <c r="H89" s="314"/>
      <c r="I89" s="145"/>
      <c r="J89" s="314"/>
      <c r="K89" s="314"/>
      <c r="L89" s="145"/>
      <c r="M89" s="314"/>
      <c r="N89" s="314"/>
      <c r="O89" s="145"/>
      <c r="P89" s="314"/>
      <c r="Q89" s="145"/>
      <c r="R89" s="314"/>
      <c r="S89" s="146" t="s">
        <v>135</v>
      </c>
      <c r="T89" s="314"/>
      <c r="U89" s="314"/>
      <c r="V89" s="314"/>
      <c r="W89" s="314"/>
      <c r="X89" s="314"/>
      <c r="Y89" s="314"/>
      <c r="Z89" s="314"/>
      <c r="AA89" s="147" t="s">
        <v>49</v>
      </c>
      <c r="AB89" s="314"/>
      <c r="AC89" s="314"/>
      <c r="AD89" s="314"/>
      <c r="AE89" s="314"/>
      <c r="AF89" s="147" t="s">
        <v>134</v>
      </c>
      <c r="AG89" s="314"/>
      <c r="AH89" s="314"/>
      <c r="AI89" s="90" t="s">
        <v>51</v>
      </c>
      <c r="AJ89" s="148" t="s">
        <v>52</v>
      </c>
      <c r="AK89" s="314"/>
      <c r="AL89" s="314"/>
      <c r="AM89" s="314"/>
      <c r="AN89" s="314"/>
      <c r="AO89" s="314"/>
      <c r="AP89" s="91">
        <v>1681600</v>
      </c>
      <c r="AQ89" s="91">
        <v>1681600</v>
      </c>
      <c r="AR89" s="91">
        <v>0</v>
      </c>
      <c r="AS89" s="137">
        <v>0</v>
      </c>
      <c r="AT89" s="138"/>
      <c r="AU89" s="137">
        <v>1681600</v>
      </c>
      <c r="AV89" s="138"/>
      <c r="AW89" s="91">
        <v>0</v>
      </c>
      <c r="AX89" s="91">
        <v>1681600</v>
      </c>
      <c r="AY89" s="70">
        <v>0</v>
      </c>
      <c r="AZ89" s="91">
        <v>1681600</v>
      </c>
      <c r="BA89" s="91">
        <v>0</v>
      </c>
      <c r="BB89" s="91">
        <v>1681600</v>
      </c>
      <c r="BC89" s="91">
        <v>0</v>
      </c>
      <c r="BD89" s="91">
        <v>0</v>
      </c>
      <c r="BE89" s="92">
        <f t="shared" si="6"/>
        <v>1</v>
      </c>
      <c r="BF89" s="92">
        <f t="shared" si="7"/>
        <v>1</v>
      </c>
      <c r="BG89" s="92">
        <f t="shared" si="8"/>
        <v>1</v>
      </c>
      <c r="BH89" s="92">
        <f t="shared" si="9"/>
        <v>1</v>
      </c>
    </row>
    <row r="90" spans="1:76" ht="13.5">
      <c r="A90" s="145" t="s">
        <v>46</v>
      </c>
      <c r="B90" s="314"/>
      <c r="C90" s="145" t="s">
        <v>128</v>
      </c>
      <c r="D90" s="314"/>
      <c r="E90" s="145" t="s">
        <v>116</v>
      </c>
      <c r="F90" s="314"/>
      <c r="G90" s="145" t="s">
        <v>47</v>
      </c>
      <c r="H90" s="314"/>
      <c r="I90" s="145"/>
      <c r="J90" s="314"/>
      <c r="K90" s="314"/>
      <c r="L90" s="145"/>
      <c r="M90" s="314"/>
      <c r="N90" s="314"/>
      <c r="O90" s="145"/>
      <c r="P90" s="314"/>
      <c r="Q90" s="145"/>
      <c r="R90" s="314"/>
      <c r="S90" s="146" t="s">
        <v>135</v>
      </c>
      <c r="T90" s="314"/>
      <c r="U90" s="314"/>
      <c r="V90" s="314"/>
      <c r="W90" s="314"/>
      <c r="X90" s="314"/>
      <c r="Y90" s="314"/>
      <c r="Z90" s="314"/>
      <c r="AA90" s="147" t="s">
        <v>49</v>
      </c>
      <c r="AB90" s="314"/>
      <c r="AC90" s="314"/>
      <c r="AD90" s="314"/>
      <c r="AE90" s="314"/>
      <c r="AF90" s="147" t="s">
        <v>134</v>
      </c>
      <c r="AG90" s="314"/>
      <c r="AH90" s="314"/>
      <c r="AI90" s="90" t="s">
        <v>124</v>
      </c>
      <c r="AJ90" s="148" t="s">
        <v>125</v>
      </c>
      <c r="AK90" s="314"/>
      <c r="AL90" s="314"/>
      <c r="AM90" s="314"/>
      <c r="AN90" s="314"/>
      <c r="AO90" s="314"/>
      <c r="AP90" s="91">
        <v>9000000</v>
      </c>
      <c r="AQ90" s="91">
        <v>9000000</v>
      </c>
      <c r="AR90" s="91">
        <v>0</v>
      </c>
      <c r="AS90" s="137">
        <v>0</v>
      </c>
      <c r="AT90" s="138"/>
      <c r="AU90" s="137">
        <v>9000000</v>
      </c>
      <c r="AV90" s="138"/>
      <c r="AW90" s="91">
        <v>0</v>
      </c>
      <c r="AX90" s="91">
        <v>9000000</v>
      </c>
      <c r="AY90" s="70">
        <v>0</v>
      </c>
      <c r="AZ90" s="91">
        <v>9000000</v>
      </c>
      <c r="BA90" s="91">
        <v>0</v>
      </c>
      <c r="BB90" s="91">
        <v>9000000</v>
      </c>
      <c r="BC90" s="91">
        <v>0</v>
      </c>
      <c r="BD90" s="91">
        <v>0</v>
      </c>
      <c r="BE90" s="92">
        <f t="shared" si="6"/>
        <v>1</v>
      </c>
      <c r="BF90" s="92">
        <f t="shared" si="7"/>
        <v>1</v>
      </c>
      <c r="BG90" s="92">
        <f t="shared" si="8"/>
        <v>1</v>
      </c>
      <c r="BH90" s="92">
        <f t="shared" si="9"/>
        <v>1</v>
      </c>
    </row>
    <row r="91" spans="1:76" s="103" customFormat="1" ht="15">
      <c r="A91" s="139" t="s">
        <v>136</v>
      </c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98">
        <f>+AP88+AP87+AP86+AP83+AP80+AP77</f>
        <v>400350800</v>
      </c>
      <c r="AQ91" s="98">
        <f t="shared" ref="AQ91:AR91" si="10">+AQ88+AQ87+AQ86+AQ83+AQ80+AQ77</f>
        <v>64943210</v>
      </c>
      <c r="AR91" s="98">
        <f t="shared" si="10"/>
        <v>335407590</v>
      </c>
      <c r="AS91" s="155">
        <f>+AS89+AS88+AS85+AS82+AS79</f>
        <v>0</v>
      </c>
      <c r="AT91" s="155"/>
      <c r="AU91" s="155">
        <f>+AU88+AU87+AU86+AU83+AU80+AU77</f>
        <v>64943210</v>
      </c>
      <c r="AV91" s="155"/>
      <c r="AW91" s="98">
        <f t="shared" ref="AW91:BD91" si="11">+AW88+AW87+AW86+AW83+AW80+AW77</f>
        <v>0</v>
      </c>
      <c r="AX91" s="98">
        <f t="shared" si="11"/>
        <v>64943210</v>
      </c>
      <c r="AY91" s="105">
        <f t="shared" si="11"/>
        <v>0</v>
      </c>
      <c r="AZ91" s="98">
        <f t="shared" si="11"/>
        <v>64943210</v>
      </c>
      <c r="BA91" s="98">
        <f t="shared" si="11"/>
        <v>0</v>
      </c>
      <c r="BB91" s="98">
        <f t="shared" si="11"/>
        <v>64943210</v>
      </c>
      <c r="BC91" s="98">
        <f t="shared" si="11"/>
        <v>0</v>
      </c>
      <c r="BD91" s="98">
        <f t="shared" si="11"/>
        <v>22977270</v>
      </c>
      <c r="BE91" s="101">
        <f t="shared" si="6"/>
        <v>0.16221576177692165</v>
      </c>
      <c r="BF91" s="101">
        <f t="shared" si="7"/>
        <v>0.16221576177692165</v>
      </c>
      <c r="BG91" s="101">
        <f t="shared" si="8"/>
        <v>0.16221576177692165</v>
      </c>
      <c r="BH91" s="101">
        <f t="shared" si="9"/>
        <v>0.16221576177692165</v>
      </c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</row>
    <row r="92" spans="1:76" s="103" customFormat="1" ht="15">
      <c r="A92" s="139" t="s">
        <v>137</v>
      </c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98">
        <f>+AP91+AP74+AP47</f>
        <v>5453053000</v>
      </c>
      <c r="AQ92" s="98">
        <f>+AQ91+AQ74+AQ47</f>
        <v>5008931658</v>
      </c>
      <c r="AR92" s="98">
        <f>+AR91+AR74+AR47</f>
        <v>444121342</v>
      </c>
      <c r="AS92" s="155">
        <f>+AS91+AS75+AS49</f>
        <v>0</v>
      </c>
      <c r="AT92" s="155"/>
      <c r="AU92" s="155">
        <f>+AU91+AU74+AU47</f>
        <v>5008931658</v>
      </c>
      <c r="AV92" s="155"/>
      <c r="AW92" s="98">
        <f t="shared" ref="AW92:BD92" si="12">+AW91+AW74+AW47</f>
        <v>0</v>
      </c>
      <c r="AX92" s="98">
        <f t="shared" si="12"/>
        <v>4901274738.5</v>
      </c>
      <c r="AY92" s="105">
        <f t="shared" si="12"/>
        <v>107656919.5</v>
      </c>
      <c r="AZ92" s="98">
        <f t="shared" si="12"/>
        <v>4901274738.5</v>
      </c>
      <c r="BA92" s="98">
        <f t="shared" si="12"/>
        <v>0</v>
      </c>
      <c r="BB92" s="98">
        <f t="shared" si="12"/>
        <v>4901274738.5</v>
      </c>
      <c r="BC92" s="98">
        <f t="shared" si="12"/>
        <v>0</v>
      </c>
      <c r="BD92" s="98">
        <f t="shared" si="12"/>
        <v>74002719</v>
      </c>
      <c r="BE92" s="101">
        <f t="shared" si="6"/>
        <v>0.91855546938568178</v>
      </c>
      <c r="BF92" s="101">
        <f t="shared" si="7"/>
        <v>0.91855546938568178</v>
      </c>
      <c r="BG92" s="101">
        <f t="shared" si="8"/>
        <v>0.89881296559927071</v>
      </c>
      <c r="BH92" s="101">
        <f t="shared" si="9"/>
        <v>0.89881296559927071</v>
      </c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</row>
    <row r="93" spans="1:76" s="97" customFormat="1" ht="13.5">
      <c r="A93" s="151" t="s">
        <v>138</v>
      </c>
      <c r="B93" s="315"/>
      <c r="C93" s="151" t="s">
        <v>139</v>
      </c>
      <c r="D93" s="315"/>
      <c r="E93" s="151" t="s">
        <v>140</v>
      </c>
      <c r="F93" s="315"/>
      <c r="G93" s="151" t="s">
        <v>141</v>
      </c>
      <c r="H93" s="315"/>
      <c r="I93" s="151" t="s">
        <v>142</v>
      </c>
      <c r="J93" s="315"/>
      <c r="K93" s="315"/>
      <c r="L93" s="151"/>
      <c r="M93" s="315"/>
      <c r="N93" s="315"/>
      <c r="O93" s="151"/>
      <c r="P93" s="315"/>
      <c r="Q93" s="151"/>
      <c r="R93" s="315"/>
      <c r="S93" s="152" t="s">
        <v>143</v>
      </c>
      <c r="T93" s="315"/>
      <c r="U93" s="315"/>
      <c r="V93" s="315"/>
      <c r="W93" s="315"/>
      <c r="X93" s="315"/>
      <c r="Y93" s="315"/>
      <c r="Z93" s="315"/>
      <c r="AA93" s="153" t="s">
        <v>49</v>
      </c>
      <c r="AB93" s="315"/>
      <c r="AC93" s="315"/>
      <c r="AD93" s="315"/>
      <c r="AE93" s="315"/>
      <c r="AF93" s="153" t="s">
        <v>50</v>
      </c>
      <c r="AG93" s="315"/>
      <c r="AH93" s="315"/>
      <c r="AI93" s="93" t="s">
        <v>51</v>
      </c>
      <c r="AJ93" s="154" t="s">
        <v>52</v>
      </c>
      <c r="AK93" s="315"/>
      <c r="AL93" s="315"/>
      <c r="AM93" s="315"/>
      <c r="AN93" s="315"/>
      <c r="AO93" s="315"/>
      <c r="AP93" s="94">
        <v>1256657732</v>
      </c>
      <c r="AQ93" s="94">
        <v>1256654639</v>
      </c>
      <c r="AR93" s="94">
        <v>3093</v>
      </c>
      <c r="AS93" s="149">
        <v>0</v>
      </c>
      <c r="AT93" s="150"/>
      <c r="AU93" s="149">
        <v>1256654639</v>
      </c>
      <c r="AV93" s="150"/>
      <c r="AW93" s="94">
        <v>0</v>
      </c>
      <c r="AX93" s="94">
        <v>905094958.76999998</v>
      </c>
      <c r="AY93" s="95">
        <v>351559680.23000002</v>
      </c>
      <c r="AZ93" s="94">
        <v>905094958.76999998</v>
      </c>
      <c r="BA93" s="94">
        <v>0</v>
      </c>
      <c r="BB93" s="94">
        <v>905094958.76999998</v>
      </c>
      <c r="BC93" s="94">
        <v>0</v>
      </c>
      <c r="BD93" s="94">
        <v>0</v>
      </c>
      <c r="BE93" s="96">
        <f t="shared" si="6"/>
        <v>0.99999753870929109</v>
      </c>
      <c r="BF93" s="96">
        <f t="shared" si="7"/>
        <v>0.99999753870929109</v>
      </c>
      <c r="BG93" s="96">
        <f t="shared" si="8"/>
        <v>0.72023983597309371</v>
      </c>
      <c r="BH93" s="96">
        <f t="shared" si="9"/>
        <v>0.72023983597309371</v>
      </c>
    </row>
    <row r="94" spans="1:76" ht="13.5">
      <c r="A94" s="145" t="s">
        <v>138</v>
      </c>
      <c r="B94" s="314"/>
      <c r="C94" s="145" t="s">
        <v>139</v>
      </c>
      <c r="D94" s="314"/>
      <c r="E94" s="145" t="s">
        <v>140</v>
      </c>
      <c r="F94" s="314"/>
      <c r="G94" s="145" t="s">
        <v>141</v>
      </c>
      <c r="H94" s="314"/>
      <c r="I94" s="145" t="s">
        <v>142</v>
      </c>
      <c r="J94" s="314"/>
      <c r="K94" s="314"/>
      <c r="L94" s="145" t="s">
        <v>144</v>
      </c>
      <c r="M94" s="314"/>
      <c r="N94" s="314"/>
      <c r="O94" s="145"/>
      <c r="P94" s="314"/>
      <c r="Q94" s="145"/>
      <c r="R94" s="314"/>
      <c r="S94" s="146" t="s">
        <v>145</v>
      </c>
      <c r="T94" s="314"/>
      <c r="U94" s="314"/>
      <c r="V94" s="314"/>
      <c r="W94" s="314"/>
      <c r="X94" s="314"/>
      <c r="Y94" s="314"/>
      <c r="Z94" s="314"/>
      <c r="AA94" s="147" t="s">
        <v>49</v>
      </c>
      <c r="AB94" s="314"/>
      <c r="AC94" s="314"/>
      <c r="AD94" s="314"/>
      <c r="AE94" s="314"/>
      <c r="AF94" s="147" t="s">
        <v>50</v>
      </c>
      <c r="AG94" s="314"/>
      <c r="AH94" s="314"/>
      <c r="AI94" s="90" t="s">
        <v>51</v>
      </c>
      <c r="AJ94" s="148" t="s">
        <v>52</v>
      </c>
      <c r="AK94" s="314"/>
      <c r="AL94" s="314"/>
      <c r="AM94" s="314"/>
      <c r="AN94" s="314"/>
      <c r="AO94" s="314"/>
      <c r="AP94" s="91">
        <v>21000000</v>
      </c>
      <c r="AQ94" s="91">
        <v>20997600</v>
      </c>
      <c r="AR94" s="91">
        <v>2400</v>
      </c>
      <c r="AS94" s="137">
        <v>0</v>
      </c>
      <c r="AT94" s="138"/>
      <c r="AU94" s="137">
        <v>20997600</v>
      </c>
      <c r="AV94" s="138"/>
      <c r="AW94" s="91">
        <v>0</v>
      </c>
      <c r="AX94" s="91">
        <v>20997600</v>
      </c>
      <c r="AY94" s="70">
        <v>0</v>
      </c>
      <c r="AZ94" s="91">
        <v>20997600</v>
      </c>
      <c r="BA94" s="91">
        <v>0</v>
      </c>
      <c r="BB94" s="91">
        <v>20997600</v>
      </c>
      <c r="BC94" s="91">
        <v>0</v>
      </c>
      <c r="BD94" s="91">
        <v>0</v>
      </c>
      <c r="BE94" s="92">
        <f t="shared" si="6"/>
        <v>0.99988571428571427</v>
      </c>
      <c r="BF94" s="92">
        <f t="shared" si="7"/>
        <v>0.99988571428571427</v>
      </c>
      <c r="BG94" s="92">
        <f t="shared" si="8"/>
        <v>0.99988571428571427</v>
      </c>
      <c r="BH94" s="92">
        <f t="shared" si="9"/>
        <v>0.99988571428571427</v>
      </c>
    </row>
    <row r="95" spans="1:76" ht="13.5">
      <c r="A95" s="145" t="s">
        <v>138</v>
      </c>
      <c r="B95" s="314"/>
      <c r="C95" s="145" t="s">
        <v>139</v>
      </c>
      <c r="D95" s="314"/>
      <c r="E95" s="145" t="s">
        <v>140</v>
      </c>
      <c r="F95" s="314"/>
      <c r="G95" s="145" t="s">
        <v>141</v>
      </c>
      <c r="H95" s="314"/>
      <c r="I95" s="145" t="s">
        <v>142</v>
      </c>
      <c r="J95" s="314"/>
      <c r="K95" s="314"/>
      <c r="L95" s="145" t="s">
        <v>144</v>
      </c>
      <c r="M95" s="314"/>
      <c r="N95" s="314"/>
      <c r="O95" s="145" t="s">
        <v>74</v>
      </c>
      <c r="P95" s="314"/>
      <c r="Q95" s="145"/>
      <c r="R95" s="314"/>
      <c r="S95" s="146" t="s">
        <v>146</v>
      </c>
      <c r="T95" s="314"/>
      <c r="U95" s="314"/>
      <c r="V95" s="314"/>
      <c r="W95" s="314"/>
      <c r="X95" s="314"/>
      <c r="Y95" s="314"/>
      <c r="Z95" s="314"/>
      <c r="AA95" s="147" t="s">
        <v>49</v>
      </c>
      <c r="AB95" s="314"/>
      <c r="AC95" s="314"/>
      <c r="AD95" s="314"/>
      <c r="AE95" s="314"/>
      <c r="AF95" s="147" t="s">
        <v>50</v>
      </c>
      <c r="AG95" s="314"/>
      <c r="AH95" s="314"/>
      <c r="AI95" s="90" t="s">
        <v>51</v>
      </c>
      <c r="AJ95" s="148" t="s">
        <v>52</v>
      </c>
      <c r="AK95" s="314"/>
      <c r="AL95" s="314"/>
      <c r="AM95" s="314"/>
      <c r="AN95" s="314"/>
      <c r="AO95" s="314"/>
      <c r="AP95" s="91">
        <v>21000000</v>
      </c>
      <c r="AQ95" s="91">
        <v>20997600</v>
      </c>
      <c r="AR95" s="91">
        <v>2400</v>
      </c>
      <c r="AS95" s="137">
        <v>0</v>
      </c>
      <c r="AT95" s="138"/>
      <c r="AU95" s="137">
        <v>20997600</v>
      </c>
      <c r="AV95" s="138"/>
      <c r="AW95" s="91">
        <v>0</v>
      </c>
      <c r="AX95" s="91">
        <v>20997600</v>
      </c>
      <c r="AY95" s="70">
        <v>0</v>
      </c>
      <c r="AZ95" s="91">
        <v>20997600</v>
      </c>
      <c r="BA95" s="91">
        <v>0</v>
      </c>
      <c r="BB95" s="91">
        <v>20997600</v>
      </c>
      <c r="BC95" s="91">
        <v>0</v>
      </c>
      <c r="BD95" s="91">
        <v>0</v>
      </c>
      <c r="BE95" s="92">
        <f t="shared" si="6"/>
        <v>0.99988571428571427</v>
      </c>
      <c r="BF95" s="92">
        <f t="shared" si="7"/>
        <v>0.99988571428571427</v>
      </c>
      <c r="BG95" s="92">
        <f t="shared" si="8"/>
        <v>0.99988571428571427</v>
      </c>
      <c r="BH95" s="92">
        <f t="shared" si="9"/>
        <v>0.99988571428571427</v>
      </c>
    </row>
    <row r="96" spans="1:76" ht="13.5">
      <c r="A96" s="145" t="s">
        <v>138</v>
      </c>
      <c r="B96" s="314"/>
      <c r="C96" s="145" t="s">
        <v>139</v>
      </c>
      <c r="D96" s="314"/>
      <c r="E96" s="145" t="s">
        <v>140</v>
      </c>
      <c r="F96" s="314"/>
      <c r="G96" s="145" t="s">
        <v>141</v>
      </c>
      <c r="H96" s="314"/>
      <c r="I96" s="145" t="s">
        <v>142</v>
      </c>
      <c r="J96" s="314"/>
      <c r="K96" s="314"/>
      <c r="L96" s="145" t="s">
        <v>147</v>
      </c>
      <c r="M96" s="314"/>
      <c r="N96" s="314"/>
      <c r="O96" s="145"/>
      <c r="P96" s="314"/>
      <c r="Q96" s="145"/>
      <c r="R96" s="314"/>
      <c r="S96" s="146" t="s">
        <v>148</v>
      </c>
      <c r="T96" s="314"/>
      <c r="U96" s="314"/>
      <c r="V96" s="314"/>
      <c r="W96" s="314"/>
      <c r="X96" s="314"/>
      <c r="Y96" s="314"/>
      <c r="Z96" s="314"/>
      <c r="AA96" s="147" t="s">
        <v>49</v>
      </c>
      <c r="AB96" s="314"/>
      <c r="AC96" s="314"/>
      <c r="AD96" s="314"/>
      <c r="AE96" s="314"/>
      <c r="AF96" s="147" t="s">
        <v>50</v>
      </c>
      <c r="AG96" s="314"/>
      <c r="AH96" s="314"/>
      <c r="AI96" s="90" t="s">
        <v>51</v>
      </c>
      <c r="AJ96" s="148" t="s">
        <v>52</v>
      </c>
      <c r="AK96" s="314"/>
      <c r="AL96" s="314"/>
      <c r="AM96" s="314"/>
      <c r="AN96" s="314"/>
      <c r="AO96" s="314"/>
      <c r="AP96" s="91">
        <v>1084762391</v>
      </c>
      <c r="AQ96" s="91">
        <v>1084761698</v>
      </c>
      <c r="AR96" s="91">
        <v>693</v>
      </c>
      <c r="AS96" s="137">
        <v>0</v>
      </c>
      <c r="AT96" s="138"/>
      <c r="AU96" s="137">
        <v>1084761698</v>
      </c>
      <c r="AV96" s="138"/>
      <c r="AW96" s="91">
        <v>0</v>
      </c>
      <c r="AX96" s="91">
        <v>733202017.76999998</v>
      </c>
      <c r="AY96" s="70">
        <v>351559680.23000002</v>
      </c>
      <c r="AZ96" s="91">
        <v>733202017.76999998</v>
      </c>
      <c r="BA96" s="91">
        <v>0</v>
      </c>
      <c r="BB96" s="91">
        <v>733202017.76999998</v>
      </c>
      <c r="BC96" s="91">
        <v>0</v>
      </c>
      <c r="BD96" s="91">
        <v>0</v>
      </c>
      <c r="BE96" s="92">
        <f t="shared" si="6"/>
        <v>0.9999993611504181</v>
      </c>
      <c r="BF96" s="92">
        <f t="shared" si="7"/>
        <v>0.9999993611504181</v>
      </c>
      <c r="BG96" s="92">
        <f t="shared" si="8"/>
        <v>0.6759102489662181</v>
      </c>
      <c r="BH96" s="92">
        <f t="shared" si="9"/>
        <v>0.6759102489662181</v>
      </c>
    </row>
    <row r="97" spans="1:60" ht="13.5">
      <c r="A97" s="145" t="s">
        <v>138</v>
      </c>
      <c r="B97" s="314"/>
      <c r="C97" s="145" t="s">
        <v>139</v>
      </c>
      <c r="D97" s="314"/>
      <c r="E97" s="145" t="s">
        <v>140</v>
      </c>
      <c r="F97" s="314"/>
      <c r="G97" s="145" t="s">
        <v>141</v>
      </c>
      <c r="H97" s="314"/>
      <c r="I97" s="145" t="s">
        <v>142</v>
      </c>
      <c r="J97" s="314"/>
      <c r="K97" s="314"/>
      <c r="L97" s="145" t="s">
        <v>147</v>
      </c>
      <c r="M97" s="314"/>
      <c r="N97" s="314"/>
      <c r="O97" s="145" t="s">
        <v>74</v>
      </c>
      <c r="P97" s="314"/>
      <c r="Q97" s="145"/>
      <c r="R97" s="314"/>
      <c r="S97" s="146" t="s">
        <v>149</v>
      </c>
      <c r="T97" s="314"/>
      <c r="U97" s="314"/>
      <c r="V97" s="314"/>
      <c r="W97" s="314"/>
      <c r="X97" s="314"/>
      <c r="Y97" s="314"/>
      <c r="Z97" s="314"/>
      <c r="AA97" s="147" t="s">
        <v>49</v>
      </c>
      <c r="AB97" s="314"/>
      <c r="AC97" s="314"/>
      <c r="AD97" s="314"/>
      <c r="AE97" s="314"/>
      <c r="AF97" s="147" t="s">
        <v>50</v>
      </c>
      <c r="AG97" s="314"/>
      <c r="AH97" s="314"/>
      <c r="AI97" s="90" t="s">
        <v>51</v>
      </c>
      <c r="AJ97" s="148" t="s">
        <v>52</v>
      </c>
      <c r="AK97" s="314"/>
      <c r="AL97" s="314"/>
      <c r="AM97" s="314"/>
      <c r="AN97" s="314"/>
      <c r="AO97" s="314"/>
      <c r="AP97" s="91">
        <v>1084762391</v>
      </c>
      <c r="AQ97" s="91">
        <v>1084761698</v>
      </c>
      <c r="AR97" s="91">
        <v>693</v>
      </c>
      <c r="AS97" s="137">
        <v>0</v>
      </c>
      <c r="AT97" s="138"/>
      <c r="AU97" s="137">
        <v>1084761698</v>
      </c>
      <c r="AV97" s="138"/>
      <c r="AW97" s="91">
        <v>0</v>
      </c>
      <c r="AX97" s="91">
        <v>733202017.76999998</v>
      </c>
      <c r="AY97" s="70">
        <v>351559680.23000002</v>
      </c>
      <c r="AZ97" s="91">
        <v>733202017.76999998</v>
      </c>
      <c r="BA97" s="91">
        <v>0</v>
      </c>
      <c r="BB97" s="91">
        <v>733202017.76999998</v>
      </c>
      <c r="BC97" s="91">
        <v>0</v>
      </c>
      <c r="BD97" s="91">
        <v>0</v>
      </c>
      <c r="BE97" s="92">
        <f t="shared" si="6"/>
        <v>0.9999993611504181</v>
      </c>
      <c r="BF97" s="92">
        <f t="shared" si="7"/>
        <v>0.9999993611504181</v>
      </c>
      <c r="BG97" s="92">
        <f t="shared" si="8"/>
        <v>0.6759102489662181</v>
      </c>
      <c r="BH97" s="92">
        <f t="shared" si="9"/>
        <v>0.6759102489662181</v>
      </c>
    </row>
    <row r="98" spans="1:60" ht="13.5">
      <c r="A98" s="145" t="s">
        <v>138</v>
      </c>
      <c r="B98" s="314"/>
      <c r="C98" s="145" t="s">
        <v>139</v>
      </c>
      <c r="D98" s="314"/>
      <c r="E98" s="145" t="s">
        <v>140</v>
      </c>
      <c r="F98" s="314"/>
      <c r="G98" s="145" t="s">
        <v>141</v>
      </c>
      <c r="H98" s="314"/>
      <c r="I98" s="145" t="s">
        <v>142</v>
      </c>
      <c r="J98" s="314"/>
      <c r="K98" s="314"/>
      <c r="L98" s="145" t="s">
        <v>150</v>
      </c>
      <c r="M98" s="314"/>
      <c r="N98" s="314"/>
      <c r="O98" s="145" t="s">
        <v>12</v>
      </c>
      <c r="P98" s="314"/>
      <c r="Q98" s="145" t="s">
        <v>12</v>
      </c>
      <c r="R98" s="314"/>
      <c r="S98" s="146" t="s">
        <v>151</v>
      </c>
      <c r="T98" s="314"/>
      <c r="U98" s="314"/>
      <c r="V98" s="314"/>
      <c r="W98" s="314"/>
      <c r="X98" s="314"/>
      <c r="Y98" s="314"/>
      <c r="Z98" s="314"/>
      <c r="AA98" s="147" t="s">
        <v>49</v>
      </c>
      <c r="AB98" s="314"/>
      <c r="AC98" s="314"/>
      <c r="AD98" s="314"/>
      <c r="AE98" s="314"/>
      <c r="AF98" s="147" t="s">
        <v>50</v>
      </c>
      <c r="AG98" s="314"/>
      <c r="AH98" s="314"/>
      <c r="AI98" s="90" t="s">
        <v>51</v>
      </c>
      <c r="AJ98" s="148" t="s">
        <v>52</v>
      </c>
      <c r="AK98" s="314"/>
      <c r="AL98" s="314"/>
      <c r="AM98" s="314"/>
      <c r="AN98" s="314"/>
      <c r="AO98" s="314"/>
      <c r="AP98" s="91">
        <v>150895341</v>
      </c>
      <c r="AQ98" s="91">
        <v>150895341</v>
      </c>
      <c r="AR98" s="91">
        <v>0</v>
      </c>
      <c r="AS98" s="137">
        <v>0</v>
      </c>
      <c r="AT98" s="138"/>
      <c r="AU98" s="137">
        <v>150895341</v>
      </c>
      <c r="AV98" s="138"/>
      <c r="AW98" s="91">
        <v>0</v>
      </c>
      <c r="AX98" s="91">
        <v>150895341</v>
      </c>
      <c r="AY98" s="70">
        <v>0</v>
      </c>
      <c r="AZ98" s="91">
        <v>150895341</v>
      </c>
      <c r="BA98" s="91">
        <v>0</v>
      </c>
      <c r="BB98" s="91">
        <v>150895341</v>
      </c>
      <c r="BC98" s="91">
        <v>0</v>
      </c>
      <c r="BD98" s="91">
        <v>0</v>
      </c>
      <c r="BE98" s="92">
        <f t="shared" si="6"/>
        <v>1</v>
      </c>
      <c r="BF98" s="92">
        <f t="shared" si="7"/>
        <v>1</v>
      </c>
      <c r="BG98" s="92">
        <f t="shared" si="8"/>
        <v>1</v>
      </c>
      <c r="BH98" s="92">
        <f t="shared" si="9"/>
        <v>1</v>
      </c>
    </row>
    <row r="99" spans="1:60" ht="13.5">
      <c r="A99" s="145" t="s">
        <v>138</v>
      </c>
      <c r="B99" s="314"/>
      <c r="C99" s="145" t="s">
        <v>139</v>
      </c>
      <c r="D99" s="314"/>
      <c r="E99" s="145" t="s">
        <v>140</v>
      </c>
      <c r="F99" s="314"/>
      <c r="G99" s="145" t="s">
        <v>141</v>
      </c>
      <c r="H99" s="314"/>
      <c r="I99" s="145" t="s">
        <v>142</v>
      </c>
      <c r="J99" s="314"/>
      <c r="K99" s="314"/>
      <c r="L99" s="145" t="s">
        <v>150</v>
      </c>
      <c r="M99" s="314"/>
      <c r="N99" s="314"/>
      <c r="O99" s="145" t="s">
        <v>74</v>
      </c>
      <c r="P99" s="314"/>
      <c r="Q99" s="145" t="s">
        <v>12</v>
      </c>
      <c r="R99" s="314"/>
      <c r="S99" s="146" t="s">
        <v>152</v>
      </c>
      <c r="T99" s="314"/>
      <c r="U99" s="314"/>
      <c r="V99" s="314"/>
      <c r="W99" s="314"/>
      <c r="X99" s="314"/>
      <c r="Y99" s="314"/>
      <c r="Z99" s="314"/>
      <c r="AA99" s="147" t="s">
        <v>49</v>
      </c>
      <c r="AB99" s="314"/>
      <c r="AC99" s="314"/>
      <c r="AD99" s="314"/>
      <c r="AE99" s="314"/>
      <c r="AF99" s="147" t="s">
        <v>50</v>
      </c>
      <c r="AG99" s="314"/>
      <c r="AH99" s="314"/>
      <c r="AI99" s="90" t="s">
        <v>51</v>
      </c>
      <c r="AJ99" s="148" t="s">
        <v>52</v>
      </c>
      <c r="AK99" s="314"/>
      <c r="AL99" s="314"/>
      <c r="AM99" s="314"/>
      <c r="AN99" s="314"/>
      <c r="AO99" s="314"/>
      <c r="AP99" s="91">
        <v>150895341</v>
      </c>
      <c r="AQ99" s="91">
        <v>150895341</v>
      </c>
      <c r="AR99" s="91">
        <v>0</v>
      </c>
      <c r="AS99" s="137">
        <v>0</v>
      </c>
      <c r="AT99" s="138"/>
      <c r="AU99" s="137">
        <v>150895341</v>
      </c>
      <c r="AV99" s="138"/>
      <c r="AW99" s="91">
        <v>0</v>
      </c>
      <c r="AX99" s="91">
        <v>150895341</v>
      </c>
      <c r="AY99" s="70">
        <v>0</v>
      </c>
      <c r="AZ99" s="91">
        <v>150895341</v>
      </c>
      <c r="BA99" s="91">
        <v>0</v>
      </c>
      <c r="BB99" s="91">
        <v>150895341</v>
      </c>
      <c r="BC99" s="91">
        <v>0</v>
      </c>
      <c r="BD99" s="91">
        <v>0</v>
      </c>
      <c r="BE99" s="92">
        <f t="shared" si="6"/>
        <v>1</v>
      </c>
      <c r="BF99" s="92">
        <f t="shared" si="7"/>
        <v>1</v>
      </c>
      <c r="BG99" s="92">
        <f t="shared" si="8"/>
        <v>1</v>
      </c>
      <c r="BH99" s="92">
        <f t="shared" si="9"/>
        <v>1</v>
      </c>
    </row>
    <row r="100" spans="1:60" s="97" customFormat="1" ht="13.5">
      <c r="A100" s="151" t="s">
        <v>138</v>
      </c>
      <c r="B100" s="315"/>
      <c r="C100" s="151" t="s">
        <v>139</v>
      </c>
      <c r="D100" s="315"/>
      <c r="E100" s="151" t="s">
        <v>140</v>
      </c>
      <c r="F100" s="315"/>
      <c r="G100" s="151" t="s">
        <v>141</v>
      </c>
      <c r="H100" s="315"/>
      <c r="I100" s="151" t="s">
        <v>142</v>
      </c>
      <c r="J100" s="315"/>
      <c r="K100" s="315"/>
      <c r="L100" s="151"/>
      <c r="M100" s="315"/>
      <c r="N100" s="315"/>
      <c r="O100" s="151"/>
      <c r="P100" s="315"/>
      <c r="Q100" s="151"/>
      <c r="R100" s="315"/>
      <c r="S100" s="152" t="s">
        <v>143</v>
      </c>
      <c r="T100" s="315"/>
      <c r="U100" s="315"/>
      <c r="V100" s="315"/>
      <c r="W100" s="315"/>
      <c r="X100" s="315"/>
      <c r="Y100" s="315"/>
      <c r="Z100" s="315"/>
      <c r="AA100" s="153" t="s">
        <v>97</v>
      </c>
      <c r="AB100" s="315"/>
      <c r="AC100" s="315"/>
      <c r="AD100" s="315"/>
      <c r="AE100" s="315"/>
      <c r="AF100" s="153" t="s">
        <v>50</v>
      </c>
      <c r="AG100" s="315"/>
      <c r="AH100" s="315"/>
      <c r="AI100" s="93" t="s">
        <v>98</v>
      </c>
      <c r="AJ100" s="154" t="s">
        <v>99</v>
      </c>
      <c r="AK100" s="315"/>
      <c r="AL100" s="315"/>
      <c r="AM100" s="315"/>
      <c r="AN100" s="315"/>
      <c r="AO100" s="315"/>
      <c r="AP100" s="94">
        <v>493142857</v>
      </c>
      <c r="AQ100" s="94">
        <v>476141765</v>
      </c>
      <c r="AR100" s="94">
        <v>17001092</v>
      </c>
      <c r="AS100" s="149">
        <v>0</v>
      </c>
      <c r="AT100" s="150"/>
      <c r="AU100" s="149">
        <v>476141765</v>
      </c>
      <c r="AV100" s="150"/>
      <c r="AW100" s="94">
        <v>0</v>
      </c>
      <c r="AX100" s="94">
        <v>383197369</v>
      </c>
      <c r="AY100" s="95">
        <v>92944396</v>
      </c>
      <c r="AZ100" s="94">
        <v>383197369</v>
      </c>
      <c r="BA100" s="94">
        <v>0</v>
      </c>
      <c r="BB100" s="94">
        <v>383197369</v>
      </c>
      <c r="BC100" s="94">
        <v>0</v>
      </c>
      <c r="BD100" s="94">
        <v>1264402</v>
      </c>
      <c r="BE100" s="96">
        <f t="shared" si="6"/>
        <v>0.96552501621249276</v>
      </c>
      <c r="BF100" s="96">
        <f t="shared" si="7"/>
        <v>0.96552501621249276</v>
      </c>
      <c r="BG100" s="96">
        <f t="shared" si="8"/>
        <v>0.7770514437361099</v>
      </c>
      <c r="BH100" s="96">
        <f t="shared" si="9"/>
        <v>0.7770514437361099</v>
      </c>
    </row>
    <row r="101" spans="1:60" s="97" customFormat="1" ht="13.5">
      <c r="A101" s="151" t="s">
        <v>138</v>
      </c>
      <c r="B101" s="315"/>
      <c r="C101" s="151" t="s">
        <v>139</v>
      </c>
      <c r="D101" s="315"/>
      <c r="E101" s="151" t="s">
        <v>140</v>
      </c>
      <c r="F101" s="315"/>
      <c r="G101" s="151" t="s">
        <v>141</v>
      </c>
      <c r="H101" s="315"/>
      <c r="I101" s="151" t="s">
        <v>142</v>
      </c>
      <c r="J101" s="315"/>
      <c r="K101" s="315"/>
      <c r="L101" s="151"/>
      <c r="M101" s="315"/>
      <c r="N101" s="315"/>
      <c r="O101" s="151"/>
      <c r="P101" s="315"/>
      <c r="Q101" s="151"/>
      <c r="R101" s="315"/>
      <c r="S101" s="152" t="s">
        <v>143</v>
      </c>
      <c r="T101" s="315"/>
      <c r="U101" s="315"/>
      <c r="V101" s="315"/>
      <c r="W101" s="315"/>
      <c r="X101" s="315"/>
      <c r="Y101" s="315"/>
      <c r="Z101" s="315"/>
      <c r="AA101" s="153" t="s">
        <v>97</v>
      </c>
      <c r="AB101" s="315"/>
      <c r="AC101" s="315"/>
      <c r="AD101" s="315"/>
      <c r="AE101" s="315"/>
      <c r="AF101" s="153" t="s">
        <v>50</v>
      </c>
      <c r="AG101" s="315"/>
      <c r="AH101" s="315"/>
      <c r="AI101" s="93" t="s">
        <v>153</v>
      </c>
      <c r="AJ101" s="154" t="s">
        <v>154</v>
      </c>
      <c r="AK101" s="315"/>
      <c r="AL101" s="315"/>
      <c r="AM101" s="315"/>
      <c r="AN101" s="315"/>
      <c r="AO101" s="315"/>
      <c r="AP101" s="94">
        <v>4000000</v>
      </c>
      <c r="AQ101" s="94">
        <v>4000000</v>
      </c>
      <c r="AR101" s="94">
        <v>0</v>
      </c>
      <c r="AS101" s="149">
        <v>0</v>
      </c>
      <c r="AT101" s="150"/>
      <c r="AU101" s="149">
        <v>4000000</v>
      </c>
      <c r="AV101" s="150"/>
      <c r="AW101" s="94">
        <v>0</v>
      </c>
      <c r="AX101" s="94">
        <v>2099150</v>
      </c>
      <c r="AY101" s="95">
        <v>1900850</v>
      </c>
      <c r="AZ101" s="94">
        <v>2099150</v>
      </c>
      <c r="BA101" s="94">
        <v>0</v>
      </c>
      <c r="BB101" s="94">
        <v>2099150</v>
      </c>
      <c r="BC101" s="94">
        <v>0</v>
      </c>
      <c r="BD101" s="94">
        <v>0</v>
      </c>
      <c r="BE101" s="96">
        <f t="shared" si="6"/>
        <v>1</v>
      </c>
      <c r="BF101" s="96">
        <f t="shared" si="7"/>
        <v>1</v>
      </c>
      <c r="BG101" s="96">
        <f t="shared" si="8"/>
        <v>0.52478749999999996</v>
      </c>
      <c r="BH101" s="96">
        <f t="shared" si="9"/>
        <v>0.52478749999999996</v>
      </c>
    </row>
    <row r="102" spans="1:60" ht="13.5">
      <c r="A102" s="145" t="s">
        <v>138</v>
      </c>
      <c r="B102" s="314"/>
      <c r="C102" s="145" t="s">
        <v>139</v>
      </c>
      <c r="D102" s="314"/>
      <c r="E102" s="145" t="s">
        <v>140</v>
      </c>
      <c r="F102" s="314"/>
      <c r="G102" s="145" t="s">
        <v>141</v>
      </c>
      <c r="H102" s="314"/>
      <c r="I102" s="145" t="s">
        <v>142</v>
      </c>
      <c r="J102" s="314"/>
      <c r="K102" s="314"/>
      <c r="L102" s="145" t="s">
        <v>144</v>
      </c>
      <c r="M102" s="314"/>
      <c r="N102" s="314"/>
      <c r="O102" s="145"/>
      <c r="P102" s="314"/>
      <c r="Q102" s="145"/>
      <c r="R102" s="314"/>
      <c r="S102" s="146" t="s">
        <v>145</v>
      </c>
      <c r="T102" s="314"/>
      <c r="U102" s="314"/>
      <c r="V102" s="314"/>
      <c r="W102" s="314"/>
      <c r="X102" s="314"/>
      <c r="Y102" s="314"/>
      <c r="Z102" s="314"/>
      <c r="AA102" s="147" t="s">
        <v>97</v>
      </c>
      <c r="AB102" s="314"/>
      <c r="AC102" s="314"/>
      <c r="AD102" s="314"/>
      <c r="AE102" s="314"/>
      <c r="AF102" s="147" t="s">
        <v>50</v>
      </c>
      <c r="AG102" s="314"/>
      <c r="AH102" s="314"/>
      <c r="AI102" s="90" t="s">
        <v>98</v>
      </c>
      <c r="AJ102" s="148" t="s">
        <v>99</v>
      </c>
      <c r="AK102" s="314"/>
      <c r="AL102" s="314"/>
      <c r="AM102" s="314"/>
      <c r="AN102" s="314"/>
      <c r="AO102" s="314"/>
      <c r="AP102" s="91">
        <v>20484252</v>
      </c>
      <c r="AQ102" s="91">
        <v>19840872</v>
      </c>
      <c r="AR102" s="91">
        <v>643380</v>
      </c>
      <c r="AS102" s="137">
        <v>0</v>
      </c>
      <c r="AT102" s="138"/>
      <c r="AU102" s="137">
        <v>19840872</v>
      </c>
      <c r="AV102" s="138"/>
      <c r="AW102" s="91">
        <v>0</v>
      </c>
      <c r="AX102" s="91">
        <v>19840872</v>
      </c>
      <c r="AY102" s="70">
        <v>0</v>
      </c>
      <c r="AZ102" s="91">
        <v>19840872</v>
      </c>
      <c r="BA102" s="91">
        <v>0</v>
      </c>
      <c r="BB102" s="91">
        <v>19840872</v>
      </c>
      <c r="BC102" s="91">
        <v>0</v>
      </c>
      <c r="BD102" s="91">
        <v>68000</v>
      </c>
      <c r="BE102" s="92">
        <f t="shared" si="6"/>
        <v>0.96859148188569444</v>
      </c>
      <c r="BF102" s="92">
        <f t="shared" si="7"/>
        <v>0.96859148188569444</v>
      </c>
      <c r="BG102" s="92">
        <f t="shared" si="8"/>
        <v>0.96859148188569444</v>
      </c>
      <c r="BH102" s="92">
        <f t="shared" si="9"/>
        <v>0.96859148188569444</v>
      </c>
    </row>
    <row r="103" spans="1:60" ht="13.5">
      <c r="A103" s="145" t="s">
        <v>138</v>
      </c>
      <c r="B103" s="314"/>
      <c r="C103" s="145" t="s">
        <v>139</v>
      </c>
      <c r="D103" s="314"/>
      <c r="E103" s="145" t="s">
        <v>140</v>
      </c>
      <c r="F103" s="314"/>
      <c r="G103" s="145" t="s">
        <v>141</v>
      </c>
      <c r="H103" s="314"/>
      <c r="I103" s="145" t="s">
        <v>142</v>
      </c>
      <c r="J103" s="314"/>
      <c r="K103" s="314"/>
      <c r="L103" s="145" t="s">
        <v>144</v>
      </c>
      <c r="M103" s="314"/>
      <c r="N103" s="314"/>
      <c r="O103" s="145" t="s">
        <v>74</v>
      </c>
      <c r="P103" s="314"/>
      <c r="Q103" s="145"/>
      <c r="R103" s="314"/>
      <c r="S103" s="146" t="s">
        <v>146</v>
      </c>
      <c r="T103" s="314"/>
      <c r="U103" s="314"/>
      <c r="V103" s="314"/>
      <c r="W103" s="314"/>
      <c r="X103" s="314"/>
      <c r="Y103" s="314"/>
      <c r="Z103" s="314"/>
      <c r="AA103" s="147" t="s">
        <v>97</v>
      </c>
      <c r="AB103" s="314"/>
      <c r="AC103" s="314"/>
      <c r="AD103" s="314"/>
      <c r="AE103" s="314"/>
      <c r="AF103" s="147" t="s">
        <v>50</v>
      </c>
      <c r="AG103" s="314"/>
      <c r="AH103" s="314"/>
      <c r="AI103" s="90" t="s">
        <v>98</v>
      </c>
      <c r="AJ103" s="148" t="s">
        <v>99</v>
      </c>
      <c r="AK103" s="314"/>
      <c r="AL103" s="314"/>
      <c r="AM103" s="314"/>
      <c r="AN103" s="314"/>
      <c r="AO103" s="314"/>
      <c r="AP103" s="91">
        <v>20484252</v>
      </c>
      <c r="AQ103" s="91">
        <v>19840872</v>
      </c>
      <c r="AR103" s="91">
        <v>643380</v>
      </c>
      <c r="AS103" s="137">
        <v>0</v>
      </c>
      <c r="AT103" s="138"/>
      <c r="AU103" s="137">
        <v>19840872</v>
      </c>
      <c r="AV103" s="138"/>
      <c r="AW103" s="91">
        <v>0</v>
      </c>
      <c r="AX103" s="91">
        <v>19840872</v>
      </c>
      <c r="AY103" s="70">
        <v>0</v>
      </c>
      <c r="AZ103" s="91">
        <v>19840872</v>
      </c>
      <c r="BA103" s="91">
        <v>0</v>
      </c>
      <c r="BB103" s="91">
        <v>19840872</v>
      </c>
      <c r="BC103" s="91">
        <v>0</v>
      </c>
      <c r="BD103" s="91">
        <v>68000</v>
      </c>
      <c r="BE103" s="92">
        <f t="shared" si="6"/>
        <v>0.96859148188569444</v>
      </c>
      <c r="BF103" s="92">
        <f t="shared" si="7"/>
        <v>0.96859148188569444</v>
      </c>
      <c r="BG103" s="92">
        <f t="shared" si="8"/>
        <v>0.96859148188569444</v>
      </c>
      <c r="BH103" s="92">
        <f t="shared" si="9"/>
        <v>0.96859148188569444</v>
      </c>
    </row>
    <row r="104" spans="1:60" ht="13.5">
      <c r="A104" s="145" t="s">
        <v>138</v>
      </c>
      <c r="B104" s="314"/>
      <c r="C104" s="145" t="s">
        <v>139</v>
      </c>
      <c r="D104" s="314"/>
      <c r="E104" s="145" t="s">
        <v>140</v>
      </c>
      <c r="F104" s="314"/>
      <c r="G104" s="145" t="s">
        <v>141</v>
      </c>
      <c r="H104" s="314"/>
      <c r="I104" s="145" t="s">
        <v>142</v>
      </c>
      <c r="J104" s="314"/>
      <c r="K104" s="314"/>
      <c r="L104" s="145" t="s">
        <v>147</v>
      </c>
      <c r="M104" s="314"/>
      <c r="N104" s="314"/>
      <c r="O104" s="145"/>
      <c r="P104" s="314"/>
      <c r="Q104" s="145"/>
      <c r="R104" s="314"/>
      <c r="S104" s="146" t="s">
        <v>148</v>
      </c>
      <c r="T104" s="314"/>
      <c r="U104" s="314"/>
      <c r="V104" s="314"/>
      <c r="W104" s="314"/>
      <c r="X104" s="314"/>
      <c r="Y104" s="314"/>
      <c r="Z104" s="314"/>
      <c r="AA104" s="147" t="s">
        <v>97</v>
      </c>
      <c r="AB104" s="314"/>
      <c r="AC104" s="314"/>
      <c r="AD104" s="314"/>
      <c r="AE104" s="314"/>
      <c r="AF104" s="147" t="s">
        <v>50</v>
      </c>
      <c r="AG104" s="314"/>
      <c r="AH104" s="314"/>
      <c r="AI104" s="90" t="s">
        <v>98</v>
      </c>
      <c r="AJ104" s="148" t="s">
        <v>99</v>
      </c>
      <c r="AK104" s="314"/>
      <c r="AL104" s="314"/>
      <c r="AM104" s="314"/>
      <c r="AN104" s="314"/>
      <c r="AO104" s="314"/>
      <c r="AP104" s="91">
        <v>231909440</v>
      </c>
      <c r="AQ104" s="91">
        <v>216907934</v>
      </c>
      <c r="AR104" s="91">
        <v>15001506</v>
      </c>
      <c r="AS104" s="137">
        <v>0</v>
      </c>
      <c r="AT104" s="138"/>
      <c r="AU104" s="137">
        <v>216907934</v>
      </c>
      <c r="AV104" s="138"/>
      <c r="AW104" s="91">
        <v>0</v>
      </c>
      <c r="AX104" s="91">
        <v>151683210</v>
      </c>
      <c r="AY104" s="70">
        <v>65224724</v>
      </c>
      <c r="AZ104" s="91">
        <v>151683210</v>
      </c>
      <c r="BA104" s="91">
        <v>0</v>
      </c>
      <c r="BB104" s="91">
        <v>151683210</v>
      </c>
      <c r="BC104" s="91">
        <v>0</v>
      </c>
      <c r="BD104" s="91">
        <v>910096</v>
      </c>
      <c r="BE104" s="92">
        <f t="shared" si="6"/>
        <v>0.93531308600460594</v>
      </c>
      <c r="BF104" s="92">
        <f t="shared" si="7"/>
        <v>0.93531308600460594</v>
      </c>
      <c r="BG104" s="92">
        <f t="shared" si="8"/>
        <v>0.65406224947117286</v>
      </c>
      <c r="BH104" s="92">
        <f t="shared" si="9"/>
        <v>0.65406224947117286</v>
      </c>
    </row>
    <row r="105" spans="1:60" ht="13.5">
      <c r="A105" s="145" t="s">
        <v>138</v>
      </c>
      <c r="B105" s="314"/>
      <c r="C105" s="145" t="s">
        <v>139</v>
      </c>
      <c r="D105" s="314"/>
      <c r="E105" s="145" t="s">
        <v>140</v>
      </c>
      <c r="F105" s="314"/>
      <c r="G105" s="145" t="s">
        <v>141</v>
      </c>
      <c r="H105" s="314"/>
      <c r="I105" s="145" t="s">
        <v>142</v>
      </c>
      <c r="J105" s="314"/>
      <c r="K105" s="314"/>
      <c r="L105" s="145" t="s">
        <v>147</v>
      </c>
      <c r="M105" s="314"/>
      <c r="N105" s="314"/>
      <c r="O105" s="145" t="s">
        <v>74</v>
      </c>
      <c r="P105" s="314"/>
      <c r="Q105" s="145"/>
      <c r="R105" s="314"/>
      <c r="S105" s="146" t="s">
        <v>149</v>
      </c>
      <c r="T105" s="314"/>
      <c r="U105" s="314"/>
      <c r="V105" s="314"/>
      <c r="W105" s="314"/>
      <c r="X105" s="314"/>
      <c r="Y105" s="314"/>
      <c r="Z105" s="314"/>
      <c r="AA105" s="147" t="s">
        <v>97</v>
      </c>
      <c r="AB105" s="314"/>
      <c r="AC105" s="314"/>
      <c r="AD105" s="314"/>
      <c r="AE105" s="314"/>
      <c r="AF105" s="147" t="s">
        <v>50</v>
      </c>
      <c r="AG105" s="314"/>
      <c r="AH105" s="314"/>
      <c r="AI105" s="90" t="s">
        <v>98</v>
      </c>
      <c r="AJ105" s="148" t="s">
        <v>99</v>
      </c>
      <c r="AK105" s="314"/>
      <c r="AL105" s="314"/>
      <c r="AM105" s="314"/>
      <c r="AN105" s="314"/>
      <c r="AO105" s="314"/>
      <c r="AP105" s="91">
        <v>231909440</v>
      </c>
      <c r="AQ105" s="91">
        <v>216907934</v>
      </c>
      <c r="AR105" s="91">
        <v>15001506</v>
      </c>
      <c r="AS105" s="137">
        <v>0</v>
      </c>
      <c r="AT105" s="138"/>
      <c r="AU105" s="137">
        <v>216907934</v>
      </c>
      <c r="AV105" s="138"/>
      <c r="AW105" s="91">
        <v>0</v>
      </c>
      <c r="AX105" s="91">
        <v>151683210</v>
      </c>
      <c r="AY105" s="70">
        <v>65224724</v>
      </c>
      <c r="AZ105" s="91">
        <v>151683210</v>
      </c>
      <c r="BA105" s="91">
        <v>0</v>
      </c>
      <c r="BB105" s="91">
        <v>151683210</v>
      </c>
      <c r="BC105" s="91">
        <v>0</v>
      </c>
      <c r="BD105" s="91">
        <v>910096</v>
      </c>
      <c r="BE105" s="92">
        <f t="shared" si="6"/>
        <v>0.93531308600460594</v>
      </c>
      <c r="BF105" s="92">
        <f t="shared" si="7"/>
        <v>0.93531308600460594</v>
      </c>
      <c r="BG105" s="92">
        <f t="shared" si="8"/>
        <v>0.65406224947117286</v>
      </c>
      <c r="BH105" s="92">
        <f t="shared" si="9"/>
        <v>0.65406224947117286</v>
      </c>
    </row>
    <row r="106" spans="1:60" ht="13.5">
      <c r="A106" s="145" t="s">
        <v>138</v>
      </c>
      <c r="B106" s="314"/>
      <c r="C106" s="145" t="s">
        <v>139</v>
      </c>
      <c r="D106" s="314"/>
      <c r="E106" s="145" t="s">
        <v>140</v>
      </c>
      <c r="F106" s="314"/>
      <c r="G106" s="145" t="s">
        <v>141</v>
      </c>
      <c r="H106" s="314"/>
      <c r="I106" s="145" t="s">
        <v>142</v>
      </c>
      <c r="J106" s="314"/>
      <c r="K106" s="314"/>
      <c r="L106" s="145" t="s">
        <v>147</v>
      </c>
      <c r="M106" s="314"/>
      <c r="N106" s="314"/>
      <c r="O106" s="145"/>
      <c r="P106" s="314"/>
      <c r="Q106" s="145"/>
      <c r="R106" s="314"/>
      <c r="S106" s="146" t="s">
        <v>148</v>
      </c>
      <c r="T106" s="314"/>
      <c r="U106" s="314"/>
      <c r="V106" s="314"/>
      <c r="W106" s="314"/>
      <c r="X106" s="314"/>
      <c r="Y106" s="314"/>
      <c r="Z106" s="314"/>
      <c r="AA106" s="147" t="s">
        <v>97</v>
      </c>
      <c r="AB106" s="314"/>
      <c r="AC106" s="314"/>
      <c r="AD106" s="314"/>
      <c r="AE106" s="314"/>
      <c r="AF106" s="147" t="s">
        <v>50</v>
      </c>
      <c r="AG106" s="314"/>
      <c r="AH106" s="314"/>
      <c r="AI106" s="90" t="s">
        <v>153</v>
      </c>
      <c r="AJ106" s="148" t="s">
        <v>154</v>
      </c>
      <c r="AK106" s="314"/>
      <c r="AL106" s="314"/>
      <c r="AM106" s="314"/>
      <c r="AN106" s="314"/>
      <c r="AO106" s="314"/>
      <c r="AP106" s="91">
        <v>4000000</v>
      </c>
      <c r="AQ106" s="91">
        <v>4000000</v>
      </c>
      <c r="AR106" s="91">
        <v>0</v>
      </c>
      <c r="AS106" s="137">
        <v>0</v>
      </c>
      <c r="AT106" s="138"/>
      <c r="AU106" s="137">
        <v>4000000</v>
      </c>
      <c r="AV106" s="138"/>
      <c r="AW106" s="91">
        <v>0</v>
      </c>
      <c r="AX106" s="91">
        <v>2099150</v>
      </c>
      <c r="AY106" s="70">
        <v>1900850</v>
      </c>
      <c r="AZ106" s="91">
        <v>2099150</v>
      </c>
      <c r="BA106" s="91">
        <v>0</v>
      </c>
      <c r="BB106" s="91">
        <v>2099150</v>
      </c>
      <c r="BC106" s="91">
        <v>0</v>
      </c>
      <c r="BD106" s="91">
        <v>0</v>
      </c>
      <c r="BE106" s="92">
        <f t="shared" si="6"/>
        <v>1</v>
      </c>
      <c r="BF106" s="92">
        <f t="shared" si="7"/>
        <v>1</v>
      </c>
      <c r="BG106" s="92">
        <f t="shared" si="8"/>
        <v>0.52478749999999996</v>
      </c>
      <c r="BH106" s="92">
        <f t="shared" si="9"/>
        <v>0.52478749999999996</v>
      </c>
    </row>
    <row r="107" spans="1:60" ht="13.5">
      <c r="A107" s="145" t="s">
        <v>138</v>
      </c>
      <c r="B107" s="314"/>
      <c r="C107" s="145" t="s">
        <v>139</v>
      </c>
      <c r="D107" s="314"/>
      <c r="E107" s="145" t="s">
        <v>140</v>
      </c>
      <c r="F107" s="314"/>
      <c r="G107" s="145" t="s">
        <v>141</v>
      </c>
      <c r="H107" s="314"/>
      <c r="I107" s="145" t="s">
        <v>142</v>
      </c>
      <c r="J107" s="314"/>
      <c r="K107" s="314"/>
      <c r="L107" s="145" t="s">
        <v>147</v>
      </c>
      <c r="M107" s="314"/>
      <c r="N107" s="314"/>
      <c r="O107" s="145" t="s">
        <v>74</v>
      </c>
      <c r="P107" s="314"/>
      <c r="Q107" s="145"/>
      <c r="R107" s="314"/>
      <c r="S107" s="146" t="s">
        <v>149</v>
      </c>
      <c r="T107" s="314"/>
      <c r="U107" s="314"/>
      <c r="V107" s="314"/>
      <c r="W107" s="314"/>
      <c r="X107" s="314"/>
      <c r="Y107" s="314"/>
      <c r="Z107" s="314"/>
      <c r="AA107" s="147" t="s">
        <v>97</v>
      </c>
      <c r="AB107" s="314"/>
      <c r="AC107" s="314"/>
      <c r="AD107" s="314"/>
      <c r="AE107" s="314"/>
      <c r="AF107" s="147" t="s">
        <v>50</v>
      </c>
      <c r="AG107" s="314"/>
      <c r="AH107" s="314"/>
      <c r="AI107" s="90" t="s">
        <v>153</v>
      </c>
      <c r="AJ107" s="148" t="s">
        <v>154</v>
      </c>
      <c r="AK107" s="314"/>
      <c r="AL107" s="314"/>
      <c r="AM107" s="314"/>
      <c r="AN107" s="314"/>
      <c r="AO107" s="314"/>
      <c r="AP107" s="91">
        <v>4000000</v>
      </c>
      <c r="AQ107" s="91">
        <v>4000000</v>
      </c>
      <c r="AR107" s="91">
        <v>0</v>
      </c>
      <c r="AS107" s="137">
        <v>0</v>
      </c>
      <c r="AT107" s="138"/>
      <c r="AU107" s="137">
        <v>4000000</v>
      </c>
      <c r="AV107" s="138"/>
      <c r="AW107" s="91">
        <v>0</v>
      </c>
      <c r="AX107" s="91">
        <v>2099150</v>
      </c>
      <c r="AY107" s="70">
        <v>1900850</v>
      </c>
      <c r="AZ107" s="91">
        <v>2099150</v>
      </c>
      <c r="BA107" s="91">
        <v>0</v>
      </c>
      <c r="BB107" s="91">
        <v>2099150</v>
      </c>
      <c r="BC107" s="91">
        <v>0</v>
      </c>
      <c r="BD107" s="91">
        <v>0</v>
      </c>
      <c r="BE107" s="92">
        <f t="shared" si="6"/>
        <v>1</v>
      </c>
      <c r="BF107" s="92">
        <f t="shared" si="7"/>
        <v>1</v>
      </c>
      <c r="BG107" s="92">
        <f t="shared" si="8"/>
        <v>0.52478749999999996</v>
      </c>
      <c r="BH107" s="92">
        <f t="shared" si="9"/>
        <v>0.52478749999999996</v>
      </c>
    </row>
    <row r="108" spans="1:60" ht="13.5">
      <c r="A108" s="145" t="s">
        <v>138</v>
      </c>
      <c r="B108" s="314"/>
      <c r="C108" s="145" t="s">
        <v>139</v>
      </c>
      <c r="D108" s="314"/>
      <c r="E108" s="145" t="s">
        <v>140</v>
      </c>
      <c r="F108" s="314"/>
      <c r="G108" s="145" t="s">
        <v>141</v>
      </c>
      <c r="H108" s="314"/>
      <c r="I108" s="145" t="s">
        <v>142</v>
      </c>
      <c r="J108" s="314"/>
      <c r="K108" s="314"/>
      <c r="L108" s="145" t="s">
        <v>150</v>
      </c>
      <c r="M108" s="314"/>
      <c r="N108" s="314"/>
      <c r="O108" s="145" t="s">
        <v>12</v>
      </c>
      <c r="P108" s="314"/>
      <c r="Q108" s="145" t="s">
        <v>12</v>
      </c>
      <c r="R108" s="314"/>
      <c r="S108" s="146" t="s">
        <v>151</v>
      </c>
      <c r="T108" s="314"/>
      <c r="U108" s="314"/>
      <c r="V108" s="314"/>
      <c r="W108" s="314"/>
      <c r="X108" s="314"/>
      <c r="Y108" s="314"/>
      <c r="Z108" s="314"/>
      <c r="AA108" s="147" t="s">
        <v>97</v>
      </c>
      <c r="AB108" s="314"/>
      <c r="AC108" s="314"/>
      <c r="AD108" s="314"/>
      <c r="AE108" s="314"/>
      <c r="AF108" s="147" t="s">
        <v>50</v>
      </c>
      <c r="AG108" s="314"/>
      <c r="AH108" s="314"/>
      <c r="AI108" s="90" t="s">
        <v>98</v>
      </c>
      <c r="AJ108" s="148" t="s">
        <v>99</v>
      </c>
      <c r="AK108" s="314"/>
      <c r="AL108" s="314"/>
      <c r="AM108" s="314"/>
      <c r="AN108" s="314"/>
      <c r="AO108" s="314"/>
      <c r="AP108" s="91">
        <v>240749165</v>
      </c>
      <c r="AQ108" s="91">
        <v>239392959</v>
      </c>
      <c r="AR108" s="91">
        <v>1356206</v>
      </c>
      <c r="AS108" s="137">
        <v>0</v>
      </c>
      <c r="AT108" s="138"/>
      <c r="AU108" s="137">
        <v>239392959</v>
      </c>
      <c r="AV108" s="138"/>
      <c r="AW108" s="91">
        <v>0</v>
      </c>
      <c r="AX108" s="91">
        <v>211673287</v>
      </c>
      <c r="AY108" s="70">
        <v>27719672</v>
      </c>
      <c r="AZ108" s="91">
        <v>211673287</v>
      </c>
      <c r="BA108" s="91">
        <v>0</v>
      </c>
      <c r="BB108" s="91">
        <v>211673287</v>
      </c>
      <c r="BC108" s="91">
        <v>0</v>
      </c>
      <c r="BD108" s="91">
        <v>286306</v>
      </c>
      <c r="BE108" s="92">
        <f t="shared" si="6"/>
        <v>0.99436672604866561</v>
      </c>
      <c r="BF108" s="92">
        <f t="shared" si="7"/>
        <v>0.99436672604866561</v>
      </c>
      <c r="BG108" s="92">
        <f t="shared" si="8"/>
        <v>0.87922750220130563</v>
      </c>
      <c r="BH108" s="92">
        <f t="shared" si="9"/>
        <v>0.87922750220130563</v>
      </c>
    </row>
    <row r="109" spans="1:60" ht="13.5">
      <c r="A109" s="145" t="s">
        <v>138</v>
      </c>
      <c r="B109" s="314"/>
      <c r="C109" s="145" t="s">
        <v>139</v>
      </c>
      <c r="D109" s="314"/>
      <c r="E109" s="145" t="s">
        <v>140</v>
      </c>
      <c r="F109" s="314"/>
      <c r="G109" s="145" t="s">
        <v>141</v>
      </c>
      <c r="H109" s="314"/>
      <c r="I109" s="145" t="s">
        <v>142</v>
      </c>
      <c r="J109" s="314"/>
      <c r="K109" s="314"/>
      <c r="L109" s="145" t="s">
        <v>150</v>
      </c>
      <c r="M109" s="314"/>
      <c r="N109" s="314"/>
      <c r="O109" s="145" t="s">
        <v>74</v>
      </c>
      <c r="P109" s="314"/>
      <c r="Q109" s="145" t="s">
        <v>12</v>
      </c>
      <c r="R109" s="314"/>
      <c r="S109" s="146" t="s">
        <v>152</v>
      </c>
      <c r="T109" s="314"/>
      <c r="U109" s="314"/>
      <c r="V109" s="314"/>
      <c r="W109" s="314"/>
      <c r="X109" s="314"/>
      <c r="Y109" s="314"/>
      <c r="Z109" s="314"/>
      <c r="AA109" s="147" t="s">
        <v>97</v>
      </c>
      <c r="AB109" s="314"/>
      <c r="AC109" s="314"/>
      <c r="AD109" s="314"/>
      <c r="AE109" s="314"/>
      <c r="AF109" s="147" t="s">
        <v>50</v>
      </c>
      <c r="AG109" s="314"/>
      <c r="AH109" s="314"/>
      <c r="AI109" s="90" t="s">
        <v>98</v>
      </c>
      <c r="AJ109" s="148" t="s">
        <v>99</v>
      </c>
      <c r="AK109" s="314"/>
      <c r="AL109" s="314"/>
      <c r="AM109" s="314"/>
      <c r="AN109" s="314"/>
      <c r="AO109" s="314"/>
      <c r="AP109" s="91">
        <v>240749165</v>
      </c>
      <c r="AQ109" s="91">
        <v>239392959</v>
      </c>
      <c r="AR109" s="91">
        <v>1356206</v>
      </c>
      <c r="AS109" s="137">
        <v>0</v>
      </c>
      <c r="AT109" s="138"/>
      <c r="AU109" s="137">
        <v>239392959</v>
      </c>
      <c r="AV109" s="138"/>
      <c r="AW109" s="91">
        <v>0</v>
      </c>
      <c r="AX109" s="91">
        <v>211673287</v>
      </c>
      <c r="AY109" s="70">
        <v>27719672</v>
      </c>
      <c r="AZ109" s="91">
        <v>211673287</v>
      </c>
      <c r="BA109" s="91">
        <v>0</v>
      </c>
      <c r="BB109" s="91">
        <v>211673287</v>
      </c>
      <c r="BC109" s="91">
        <v>0</v>
      </c>
      <c r="BD109" s="91">
        <v>286306</v>
      </c>
      <c r="BE109" s="92">
        <f t="shared" si="6"/>
        <v>0.99436672604866561</v>
      </c>
      <c r="BF109" s="92">
        <f t="shared" si="7"/>
        <v>0.99436672604866561</v>
      </c>
      <c r="BG109" s="92">
        <f t="shared" si="8"/>
        <v>0.87922750220130563</v>
      </c>
      <c r="BH109" s="92">
        <f t="shared" si="9"/>
        <v>0.87922750220130563</v>
      </c>
    </row>
    <row r="110" spans="1:60" s="97" customFormat="1" ht="13.5">
      <c r="A110" s="151" t="s">
        <v>138</v>
      </c>
      <c r="B110" s="315"/>
      <c r="C110" s="151" t="s">
        <v>155</v>
      </c>
      <c r="D110" s="315"/>
      <c r="E110" s="151" t="s">
        <v>140</v>
      </c>
      <c r="F110" s="315"/>
      <c r="G110" s="151" t="s">
        <v>156</v>
      </c>
      <c r="H110" s="315"/>
      <c r="I110" s="151" t="s">
        <v>142</v>
      </c>
      <c r="J110" s="315"/>
      <c r="K110" s="315"/>
      <c r="L110" s="151"/>
      <c r="M110" s="315"/>
      <c r="N110" s="315"/>
      <c r="O110" s="151"/>
      <c r="P110" s="315"/>
      <c r="Q110" s="151"/>
      <c r="R110" s="315"/>
      <c r="S110" s="152" t="s">
        <v>157</v>
      </c>
      <c r="T110" s="315"/>
      <c r="U110" s="315"/>
      <c r="V110" s="315"/>
      <c r="W110" s="315"/>
      <c r="X110" s="315"/>
      <c r="Y110" s="315"/>
      <c r="Z110" s="315"/>
      <c r="AA110" s="153" t="s">
        <v>49</v>
      </c>
      <c r="AB110" s="315"/>
      <c r="AC110" s="315"/>
      <c r="AD110" s="315"/>
      <c r="AE110" s="315"/>
      <c r="AF110" s="153" t="s">
        <v>50</v>
      </c>
      <c r="AG110" s="315"/>
      <c r="AH110" s="315"/>
      <c r="AI110" s="93" t="s">
        <v>51</v>
      </c>
      <c r="AJ110" s="154" t="s">
        <v>52</v>
      </c>
      <c r="AK110" s="315"/>
      <c r="AL110" s="315"/>
      <c r="AM110" s="315"/>
      <c r="AN110" s="315"/>
      <c r="AO110" s="315"/>
      <c r="AP110" s="94">
        <v>274300857</v>
      </c>
      <c r="AQ110" s="94">
        <v>263842160</v>
      </c>
      <c r="AR110" s="94">
        <v>10458697</v>
      </c>
      <c r="AS110" s="149">
        <v>0</v>
      </c>
      <c r="AT110" s="150"/>
      <c r="AU110" s="149">
        <v>263842160</v>
      </c>
      <c r="AV110" s="150"/>
      <c r="AW110" s="94">
        <v>0</v>
      </c>
      <c r="AX110" s="94">
        <v>263842159.78</v>
      </c>
      <c r="AY110" s="95">
        <v>0.22</v>
      </c>
      <c r="AZ110" s="94">
        <v>263842159.78</v>
      </c>
      <c r="BA110" s="94">
        <v>0</v>
      </c>
      <c r="BB110" s="94">
        <v>263842159.78</v>
      </c>
      <c r="BC110" s="94">
        <v>0</v>
      </c>
      <c r="BD110" s="94">
        <v>0</v>
      </c>
      <c r="BE110" s="96">
        <f t="shared" si="6"/>
        <v>0.96187143884862158</v>
      </c>
      <c r="BF110" s="96">
        <f t="shared" si="7"/>
        <v>0.96187143884862158</v>
      </c>
      <c r="BG110" s="96">
        <f t="shared" si="8"/>
        <v>0.96187143804658259</v>
      </c>
      <c r="BH110" s="96">
        <f t="shared" si="9"/>
        <v>0.96187143804658259</v>
      </c>
    </row>
    <row r="111" spans="1:60" ht="13.5">
      <c r="A111" s="145" t="s">
        <v>138</v>
      </c>
      <c r="B111" s="314"/>
      <c r="C111" s="145" t="s">
        <v>155</v>
      </c>
      <c r="D111" s="314"/>
      <c r="E111" s="145" t="s">
        <v>140</v>
      </c>
      <c r="F111" s="314"/>
      <c r="G111" s="145" t="s">
        <v>156</v>
      </c>
      <c r="H111" s="314"/>
      <c r="I111" s="145" t="s">
        <v>142</v>
      </c>
      <c r="J111" s="314"/>
      <c r="K111" s="314"/>
      <c r="L111" s="145" t="s">
        <v>158</v>
      </c>
      <c r="M111" s="314"/>
      <c r="N111" s="314"/>
      <c r="O111" s="145"/>
      <c r="P111" s="314"/>
      <c r="Q111" s="145"/>
      <c r="R111" s="314"/>
      <c r="S111" s="146" t="s">
        <v>159</v>
      </c>
      <c r="T111" s="314"/>
      <c r="U111" s="314"/>
      <c r="V111" s="314"/>
      <c r="W111" s="314"/>
      <c r="X111" s="314"/>
      <c r="Y111" s="314"/>
      <c r="Z111" s="314"/>
      <c r="AA111" s="147" t="s">
        <v>49</v>
      </c>
      <c r="AB111" s="314"/>
      <c r="AC111" s="314"/>
      <c r="AD111" s="314"/>
      <c r="AE111" s="314"/>
      <c r="AF111" s="147" t="s">
        <v>50</v>
      </c>
      <c r="AG111" s="314"/>
      <c r="AH111" s="314"/>
      <c r="AI111" s="90" t="s">
        <v>51</v>
      </c>
      <c r="AJ111" s="148" t="s">
        <v>52</v>
      </c>
      <c r="AK111" s="314"/>
      <c r="AL111" s="314"/>
      <c r="AM111" s="314"/>
      <c r="AN111" s="314"/>
      <c r="AO111" s="314"/>
      <c r="AP111" s="91">
        <v>116952551</v>
      </c>
      <c r="AQ111" s="91">
        <v>116952551</v>
      </c>
      <c r="AR111" s="91">
        <v>0</v>
      </c>
      <c r="AS111" s="137">
        <v>0</v>
      </c>
      <c r="AT111" s="138"/>
      <c r="AU111" s="137">
        <v>116952551</v>
      </c>
      <c r="AV111" s="138"/>
      <c r="AW111" s="91">
        <v>0</v>
      </c>
      <c r="AX111" s="91">
        <v>116952551</v>
      </c>
      <c r="AY111" s="70">
        <v>0</v>
      </c>
      <c r="AZ111" s="91">
        <v>116952551</v>
      </c>
      <c r="BA111" s="91">
        <v>0</v>
      </c>
      <c r="BB111" s="91">
        <v>116952551</v>
      </c>
      <c r="BC111" s="91">
        <v>0</v>
      </c>
      <c r="BD111" s="91">
        <v>0</v>
      </c>
      <c r="BE111" s="92">
        <f t="shared" si="6"/>
        <v>1</v>
      </c>
      <c r="BF111" s="92">
        <f t="shared" si="7"/>
        <v>1</v>
      </c>
      <c r="BG111" s="92">
        <f t="shared" si="8"/>
        <v>1</v>
      </c>
      <c r="BH111" s="92">
        <f t="shared" si="9"/>
        <v>1</v>
      </c>
    </row>
    <row r="112" spans="1:60" ht="13.5">
      <c r="A112" s="145" t="s">
        <v>138</v>
      </c>
      <c r="B112" s="314"/>
      <c r="C112" s="145" t="s">
        <v>155</v>
      </c>
      <c r="D112" s="314"/>
      <c r="E112" s="145" t="s">
        <v>140</v>
      </c>
      <c r="F112" s="314"/>
      <c r="G112" s="145" t="s">
        <v>156</v>
      </c>
      <c r="H112" s="314"/>
      <c r="I112" s="145" t="s">
        <v>142</v>
      </c>
      <c r="J112" s="314"/>
      <c r="K112" s="314"/>
      <c r="L112" s="145" t="s">
        <v>158</v>
      </c>
      <c r="M112" s="314"/>
      <c r="N112" s="314"/>
      <c r="O112" s="145" t="s">
        <v>74</v>
      </c>
      <c r="P112" s="314"/>
      <c r="Q112" s="145"/>
      <c r="R112" s="314"/>
      <c r="S112" s="146" t="s">
        <v>160</v>
      </c>
      <c r="T112" s="314"/>
      <c r="U112" s="314"/>
      <c r="V112" s="314"/>
      <c r="W112" s="314"/>
      <c r="X112" s="314"/>
      <c r="Y112" s="314"/>
      <c r="Z112" s="314"/>
      <c r="AA112" s="147" t="s">
        <v>49</v>
      </c>
      <c r="AB112" s="314"/>
      <c r="AC112" s="314"/>
      <c r="AD112" s="314"/>
      <c r="AE112" s="314"/>
      <c r="AF112" s="147" t="s">
        <v>50</v>
      </c>
      <c r="AG112" s="314"/>
      <c r="AH112" s="314"/>
      <c r="AI112" s="90" t="s">
        <v>51</v>
      </c>
      <c r="AJ112" s="148" t="s">
        <v>52</v>
      </c>
      <c r="AK112" s="314"/>
      <c r="AL112" s="314"/>
      <c r="AM112" s="314"/>
      <c r="AN112" s="314"/>
      <c r="AO112" s="314"/>
      <c r="AP112" s="91">
        <v>116952551</v>
      </c>
      <c r="AQ112" s="91">
        <v>116952551</v>
      </c>
      <c r="AR112" s="91">
        <v>0</v>
      </c>
      <c r="AS112" s="137">
        <v>0</v>
      </c>
      <c r="AT112" s="138"/>
      <c r="AU112" s="137">
        <v>116952551</v>
      </c>
      <c r="AV112" s="138"/>
      <c r="AW112" s="91">
        <v>0</v>
      </c>
      <c r="AX112" s="91">
        <v>116952551</v>
      </c>
      <c r="AY112" s="70">
        <v>0</v>
      </c>
      <c r="AZ112" s="91">
        <v>116952551</v>
      </c>
      <c r="BA112" s="91">
        <v>0</v>
      </c>
      <c r="BB112" s="91">
        <v>116952551</v>
      </c>
      <c r="BC112" s="91">
        <v>0</v>
      </c>
      <c r="BD112" s="91">
        <v>0</v>
      </c>
      <c r="BE112" s="92">
        <f t="shared" si="6"/>
        <v>1</v>
      </c>
      <c r="BF112" s="92">
        <f t="shared" si="7"/>
        <v>1</v>
      </c>
      <c r="BG112" s="92">
        <f t="shared" si="8"/>
        <v>1</v>
      </c>
      <c r="BH112" s="92">
        <f t="shared" si="9"/>
        <v>1</v>
      </c>
    </row>
    <row r="113" spans="1:87" ht="13.5">
      <c r="A113" s="145" t="s">
        <v>138</v>
      </c>
      <c r="B113" s="314"/>
      <c r="C113" s="145" t="s">
        <v>155</v>
      </c>
      <c r="D113" s="314"/>
      <c r="E113" s="145" t="s">
        <v>140</v>
      </c>
      <c r="F113" s="314"/>
      <c r="G113" s="145" t="s">
        <v>156</v>
      </c>
      <c r="H113" s="314"/>
      <c r="I113" s="145" t="s">
        <v>142</v>
      </c>
      <c r="J113" s="314"/>
      <c r="K113" s="314"/>
      <c r="L113" s="145" t="s">
        <v>161</v>
      </c>
      <c r="M113" s="314"/>
      <c r="N113" s="314"/>
      <c r="O113" s="145"/>
      <c r="P113" s="314"/>
      <c r="Q113" s="145"/>
      <c r="R113" s="314"/>
      <c r="S113" s="146" t="s">
        <v>162</v>
      </c>
      <c r="T113" s="314"/>
      <c r="U113" s="314"/>
      <c r="V113" s="314"/>
      <c r="W113" s="314"/>
      <c r="X113" s="314"/>
      <c r="Y113" s="314"/>
      <c r="Z113" s="314"/>
      <c r="AA113" s="147" t="s">
        <v>49</v>
      </c>
      <c r="AB113" s="314"/>
      <c r="AC113" s="314"/>
      <c r="AD113" s="314"/>
      <c r="AE113" s="314"/>
      <c r="AF113" s="147" t="s">
        <v>50</v>
      </c>
      <c r="AG113" s="314"/>
      <c r="AH113" s="314"/>
      <c r="AI113" s="90" t="s">
        <v>51</v>
      </c>
      <c r="AJ113" s="148" t="s">
        <v>52</v>
      </c>
      <c r="AK113" s="314"/>
      <c r="AL113" s="314"/>
      <c r="AM113" s="314"/>
      <c r="AN113" s="314"/>
      <c r="AO113" s="314"/>
      <c r="AP113" s="91">
        <v>6242596</v>
      </c>
      <c r="AQ113" s="91">
        <v>5092920</v>
      </c>
      <c r="AR113" s="91">
        <v>1149676</v>
      </c>
      <c r="AS113" s="137">
        <v>0</v>
      </c>
      <c r="AT113" s="138"/>
      <c r="AU113" s="137">
        <v>5092920</v>
      </c>
      <c r="AV113" s="138"/>
      <c r="AW113" s="91">
        <v>0</v>
      </c>
      <c r="AX113" s="91">
        <v>5092920</v>
      </c>
      <c r="AY113" s="70">
        <v>0</v>
      </c>
      <c r="AZ113" s="91">
        <v>5092920</v>
      </c>
      <c r="BA113" s="91">
        <v>0</v>
      </c>
      <c r="BB113" s="91">
        <v>5092920</v>
      </c>
      <c r="BC113" s="91">
        <v>0</v>
      </c>
      <c r="BD113" s="91">
        <v>0</v>
      </c>
      <c r="BE113" s="92">
        <f t="shared" si="6"/>
        <v>0.81583366919787859</v>
      </c>
      <c r="BF113" s="92">
        <f t="shared" si="7"/>
        <v>0.81583366919787859</v>
      </c>
      <c r="BG113" s="92">
        <f t="shared" si="8"/>
        <v>0.81583366919787859</v>
      </c>
      <c r="BH113" s="92">
        <f t="shared" si="9"/>
        <v>0.81583366919787859</v>
      </c>
    </row>
    <row r="114" spans="1:87" ht="13.5">
      <c r="A114" s="145" t="s">
        <v>138</v>
      </c>
      <c r="B114" s="314"/>
      <c r="C114" s="145" t="s">
        <v>155</v>
      </c>
      <c r="D114" s="314"/>
      <c r="E114" s="145" t="s">
        <v>140</v>
      </c>
      <c r="F114" s="314"/>
      <c r="G114" s="145" t="s">
        <v>156</v>
      </c>
      <c r="H114" s="314"/>
      <c r="I114" s="145" t="s">
        <v>142</v>
      </c>
      <c r="J114" s="314"/>
      <c r="K114" s="314"/>
      <c r="L114" s="145" t="s">
        <v>161</v>
      </c>
      <c r="M114" s="314"/>
      <c r="N114" s="314"/>
      <c r="O114" s="145" t="s">
        <v>74</v>
      </c>
      <c r="P114" s="314"/>
      <c r="Q114" s="145"/>
      <c r="R114" s="314"/>
      <c r="S114" s="146" t="s">
        <v>163</v>
      </c>
      <c r="T114" s="314"/>
      <c r="U114" s="314"/>
      <c r="V114" s="314"/>
      <c r="W114" s="314"/>
      <c r="X114" s="314"/>
      <c r="Y114" s="314"/>
      <c r="Z114" s="314"/>
      <c r="AA114" s="147" t="s">
        <v>49</v>
      </c>
      <c r="AB114" s="314"/>
      <c r="AC114" s="314"/>
      <c r="AD114" s="314"/>
      <c r="AE114" s="314"/>
      <c r="AF114" s="147" t="s">
        <v>50</v>
      </c>
      <c r="AG114" s="314"/>
      <c r="AH114" s="314"/>
      <c r="AI114" s="90" t="s">
        <v>51</v>
      </c>
      <c r="AJ114" s="148" t="s">
        <v>52</v>
      </c>
      <c r="AK114" s="314"/>
      <c r="AL114" s="314"/>
      <c r="AM114" s="314"/>
      <c r="AN114" s="314"/>
      <c r="AO114" s="314"/>
      <c r="AP114" s="91">
        <v>6242596</v>
      </c>
      <c r="AQ114" s="91">
        <v>5092920</v>
      </c>
      <c r="AR114" s="91">
        <v>1149676</v>
      </c>
      <c r="AS114" s="137">
        <v>0</v>
      </c>
      <c r="AT114" s="138"/>
      <c r="AU114" s="137">
        <v>5092920</v>
      </c>
      <c r="AV114" s="138"/>
      <c r="AW114" s="91">
        <v>0</v>
      </c>
      <c r="AX114" s="91">
        <v>5092920</v>
      </c>
      <c r="AY114" s="70">
        <v>0</v>
      </c>
      <c r="AZ114" s="91">
        <v>5092920</v>
      </c>
      <c r="BA114" s="91">
        <v>0</v>
      </c>
      <c r="BB114" s="91">
        <v>5092920</v>
      </c>
      <c r="BC114" s="91">
        <v>0</v>
      </c>
      <c r="BD114" s="91">
        <v>0</v>
      </c>
      <c r="BE114" s="92">
        <f t="shared" si="6"/>
        <v>0.81583366919787859</v>
      </c>
      <c r="BF114" s="92">
        <f t="shared" si="7"/>
        <v>0.81583366919787859</v>
      </c>
      <c r="BG114" s="92">
        <f t="shared" si="8"/>
        <v>0.81583366919787859</v>
      </c>
      <c r="BH114" s="92">
        <f t="shared" si="9"/>
        <v>0.81583366919787859</v>
      </c>
    </row>
    <row r="115" spans="1:87" ht="13.5">
      <c r="A115" s="145" t="s">
        <v>138</v>
      </c>
      <c r="B115" s="314"/>
      <c r="C115" s="145" t="s">
        <v>155</v>
      </c>
      <c r="D115" s="314"/>
      <c r="E115" s="145" t="s">
        <v>140</v>
      </c>
      <c r="F115" s="314"/>
      <c r="G115" s="145" t="s">
        <v>156</v>
      </c>
      <c r="H115" s="314"/>
      <c r="I115" s="145" t="s">
        <v>142</v>
      </c>
      <c r="J115" s="314"/>
      <c r="K115" s="314"/>
      <c r="L115" s="145" t="s">
        <v>164</v>
      </c>
      <c r="M115" s="314"/>
      <c r="N115" s="314"/>
      <c r="O115" s="145"/>
      <c r="P115" s="314"/>
      <c r="Q115" s="145"/>
      <c r="R115" s="314"/>
      <c r="S115" s="146" t="s">
        <v>165</v>
      </c>
      <c r="T115" s="314"/>
      <c r="U115" s="314"/>
      <c r="V115" s="314"/>
      <c r="W115" s="314"/>
      <c r="X115" s="314"/>
      <c r="Y115" s="314"/>
      <c r="Z115" s="314"/>
      <c r="AA115" s="147" t="s">
        <v>49</v>
      </c>
      <c r="AB115" s="314"/>
      <c r="AC115" s="314"/>
      <c r="AD115" s="314"/>
      <c r="AE115" s="314"/>
      <c r="AF115" s="147" t="s">
        <v>50</v>
      </c>
      <c r="AG115" s="314"/>
      <c r="AH115" s="314"/>
      <c r="AI115" s="90" t="s">
        <v>51</v>
      </c>
      <c r="AJ115" s="148" t="s">
        <v>52</v>
      </c>
      <c r="AK115" s="314"/>
      <c r="AL115" s="314"/>
      <c r="AM115" s="314"/>
      <c r="AN115" s="314"/>
      <c r="AO115" s="314"/>
      <c r="AP115" s="91">
        <v>64983589</v>
      </c>
      <c r="AQ115" s="91">
        <v>64983588</v>
      </c>
      <c r="AR115" s="91">
        <v>1</v>
      </c>
      <c r="AS115" s="137">
        <v>0</v>
      </c>
      <c r="AT115" s="138"/>
      <c r="AU115" s="137">
        <v>64983588</v>
      </c>
      <c r="AV115" s="138"/>
      <c r="AW115" s="91">
        <v>0</v>
      </c>
      <c r="AX115" s="91">
        <v>64983588</v>
      </c>
      <c r="AY115" s="70">
        <v>0</v>
      </c>
      <c r="AZ115" s="91">
        <v>64983588</v>
      </c>
      <c r="BA115" s="91">
        <v>0</v>
      </c>
      <c r="BB115" s="91">
        <v>64983588</v>
      </c>
      <c r="BC115" s="91">
        <v>0</v>
      </c>
      <c r="BD115" s="91">
        <v>0</v>
      </c>
      <c r="BE115" s="92">
        <f t="shared" si="6"/>
        <v>0.99999998461149942</v>
      </c>
      <c r="BF115" s="92">
        <f t="shared" si="7"/>
        <v>0.99999998461149942</v>
      </c>
      <c r="BG115" s="92">
        <f t="shared" si="8"/>
        <v>0.99999998461149942</v>
      </c>
      <c r="BH115" s="92">
        <f t="shared" si="9"/>
        <v>0.99999998461149942</v>
      </c>
    </row>
    <row r="116" spans="1:87" ht="13.5">
      <c r="A116" s="145" t="s">
        <v>138</v>
      </c>
      <c r="B116" s="314"/>
      <c r="C116" s="145" t="s">
        <v>155</v>
      </c>
      <c r="D116" s="314"/>
      <c r="E116" s="145" t="s">
        <v>140</v>
      </c>
      <c r="F116" s="314"/>
      <c r="G116" s="145" t="s">
        <v>156</v>
      </c>
      <c r="H116" s="314"/>
      <c r="I116" s="145" t="s">
        <v>142</v>
      </c>
      <c r="J116" s="314"/>
      <c r="K116" s="314"/>
      <c r="L116" s="145" t="s">
        <v>164</v>
      </c>
      <c r="M116" s="314"/>
      <c r="N116" s="314"/>
      <c r="O116" s="145" t="s">
        <v>74</v>
      </c>
      <c r="P116" s="314"/>
      <c r="Q116" s="145"/>
      <c r="R116" s="314"/>
      <c r="S116" s="146" t="s">
        <v>166</v>
      </c>
      <c r="T116" s="314"/>
      <c r="U116" s="314"/>
      <c r="V116" s="314"/>
      <c r="W116" s="314"/>
      <c r="X116" s="314"/>
      <c r="Y116" s="314"/>
      <c r="Z116" s="314"/>
      <c r="AA116" s="147" t="s">
        <v>49</v>
      </c>
      <c r="AB116" s="314"/>
      <c r="AC116" s="314"/>
      <c r="AD116" s="314"/>
      <c r="AE116" s="314"/>
      <c r="AF116" s="147" t="s">
        <v>50</v>
      </c>
      <c r="AG116" s="314"/>
      <c r="AH116" s="314"/>
      <c r="AI116" s="90" t="s">
        <v>51</v>
      </c>
      <c r="AJ116" s="148" t="s">
        <v>52</v>
      </c>
      <c r="AK116" s="314"/>
      <c r="AL116" s="314"/>
      <c r="AM116" s="314"/>
      <c r="AN116" s="314"/>
      <c r="AO116" s="314"/>
      <c r="AP116" s="91">
        <v>64983589</v>
      </c>
      <c r="AQ116" s="91">
        <v>64983588</v>
      </c>
      <c r="AR116" s="91">
        <v>1</v>
      </c>
      <c r="AS116" s="137">
        <v>0</v>
      </c>
      <c r="AT116" s="138"/>
      <c r="AU116" s="137">
        <v>64983588</v>
      </c>
      <c r="AV116" s="138"/>
      <c r="AW116" s="91">
        <v>0</v>
      </c>
      <c r="AX116" s="91">
        <v>64983588</v>
      </c>
      <c r="AY116" s="70">
        <v>0</v>
      </c>
      <c r="AZ116" s="91">
        <v>64983588</v>
      </c>
      <c r="BA116" s="91">
        <v>0</v>
      </c>
      <c r="BB116" s="91">
        <v>64983588</v>
      </c>
      <c r="BC116" s="91">
        <v>0</v>
      </c>
      <c r="BD116" s="91">
        <v>0</v>
      </c>
      <c r="BE116" s="92">
        <f t="shared" si="6"/>
        <v>0.99999998461149942</v>
      </c>
      <c r="BF116" s="92">
        <f t="shared" si="7"/>
        <v>0.99999998461149942</v>
      </c>
      <c r="BG116" s="92">
        <f t="shared" si="8"/>
        <v>0.99999998461149942</v>
      </c>
      <c r="BH116" s="92">
        <f t="shared" si="9"/>
        <v>0.99999998461149942</v>
      </c>
    </row>
    <row r="117" spans="1:87" ht="13.5">
      <c r="A117" s="145" t="s">
        <v>138</v>
      </c>
      <c r="B117" s="314"/>
      <c r="C117" s="145" t="s">
        <v>155</v>
      </c>
      <c r="D117" s="314"/>
      <c r="E117" s="145" t="s">
        <v>140</v>
      </c>
      <c r="F117" s="314"/>
      <c r="G117" s="145" t="s">
        <v>156</v>
      </c>
      <c r="H117" s="314"/>
      <c r="I117" s="145" t="s">
        <v>142</v>
      </c>
      <c r="J117" s="314"/>
      <c r="K117" s="314"/>
      <c r="L117" s="145" t="s">
        <v>167</v>
      </c>
      <c r="M117" s="314"/>
      <c r="N117" s="314"/>
      <c r="O117" s="145"/>
      <c r="P117" s="314"/>
      <c r="Q117" s="145"/>
      <c r="R117" s="314"/>
      <c r="S117" s="146" t="s">
        <v>168</v>
      </c>
      <c r="T117" s="314"/>
      <c r="U117" s="314"/>
      <c r="V117" s="314"/>
      <c r="W117" s="314"/>
      <c r="X117" s="314"/>
      <c r="Y117" s="314"/>
      <c r="Z117" s="314"/>
      <c r="AA117" s="147" t="s">
        <v>49</v>
      </c>
      <c r="AB117" s="314"/>
      <c r="AC117" s="314"/>
      <c r="AD117" s="314"/>
      <c r="AE117" s="314"/>
      <c r="AF117" s="147" t="s">
        <v>50</v>
      </c>
      <c r="AG117" s="314"/>
      <c r="AH117" s="314"/>
      <c r="AI117" s="90" t="s">
        <v>51</v>
      </c>
      <c r="AJ117" s="148" t="s">
        <v>52</v>
      </c>
      <c r="AK117" s="314"/>
      <c r="AL117" s="314"/>
      <c r="AM117" s="314"/>
      <c r="AN117" s="314"/>
      <c r="AO117" s="314"/>
      <c r="AP117" s="91">
        <v>86122121</v>
      </c>
      <c r="AQ117" s="91">
        <v>76813101</v>
      </c>
      <c r="AR117" s="91">
        <v>9309020</v>
      </c>
      <c r="AS117" s="137">
        <v>0</v>
      </c>
      <c r="AT117" s="138"/>
      <c r="AU117" s="137">
        <v>76813101</v>
      </c>
      <c r="AV117" s="138"/>
      <c r="AW117" s="91">
        <v>0</v>
      </c>
      <c r="AX117" s="91">
        <v>76813100.780000001</v>
      </c>
      <c r="AY117" s="70">
        <v>0.22</v>
      </c>
      <c r="AZ117" s="91">
        <v>76813100.780000001</v>
      </c>
      <c r="BA117" s="91">
        <v>0</v>
      </c>
      <c r="BB117" s="91">
        <v>76813100.780000001</v>
      </c>
      <c r="BC117" s="91">
        <v>0</v>
      </c>
      <c r="BD117" s="91">
        <v>0</v>
      </c>
      <c r="BE117" s="92">
        <f t="shared" si="6"/>
        <v>0.89190907177030621</v>
      </c>
      <c r="BF117" s="92">
        <f t="shared" si="7"/>
        <v>0.89190907177030621</v>
      </c>
      <c r="BG117" s="92">
        <f t="shared" si="8"/>
        <v>0.89190906921579416</v>
      </c>
      <c r="BH117" s="92">
        <f t="shared" si="9"/>
        <v>0.89190906921579416</v>
      </c>
    </row>
    <row r="118" spans="1:87" ht="13.5">
      <c r="A118" s="145" t="s">
        <v>138</v>
      </c>
      <c r="B118" s="314"/>
      <c r="C118" s="145" t="s">
        <v>155</v>
      </c>
      <c r="D118" s="314"/>
      <c r="E118" s="145" t="s">
        <v>140</v>
      </c>
      <c r="F118" s="314"/>
      <c r="G118" s="145" t="s">
        <v>156</v>
      </c>
      <c r="H118" s="314"/>
      <c r="I118" s="145" t="s">
        <v>142</v>
      </c>
      <c r="J118" s="314"/>
      <c r="K118" s="314"/>
      <c r="L118" s="145" t="s">
        <v>167</v>
      </c>
      <c r="M118" s="314"/>
      <c r="N118" s="314"/>
      <c r="O118" s="145" t="s">
        <v>74</v>
      </c>
      <c r="P118" s="314"/>
      <c r="Q118" s="145"/>
      <c r="R118" s="314"/>
      <c r="S118" s="146" t="s">
        <v>169</v>
      </c>
      <c r="T118" s="314"/>
      <c r="U118" s="314"/>
      <c r="V118" s="314"/>
      <c r="W118" s="314"/>
      <c r="X118" s="314"/>
      <c r="Y118" s="314"/>
      <c r="Z118" s="314"/>
      <c r="AA118" s="147" t="s">
        <v>49</v>
      </c>
      <c r="AB118" s="314"/>
      <c r="AC118" s="314"/>
      <c r="AD118" s="314"/>
      <c r="AE118" s="314"/>
      <c r="AF118" s="147" t="s">
        <v>50</v>
      </c>
      <c r="AG118" s="314"/>
      <c r="AH118" s="314"/>
      <c r="AI118" s="90" t="s">
        <v>51</v>
      </c>
      <c r="AJ118" s="148" t="s">
        <v>52</v>
      </c>
      <c r="AK118" s="314"/>
      <c r="AL118" s="314"/>
      <c r="AM118" s="314"/>
      <c r="AN118" s="314"/>
      <c r="AO118" s="314"/>
      <c r="AP118" s="91">
        <v>86122121</v>
      </c>
      <c r="AQ118" s="91">
        <v>76813101</v>
      </c>
      <c r="AR118" s="91">
        <v>9309020</v>
      </c>
      <c r="AS118" s="137">
        <v>0</v>
      </c>
      <c r="AT118" s="138"/>
      <c r="AU118" s="137">
        <v>76813101</v>
      </c>
      <c r="AV118" s="138"/>
      <c r="AW118" s="91">
        <v>0</v>
      </c>
      <c r="AX118" s="91">
        <v>76813100.780000001</v>
      </c>
      <c r="AY118" s="70">
        <v>0.22</v>
      </c>
      <c r="AZ118" s="91">
        <v>76813100.780000001</v>
      </c>
      <c r="BA118" s="91">
        <v>0</v>
      </c>
      <c r="BB118" s="91">
        <v>76813100.780000001</v>
      </c>
      <c r="BC118" s="91">
        <v>0</v>
      </c>
      <c r="BD118" s="91">
        <v>0</v>
      </c>
      <c r="BE118" s="92">
        <f t="shared" si="6"/>
        <v>0.89190907177030621</v>
      </c>
      <c r="BF118" s="92">
        <f t="shared" si="7"/>
        <v>0.89190907177030621</v>
      </c>
      <c r="BG118" s="92">
        <f t="shared" si="8"/>
        <v>0.89190906921579416</v>
      </c>
      <c r="BH118" s="92">
        <f t="shared" si="9"/>
        <v>0.89190906921579416</v>
      </c>
    </row>
    <row r="119" spans="1:87" s="97" customFormat="1" ht="13.5">
      <c r="A119" s="151" t="s">
        <v>138</v>
      </c>
      <c r="B119" s="315"/>
      <c r="C119" s="151" t="s">
        <v>155</v>
      </c>
      <c r="D119" s="315"/>
      <c r="E119" s="151" t="s">
        <v>140</v>
      </c>
      <c r="F119" s="315"/>
      <c r="G119" s="151" t="s">
        <v>156</v>
      </c>
      <c r="H119" s="315"/>
      <c r="I119" s="151" t="s">
        <v>142</v>
      </c>
      <c r="J119" s="315"/>
      <c r="K119" s="315"/>
      <c r="L119" s="151"/>
      <c r="M119" s="315"/>
      <c r="N119" s="315"/>
      <c r="O119" s="151"/>
      <c r="P119" s="315"/>
      <c r="Q119" s="151"/>
      <c r="R119" s="315"/>
      <c r="S119" s="152" t="s">
        <v>157</v>
      </c>
      <c r="T119" s="315"/>
      <c r="U119" s="315"/>
      <c r="V119" s="315"/>
      <c r="W119" s="315"/>
      <c r="X119" s="315"/>
      <c r="Y119" s="315"/>
      <c r="Z119" s="315"/>
      <c r="AA119" s="153" t="s">
        <v>97</v>
      </c>
      <c r="AB119" s="315"/>
      <c r="AC119" s="315"/>
      <c r="AD119" s="315"/>
      <c r="AE119" s="315"/>
      <c r="AF119" s="153" t="s">
        <v>50</v>
      </c>
      <c r="AG119" s="315"/>
      <c r="AH119" s="315"/>
      <c r="AI119" s="93" t="s">
        <v>98</v>
      </c>
      <c r="AJ119" s="154" t="s">
        <v>99</v>
      </c>
      <c r="AK119" s="315"/>
      <c r="AL119" s="315"/>
      <c r="AM119" s="315"/>
      <c r="AN119" s="315"/>
      <c r="AO119" s="315"/>
      <c r="AP119" s="94">
        <v>262857143</v>
      </c>
      <c r="AQ119" s="94">
        <v>250075923</v>
      </c>
      <c r="AR119" s="94">
        <v>12781220</v>
      </c>
      <c r="AS119" s="149">
        <v>0</v>
      </c>
      <c r="AT119" s="150"/>
      <c r="AU119" s="149">
        <v>250075923</v>
      </c>
      <c r="AV119" s="150"/>
      <c r="AW119" s="94">
        <v>0</v>
      </c>
      <c r="AX119" s="94">
        <v>231059686</v>
      </c>
      <c r="AY119" s="95">
        <v>19016237</v>
      </c>
      <c r="AZ119" s="94">
        <v>231059686</v>
      </c>
      <c r="BA119" s="94">
        <v>0</v>
      </c>
      <c r="BB119" s="94">
        <v>231059686</v>
      </c>
      <c r="BC119" s="94">
        <v>0</v>
      </c>
      <c r="BD119" s="94">
        <v>0</v>
      </c>
      <c r="BE119" s="96">
        <f t="shared" si="6"/>
        <v>0.95137579350468704</v>
      </c>
      <c r="BF119" s="96">
        <f t="shared" si="7"/>
        <v>0.95137579350468704</v>
      </c>
      <c r="BG119" s="96">
        <f t="shared" si="8"/>
        <v>0.87903141365270032</v>
      </c>
      <c r="BH119" s="96">
        <f t="shared" si="9"/>
        <v>0.87903141365270032</v>
      </c>
    </row>
    <row r="120" spans="1:87" ht="13.5">
      <c r="A120" s="145" t="s">
        <v>138</v>
      </c>
      <c r="B120" s="314"/>
      <c r="C120" s="145" t="s">
        <v>155</v>
      </c>
      <c r="D120" s="314"/>
      <c r="E120" s="145" t="s">
        <v>140</v>
      </c>
      <c r="F120" s="314"/>
      <c r="G120" s="145" t="s">
        <v>156</v>
      </c>
      <c r="H120" s="314"/>
      <c r="I120" s="145" t="s">
        <v>142</v>
      </c>
      <c r="J120" s="314"/>
      <c r="K120" s="314"/>
      <c r="L120" s="145" t="s">
        <v>158</v>
      </c>
      <c r="M120" s="314"/>
      <c r="N120" s="314"/>
      <c r="O120" s="145"/>
      <c r="P120" s="314"/>
      <c r="Q120" s="145"/>
      <c r="R120" s="314"/>
      <c r="S120" s="146" t="s">
        <v>159</v>
      </c>
      <c r="T120" s="314"/>
      <c r="U120" s="314"/>
      <c r="V120" s="314"/>
      <c r="W120" s="314"/>
      <c r="X120" s="314"/>
      <c r="Y120" s="314"/>
      <c r="Z120" s="314"/>
      <c r="AA120" s="147" t="s">
        <v>97</v>
      </c>
      <c r="AB120" s="314"/>
      <c r="AC120" s="314"/>
      <c r="AD120" s="314"/>
      <c r="AE120" s="314"/>
      <c r="AF120" s="147" t="s">
        <v>50</v>
      </c>
      <c r="AG120" s="314"/>
      <c r="AH120" s="314"/>
      <c r="AI120" s="90" t="s">
        <v>98</v>
      </c>
      <c r="AJ120" s="148" t="s">
        <v>99</v>
      </c>
      <c r="AK120" s="314"/>
      <c r="AL120" s="314"/>
      <c r="AM120" s="314"/>
      <c r="AN120" s="314"/>
      <c r="AO120" s="314"/>
      <c r="AP120" s="91">
        <v>45701707</v>
      </c>
      <c r="AQ120" s="91">
        <v>45048222</v>
      </c>
      <c r="AR120" s="91">
        <v>653485</v>
      </c>
      <c r="AS120" s="137">
        <v>0</v>
      </c>
      <c r="AT120" s="138"/>
      <c r="AU120" s="137">
        <v>45048222</v>
      </c>
      <c r="AV120" s="138"/>
      <c r="AW120" s="91">
        <v>0</v>
      </c>
      <c r="AX120" s="91">
        <v>45048222</v>
      </c>
      <c r="AY120" s="70">
        <v>0</v>
      </c>
      <c r="AZ120" s="91">
        <v>45048222</v>
      </c>
      <c r="BA120" s="91">
        <v>0</v>
      </c>
      <c r="BB120" s="91">
        <v>45048222</v>
      </c>
      <c r="BC120" s="91">
        <v>0</v>
      </c>
      <c r="BD120" s="91">
        <v>0</v>
      </c>
      <c r="BE120" s="92">
        <f t="shared" si="6"/>
        <v>0.98570108114342425</v>
      </c>
      <c r="BF120" s="92">
        <f t="shared" si="7"/>
        <v>0.98570108114342425</v>
      </c>
      <c r="BG120" s="92">
        <f t="shared" si="8"/>
        <v>0.98570108114342425</v>
      </c>
      <c r="BH120" s="92">
        <f t="shared" si="9"/>
        <v>0.98570108114342425</v>
      </c>
    </row>
    <row r="121" spans="1:87" ht="13.5">
      <c r="A121" s="145" t="s">
        <v>138</v>
      </c>
      <c r="B121" s="314"/>
      <c r="C121" s="145" t="s">
        <v>155</v>
      </c>
      <c r="D121" s="314"/>
      <c r="E121" s="145" t="s">
        <v>140</v>
      </c>
      <c r="F121" s="314"/>
      <c r="G121" s="145" t="s">
        <v>156</v>
      </c>
      <c r="H121" s="314"/>
      <c r="I121" s="145" t="s">
        <v>142</v>
      </c>
      <c r="J121" s="314"/>
      <c r="K121" s="314"/>
      <c r="L121" s="145" t="s">
        <v>158</v>
      </c>
      <c r="M121" s="314"/>
      <c r="N121" s="314"/>
      <c r="O121" s="145" t="s">
        <v>74</v>
      </c>
      <c r="P121" s="314"/>
      <c r="Q121" s="145"/>
      <c r="R121" s="314"/>
      <c r="S121" s="146" t="s">
        <v>160</v>
      </c>
      <c r="T121" s="314"/>
      <c r="U121" s="314"/>
      <c r="V121" s="314"/>
      <c r="W121" s="314"/>
      <c r="X121" s="314"/>
      <c r="Y121" s="314"/>
      <c r="Z121" s="314"/>
      <c r="AA121" s="147" t="s">
        <v>97</v>
      </c>
      <c r="AB121" s="314"/>
      <c r="AC121" s="314"/>
      <c r="AD121" s="314"/>
      <c r="AE121" s="314"/>
      <c r="AF121" s="147" t="s">
        <v>50</v>
      </c>
      <c r="AG121" s="314"/>
      <c r="AH121" s="314"/>
      <c r="AI121" s="90" t="s">
        <v>98</v>
      </c>
      <c r="AJ121" s="148" t="s">
        <v>99</v>
      </c>
      <c r="AK121" s="314"/>
      <c r="AL121" s="314"/>
      <c r="AM121" s="314"/>
      <c r="AN121" s="314"/>
      <c r="AO121" s="314"/>
      <c r="AP121" s="91">
        <v>45701707</v>
      </c>
      <c r="AQ121" s="91">
        <v>45048222</v>
      </c>
      <c r="AR121" s="91">
        <v>653485</v>
      </c>
      <c r="AS121" s="137">
        <v>0</v>
      </c>
      <c r="AT121" s="138"/>
      <c r="AU121" s="137">
        <v>45048222</v>
      </c>
      <c r="AV121" s="138"/>
      <c r="AW121" s="91">
        <v>0</v>
      </c>
      <c r="AX121" s="91">
        <v>45048222</v>
      </c>
      <c r="AY121" s="70">
        <v>0</v>
      </c>
      <c r="AZ121" s="91">
        <v>45048222</v>
      </c>
      <c r="BA121" s="91">
        <v>0</v>
      </c>
      <c r="BB121" s="91">
        <v>45048222</v>
      </c>
      <c r="BC121" s="91">
        <v>0</v>
      </c>
      <c r="BD121" s="91">
        <v>0</v>
      </c>
      <c r="BE121" s="92">
        <f t="shared" si="6"/>
        <v>0.98570108114342425</v>
      </c>
      <c r="BF121" s="92">
        <f t="shared" si="7"/>
        <v>0.98570108114342425</v>
      </c>
      <c r="BG121" s="92">
        <f t="shared" si="8"/>
        <v>0.98570108114342425</v>
      </c>
      <c r="BH121" s="92">
        <f t="shared" si="9"/>
        <v>0.98570108114342425</v>
      </c>
    </row>
    <row r="122" spans="1:87" ht="13.5">
      <c r="A122" s="145" t="s">
        <v>138</v>
      </c>
      <c r="B122" s="314"/>
      <c r="C122" s="145" t="s">
        <v>155</v>
      </c>
      <c r="D122" s="314"/>
      <c r="E122" s="145" t="s">
        <v>140</v>
      </c>
      <c r="F122" s="314"/>
      <c r="G122" s="145" t="s">
        <v>156</v>
      </c>
      <c r="H122" s="314"/>
      <c r="I122" s="145" t="s">
        <v>142</v>
      </c>
      <c r="J122" s="314"/>
      <c r="K122" s="314"/>
      <c r="L122" s="145" t="s">
        <v>170</v>
      </c>
      <c r="M122" s="314"/>
      <c r="N122" s="314"/>
      <c r="O122" s="145"/>
      <c r="P122" s="314"/>
      <c r="Q122" s="145"/>
      <c r="R122" s="314"/>
      <c r="S122" s="146" t="s">
        <v>171</v>
      </c>
      <c r="T122" s="314"/>
      <c r="U122" s="314"/>
      <c r="V122" s="314"/>
      <c r="W122" s="314"/>
      <c r="X122" s="314"/>
      <c r="Y122" s="314"/>
      <c r="Z122" s="314"/>
      <c r="AA122" s="147" t="s">
        <v>97</v>
      </c>
      <c r="AB122" s="314"/>
      <c r="AC122" s="314"/>
      <c r="AD122" s="314"/>
      <c r="AE122" s="314"/>
      <c r="AF122" s="147" t="s">
        <v>50</v>
      </c>
      <c r="AG122" s="314"/>
      <c r="AH122" s="314"/>
      <c r="AI122" s="90" t="s">
        <v>98</v>
      </c>
      <c r="AJ122" s="148" t="s">
        <v>99</v>
      </c>
      <c r="AK122" s="314"/>
      <c r="AL122" s="314"/>
      <c r="AM122" s="314"/>
      <c r="AN122" s="314"/>
      <c r="AO122" s="314"/>
      <c r="AP122" s="91">
        <v>44000000</v>
      </c>
      <c r="AQ122" s="91">
        <v>44000000</v>
      </c>
      <c r="AR122" s="91">
        <v>0</v>
      </c>
      <c r="AS122" s="137">
        <v>0</v>
      </c>
      <c r="AT122" s="138"/>
      <c r="AU122" s="137">
        <v>44000000</v>
      </c>
      <c r="AV122" s="138"/>
      <c r="AW122" s="91">
        <v>0</v>
      </c>
      <c r="AX122" s="91">
        <v>44000000</v>
      </c>
      <c r="AY122" s="70">
        <v>0</v>
      </c>
      <c r="AZ122" s="91">
        <v>44000000</v>
      </c>
      <c r="BA122" s="91">
        <v>0</v>
      </c>
      <c r="BB122" s="91">
        <v>44000000</v>
      </c>
      <c r="BC122" s="91">
        <v>0</v>
      </c>
      <c r="BD122" s="91">
        <v>0</v>
      </c>
      <c r="BE122" s="92">
        <f t="shared" si="6"/>
        <v>1</v>
      </c>
      <c r="BF122" s="92">
        <f t="shared" si="7"/>
        <v>1</v>
      </c>
      <c r="BG122" s="92">
        <f t="shared" si="8"/>
        <v>1</v>
      </c>
      <c r="BH122" s="92">
        <f t="shared" si="9"/>
        <v>1</v>
      </c>
    </row>
    <row r="123" spans="1:87" ht="13.5">
      <c r="A123" s="145" t="s">
        <v>138</v>
      </c>
      <c r="B123" s="314"/>
      <c r="C123" s="145" t="s">
        <v>155</v>
      </c>
      <c r="D123" s="314"/>
      <c r="E123" s="145" t="s">
        <v>140</v>
      </c>
      <c r="F123" s="314"/>
      <c r="G123" s="145" t="s">
        <v>156</v>
      </c>
      <c r="H123" s="314"/>
      <c r="I123" s="145" t="s">
        <v>142</v>
      </c>
      <c r="J123" s="314"/>
      <c r="K123" s="314"/>
      <c r="L123" s="145" t="s">
        <v>170</v>
      </c>
      <c r="M123" s="314"/>
      <c r="N123" s="314"/>
      <c r="O123" s="145" t="s">
        <v>74</v>
      </c>
      <c r="P123" s="314"/>
      <c r="Q123" s="145"/>
      <c r="R123" s="314"/>
      <c r="S123" s="146" t="s">
        <v>172</v>
      </c>
      <c r="T123" s="314"/>
      <c r="U123" s="314"/>
      <c r="V123" s="314"/>
      <c r="W123" s="314"/>
      <c r="X123" s="314"/>
      <c r="Y123" s="314"/>
      <c r="Z123" s="314"/>
      <c r="AA123" s="147" t="s">
        <v>97</v>
      </c>
      <c r="AB123" s="314"/>
      <c r="AC123" s="314"/>
      <c r="AD123" s="314"/>
      <c r="AE123" s="314"/>
      <c r="AF123" s="147" t="s">
        <v>50</v>
      </c>
      <c r="AG123" s="314"/>
      <c r="AH123" s="314"/>
      <c r="AI123" s="90" t="s">
        <v>98</v>
      </c>
      <c r="AJ123" s="148" t="s">
        <v>99</v>
      </c>
      <c r="AK123" s="314"/>
      <c r="AL123" s="314"/>
      <c r="AM123" s="314"/>
      <c r="AN123" s="314"/>
      <c r="AO123" s="314"/>
      <c r="AP123" s="91">
        <v>44000000</v>
      </c>
      <c r="AQ123" s="91">
        <v>44000000</v>
      </c>
      <c r="AR123" s="91">
        <v>0</v>
      </c>
      <c r="AS123" s="137">
        <v>0</v>
      </c>
      <c r="AT123" s="138"/>
      <c r="AU123" s="137">
        <v>44000000</v>
      </c>
      <c r="AV123" s="138"/>
      <c r="AW123" s="91">
        <v>0</v>
      </c>
      <c r="AX123" s="91">
        <v>44000000</v>
      </c>
      <c r="AY123" s="70">
        <v>0</v>
      </c>
      <c r="AZ123" s="91">
        <v>44000000</v>
      </c>
      <c r="BA123" s="91">
        <v>0</v>
      </c>
      <c r="BB123" s="91">
        <v>44000000</v>
      </c>
      <c r="BC123" s="91">
        <v>0</v>
      </c>
      <c r="BD123" s="91">
        <v>0</v>
      </c>
      <c r="BE123" s="92">
        <f t="shared" si="6"/>
        <v>1</v>
      </c>
      <c r="BF123" s="92">
        <f t="shared" si="7"/>
        <v>1</v>
      </c>
      <c r="BG123" s="92">
        <f t="shared" si="8"/>
        <v>1</v>
      </c>
      <c r="BH123" s="92">
        <f t="shared" si="9"/>
        <v>1</v>
      </c>
    </row>
    <row r="124" spans="1:87" ht="13.5">
      <c r="A124" s="145" t="s">
        <v>138</v>
      </c>
      <c r="B124" s="314"/>
      <c r="C124" s="145" t="s">
        <v>155</v>
      </c>
      <c r="D124" s="314"/>
      <c r="E124" s="145" t="s">
        <v>140</v>
      </c>
      <c r="F124" s="314"/>
      <c r="G124" s="145" t="s">
        <v>156</v>
      </c>
      <c r="H124" s="314"/>
      <c r="I124" s="145" t="s">
        <v>142</v>
      </c>
      <c r="J124" s="314"/>
      <c r="K124" s="314"/>
      <c r="L124" s="145" t="s">
        <v>167</v>
      </c>
      <c r="M124" s="314"/>
      <c r="N124" s="314"/>
      <c r="O124" s="145"/>
      <c r="P124" s="314"/>
      <c r="Q124" s="145"/>
      <c r="R124" s="314"/>
      <c r="S124" s="146" t="s">
        <v>168</v>
      </c>
      <c r="T124" s="314"/>
      <c r="U124" s="314"/>
      <c r="V124" s="314"/>
      <c r="W124" s="314"/>
      <c r="X124" s="314"/>
      <c r="Y124" s="314"/>
      <c r="Z124" s="314"/>
      <c r="AA124" s="147" t="s">
        <v>97</v>
      </c>
      <c r="AB124" s="314"/>
      <c r="AC124" s="314"/>
      <c r="AD124" s="314"/>
      <c r="AE124" s="314"/>
      <c r="AF124" s="147" t="s">
        <v>50</v>
      </c>
      <c r="AG124" s="314"/>
      <c r="AH124" s="314"/>
      <c r="AI124" s="90" t="s">
        <v>98</v>
      </c>
      <c r="AJ124" s="148" t="s">
        <v>99</v>
      </c>
      <c r="AK124" s="314"/>
      <c r="AL124" s="314"/>
      <c r="AM124" s="314"/>
      <c r="AN124" s="314"/>
      <c r="AO124" s="314"/>
      <c r="AP124" s="91">
        <v>173155436</v>
      </c>
      <c r="AQ124" s="91">
        <v>161027701</v>
      </c>
      <c r="AR124" s="91">
        <v>12127735</v>
      </c>
      <c r="AS124" s="137">
        <v>0</v>
      </c>
      <c r="AT124" s="138"/>
      <c r="AU124" s="137">
        <v>161027701</v>
      </c>
      <c r="AV124" s="138"/>
      <c r="AW124" s="91">
        <v>0</v>
      </c>
      <c r="AX124" s="91">
        <v>142011464</v>
      </c>
      <c r="AY124" s="70">
        <v>19016237</v>
      </c>
      <c r="AZ124" s="91">
        <v>142011464</v>
      </c>
      <c r="BA124" s="91">
        <v>0</v>
      </c>
      <c r="BB124" s="91">
        <v>142011464</v>
      </c>
      <c r="BC124" s="91">
        <v>0</v>
      </c>
      <c r="BD124" s="91">
        <v>0</v>
      </c>
      <c r="BE124" s="92">
        <f t="shared" si="6"/>
        <v>0.92996041429504994</v>
      </c>
      <c r="BF124" s="92">
        <f t="shared" si="7"/>
        <v>0.92996041429504994</v>
      </c>
      <c r="BG124" s="92">
        <f t="shared" si="8"/>
        <v>0.82013864121482161</v>
      </c>
      <c r="BH124" s="92">
        <f t="shared" si="9"/>
        <v>0.82013864121482161</v>
      </c>
    </row>
    <row r="125" spans="1:87" ht="13.5">
      <c r="A125" s="145" t="s">
        <v>138</v>
      </c>
      <c r="B125" s="314"/>
      <c r="C125" s="145" t="s">
        <v>155</v>
      </c>
      <c r="D125" s="314"/>
      <c r="E125" s="145" t="s">
        <v>140</v>
      </c>
      <c r="F125" s="314"/>
      <c r="G125" s="145" t="s">
        <v>156</v>
      </c>
      <c r="H125" s="314"/>
      <c r="I125" s="145" t="s">
        <v>142</v>
      </c>
      <c r="J125" s="314"/>
      <c r="K125" s="314"/>
      <c r="L125" s="145" t="s">
        <v>167</v>
      </c>
      <c r="M125" s="314"/>
      <c r="N125" s="314"/>
      <c r="O125" s="145" t="s">
        <v>74</v>
      </c>
      <c r="P125" s="314"/>
      <c r="Q125" s="145"/>
      <c r="R125" s="314"/>
      <c r="S125" s="146" t="s">
        <v>169</v>
      </c>
      <c r="T125" s="314"/>
      <c r="U125" s="314"/>
      <c r="V125" s="314"/>
      <c r="W125" s="314"/>
      <c r="X125" s="314"/>
      <c r="Y125" s="314"/>
      <c r="Z125" s="314"/>
      <c r="AA125" s="147" t="s">
        <v>97</v>
      </c>
      <c r="AB125" s="314"/>
      <c r="AC125" s="314"/>
      <c r="AD125" s="314"/>
      <c r="AE125" s="314"/>
      <c r="AF125" s="147" t="s">
        <v>50</v>
      </c>
      <c r="AG125" s="314"/>
      <c r="AH125" s="314"/>
      <c r="AI125" s="90" t="s">
        <v>98</v>
      </c>
      <c r="AJ125" s="148" t="s">
        <v>99</v>
      </c>
      <c r="AK125" s="314"/>
      <c r="AL125" s="314"/>
      <c r="AM125" s="314"/>
      <c r="AN125" s="314"/>
      <c r="AO125" s="314"/>
      <c r="AP125" s="91">
        <v>173155436</v>
      </c>
      <c r="AQ125" s="91">
        <v>161027701</v>
      </c>
      <c r="AR125" s="91">
        <v>12127735</v>
      </c>
      <c r="AS125" s="137">
        <v>0</v>
      </c>
      <c r="AT125" s="138"/>
      <c r="AU125" s="137">
        <v>161027701</v>
      </c>
      <c r="AV125" s="138"/>
      <c r="AW125" s="91">
        <v>0</v>
      </c>
      <c r="AX125" s="91">
        <v>142011464</v>
      </c>
      <c r="AY125" s="70">
        <v>19016237</v>
      </c>
      <c r="AZ125" s="91">
        <v>142011464</v>
      </c>
      <c r="BA125" s="91">
        <v>0</v>
      </c>
      <c r="BB125" s="91">
        <v>142011464</v>
      </c>
      <c r="BC125" s="91">
        <v>0</v>
      </c>
      <c r="BD125" s="91">
        <v>0</v>
      </c>
      <c r="BE125" s="92">
        <f t="shared" si="6"/>
        <v>0.92996041429504994</v>
      </c>
      <c r="BF125" s="92">
        <f t="shared" si="7"/>
        <v>0.92996041429504994</v>
      </c>
      <c r="BG125" s="92">
        <f t="shared" si="8"/>
        <v>0.82013864121482161</v>
      </c>
      <c r="BH125" s="92">
        <f t="shared" si="9"/>
        <v>0.82013864121482161</v>
      </c>
    </row>
    <row r="126" spans="1:87" s="103" customFormat="1" ht="13.5" customHeight="1">
      <c r="A126" s="139" t="s">
        <v>173</v>
      </c>
      <c r="B126" s="139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98">
        <f>+AP119+AP110+AP101+AP100+AP93</f>
        <v>2290958589</v>
      </c>
      <c r="AQ126" s="99">
        <f>+AQ119+AQ110+AQ101+AQ100+AQ93</f>
        <v>2250714487</v>
      </c>
      <c r="AR126" s="99">
        <f>+AR119+AR110+AR101+AR100+AR93</f>
        <v>40244102</v>
      </c>
      <c r="AS126" s="140">
        <f>+AS119+AS110+AS101+AS100+AS93</f>
        <v>0</v>
      </c>
      <c r="AT126" s="141"/>
      <c r="AU126" s="140">
        <f>+AU119+AU110+AU101+AU100+AU93</f>
        <v>2250714487</v>
      </c>
      <c r="AV126" s="141"/>
      <c r="AW126" s="99">
        <f t="shared" ref="AW126:BD126" si="13">+AW119+AW110+AW101+AW100+AW93</f>
        <v>0</v>
      </c>
      <c r="AX126" s="99">
        <f t="shared" si="13"/>
        <v>1785293323.55</v>
      </c>
      <c r="AY126" s="100">
        <f t="shared" si="13"/>
        <v>465421163.45000005</v>
      </c>
      <c r="AZ126" s="99">
        <f t="shared" si="13"/>
        <v>1785293323.55</v>
      </c>
      <c r="BA126" s="99">
        <f t="shared" si="13"/>
        <v>0</v>
      </c>
      <c r="BB126" s="99">
        <f t="shared" si="13"/>
        <v>1785293323.55</v>
      </c>
      <c r="BC126" s="99">
        <f t="shared" si="13"/>
        <v>0</v>
      </c>
      <c r="BD126" s="99">
        <f t="shared" si="13"/>
        <v>1264402</v>
      </c>
      <c r="BE126" s="101">
        <f t="shared" si="6"/>
        <v>0.98243350962639331</v>
      </c>
      <c r="BF126" s="101">
        <f t="shared" si="7"/>
        <v>0.98243350962639331</v>
      </c>
      <c r="BG126" s="101">
        <f t="shared" si="8"/>
        <v>0.77927786740539806</v>
      </c>
      <c r="BH126" s="101">
        <f t="shared" si="9"/>
        <v>0.77927786740539806</v>
      </c>
      <c r="BI126" s="102"/>
      <c r="BJ126" s="102"/>
      <c r="BK126" s="102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  <c r="BV126" s="102"/>
      <c r="BW126" s="102"/>
      <c r="BX126" s="102"/>
      <c r="BY126" s="106"/>
      <c r="BZ126" s="106"/>
      <c r="CA126" s="106"/>
      <c r="CB126" s="106"/>
      <c r="CC126" s="106"/>
      <c r="CD126" s="106"/>
      <c r="CE126" s="106"/>
      <c r="CF126" s="106"/>
      <c r="CG126" s="106"/>
      <c r="CH126" s="106"/>
      <c r="CI126" s="106"/>
    </row>
    <row r="127" spans="1:87" s="44" customFormat="1" ht="13.5" customHeight="1">
      <c r="AP127" s="107"/>
      <c r="AQ127" s="108"/>
      <c r="AR127" s="108"/>
      <c r="AS127" s="108"/>
      <c r="AT127" s="108"/>
      <c r="AU127" s="108"/>
      <c r="AV127" s="108"/>
      <c r="AW127" s="108"/>
      <c r="AX127" s="108"/>
      <c r="AY127" s="108"/>
      <c r="AZ127" s="108"/>
      <c r="BA127" s="108"/>
      <c r="BB127" s="108"/>
      <c r="BC127" s="108"/>
      <c r="BD127" s="108"/>
      <c r="BY127" s="109"/>
      <c r="BZ127" s="109"/>
      <c r="CA127" s="109"/>
      <c r="CB127" s="109"/>
      <c r="CC127" s="109"/>
      <c r="CD127" s="109"/>
      <c r="CE127" s="109"/>
      <c r="CF127" s="109"/>
      <c r="CG127" s="109"/>
      <c r="CH127" s="109"/>
      <c r="CI127" s="109"/>
    </row>
    <row r="128" spans="1:87" s="115" customFormat="1" ht="13.5" customHeight="1">
      <c r="A128" s="142" t="s">
        <v>174</v>
      </c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10">
        <f>+AP126+AP92</f>
        <v>7744011589</v>
      </c>
      <c r="AQ128" s="111">
        <f>+AQ126+AQ92</f>
        <v>7259646145</v>
      </c>
      <c r="AR128" s="111">
        <f>+AR126+AR92</f>
        <v>484365444</v>
      </c>
      <c r="AS128" s="143">
        <f>+AS126+AS92</f>
        <v>0</v>
      </c>
      <c r="AT128" s="144"/>
      <c r="AU128" s="143">
        <f>+AU126+AU92</f>
        <v>7259646145</v>
      </c>
      <c r="AV128" s="144"/>
      <c r="AW128" s="111">
        <f t="shared" ref="AW128:BD128" si="14">+AW126+AW92</f>
        <v>0</v>
      </c>
      <c r="AX128" s="111">
        <f t="shared" si="14"/>
        <v>6686568062.0500002</v>
      </c>
      <c r="AY128" s="112">
        <f t="shared" si="14"/>
        <v>573078082.95000005</v>
      </c>
      <c r="AZ128" s="111">
        <f t="shared" si="14"/>
        <v>6686568062.0500002</v>
      </c>
      <c r="BA128" s="111">
        <f t="shared" si="14"/>
        <v>0</v>
      </c>
      <c r="BB128" s="111">
        <f t="shared" si="14"/>
        <v>6686568062.0500002</v>
      </c>
      <c r="BC128" s="111">
        <f t="shared" si="14"/>
        <v>0</v>
      </c>
      <c r="BD128" s="111">
        <f t="shared" si="14"/>
        <v>75267121</v>
      </c>
      <c r="BE128" s="113">
        <f>AQ128/AP128</f>
        <v>0.93745290300339712</v>
      </c>
      <c r="BF128" s="113">
        <f>AU128/AP128</f>
        <v>0.93745290300339712</v>
      </c>
      <c r="BG128" s="101">
        <f>+AX128/AP128</f>
        <v>0.86345016212888315</v>
      </c>
      <c r="BH128" s="113">
        <f>BB128/AP128</f>
        <v>0.86345016212888315</v>
      </c>
      <c r="BI128" s="114"/>
      <c r="BJ128" s="114"/>
      <c r="BK128" s="114"/>
      <c r="BL128" s="114"/>
      <c r="BM128" s="114"/>
      <c r="BN128" s="114"/>
      <c r="BO128" s="114"/>
      <c r="BP128" s="114"/>
      <c r="BQ128" s="114"/>
      <c r="BR128" s="114"/>
      <c r="BS128" s="114"/>
      <c r="BT128" s="114"/>
      <c r="BU128" s="114"/>
      <c r="BV128" s="114"/>
      <c r="BW128" s="114"/>
      <c r="BX128" s="114"/>
    </row>
    <row r="129" spans="1:51" s="44" customFormat="1" ht="38.25" customHeight="1">
      <c r="AP129" s="116"/>
    </row>
    <row r="130" spans="1:51" s="44" customFormat="1" ht="13.5" customHeight="1">
      <c r="A130" s="117"/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8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7"/>
      <c r="AQ130" s="117"/>
      <c r="AR130" s="107"/>
      <c r="AS130" s="107"/>
      <c r="AT130" s="107"/>
      <c r="AU130" s="107"/>
      <c r="AV130" s="107"/>
      <c r="AW130" s="107"/>
      <c r="AX130" s="107"/>
      <c r="AY130" s="107"/>
    </row>
    <row r="131" spans="1:51" s="44" customFormat="1" ht="13.5" customHeight="1">
      <c r="A131" s="117"/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8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7"/>
      <c r="AQ131" s="117"/>
      <c r="AR131" s="107"/>
      <c r="AS131" s="107"/>
      <c r="AT131" s="107"/>
      <c r="AU131" s="107"/>
      <c r="AV131" s="107"/>
      <c r="AW131" s="107"/>
      <c r="AX131" s="107"/>
      <c r="AY131" s="107"/>
    </row>
  </sheetData>
  <mergeCells count="1514">
    <mergeCell ref="A2:J6"/>
    <mergeCell ref="M3:AA5"/>
    <mergeCell ref="AD3:AM3"/>
    <mergeCell ref="AO3:AS3"/>
    <mergeCell ref="AD5:AM7"/>
    <mergeCell ref="AO5:AS7"/>
    <mergeCell ref="A16:G16"/>
    <mergeCell ref="H16:AO16"/>
    <mergeCell ref="AS16:AT16"/>
    <mergeCell ref="AU16:AV16"/>
    <mergeCell ref="A17:B17"/>
    <mergeCell ref="C17:D17"/>
    <mergeCell ref="E17:F17"/>
    <mergeCell ref="G17:H17"/>
    <mergeCell ref="I17:K17"/>
    <mergeCell ref="L17:N17"/>
    <mergeCell ref="AU14:AV14"/>
    <mergeCell ref="A15:F15"/>
    <mergeCell ref="G15:AG15"/>
    <mergeCell ref="AM15:AO15"/>
    <mergeCell ref="AS15:AT15"/>
    <mergeCell ref="AU15:AV15"/>
    <mergeCell ref="AD9:AM9"/>
    <mergeCell ref="AO9:AS9"/>
    <mergeCell ref="A14:E14"/>
    <mergeCell ref="F14:H14"/>
    <mergeCell ref="I14:P14"/>
    <mergeCell ref="Q14:W14"/>
    <mergeCell ref="X14:AD14"/>
    <mergeCell ref="AE14:AJ14"/>
    <mergeCell ref="AM14:AO14"/>
    <mergeCell ref="AS14:AT14"/>
    <mergeCell ref="S18:Z18"/>
    <mergeCell ref="AA18:AE18"/>
    <mergeCell ref="AF18:AH18"/>
    <mergeCell ref="AJ18:AO18"/>
    <mergeCell ref="AS18:AT18"/>
    <mergeCell ref="AU18:AV18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O17:P17"/>
    <mergeCell ref="Q17:R17"/>
    <mergeCell ref="S17:Z17"/>
    <mergeCell ref="AA17:AE17"/>
    <mergeCell ref="AF17:AH17"/>
    <mergeCell ref="AJ17:AO17"/>
    <mergeCell ref="S20:Z20"/>
    <mergeCell ref="AA20:AE20"/>
    <mergeCell ref="AF20:AH20"/>
    <mergeCell ref="AJ20:AO20"/>
    <mergeCell ref="AS20:AT20"/>
    <mergeCell ref="AU20:AV20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O19:P19"/>
    <mergeCell ref="Q19:R19"/>
    <mergeCell ref="S19:Z19"/>
    <mergeCell ref="AA19:AE19"/>
    <mergeCell ref="AF19:AH19"/>
    <mergeCell ref="AJ19:AO19"/>
    <mergeCell ref="A19:B19"/>
    <mergeCell ref="C19:D19"/>
    <mergeCell ref="E19:F19"/>
    <mergeCell ref="G19:H19"/>
    <mergeCell ref="I19:K19"/>
    <mergeCell ref="L19:N19"/>
    <mergeCell ref="S22:Z22"/>
    <mergeCell ref="AA22:AE22"/>
    <mergeCell ref="AF22:AH22"/>
    <mergeCell ref="AJ22:AO22"/>
    <mergeCell ref="AS22:AT22"/>
    <mergeCell ref="AU22:AV22"/>
    <mergeCell ref="AS21:AT21"/>
    <mergeCell ref="AU21:AV21"/>
    <mergeCell ref="A22:B22"/>
    <mergeCell ref="C22:D22"/>
    <mergeCell ref="E22:F22"/>
    <mergeCell ref="G22:H22"/>
    <mergeCell ref="I22:K22"/>
    <mergeCell ref="L22:N22"/>
    <mergeCell ref="O22:P22"/>
    <mergeCell ref="Q22:R22"/>
    <mergeCell ref="O21:P21"/>
    <mergeCell ref="Q21:R21"/>
    <mergeCell ref="S21:Z21"/>
    <mergeCell ref="AA21:AE21"/>
    <mergeCell ref="AF21:AH21"/>
    <mergeCell ref="AJ21:AO21"/>
    <mergeCell ref="A21:B21"/>
    <mergeCell ref="C21:D21"/>
    <mergeCell ref="E21:F21"/>
    <mergeCell ref="G21:H21"/>
    <mergeCell ref="I21:K21"/>
    <mergeCell ref="L21:N21"/>
    <mergeCell ref="S24:Z24"/>
    <mergeCell ref="AA24:AE24"/>
    <mergeCell ref="AF24:AH24"/>
    <mergeCell ref="AJ24:AO24"/>
    <mergeCell ref="AS24:AT24"/>
    <mergeCell ref="AU24:AV24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O23:P23"/>
    <mergeCell ref="Q23:R23"/>
    <mergeCell ref="S23:Z23"/>
    <mergeCell ref="AA23:AE23"/>
    <mergeCell ref="AF23:AH23"/>
    <mergeCell ref="AJ23:AO23"/>
    <mergeCell ref="A23:B23"/>
    <mergeCell ref="C23:D23"/>
    <mergeCell ref="E23:F23"/>
    <mergeCell ref="G23:H23"/>
    <mergeCell ref="I23:K23"/>
    <mergeCell ref="L23:N23"/>
    <mergeCell ref="S26:Z26"/>
    <mergeCell ref="AA26:AE26"/>
    <mergeCell ref="AF26:AH26"/>
    <mergeCell ref="AJ26:AO26"/>
    <mergeCell ref="AS26:AT26"/>
    <mergeCell ref="AU26:AV26"/>
    <mergeCell ref="AS25:AT25"/>
    <mergeCell ref="AU25:AV25"/>
    <mergeCell ref="A26:B26"/>
    <mergeCell ref="C26:D26"/>
    <mergeCell ref="E26:F26"/>
    <mergeCell ref="G26:H26"/>
    <mergeCell ref="I26:K26"/>
    <mergeCell ref="L26:N26"/>
    <mergeCell ref="O26:P26"/>
    <mergeCell ref="Q26:R26"/>
    <mergeCell ref="O25:P25"/>
    <mergeCell ref="Q25:R25"/>
    <mergeCell ref="S25:Z25"/>
    <mergeCell ref="AA25:AE25"/>
    <mergeCell ref="AF25:AH25"/>
    <mergeCell ref="AJ25:AO25"/>
    <mergeCell ref="A25:B25"/>
    <mergeCell ref="C25:D25"/>
    <mergeCell ref="E25:F25"/>
    <mergeCell ref="G25:H25"/>
    <mergeCell ref="I25:K25"/>
    <mergeCell ref="L25:N25"/>
    <mergeCell ref="S28:Z28"/>
    <mergeCell ref="AA28:AE28"/>
    <mergeCell ref="AF28:AH28"/>
    <mergeCell ref="AJ28:AO28"/>
    <mergeCell ref="AS28:AT28"/>
    <mergeCell ref="AU28:AV28"/>
    <mergeCell ref="AS27:AT27"/>
    <mergeCell ref="AU27:AV27"/>
    <mergeCell ref="A28:B28"/>
    <mergeCell ref="C28:D28"/>
    <mergeCell ref="E28:F28"/>
    <mergeCell ref="G28:H28"/>
    <mergeCell ref="I28:K28"/>
    <mergeCell ref="L28:N28"/>
    <mergeCell ref="O28:P28"/>
    <mergeCell ref="Q28:R28"/>
    <mergeCell ref="O27:P27"/>
    <mergeCell ref="Q27:R27"/>
    <mergeCell ref="S27:Z27"/>
    <mergeCell ref="AA27:AE27"/>
    <mergeCell ref="AF27:AH27"/>
    <mergeCell ref="AJ27:AO27"/>
    <mergeCell ref="A27:B27"/>
    <mergeCell ref="C27:D27"/>
    <mergeCell ref="E27:F27"/>
    <mergeCell ref="G27:H27"/>
    <mergeCell ref="I27:K27"/>
    <mergeCell ref="L27:N27"/>
    <mergeCell ref="S30:Z30"/>
    <mergeCell ref="AA30:AE30"/>
    <mergeCell ref="AF30:AH30"/>
    <mergeCell ref="AJ30:AO30"/>
    <mergeCell ref="AS30:AT30"/>
    <mergeCell ref="AU30:AV30"/>
    <mergeCell ref="AS29:AT29"/>
    <mergeCell ref="AU29:AV29"/>
    <mergeCell ref="A30:B30"/>
    <mergeCell ref="C30:D30"/>
    <mergeCell ref="E30:F30"/>
    <mergeCell ref="G30:H30"/>
    <mergeCell ref="I30:K30"/>
    <mergeCell ref="L30:N30"/>
    <mergeCell ref="O30:P30"/>
    <mergeCell ref="Q30:R30"/>
    <mergeCell ref="O29:P29"/>
    <mergeCell ref="Q29:R29"/>
    <mergeCell ref="S29:Z29"/>
    <mergeCell ref="AA29:AE29"/>
    <mergeCell ref="AF29:AH29"/>
    <mergeCell ref="AJ29:AO29"/>
    <mergeCell ref="A29:B29"/>
    <mergeCell ref="C29:D29"/>
    <mergeCell ref="E29:F29"/>
    <mergeCell ref="G29:H29"/>
    <mergeCell ref="I29:K29"/>
    <mergeCell ref="L29:N29"/>
    <mergeCell ref="S32:Z32"/>
    <mergeCell ref="AA32:AE32"/>
    <mergeCell ref="AF32:AH32"/>
    <mergeCell ref="AJ32:AO32"/>
    <mergeCell ref="AS32:AT32"/>
    <mergeCell ref="AU32:AV32"/>
    <mergeCell ref="AS31:AT31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O31:P31"/>
    <mergeCell ref="Q31:R31"/>
    <mergeCell ref="S31:Z31"/>
    <mergeCell ref="AA31:AE31"/>
    <mergeCell ref="AF31:AH31"/>
    <mergeCell ref="AJ31:AO31"/>
    <mergeCell ref="A31:B31"/>
    <mergeCell ref="C31:D31"/>
    <mergeCell ref="E31:F31"/>
    <mergeCell ref="G31:H31"/>
    <mergeCell ref="I31:K31"/>
    <mergeCell ref="L31:N31"/>
    <mergeCell ref="S34:Z34"/>
    <mergeCell ref="AA34:AE34"/>
    <mergeCell ref="AF34:AH34"/>
    <mergeCell ref="AJ34:AO34"/>
    <mergeCell ref="AS34:AT34"/>
    <mergeCell ref="AU34:AV34"/>
    <mergeCell ref="AS33:AT33"/>
    <mergeCell ref="AU33:AV33"/>
    <mergeCell ref="A34:B34"/>
    <mergeCell ref="C34:D34"/>
    <mergeCell ref="E34:F34"/>
    <mergeCell ref="G34:H34"/>
    <mergeCell ref="I34:K34"/>
    <mergeCell ref="L34:N34"/>
    <mergeCell ref="O34:P34"/>
    <mergeCell ref="Q34:R34"/>
    <mergeCell ref="O33:P33"/>
    <mergeCell ref="Q33:R33"/>
    <mergeCell ref="S33:Z33"/>
    <mergeCell ref="AA33:AE33"/>
    <mergeCell ref="AF33:AH33"/>
    <mergeCell ref="AJ33:AO33"/>
    <mergeCell ref="A33:B33"/>
    <mergeCell ref="C33:D33"/>
    <mergeCell ref="E33:F33"/>
    <mergeCell ref="G33:H33"/>
    <mergeCell ref="I33:K33"/>
    <mergeCell ref="L33:N33"/>
    <mergeCell ref="S36:Z36"/>
    <mergeCell ref="AA36:AE36"/>
    <mergeCell ref="AF36:AH36"/>
    <mergeCell ref="AJ36:AO36"/>
    <mergeCell ref="AS36:AT36"/>
    <mergeCell ref="AU36:AV36"/>
    <mergeCell ref="AS35:AT35"/>
    <mergeCell ref="AU35:AV35"/>
    <mergeCell ref="A36:B36"/>
    <mergeCell ref="C36:D36"/>
    <mergeCell ref="E36:F36"/>
    <mergeCell ref="G36:H36"/>
    <mergeCell ref="I36:K36"/>
    <mergeCell ref="L36:N36"/>
    <mergeCell ref="O36:P36"/>
    <mergeCell ref="Q36:R36"/>
    <mergeCell ref="O35:P35"/>
    <mergeCell ref="Q35:R35"/>
    <mergeCell ref="S35:Z35"/>
    <mergeCell ref="AA35:AE35"/>
    <mergeCell ref="AF35:AH35"/>
    <mergeCell ref="AJ35:AO35"/>
    <mergeCell ref="A35:B35"/>
    <mergeCell ref="C35:D35"/>
    <mergeCell ref="E35:F35"/>
    <mergeCell ref="G35:H35"/>
    <mergeCell ref="I35:K35"/>
    <mergeCell ref="L35:N35"/>
    <mergeCell ref="S38:Z38"/>
    <mergeCell ref="AA38:AE38"/>
    <mergeCell ref="AF38:AH38"/>
    <mergeCell ref="AJ38:AO38"/>
    <mergeCell ref="AS38:AT38"/>
    <mergeCell ref="AU38:AV38"/>
    <mergeCell ref="AS37:AT37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O37:P37"/>
    <mergeCell ref="Q37:R37"/>
    <mergeCell ref="S37:Z37"/>
    <mergeCell ref="AA37:AE37"/>
    <mergeCell ref="AF37:AH37"/>
    <mergeCell ref="AJ37:AO37"/>
    <mergeCell ref="A37:B37"/>
    <mergeCell ref="C37:D37"/>
    <mergeCell ref="E37:F37"/>
    <mergeCell ref="G37:H37"/>
    <mergeCell ref="I37:K37"/>
    <mergeCell ref="L37:N37"/>
    <mergeCell ref="S40:Z40"/>
    <mergeCell ref="AA40:AE40"/>
    <mergeCell ref="AF40:AH40"/>
    <mergeCell ref="AJ40:AO40"/>
    <mergeCell ref="AS40:AT40"/>
    <mergeCell ref="AU40:AV40"/>
    <mergeCell ref="AS39:AT39"/>
    <mergeCell ref="AU39:AV39"/>
    <mergeCell ref="A40:B40"/>
    <mergeCell ref="C40:D40"/>
    <mergeCell ref="E40:F40"/>
    <mergeCell ref="G40:H40"/>
    <mergeCell ref="I40:K40"/>
    <mergeCell ref="L40:N40"/>
    <mergeCell ref="O40:P40"/>
    <mergeCell ref="Q40:R40"/>
    <mergeCell ref="O39:P39"/>
    <mergeCell ref="Q39:R39"/>
    <mergeCell ref="S39:Z39"/>
    <mergeCell ref="AA39:AE39"/>
    <mergeCell ref="AF39:AH39"/>
    <mergeCell ref="AJ39:AO39"/>
    <mergeCell ref="A39:B39"/>
    <mergeCell ref="C39:D39"/>
    <mergeCell ref="E39:F39"/>
    <mergeCell ref="G39:H39"/>
    <mergeCell ref="I39:K39"/>
    <mergeCell ref="L39:N39"/>
    <mergeCell ref="I43:K43"/>
    <mergeCell ref="L43:N43"/>
    <mergeCell ref="S42:Z42"/>
    <mergeCell ref="AA42:AE42"/>
    <mergeCell ref="AF42:AH42"/>
    <mergeCell ref="AJ42:AO42"/>
    <mergeCell ref="AS42:AT42"/>
    <mergeCell ref="AU42:AV42"/>
    <mergeCell ref="AS41:AT41"/>
    <mergeCell ref="AU41:AV41"/>
    <mergeCell ref="A42:B42"/>
    <mergeCell ref="C42:D42"/>
    <mergeCell ref="E42:F42"/>
    <mergeCell ref="G42:H42"/>
    <mergeCell ref="I42:K42"/>
    <mergeCell ref="L42:N42"/>
    <mergeCell ref="O42:P42"/>
    <mergeCell ref="Q42:R42"/>
    <mergeCell ref="O41:P41"/>
    <mergeCell ref="Q41:R41"/>
    <mergeCell ref="S41:Z41"/>
    <mergeCell ref="AA41:AE41"/>
    <mergeCell ref="AF41:AH41"/>
    <mergeCell ref="AJ41:AO41"/>
    <mergeCell ref="A41:B41"/>
    <mergeCell ref="C41:D41"/>
    <mergeCell ref="E41:F41"/>
    <mergeCell ref="G41:H41"/>
    <mergeCell ref="I41:K41"/>
    <mergeCell ref="L41:N41"/>
    <mergeCell ref="A45:B45"/>
    <mergeCell ref="C45:D45"/>
    <mergeCell ref="E45:F45"/>
    <mergeCell ref="G45:H45"/>
    <mergeCell ref="I45:K45"/>
    <mergeCell ref="L45:N45"/>
    <mergeCell ref="S44:Z44"/>
    <mergeCell ref="AA44:AE44"/>
    <mergeCell ref="AF44:AH44"/>
    <mergeCell ref="AJ44:AO44"/>
    <mergeCell ref="AS44:AT44"/>
    <mergeCell ref="AU44:AV44"/>
    <mergeCell ref="AS43:AT43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O43:P43"/>
    <mergeCell ref="Q43:R43"/>
    <mergeCell ref="S43:Z43"/>
    <mergeCell ref="AA43:AE43"/>
    <mergeCell ref="AF43:AH43"/>
    <mergeCell ref="AJ43:AO43"/>
    <mergeCell ref="A43:B43"/>
    <mergeCell ref="C43:D43"/>
    <mergeCell ref="E43:F43"/>
    <mergeCell ref="G43:H43"/>
    <mergeCell ref="A47:AO47"/>
    <mergeCell ref="AS47:AT47"/>
    <mergeCell ref="AU47:AV47"/>
    <mergeCell ref="A48:B48"/>
    <mergeCell ref="C48:D48"/>
    <mergeCell ref="E48:F48"/>
    <mergeCell ref="G48:H48"/>
    <mergeCell ref="I48:K48"/>
    <mergeCell ref="L48:N48"/>
    <mergeCell ref="O48:P48"/>
    <mergeCell ref="S46:Z46"/>
    <mergeCell ref="AA46:AE46"/>
    <mergeCell ref="AF46:AH46"/>
    <mergeCell ref="AJ46:AO46"/>
    <mergeCell ref="AS46:AT46"/>
    <mergeCell ref="AU46:AV46"/>
    <mergeCell ref="AS45:AT45"/>
    <mergeCell ref="AU45:AV45"/>
    <mergeCell ref="A46:B46"/>
    <mergeCell ref="C46:D46"/>
    <mergeCell ref="E46:F46"/>
    <mergeCell ref="G46:H46"/>
    <mergeCell ref="I46:K46"/>
    <mergeCell ref="L46:N46"/>
    <mergeCell ref="O46:P46"/>
    <mergeCell ref="Q46:R46"/>
    <mergeCell ref="O45:P45"/>
    <mergeCell ref="Q45:R45"/>
    <mergeCell ref="S45:Z45"/>
    <mergeCell ref="AA45:AE45"/>
    <mergeCell ref="AF45:AH45"/>
    <mergeCell ref="AJ45:AO45"/>
    <mergeCell ref="AA49:AE49"/>
    <mergeCell ref="AF49:AH49"/>
    <mergeCell ref="AJ49:AO49"/>
    <mergeCell ref="AS49:AT49"/>
    <mergeCell ref="AU49:AV49"/>
    <mergeCell ref="A50:B50"/>
    <mergeCell ref="C50:D50"/>
    <mergeCell ref="E50:F50"/>
    <mergeCell ref="G50:H50"/>
    <mergeCell ref="I50:K50"/>
    <mergeCell ref="AU48:AV48"/>
    <mergeCell ref="A49:B49"/>
    <mergeCell ref="C49:D49"/>
    <mergeCell ref="E49:F49"/>
    <mergeCell ref="G49:H49"/>
    <mergeCell ref="I49:K49"/>
    <mergeCell ref="L49:N49"/>
    <mergeCell ref="O49:P49"/>
    <mergeCell ref="Q49:R49"/>
    <mergeCell ref="S49:Z49"/>
    <mergeCell ref="Q48:R48"/>
    <mergeCell ref="S48:Z48"/>
    <mergeCell ref="AA48:AE48"/>
    <mergeCell ref="AF48:AH48"/>
    <mergeCell ref="AJ48:AO48"/>
    <mergeCell ref="AS48:AT48"/>
    <mergeCell ref="AU51:AV51"/>
    <mergeCell ref="A52:B52"/>
    <mergeCell ref="C52:D52"/>
    <mergeCell ref="E52:F52"/>
    <mergeCell ref="G52:H52"/>
    <mergeCell ref="I52:K52"/>
    <mergeCell ref="L52:N52"/>
    <mergeCell ref="O52:P52"/>
    <mergeCell ref="Q52:R52"/>
    <mergeCell ref="S52:Z52"/>
    <mergeCell ref="Q51:R51"/>
    <mergeCell ref="S51:Z51"/>
    <mergeCell ref="AA51:AE51"/>
    <mergeCell ref="AF51:AH51"/>
    <mergeCell ref="AJ51:AO51"/>
    <mergeCell ref="AS51:AT51"/>
    <mergeCell ref="AJ50:AO50"/>
    <mergeCell ref="AS50:AT50"/>
    <mergeCell ref="AU50:AV50"/>
    <mergeCell ref="A51:B51"/>
    <mergeCell ref="C51:D51"/>
    <mergeCell ref="E51:F51"/>
    <mergeCell ref="G51:H51"/>
    <mergeCell ref="I51:K51"/>
    <mergeCell ref="L51:N51"/>
    <mergeCell ref="O51:P51"/>
    <mergeCell ref="L50:N50"/>
    <mergeCell ref="O50:P50"/>
    <mergeCell ref="Q50:R50"/>
    <mergeCell ref="S50:Z50"/>
    <mergeCell ref="AA50:AE50"/>
    <mergeCell ref="AF50:AH50"/>
    <mergeCell ref="AJ53:AO53"/>
    <mergeCell ref="AS53:AT53"/>
    <mergeCell ref="AU53:AV53"/>
    <mergeCell ref="A54:B54"/>
    <mergeCell ref="C54:D54"/>
    <mergeCell ref="E54:F54"/>
    <mergeCell ref="G54:H54"/>
    <mergeCell ref="I54:K54"/>
    <mergeCell ref="L54:N54"/>
    <mergeCell ref="O54:P54"/>
    <mergeCell ref="L53:N53"/>
    <mergeCell ref="O53:P53"/>
    <mergeCell ref="Q53:R53"/>
    <mergeCell ref="S53:Z53"/>
    <mergeCell ref="AA53:AE53"/>
    <mergeCell ref="AF53:AH53"/>
    <mergeCell ref="AA52:AE52"/>
    <mergeCell ref="AF52:AH52"/>
    <mergeCell ref="AJ52:AO52"/>
    <mergeCell ref="AS52:AT52"/>
    <mergeCell ref="AU52:AV52"/>
    <mergeCell ref="A53:B53"/>
    <mergeCell ref="C53:D53"/>
    <mergeCell ref="E53:F53"/>
    <mergeCell ref="G53:H53"/>
    <mergeCell ref="I53:K53"/>
    <mergeCell ref="AA55:AE55"/>
    <mergeCell ref="AF55:AH55"/>
    <mergeCell ref="AJ55:AO55"/>
    <mergeCell ref="AS55:AT55"/>
    <mergeCell ref="AU55:AV55"/>
    <mergeCell ref="A56:B56"/>
    <mergeCell ref="C56:D56"/>
    <mergeCell ref="E56:F56"/>
    <mergeCell ref="G56:H56"/>
    <mergeCell ref="I56:K56"/>
    <mergeCell ref="AU54:AV54"/>
    <mergeCell ref="A55:B55"/>
    <mergeCell ref="C55:D55"/>
    <mergeCell ref="E55:F55"/>
    <mergeCell ref="G55:H55"/>
    <mergeCell ref="I55:K55"/>
    <mergeCell ref="L55:N55"/>
    <mergeCell ref="O55:P55"/>
    <mergeCell ref="Q55:R55"/>
    <mergeCell ref="S55:Z55"/>
    <mergeCell ref="Q54:R54"/>
    <mergeCell ref="S54:Z54"/>
    <mergeCell ref="AA54:AE54"/>
    <mergeCell ref="AF54:AH54"/>
    <mergeCell ref="AJ54:AO54"/>
    <mergeCell ref="AS54:AT54"/>
    <mergeCell ref="AU57:AV57"/>
    <mergeCell ref="A58:B58"/>
    <mergeCell ref="C58:D58"/>
    <mergeCell ref="E58:F58"/>
    <mergeCell ref="G58:H58"/>
    <mergeCell ref="I58:K58"/>
    <mergeCell ref="L58:N58"/>
    <mergeCell ref="O58:P58"/>
    <mergeCell ref="Q58:R58"/>
    <mergeCell ref="S58:Z58"/>
    <mergeCell ref="Q57:R57"/>
    <mergeCell ref="S57:Z57"/>
    <mergeCell ref="AA57:AE57"/>
    <mergeCell ref="AF57:AH57"/>
    <mergeCell ref="AJ57:AO57"/>
    <mergeCell ref="AS57:AT57"/>
    <mergeCell ref="AJ56:AO56"/>
    <mergeCell ref="AS56:AT56"/>
    <mergeCell ref="AU56:AV56"/>
    <mergeCell ref="A57:B57"/>
    <mergeCell ref="C57:D57"/>
    <mergeCell ref="E57:F57"/>
    <mergeCell ref="G57:H57"/>
    <mergeCell ref="I57:K57"/>
    <mergeCell ref="L57:N57"/>
    <mergeCell ref="O57:P57"/>
    <mergeCell ref="L56:N56"/>
    <mergeCell ref="O56:P56"/>
    <mergeCell ref="Q56:R56"/>
    <mergeCell ref="S56:Z56"/>
    <mergeCell ref="AA56:AE56"/>
    <mergeCell ref="AF56:AH56"/>
    <mergeCell ref="AJ59:AO59"/>
    <mergeCell ref="AS59:AT59"/>
    <mergeCell ref="AU59:AV59"/>
    <mergeCell ref="A60:B60"/>
    <mergeCell ref="C60:D60"/>
    <mergeCell ref="E60:F60"/>
    <mergeCell ref="G60:H60"/>
    <mergeCell ref="I60:K60"/>
    <mergeCell ref="L60:N60"/>
    <mergeCell ref="O60:P60"/>
    <mergeCell ref="L59:N59"/>
    <mergeCell ref="O59:P59"/>
    <mergeCell ref="Q59:R59"/>
    <mergeCell ref="S59:Z59"/>
    <mergeCell ref="AA59:AE59"/>
    <mergeCell ref="AF59:AH59"/>
    <mergeCell ref="AA58:AE58"/>
    <mergeCell ref="AF58:AH58"/>
    <mergeCell ref="AJ58:AO58"/>
    <mergeCell ref="AS58:AT58"/>
    <mergeCell ref="AU58:AV58"/>
    <mergeCell ref="A59:B59"/>
    <mergeCell ref="C59:D59"/>
    <mergeCell ref="E59:F59"/>
    <mergeCell ref="G59:H59"/>
    <mergeCell ref="I59:K59"/>
    <mergeCell ref="AA61:AE61"/>
    <mergeCell ref="AF61:AH61"/>
    <mergeCell ref="AJ61:AO61"/>
    <mergeCell ref="AS61:AT61"/>
    <mergeCell ref="AU61:AV61"/>
    <mergeCell ref="A62:B62"/>
    <mergeCell ref="C62:D62"/>
    <mergeCell ref="E62:F62"/>
    <mergeCell ref="G62:H62"/>
    <mergeCell ref="I62:K62"/>
    <mergeCell ref="AU60:AV60"/>
    <mergeCell ref="A61:B61"/>
    <mergeCell ref="C61:D61"/>
    <mergeCell ref="E61:F61"/>
    <mergeCell ref="G61:H61"/>
    <mergeCell ref="I61:K61"/>
    <mergeCell ref="L61:N61"/>
    <mergeCell ref="O61:P61"/>
    <mergeCell ref="Q61:R61"/>
    <mergeCell ref="S61:Z61"/>
    <mergeCell ref="Q60:R60"/>
    <mergeCell ref="S60:Z60"/>
    <mergeCell ref="AA60:AE60"/>
    <mergeCell ref="AF60:AH60"/>
    <mergeCell ref="AJ60:AO60"/>
    <mergeCell ref="AS60:AT60"/>
    <mergeCell ref="AU63:AV63"/>
    <mergeCell ref="A64:B64"/>
    <mergeCell ref="C64:D64"/>
    <mergeCell ref="E64:F64"/>
    <mergeCell ref="G64:H64"/>
    <mergeCell ref="I64:K64"/>
    <mergeCell ref="L64:N64"/>
    <mergeCell ref="O64:P64"/>
    <mergeCell ref="Q64:R64"/>
    <mergeCell ref="S64:Z64"/>
    <mergeCell ref="Q63:R63"/>
    <mergeCell ref="S63:Z63"/>
    <mergeCell ref="AA63:AE63"/>
    <mergeCell ref="AF63:AH63"/>
    <mergeCell ref="AJ63:AO63"/>
    <mergeCell ref="AS63:AT63"/>
    <mergeCell ref="AJ62:AO62"/>
    <mergeCell ref="AS62:AT62"/>
    <mergeCell ref="AU62:AV62"/>
    <mergeCell ref="A63:B63"/>
    <mergeCell ref="C63:D63"/>
    <mergeCell ref="E63:F63"/>
    <mergeCell ref="G63:H63"/>
    <mergeCell ref="I63:K63"/>
    <mergeCell ref="L63:N63"/>
    <mergeCell ref="O63:P63"/>
    <mergeCell ref="L62:N62"/>
    <mergeCell ref="O62:P62"/>
    <mergeCell ref="Q62:R62"/>
    <mergeCell ref="S62:Z62"/>
    <mergeCell ref="AA62:AE62"/>
    <mergeCell ref="AF62:AH62"/>
    <mergeCell ref="AJ65:AO65"/>
    <mergeCell ref="AS65:AT65"/>
    <mergeCell ref="AU65:AV65"/>
    <mergeCell ref="A66:B66"/>
    <mergeCell ref="C66:D66"/>
    <mergeCell ref="E66:F66"/>
    <mergeCell ref="G66:H66"/>
    <mergeCell ref="I66:K66"/>
    <mergeCell ref="L66:N66"/>
    <mergeCell ref="O66:P66"/>
    <mergeCell ref="L65:N65"/>
    <mergeCell ref="O65:P65"/>
    <mergeCell ref="Q65:R65"/>
    <mergeCell ref="S65:Z65"/>
    <mergeCell ref="AA65:AE65"/>
    <mergeCell ref="AF65:AH65"/>
    <mergeCell ref="AA64:AE64"/>
    <mergeCell ref="AF64:AH64"/>
    <mergeCell ref="AJ64:AO64"/>
    <mergeCell ref="AS64:AT64"/>
    <mergeCell ref="AU64:AV64"/>
    <mergeCell ref="A65:B65"/>
    <mergeCell ref="C65:D65"/>
    <mergeCell ref="E65:F65"/>
    <mergeCell ref="G65:H65"/>
    <mergeCell ref="I65:K65"/>
    <mergeCell ref="AA67:AE67"/>
    <mergeCell ref="AF67:AH67"/>
    <mergeCell ref="AJ67:AO67"/>
    <mergeCell ref="AS67:AT67"/>
    <mergeCell ref="AU67:AV67"/>
    <mergeCell ref="A68:B68"/>
    <mergeCell ref="C68:D68"/>
    <mergeCell ref="E68:F68"/>
    <mergeCell ref="G68:H68"/>
    <mergeCell ref="I68:K68"/>
    <mergeCell ref="AU66:AV66"/>
    <mergeCell ref="A67:B67"/>
    <mergeCell ref="C67:D67"/>
    <mergeCell ref="E67:F67"/>
    <mergeCell ref="G67:H67"/>
    <mergeCell ref="I67:K67"/>
    <mergeCell ref="L67:N67"/>
    <mergeCell ref="O67:P67"/>
    <mergeCell ref="Q67:R67"/>
    <mergeCell ref="S67:Z67"/>
    <mergeCell ref="Q66:R66"/>
    <mergeCell ref="S66:Z66"/>
    <mergeCell ref="AA66:AE66"/>
    <mergeCell ref="AF66:AH66"/>
    <mergeCell ref="AJ66:AO66"/>
    <mergeCell ref="AS66:AT66"/>
    <mergeCell ref="AU69:AV69"/>
    <mergeCell ref="A70:B70"/>
    <mergeCell ref="C70:D70"/>
    <mergeCell ref="E70:F70"/>
    <mergeCell ref="G70:H70"/>
    <mergeCell ref="I70:K70"/>
    <mergeCell ref="L70:N70"/>
    <mergeCell ref="O70:P70"/>
    <mergeCell ref="Q70:R70"/>
    <mergeCell ref="S70:Z70"/>
    <mergeCell ref="Q69:R69"/>
    <mergeCell ref="S69:Z69"/>
    <mergeCell ref="AA69:AE69"/>
    <mergeCell ref="AF69:AH69"/>
    <mergeCell ref="AJ69:AO69"/>
    <mergeCell ref="AS69:AT69"/>
    <mergeCell ref="AJ68:AO68"/>
    <mergeCell ref="AS68:AT68"/>
    <mergeCell ref="AU68:AV68"/>
    <mergeCell ref="A69:B69"/>
    <mergeCell ref="C69:D69"/>
    <mergeCell ref="E69:F69"/>
    <mergeCell ref="G69:H69"/>
    <mergeCell ref="I69:K69"/>
    <mergeCell ref="L69:N69"/>
    <mergeCell ref="O69:P69"/>
    <mergeCell ref="L68:N68"/>
    <mergeCell ref="O68:P68"/>
    <mergeCell ref="Q68:R68"/>
    <mergeCell ref="S68:Z68"/>
    <mergeCell ref="AA68:AE68"/>
    <mergeCell ref="AF68:AH68"/>
    <mergeCell ref="AJ71:AO71"/>
    <mergeCell ref="AS71:AT71"/>
    <mergeCell ref="AU71:AV71"/>
    <mergeCell ref="A72:B72"/>
    <mergeCell ref="C72:D72"/>
    <mergeCell ref="E72:F72"/>
    <mergeCell ref="G72:H72"/>
    <mergeCell ref="I72:K72"/>
    <mergeCell ref="L72:N72"/>
    <mergeCell ref="O72:P72"/>
    <mergeCell ref="L71:N71"/>
    <mergeCell ref="O71:P71"/>
    <mergeCell ref="Q71:R71"/>
    <mergeCell ref="S71:Z71"/>
    <mergeCell ref="AA71:AE71"/>
    <mergeCell ref="AF71:AH71"/>
    <mergeCell ref="AA70:AE70"/>
    <mergeCell ref="AF70:AH70"/>
    <mergeCell ref="AJ70:AO70"/>
    <mergeCell ref="AS70:AT70"/>
    <mergeCell ref="AU70:AV70"/>
    <mergeCell ref="A71:B71"/>
    <mergeCell ref="C71:D71"/>
    <mergeCell ref="E71:F71"/>
    <mergeCell ref="G71:H71"/>
    <mergeCell ref="I71:K71"/>
    <mergeCell ref="AA73:AE73"/>
    <mergeCell ref="AF73:AH73"/>
    <mergeCell ref="AJ73:AO73"/>
    <mergeCell ref="AS73:AT73"/>
    <mergeCell ref="AU73:AV73"/>
    <mergeCell ref="A74:AO74"/>
    <mergeCell ref="AS74:AT74"/>
    <mergeCell ref="AU74:AV74"/>
    <mergeCell ref="AU72:AV72"/>
    <mergeCell ref="A73:B73"/>
    <mergeCell ref="C73:D73"/>
    <mergeCell ref="E73:F73"/>
    <mergeCell ref="G73:H73"/>
    <mergeCell ref="I73:K73"/>
    <mergeCell ref="L73:N73"/>
    <mergeCell ref="O73:P73"/>
    <mergeCell ref="Q73:R73"/>
    <mergeCell ref="S73:Z73"/>
    <mergeCell ref="Q72:R72"/>
    <mergeCell ref="S72:Z72"/>
    <mergeCell ref="AA72:AE72"/>
    <mergeCell ref="AF72:AH72"/>
    <mergeCell ref="AJ72:AO72"/>
    <mergeCell ref="AS72:AT72"/>
    <mergeCell ref="S76:Z76"/>
    <mergeCell ref="AA76:AE76"/>
    <mergeCell ref="AF76:AH76"/>
    <mergeCell ref="AJ76:AO76"/>
    <mergeCell ref="AS76:AT76"/>
    <mergeCell ref="AU76:AV76"/>
    <mergeCell ref="AS75:AT75"/>
    <mergeCell ref="AU75:AV75"/>
    <mergeCell ref="A76:B76"/>
    <mergeCell ref="C76:D76"/>
    <mergeCell ref="E76:F76"/>
    <mergeCell ref="G76:H76"/>
    <mergeCell ref="I76:K76"/>
    <mergeCell ref="L76:N76"/>
    <mergeCell ref="O76:P76"/>
    <mergeCell ref="Q76:R76"/>
    <mergeCell ref="O75:P75"/>
    <mergeCell ref="Q75:R75"/>
    <mergeCell ref="S75:Z75"/>
    <mergeCell ref="AA75:AE75"/>
    <mergeCell ref="AF75:AH75"/>
    <mergeCell ref="AJ75:AO75"/>
    <mergeCell ref="A75:B75"/>
    <mergeCell ref="C75:D75"/>
    <mergeCell ref="E75:F75"/>
    <mergeCell ref="G75:H75"/>
    <mergeCell ref="I75:K75"/>
    <mergeCell ref="L75:N75"/>
    <mergeCell ref="S78:Z78"/>
    <mergeCell ref="AA78:AE78"/>
    <mergeCell ref="AF78:AH78"/>
    <mergeCell ref="AJ78:AO78"/>
    <mergeCell ref="AS78:AT78"/>
    <mergeCell ref="AU78:AV78"/>
    <mergeCell ref="AS77:AT77"/>
    <mergeCell ref="AU77:AV77"/>
    <mergeCell ref="A78:B78"/>
    <mergeCell ref="C78:D78"/>
    <mergeCell ref="E78:F78"/>
    <mergeCell ref="G78:H78"/>
    <mergeCell ref="I78:K78"/>
    <mergeCell ref="L78:N78"/>
    <mergeCell ref="O78:P78"/>
    <mergeCell ref="Q78:R78"/>
    <mergeCell ref="O77:P77"/>
    <mergeCell ref="Q77:R77"/>
    <mergeCell ref="S77:Z77"/>
    <mergeCell ref="AA77:AE77"/>
    <mergeCell ref="AF77:AH77"/>
    <mergeCell ref="AJ77:AO77"/>
    <mergeCell ref="A77:B77"/>
    <mergeCell ref="C77:D77"/>
    <mergeCell ref="E77:F77"/>
    <mergeCell ref="G77:H77"/>
    <mergeCell ref="I77:K77"/>
    <mergeCell ref="L77:N77"/>
    <mergeCell ref="S80:Z80"/>
    <mergeCell ref="AA80:AE80"/>
    <mergeCell ref="AF80:AH80"/>
    <mergeCell ref="AJ80:AO80"/>
    <mergeCell ref="AS80:AT80"/>
    <mergeCell ref="AU80:AV80"/>
    <mergeCell ref="AS79:AT79"/>
    <mergeCell ref="AU79:AV79"/>
    <mergeCell ref="A80:B80"/>
    <mergeCell ref="C80:D80"/>
    <mergeCell ref="E80:F80"/>
    <mergeCell ref="G80:H80"/>
    <mergeCell ref="I80:K80"/>
    <mergeCell ref="L80:N80"/>
    <mergeCell ref="O80:P80"/>
    <mergeCell ref="Q80:R80"/>
    <mergeCell ref="O79:P79"/>
    <mergeCell ref="Q79:R79"/>
    <mergeCell ref="S79:Z79"/>
    <mergeCell ref="AA79:AE79"/>
    <mergeCell ref="AF79:AH79"/>
    <mergeCell ref="AJ79:AO79"/>
    <mergeCell ref="A79:B79"/>
    <mergeCell ref="C79:D79"/>
    <mergeCell ref="E79:F79"/>
    <mergeCell ref="G79:H79"/>
    <mergeCell ref="I79:K79"/>
    <mergeCell ref="L79:N79"/>
    <mergeCell ref="S82:Z82"/>
    <mergeCell ref="AA82:AE82"/>
    <mergeCell ref="AF82:AH82"/>
    <mergeCell ref="AJ82:AO82"/>
    <mergeCell ref="AS82:AT82"/>
    <mergeCell ref="AU82:AV82"/>
    <mergeCell ref="AS81:AT81"/>
    <mergeCell ref="AU81:AV81"/>
    <mergeCell ref="A82:B82"/>
    <mergeCell ref="C82:D82"/>
    <mergeCell ref="E82:F82"/>
    <mergeCell ref="G82:H82"/>
    <mergeCell ref="I82:K82"/>
    <mergeCell ref="L82:N82"/>
    <mergeCell ref="O82:P82"/>
    <mergeCell ref="Q82:R82"/>
    <mergeCell ref="O81:P81"/>
    <mergeCell ref="Q81:R81"/>
    <mergeCell ref="S81:Z81"/>
    <mergeCell ref="AA81:AE81"/>
    <mergeCell ref="AF81:AH81"/>
    <mergeCell ref="AJ81:AO81"/>
    <mergeCell ref="A81:B81"/>
    <mergeCell ref="C81:D81"/>
    <mergeCell ref="E81:F81"/>
    <mergeCell ref="G81:H81"/>
    <mergeCell ref="I81:K81"/>
    <mergeCell ref="L81:N81"/>
    <mergeCell ref="S84:Z84"/>
    <mergeCell ref="AA84:AE84"/>
    <mergeCell ref="AF84:AH84"/>
    <mergeCell ref="AJ84:AO84"/>
    <mergeCell ref="AS84:AT84"/>
    <mergeCell ref="AU84:AV84"/>
    <mergeCell ref="AS83:AT83"/>
    <mergeCell ref="AU83:AV83"/>
    <mergeCell ref="A84:B84"/>
    <mergeCell ref="C84:D84"/>
    <mergeCell ref="E84:F84"/>
    <mergeCell ref="G84:H84"/>
    <mergeCell ref="I84:K84"/>
    <mergeCell ref="L84:N84"/>
    <mergeCell ref="O84:P84"/>
    <mergeCell ref="Q84:R84"/>
    <mergeCell ref="O83:P83"/>
    <mergeCell ref="Q83:R83"/>
    <mergeCell ref="S83:Z83"/>
    <mergeCell ref="AA83:AE83"/>
    <mergeCell ref="AF83:AH83"/>
    <mergeCell ref="AJ83:AO83"/>
    <mergeCell ref="A83:B83"/>
    <mergeCell ref="C83:D83"/>
    <mergeCell ref="E83:F83"/>
    <mergeCell ref="G83:H83"/>
    <mergeCell ref="I83:K83"/>
    <mergeCell ref="L83:N83"/>
    <mergeCell ref="S86:Z86"/>
    <mergeCell ref="AA86:AE86"/>
    <mergeCell ref="AF86:AH86"/>
    <mergeCell ref="AJ86:AO86"/>
    <mergeCell ref="AS86:AT86"/>
    <mergeCell ref="AU86:AV86"/>
    <mergeCell ref="AS85:AT85"/>
    <mergeCell ref="AU85:AV85"/>
    <mergeCell ref="A86:B86"/>
    <mergeCell ref="C86:D86"/>
    <mergeCell ref="E86:F86"/>
    <mergeCell ref="G86:H86"/>
    <mergeCell ref="I86:K86"/>
    <mergeCell ref="L86:N86"/>
    <mergeCell ref="O86:P86"/>
    <mergeCell ref="Q86:R86"/>
    <mergeCell ref="O85:P85"/>
    <mergeCell ref="Q85:R85"/>
    <mergeCell ref="S85:Z85"/>
    <mergeCell ref="AA85:AE85"/>
    <mergeCell ref="AF85:AH85"/>
    <mergeCell ref="AJ85:AO85"/>
    <mergeCell ref="A85:B85"/>
    <mergeCell ref="C85:D85"/>
    <mergeCell ref="E85:F85"/>
    <mergeCell ref="G85:H85"/>
    <mergeCell ref="I85:K85"/>
    <mergeCell ref="L85:N85"/>
    <mergeCell ref="I89:K89"/>
    <mergeCell ref="L89:N89"/>
    <mergeCell ref="S88:Z88"/>
    <mergeCell ref="AA88:AE88"/>
    <mergeCell ref="AF88:AH88"/>
    <mergeCell ref="AJ88:AO88"/>
    <mergeCell ref="AS88:AT88"/>
    <mergeCell ref="AU88:AV88"/>
    <mergeCell ref="AS87:AT87"/>
    <mergeCell ref="AU87:AV87"/>
    <mergeCell ref="A88:B88"/>
    <mergeCell ref="C88:D88"/>
    <mergeCell ref="E88:F88"/>
    <mergeCell ref="G88:H88"/>
    <mergeCell ref="I88:K88"/>
    <mergeCell ref="L88:N88"/>
    <mergeCell ref="O88:P88"/>
    <mergeCell ref="Q88:R88"/>
    <mergeCell ref="O87:P87"/>
    <mergeCell ref="Q87:R87"/>
    <mergeCell ref="S87:Z87"/>
    <mergeCell ref="AA87:AE87"/>
    <mergeCell ref="AF87:AH87"/>
    <mergeCell ref="AJ87:AO87"/>
    <mergeCell ref="A87:B87"/>
    <mergeCell ref="C87:D87"/>
    <mergeCell ref="E87:F87"/>
    <mergeCell ref="G87:H87"/>
    <mergeCell ref="I87:K87"/>
    <mergeCell ref="L87:N87"/>
    <mergeCell ref="A91:AO91"/>
    <mergeCell ref="AS91:AT91"/>
    <mergeCell ref="AU91:AV91"/>
    <mergeCell ref="A92:AO92"/>
    <mergeCell ref="AS92:AT92"/>
    <mergeCell ref="AU92:AV92"/>
    <mergeCell ref="S90:Z90"/>
    <mergeCell ref="AA90:AE90"/>
    <mergeCell ref="AF90:AH90"/>
    <mergeCell ref="AJ90:AO90"/>
    <mergeCell ref="AS90:AT90"/>
    <mergeCell ref="AU90:AV90"/>
    <mergeCell ref="AS89:AT89"/>
    <mergeCell ref="AU89:AV89"/>
    <mergeCell ref="A90:B90"/>
    <mergeCell ref="C90:D90"/>
    <mergeCell ref="E90:F90"/>
    <mergeCell ref="G90:H90"/>
    <mergeCell ref="I90:K90"/>
    <mergeCell ref="L90:N90"/>
    <mergeCell ref="O90:P90"/>
    <mergeCell ref="Q90:R90"/>
    <mergeCell ref="O89:P89"/>
    <mergeCell ref="Q89:R89"/>
    <mergeCell ref="S89:Z89"/>
    <mergeCell ref="AA89:AE89"/>
    <mergeCell ref="AF89:AH89"/>
    <mergeCell ref="AJ89:AO89"/>
    <mergeCell ref="A89:B89"/>
    <mergeCell ref="C89:D89"/>
    <mergeCell ref="E89:F89"/>
    <mergeCell ref="G89:H89"/>
    <mergeCell ref="S94:Z94"/>
    <mergeCell ref="AA94:AE94"/>
    <mergeCell ref="AF94:AH94"/>
    <mergeCell ref="AJ94:AO94"/>
    <mergeCell ref="AS94:AT94"/>
    <mergeCell ref="AU94:AV94"/>
    <mergeCell ref="AS93:AT93"/>
    <mergeCell ref="AU93:AV93"/>
    <mergeCell ref="A94:B94"/>
    <mergeCell ref="C94:D94"/>
    <mergeCell ref="E94:F94"/>
    <mergeCell ref="G94:H94"/>
    <mergeCell ref="I94:K94"/>
    <mergeCell ref="L94:N94"/>
    <mergeCell ref="O94:P94"/>
    <mergeCell ref="Q94:R94"/>
    <mergeCell ref="O93:P93"/>
    <mergeCell ref="Q93:R93"/>
    <mergeCell ref="S93:Z93"/>
    <mergeCell ref="AA93:AE93"/>
    <mergeCell ref="AF93:AH93"/>
    <mergeCell ref="AJ93:AO93"/>
    <mergeCell ref="A93:B93"/>
    <mergeCell ref="C93:D93"/>
    <mergeCell ref="E93:F93"/>
    <mergeCell ref="G93:H93"/>
    <mergeCell ref="I93:K93"/>
    <mergeCell ref="L93:N93"/>
    <mergeCell ref="S96:Z96"/>
    <mergeCell ref="AA96:AE96"/>
    <mergeCell ref="AF96:AH96"/>
    <mergeCell ref="AJ96:AO96"/>
    <mergeCell ref="AS96:AT96"/>
    <mergeCell ref="AU96:AV96"/>
    <mergeCell ref="AS95:AT95"/>
    <mergeCell ref="AU95:AV95"/>
    <mergeCell ref="A96:B96"/>
    <mergeCell ref="C96:D96"/>
    <mergeCell ref="E96:F96"/>
    <mergeCell ref="G96:H96"/>
    <mergeCell ref="I96:K96"/>
    <mergeCell ref="L96:N96"/>
    <mergeCell ref="O96:P96"/>
    <mergeCell ref="Q96:R96"/>
    <mergeCell ref="O95:P95"/>
    <mergeCell ref="Q95:R95"/>
    <mergeCell ref="S95:Z95"/>
    <mergeCell ref="AA95:AE95"/>
    <mergeCell ref="AF95:AH95"/>
    <mergeCell ref="AJ95:AO95"/>
    <mergeCell ref="A95:B95"/>
    <mergeCell ref="C95:D95"/>
    <mergeCell ref="E95:F95"/>
    <mergeCell ref="G95:H95"/>
    <mergeCell ref="I95:K95"/>
    <mergeCell ref="L95:N95"/>
    <mergeCell ref="S98:Z98"/>
    <mergeCell ref="AA98:AE98"/>
    <mergeCell ref="AF98:AH98"/>
    <mergeCell ref="AJ98:AO98"/>
    <mergeCell ref="AS98:AT98"/>
    <mergeCell ref="AU98:AV98"/>
    <mergeCell ref="AS97:AT97"/>
    <mergeCell ref="AU97:AV97"/>
    <mergeCell ref="A98:B98"/>
    <mergeCell ref="C98:D98"/>
    <mergeCell ref="E98:F98"/>
    <mergeCell ref="G98:H98"/>
    <mergeCell ref="I98:K98"/>
    <mergeCell ref="L98:N98"/>
    <mergeCell ref="O98:P98"/>
    <mergeCell ref="Q98:R98"/>
    <mergeCell ref="O97:P97"/>
    <mergeCell ref="Q97:R97"/>
    <mergeCell ref="S97:Z97"/>
    <mergeCell ref="AA97:AE97"/>
    <mergeCell ref="AF97:AH97"/>
    <mergeCell ref="AJ97:AO97"/>
    <mergeCell ref="A97:B97"/>
    <mergeCell ref="C97:D97"/>
    <mergeCell ref="E97:F97"/>
    <mergeCell ref="G97:H97"/>
    <mergeCell ref="I97:K97"/>
    <mergeCell ref="L97:N97"/>
    <mergeCell ref="S100:Z100"/>
    <mergeCell ref="AA100:AE100"/>
    <mergeCell ref="AF100:AH100"/>
    <mergeCell ref="AJ100:AO100"/>
    <mergeCell ref="AS100:AT100"/>
    <mergeCell ref="AU100:AV100"/>
    <mergeCell ref="AS99:AT99"/>
    <mergeCell ref="AU99:AV99"/>
    <mergeCell ref="A100:B100"/>
    <mergeCell ref="C100:D100"/>
    <mergeCell ref="E100:F100"/>
    <mergeCell ref="G100:H100"/>
    <mergeCell ref="I100:K100"/>
    <mergeCell ref="L100:N100"/>
    <mergeCell ref="O100:P100"/>
    <mergeCell ref="Q100:R100"/>
    <mergeCell ref="O99:P99"/>
    <mergeCell ref="Q99:R99"/>
    <mergeCell ref="S99:Z99"/>
    <mergeCell ref="AA99:AE99"/>
    <mergeCell ref="AF99:AH99"/>
    <mergeCell ref="AJ99:AO99"/>
    <mergeCell ref="A99:B99"/>
    <mergeCell ref="C99:D99"/>
    <mergeCell ref="E99:F99"/>
    <mergeCell ref="G99:H99"/>
    <mergeCell ref="I99:K99"/>
    <mergeCell ref="L99:N99"/>
    <mergeCell ref="S102:Z102"/>
    <mergeCell ref="AA102:AE102"/>
    <mergeCell ref="AF102:AH102"/>
    <mergeCell ref="AJ102:AO102"/>
    <mergeCell ref="AS102:AT102"/>
    <mergeCell ref="AU102:AV102"/>
    <mergeCell ref="AS101:AT101"/>
    <mergeCell ref="AU101:AV101"/>
    <mergeCell ref="A102:B102"/>
    <mergeCell ref="C102:D102"/>
    <mergeCell ref="E102:F102"/>
    <mergeCell ref="G102:H102"/>
    <mergeCell ref="I102:K102"/>
    <mergeCell ref="L102:N102"/>
    <mergeCell ref="O102:P102"/>
    <mergeCell ref="Q102:R102"/>
    <mergeCell ref="O101:P101"/>
    <mergeCell ref="Q101:R101"/>
    <mergeCell ref="S101:Z101"/>
    <mergeCell ref="AA101:AE101"/>
    <mergeCell ref="AF101:AH101"/>
    <mergeCell ref="AJ101:AO101"/>
    <mergeCell ref="A101:B101"/>
    <mergeCell ref="C101:D101"/>
    <mergeCell ref="E101:F101"/>
    <mergeCell ref="G101:H101"/>
    <mergeCell ref="I101:K101"/>
    <mergeCell ref="L101:N101"/>
    <mergeCell ref="S104:Z104"/>
    <mergeCell ref="AA104:AE104"/>
    <mergeCell ref="AF104:AH104"/>
    <mergeCell ref="AJ104:AO104"/>
    <mergeCell ref="AS104:AT104"/>
    <mergeCell ref="AU104:AV104"/>
    <mergeCell ref="AS103:AT103"/>
    <mergeCell ref="AU103:AV103"/>
    <mergeCell ref="A104:B104"/>
    <mergeCell ref="C104:D104"/>
    <mergeCell ref="E104:F104"/>
    <mergeCell ref="G104:H104"/>
    <mergeCell ref="I104:K104"/>
    <mergeCell ref="L104:N104"/>
    <mergeCell ref="O104:P104"/>
    <mergeCell ref="Q104:R104"/>
    <mergeCell ref="O103:P103"/>
    <mergeCell ref="Q103:R103"/>
    <mergeCell ref="S103:Z103"/>
    <mergeCell ref="AA103:AE103"/>
    <mergeCell ref="AF103:AH103"/>
    <mergeCell ref="AJ103:AO103"/>
    <mergeCell ref="A103:B103"/>
    <mergeCell ref="C103:D103"/>
    <mergeCell ref="E103:F103"/>
    <mergeCell ref="G103:H103"/>
    <mergeCell ref="I103:K103"/>
    <mergeCell ref="L103:N103"/>
    <mergeCell ref="S106:Z106"/>
    <mergeCell ref="AA106:AE106"/>
    <mergeCell ref="AF106:AH106"/>
    <mergeCell ref="AJ106:AO106"/>
    <mergeCell ref="AS106:AT106"/>
    <mergeCell ref="AU106:AV106"/>
    <mergeCell ref="AS105:AT105"/>
    <mergeCell ref="AU105:AV105"/>
    <mergeCell ref="A106:B106"/>
    <mergeCell ref="C106:D106"/>
    <mergeCell ref="E106:F106"/>
    <mergeCell ref="G106:H106"/>
    <mergeCell ref="I106:K106"/>
    <mergeCell ref="L106:N106"/>
    <mergeCell ref="O106:P106"/>
    <mergeCell ref="Q106:R106"/>
    <mergeCell ref="O105:P105"/>
    <mergeCell ref="Q105:R105"/>
    <mergeCell ref="S105:Z105"/>
    <mergeCell ref="AA105:AE105"/>
    <mergeCell ref="AF105:AH105"/>
    <mergeCell ref="AJ105:AO105"/>
    <mergeCell ref="A105:B105"/>
    <mergeCell ref="C105:D105"/>
    <mergeCell ref="E105:F105"/>
    <mergeCell ref="G105:H105"/>
    <mergeCell ref="I105:K105"/>
    <mergeCell ref="L105:N105"/>
    <mergeCell ref="S108:Z108"/>
    <mergeCell ref="AA108:AE108"/>
    <mergeCell ref="AF108:AH108"/>
    <mergeCell ref="AJ108:AO108"/>
    <mergeCell ref="AS108:AT108"/>
    <mergeCell ref="AU108:AV108"/>
    <mergeCell ref="AS107:AT107"/>
    <mergeCell ref="AU107:AV107"/>
    <mergeCell ref="A108:B108"/>
    <mergeCell ref="C108:D108"/>
    <mergeCell ref="E108:F108"/>
    <mergeCell ref="G108:H108"/>
    <mergeCell ref="I108:K108"/>
    <mergeCell ref="L108:N108"/>
    <mergeCell ref="O108:P108"/>
    <mergeCell ref="Q108:R108"/>
    <mergeCell ref="O107:P107"/>
    <mergeCell ref="Q107:R107"/>
    <mergeCell ref="S107:Z107"/>
    <mergeCell ref="AA107:AE107"/>
    <mergeCell ref="AF107:AH107"/>
    <mergeCell ref="AJ107:AO107"/>
    <mergeCell ref="A107:B107"/>
    <mergeCell ref="C107:D107"/>
    <mergeCell ref="E107:F107"/>
    <mergeCell ref="G107:H107"/>
    <mergeCell ref="I107:K107"/>
    <mergeCell ref="L107:N107"/>
    <mergeCell ref="S110:Z110"/>
    <mergeCell ref="AA110:AE110"/>
    <mergeCell ref="AF110:AH110"/>
    <mergeCell ref="AJ110:AO110"/>
    <mergeCell ref="AS110:AT110"/>
    <mergeCell ref="AU110:AV110"/>
    <mergeCell ref="AS109:AT109"/>
    <mergeCell ref="AU109:AV109"/>
    <mergeCell ref="A110:B110"/>
    <mergeCell ref="C110:D110"/>
    <mergeCell ref="E110:F110"/>
    <mergeCell ref="G110:H110"/>
    <mergeCell ref="I110:K110"/>
    <mergeCell ref="L110:N110"/>
    <mergeCell ref="O110:P110"/>
    <mergeCell ref="Q110:R110"/>
    <mergeCell ref="O109:P109"/>
    <mergeCell ref="Q109:R109"/>
    <mergeCell ref="S109:Z109"/>
    <mergeCell ref="AA109:AE109"/>
    <mergeCell ref="AF109:AH109"/>
    <mergeCell ref="AJ109:AO109"/>
    <mergeCell ref="A109:B109"/>
    <mergeCell ref="C109:D109"/>
    <mergeCell ref="E109:F109"/>
    <mergeCell ref="G109:H109"/>
    <mergeCell ref="I109:K109"/>
    <mergeCell ref="L109:N109"/>
    <mergeCell ref="S112:Z112"/>
    <mergeCell ref="AA112:AE112"/>
    <mergeCell ref="AF112:AH112"/>
    <mergeCell ref="AJ112:AO112"/>
    <mergeCell ref="AS112:AT112"/>
    <mergeCell ref="AU112:AV112"/>
    <mergeCell ref="AS111:AT111"/>
    <mergeCell ref="AU111:AV111"/>
    <mergeCell ref="A112:B112"/>
    <mergeCell ref="C112:D112"/>
    <mergeCell ref="E112:F112"/>
    <mergeCell ref="G112:H112"/>
    <mergeCell ref="I112:K112"/>
    <mergeCell ref="L112:N112"/>
    <mergeCell ref="O112:P112"/>
    <mergeCell ref="Q112:R112"/>
    <mergeCell ref="O111:P111"/>
    <mergeCell ref="Q111:R111"/>
    <mergeCell ref="S111:Z111"/>
    <mergeCell ref="AA111:AE111"/>
    <mergeCell ref="AF111:AH111"/>
    <mergeCell ref="AJ111:AO111"/>
    <mergeCell ref="A111:B111"/>
    <mergeCell ref="C111:D111"/>
    <mergeCell ref="E111:F111"/>
    <mergeCell ref="G111:H111"/>
    <mergeCell ref="I111:K111"/>
    <mergeCell ref="L111:N111"/>
    <mergeCell ref="S114:Z114"/>
    <mergeCell ref="AA114:AE114"/>
    <mergeCell ref="AF114:AH114"/>
    <mergeCell ref="AJ114:AO114"/>
    <mergeCell ref="AS114:AT114"/>
    <mergeCell ref="AU114:AV114"/>
    <mergeCell ref="AS113:AT113"/>
    <mergeCell ref="AU113:AV113"/>
    <mergeCell ref="A114:B114"/>
    <mergeCell ref="C114:D114"/>
    <mergeCell ref="E114:F114"/>
    <mergeCell ref="G114:H114"/>
    <mergeCell ref="I114:K114"/>
    <mergeCell ref="L114:N114"/>
    <mergeCell ref="O114:P114"/>
    <mergeCell ref="Q114:R114"/>
    <mergeCell ref="O113:P113"/>
    <mergeCell ref="Q113:R113"/>
    <mergeCell ref="S113:Z113"/>
    <mergeCell ref="AA113:AE113"/>
    <mergeCell ref="AF113:AH113"/>
    <mergeCell ref="AJ113:AO113"/>
    <mergeCell ref="A113:B113"/>
    <mergeCell ref="C113:D113"/>
    <mergeCell ref="E113:F113"/>
    <mergeCell ref="G113:H113"/>
    <mergeCell ref="I113:K113"/>
    <mergeCell ref="L113:N113"/>
    <mergeCell ref="S116:Z116"/>
    <mergeCell ref="AA116:AE116"/>
    <mergeCell ref="AF116:AH116"/>
    <mergeCell ref="AJ116:AO116"/>
    <mergeCell ref="AS116:AT116"/>
    <mergeCell ref="AU116:AV116"/>
    <mergeCell ref="AS115:AT115"/>
    <mergeCell ref="AU115:AV115"/>
    <mergeCell ref="A116:B116"/>
    <mergeCell ref="C116:D116"/>
    <mergeCell ref="E116:F116"/>
    <mergeCell ref="G116:H116"/>
    <mergeCell ref="I116:K116"/>
    <mergeCell ref="L116:N116"/>
    <mergeCell ref="O116:P116"/>
    <mergeCell ref="Q116:R116"/>
    <mergeCell ref="O115:P115"/>
    <mergeCell ref="Q115:R115"/>
    <mergeCell ref="S115:Z115"/>
    <mergeCell ref="AA115:AE115"/>
    <mergeCell ref="AF115:AH115"/>
    <mergeCell ref="AJ115:AO115"/>
    <mergeCell ref="A115:B115"/>
    <mergeCell ref="C115:D115"/>
    <mergeCell ref="E115:F115"/>
    <mergeCell ref="G115:H115"/>
    <mergeCell ref="I115:K115"/>
    <mergeCell ref="L115:N115"/>
    <mergeCell ref="S118:Z118"/>
    <mergeCell ref="AA118:AE118"/>
    <mergeCell ref="AF118:AH118"/>
    <mergeCell ref="AJ118:AO118"/>
    <mergeCell ref="AS118:AT118"/>
    <mergeCell ref="AU118:AV118"/>
    <mergeCell ref="AS117:AT117"/>
    <mergeCell ref="AU117:AV117"/>
    <mergeCell ref="A118:B118"/>
    <mergeCell ref="C118:D118"/>
    <mergeCell ref="E118:F118"/>
    <mergeCell ref="G118:H118"/>
    <mergeCell ref="I118:K118"/>
    <mergeCell ref="L118:N118"/>
    <mergeCell ref="O118:P118"/>
    <mergeCell ref="Q118:R118"/>
    <mergeCell ref="O117:P117"/>
    <mergeCell ref="Q117:R117"/>
    <mergeCell ref="S117:Z117"/>
    <mergeCell ref="AA117:AE117"/>
    <mergeCell ref="AF117:AH117"/>
    <mergeCell ref="AJ117:AO117"/>
    <mergeCell ref="A117:B117"/>
    <mergeCell ref="C117:D117"/>
    <mergeCell ref="E117:F117"/>
    <mergeCell ref="G117:H117"/>
    <mergeCell ref="I117:K117"/>
    <mergeCell ref="L117:N117"/>
    <mergeCell ref="S120:Z120"/>
    <mergeCell ref="AA120:AE120"/>
    <mergeCell ref="AF120:AH120"/>
    <mergeCell ref="AJ120:AO120"/>
    <mergeCell ref="AS120:AT120"/>
    <mergeCell ref="AU120:AV120"/>
    <mergeCell ref="AS119:AT119"/>
    <mergeCell ref="AU119:AV119"/>
    <mergeCell ref="A120:B120"/>
    <mergeCell ref="C120:D120"/>
    <mergeCell ref="E120:F120"/>
    <mergeCell ref="G120:H120"/>
    <mergeCell ref="I120:K120"/>
    <mergeCell ref="L120:N120"/>
    <mergeCell ref="O120:P120"/>
    <mergeCell ref="Q120:R120"/>
    <mergeCell ref="O119:P119"/>
    <mergeCell ref="Q119:R119"/>
    <mergeCell ref="S119:Z119"/>
    <mergeCell ref="AA119:AE119"/>
    <mergeCell ref="AF119:AH119"/>
    <mergeCell ref="AJ119:AO119"/>
    <mergeCell ref="A119:B119"/>
    <mergeCell ref="C119:D119"/>
    <mergeCell ref="E119:F119"/>
    <mergeCell ref="G119:H119"/>
    <mergeCell ref="I119:K119"/>
    <mergeCell ref="L119:N119"/>
    <mergeCell ref="S122:Z122"/>
    <mergeCell ref="AA122:AE122"/>
    <mergeCell ref="AF122:AH122"/>
    <mergeCell ref="AJ122:AO122"/>
    <mergeCell ref="AS122:AT122"/>
    <mergeCell ref="AU122:AV122"/>
    <mergeCell ref="AS121:AT121"/>
    <mergeCell ref="AU121:AV121"/>
    <mergeCell ref="A122:B122"/>
    <mergeCell ref="C122:D122"/>
    <mergeCell ref="E122:F122"/>
    <mergeCell ref="G122:H122"/>
    <mergeCell ref="I122:K122"/>
    <mergeCell ref="L122:N122"/>
    <mergeCell ref="O122:P122"/>
    <mergeCell ref="Q122:R122"/>
    <mergeCell ref="O121:P121"/>
    <mergeCell ref="Q121:R121"/>
    <mergeCell ref="S121:Z121"/>
    <mergeCell ref="AA121:AE121"/>
    <mergeCell ref="AF121:AH121"/>
    <mergeCell ref="AJ121:AO121"/>
    <mergeCell ref="A121:B121"/>
    <mergeCell ref="C121:D121"/>
    <mergeCell ref="E121:F121"/>
    <mergeCell ref="G121:H121"/>
    <mergeCell ref="I121:K121"/>
    <mergeCell ref="L121:N121"/>
    <mergeCell ref="S124:Z124"/>
    <mergeCell ref="AA124:AE124"/>
    <mergeCell ref="AF124:AH124"/>
    <mergeCell ref="AJ124:AO124"/>
    <mergeCell ref="AS124:AT124"/>
    <mergeCell ref="AU124:AV124"/>
    <mergeCell ref="AS123:AT123"/>
    <mergeCell ref="AU123:AV123"/>
    <mergeCell ref="A124:B124"/>
    <mergeCell ref="C124:D124"/>
    <mergeCell ref="E124:F124"/>
    <mergeCell ref="G124:H124"/>
    <mergeCell ref="I124:K124"/>
    <mergeCell ref="L124:N124"/>
    <mergeCell ref="O124:P124"/>
    <mergeCell ref="Q124:R124"/>
    <mergeCell ref="O123:P123"/>
    <mergeCell ref="Q123:R123"/>
    <mergeCell ref="S123:Z123"/>
    <mergeCell ref="AA123:AE123"/>
    <mergeCell ref="AF123:AH123"/>
    <mergeCell ref="AJ123:AO123"/>
    <mergeCell ref="A123:B123"/>
    <mergeCell ref="C123:D123"/>
    <mergeCell ref="E123:F123"/>
    <mergeCell ref="G123:H123"/>
    <mergeCell ref="I123:K123"/>
    <mergeCell ref="L123:N123"/>
    <mergeCell ref="AS125:AT125"/>
    <mergeCell ref="AU125:AV125"/>
    <mergeCell ref="A126:AO126"/>
    <mergeCell ref="AS126:AT126"/>
    <mergeCell ref="AU126:AV126"/>
    <mergeCell ref="A128:AO128"/>
    <mergeCell ref="AS128:AT128"/>
    <mergeCell ref="AU128:AV128"/>
    <mergeCell ref="O125:P125"/>
    <mergeCell ref="Q125:R125"/>
    <mergeCell ref="S125:Z125"/>
    <mergeCell ref="AA125:AE125"/>
    <mergeCell ref="AF125:AH125"/>
    <mergeCell ref="AJ125:AO125"/>
    <mergeCell ref="A125:B125"/>
    <mergeCell ref="C125:D125"/>
    <mergeCell ref="E125:F125"/>
    <mergeCell ref="G125:H125"/>
    <mergeCell ref="I125:K125"/>
    <mergeCell ref="L125:N125"/>
  </mergeCells>
  <pageMargins left="0.39370078740157499" right="0.39370078740157499" top="0.39370078740157499" bottom="0.70272440944881898" header="0.39370078740157499" footer="0.39370078740157499"/>
  <pageSetup paperSize="14" scale="25" fitToHeight="0" orientation="landscape" horizontalDpi="4294967295" verticalDpi="4294967295" r:id="rId1"/>
  <headerFooter alignWithMargins="0">
    <oddFooter>&amp;R&amp;"Arial,Regular"&amp;8 Página 
&amp;"-,Regular"&amp;P 
&amp;"-,Regular"de 
&amp;"-,Regular"&amp;N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GJ164"/>
  <sheetViews>
    <sheetView showGridLines="0" tabSelected="1" topLeftCell="A112" zoomScaleNormal="100" workbookViewId="0">
      <selection activeCell="T170" sqref="T170"/>
    </sheetView>
  </sheetViews>
  <sheetFormatPr defaultColWidth="11.42578125" defaultRowHeight="12"/>
  <cols>
    <col min="1" max="1" width="2.85546875" style="43" customWidth="1"/>
    <col min="2" max="5" width="2.7109375" style="43" customWidth="1"/>
    <col min="6" max="6" width="2.85546875" style="43" customWidth="1"/>
    <col min="7" max="9" width="2.7109375" style="43" customWidth="1"/>
    <col min="10" max="10" width="2.42578125" style="43" customWidth="1"/>
    <col min="11" max="11" width="0.28515625" style="43" customWidth="1"/>
    <col min="12" max="12" width="1" style="43" customWidth="1"/>
    <col min="13" max="13" width="1.5703125" style="43" customWidth="1"/>
    <col min="14" max="14" width="5.140625" style="43" customWidth="1"/>
    <col min="15" max="26" width="2.7109375" style="43" customWidth="1"/>
    <col min="27" max="27" width="2.42578125" style="43" customWidth="1"/>
    <col min="28" max="28" width="0.28515625" style="43" customWidth="1"/>
    <col min="29" max="29" width="1.85546875" style="43" customWidth="1"/>
    <col min="30" max="30" width="0.85546875" style="43" customWidth="1"/>
    <col min="31" max="34" width="2.7109375" style="43" customWidth="1"/>
    <col min="35" max="35" width="3.28515625" style="43" customWidth="1"/>
    <col min="36" max="36" width="3.140625" style="43" customWidth="1"/>
    <col min="37" max="38" width="2.7109375" style="43" customWidth="1"/>
    <col min="39" max="40" width="0.85546875" style="43" customWidth="1"/>
    <col min="41" max="41" width="1" style="43" customWidth="1"/>
    <col min="42" max="42" width="13.140625" style="43" customWidth="1"/>
    <col min="43" max="43" width="14.28515625" style="43" customWidth="1"/>
    <col min="44" max="44" width="10.85546875" style="43" customWidth="1"/>
    <col min="45" max="45" width="3.85546875" style="43" customWidth="1"/>
    <col min="46" max="46" width="7" style="43" customWidth="1"/>
    <col min="47" max="47" width="8.7109375" style="43" customWidth="1"/>
    <col min="48" max="48" width="4" style="43" customWidth="1"/>
    <col min="49" max="49" width="10.85546875" style="43" customWidth="1"/>
    <col min="50" max="50" width="12.85546875" style="43" customWidth="1"/>
    <col min="51" max="51" width="10.85546875" style="43" customWidth="1"/>
    <col min="52" max="52" width="13.42578125" style="43" customWidth="1"/>
    <col min="53" max="53" width="12.7109375" style="43" customWidth="1"/>
    <col min="54" max="54" width="13.28515625" style="43" customWidth="1"/>
    <col min="55" max="56" width="10.85546875" style="43" customWidth="1"/>
    <col min="57" max="57" width="10.140625" style="43" customWidth="1"/>
    <col min="58" max="60" width="11.42578125" style="43"/>
    <col min="61" max="102" width="11.42578125" style="44"/>
    <col min="103" max="16384" width="11.42578125" style="43"/>
  </cols>
  <sheetData>
    <row r="1" spans="1:56" ht="4.3499999999999996" customHeight="1"/>
    <row r="2" spans="1:56" ht="4.3499999999999996" customHeight="1">
      <c r="A2" s="313"/>
      <c r="B2" s="313"/>
      <c r="C2" s="313"/>
      <c r="D2" s="313"/>
      <c r="E2" s="313"/>
      <c r="F2" s="313"/>
      <c r="G2" s="313"/>
      <c r="H2" s="313"/>
      <c r="I2" s="313"/>
      <c r="J2" s="313"/>
    </row>
    <row r="3" spans="1:56" ht="14.1" customHeight="1">
      <c r="A3" s="313"/>
      <c r="B3" s="313"/>
      <c r="C3" s="313"/>
      <c r="D3" s="313"/>
      <c r="E3" s="313"/>
      <c r="F3" s="313"/>
      <c r="G3" s="313"/>
      <c r="H3" s="313"/>
      <c r="I3" s="313"/>
      <c r="J3" s="313"/>
      <c r="M3" s="164" t="s">
        <v>0</v>
      </c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D3" s="214" t="s">
        <v>1</v>
      </c>
      <c r="AE3" s="313"/>
      <c r="AF3" s="313"/>
      <c r="AG3" s="313"/>
      <c r="AH3" s="313"/>
      <c r="AI3" s="313"/>
      <c r="AJ3" s="313"/>
      <c r="AK3" s="313"/>
      <c r="AL3" s="313"/>
      <c r="AM3" s="313"/>
      <c r="AO3" s="166" t="s">
        <v>2</v>
      </c>
      <c r="AP3" s="313"/>
      <c r="AQ3" s="313"/>
      <c r="AR3" s="313"/>
      <c r="AS3" s="313"/>
    </row>
    <row r="4" spans="1:56" ht="7.15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</row>
    <row r="5" spans="1:56" ht="28.35" customHeight="1">
      <c r="A5" s="313"/>
      <c r="B5" s="313"/>
      <c r="C5" s="313"/>
      <c r="D5" s="313"/>
      <c r="E5" s="313"/>
      <c r="F5" s="313"/>
      <c r="G5" s="313"/>
      <c r="H5" s="313"/>
      <c r="I5" s="313"/>
      <c r="J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D5" s="214" t="s">
        <v>3</v>
      </c>
      <c r="AE5" s="313"/>
      <c r="AF5" s="313"/>
      <c r="AG5" s="313"/>
      <c r="AH5" s="313"/>
      <c r="AI5" s="313"/>
      <c r="AJ5" s="313"/>
      <c r="AK5" s="313"/>
      <c r="AL5" s="313"/>
      <c r="AM5" s="313"/>
      <c r="AO5" s="166" t="s">
        <v>4</v>
      </c>
      <c r="AP5" s="313"/>
      <c r="AQ5" s="313"/>
      <c r="AR5" s="313"/>
      <c r="AS5" s="313"/>
    </row>
    <row r="6" spans="1:56" ht="2.85" customHeight="1">
      <c r="A6" s="313"/>
      <c r="B6" s="313"/>
      <c r="C6" s="313"/>
      <c r="D6" s="313"/>
      <c r="E6" s="313"/>
      <c r="F6" s="313"/>
      <c r="G6" s="313"/>
      <c r="H6" s="313"/>
      <c r="I6" s="313"/>
      <c r="J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O6" s="313"/>
      <c r="AP6" s="313"/>
      <c r="AQ6" s="313"/>
      <c r="AR6" s="313"/>
      <c r="AS6" s="313"/>
    </row>
    <row r="7" spans="1:56"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O7" s="313"/>
      <c r="AP7" s="313"/>
      <c r="AQ7" s="313"/>
      <c r="AR7" s="313"/>
      <c r="AS7" s="313"/>
    </row>
    <row r="8" spans="1:56" ht="7.15" customHeight="1"/>
    <row r="9" spans="1:56" ht="14.1" customHeight="1">
      <c r="AD9" s="214" t="s">
        <v>5</v>
      </c>
      <c r="AE9" s="313"/>
      <c r="AF9" s="313"/>
      <c r="AG9" s="313"/>
      <c r="AH9" s="313"/>
      <c r="AI9" s="313"/>
      <c r="AJ9" s="313"/>
      <c r="AK9" s="313"/>
      <c r="AL9" s="313"/>
      <c r="AM9" s="313"/>
      <c r="AO9" s="166"/>
      <c r="AP9" s="313"/>
      <c r="AQ9" s="313"/>
      <c r="AR9" s="313"/>
      <c r="AS9" s="313"/>
    </row>
    <row r="10" spans="1:56" ht="0" hidden="1" customHeight="1"/>
    <row r="11" spans="1:56" ht="19.899999999999999" customHeight="1"/>
    <row r="12" spans="1:56" ht="0" hidden="1" customHeight="1"/>
    <row r="13" spans="1:56" ht="8.4499999999999993" customHeight="1"/>
    <row r="14" spans="1:56" ht="21.75" customHeight="1">
      <c r="A14" s="176" t="s">
        <v>6</v>
      </c>
      <c r="B14" s="168"/>
      <c r="C14" s="168"/>
      <c r="D14" s="168"/>
      <c r="E14" s="169"/>
      <c r="F14" s="177" t="s">
        <v>175</v>
      </c>
      <c r="G14" s="168"/>
      <c r="H14" s="169"/>
      <c r="I14" s="176" t="s">
        <v>8</v>
      </c>
      <c r="J14" s="168"/>
      <c r="K14" s="168"/>
      <c r="L14" s="168"/>
      <c r="M14" s="168"/>
      <c r="N14" s="168"/>
      <c r="O14" s="168"/>
      <c r="P14" s="169"/>
      <c r="Q14" s="178" t="s">
        <v>9</v>
      </c>
      <c r="R14" s="168"/>
      <c r="S14" s="168"/>
      <c r="T14" s="168"/>
      <c r="U14" s="168"/>
      <c r="V14" s="168"/>
      <c r="W14" s="169"/>
      <c r="X14" s="176" t="s">
        <v>10</v>
      </c>
      <c r="Y14" s="168"/>
      <c r="Z14" s="168"/>
      <c r="AA14" s="168"/>
      <c r="AB14" s="168"/>
      <c r="AC14" s="168"/>
      <c r="AD14" s="169"/>
      <c r="AE14" s="178" t="s">
        <v>176</v>
      </c>
      <c r="AF14" s="168"/>
      <c r="AG14" s="168"/>
      <c r="AH14" s="168"/>
      <c r="AI14" s="168"/>
      <c r="AJ14" s="169"/>
      <c r="AK14" s="2" t="s">
        <v>12</v>
      </c>
      <c r="AL14" s="2" t="s">
        <v>12</v>
      </c>
      <c r="AM14" s="171" t="s">
        <v>12</v>
      </c>
      <c r="AN14" s="313"/>
      <c r="AO14" s="313"/>
      <c r="AP14" s="2" t="s">
        <v>12</v>
      </c>
      <c r="AQ14" s="2" t="s">
        <v>12</v>
      </c>
      <c r="AR14" s="2" t="s">
        <v>12</v>
      </c>
      <c r="AS14" s="171" t="s">
        <v>12</v>
      </c>
      <c r="AT14" s="313"/>
      <c r="AU14" s="171" t="s">
        <v>12</v>
      </c>
      <c r="AV14" s="313"/>
      <c r="AW14" s="2" t="s">
        <v>12</v>
      </c>
      <c r="AX14" s="2" t="s">
        <v>12</v>
      </c>
      <c r="AY14" s="2" t="s">
        <v>12</v>
      </c>
      <c r="AZ14" s="2" t="s">
        <v>12</v>
      </c>
      <c r="BA14" s="2" t="s">
        <v>12</v>
      </c>
      <c r="BB14" s="2" t="s">
        <v>12</v>
      </c>
      <c r="BC14" s="2" t="s">
        <v>12</v>
      </c>
      <c r="BD14" s="2" t="s">
        <v>12</v>
      </c>
    </row>
    <row r="15" spans="1:56">
      <c r="A15" s="167" t="s">
        <v>13</v>
      </c>
      <c r="B15" s="168"/>
      <c r="C15" s="168"/>
      <c r="D15" s="168"/>
      <c r="E15" s="168"/>
      <c r="F15" s="169"/>
      <c r="G15" s="170" t="s">
        <v>4</v>
      </c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9"/>
      <c r="AH15" s="3" t="s">
        <v>12</v>
      </c>
      <c r="AI15" s="3" t="s">
        <v>12</v>
      </c>
      <c r="AJ15" s="3" t="s">
        <v>12</v>
      </c>
      <c r="AK15" s="3" t="s">
        <v>12</v>
      </c>
      <c r="AL15" s="3" t="s">
        <v>12</v>
      </c>
      <c r="AM15" s="216" t="s">
        <v>12</v>
      </c>
      <c r="AN15" s="217"/>
      <c r="AO15" s="217"/>
      <c r="AP15" s="2" t="s">
        <v>12</v>
      </c>
      <c r="AQ15" s="2" t="s">
        <v>12</v>
      </c>
      <c r="AR15" s="2" t="s">
        <v>12</v>
      </c>
      <c r="AS15" s="171" t="s">
        <v>12</v>
      </c>
      <c r="AT15" s="313"/>
      <c r="AU15" s="171" t="s">
        <v>12</v>
      </c>
      <c r="AV15" s="313"/>
      <c r="AW15" s="2" t="s">
        <v>12</v>
      </c>
      <c r="AX15" s="2" t="s">
        <v>12</v>
      </c>
      <c r="AY15" s="2" t="s">
        <v>12</v>
      </c>
      <c r="AZ15" s="2" t="s">
        <v>12</v>
      </c>
      <c r="BA15" s="2" t="s">
        <v>12</v>
      </c>
      <c r="BB15" s="2" t="s">
        <v>12</v>
      </c>
      <c r="BC15" s="2" t="s">
        <v>12</v>
      </c>
      <c r="BD15" s="2" t="s">
        <v>12</v>
      </c>
    </row>
    <row r="16" spans="1:56">
      <c r="A16" s="167" t="s">
        <v>14</v>
      </c>
      <c r="B16" s="168"/>
      <c r="C16" s="168"/>
      <c r="D16" s="168"/>
      <c r="E16" s="168"/>
      <c r="F16" s="168"/>
      <c r="G16" s="169"/>
      <c r="H16" s="170" t="s">
        <v>15</v>
      </c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9"/>
      <c r="AP16" s="2" t="s">
        <v>12</v>
      </c>
      <c r="AQ16" s="2" t="s">
        <v>12</v>
      </c>
      <c r="AR16" s="2" t="s">
        <v>12</v>
      </c>
      <c r="AS16" s="171" t="s">
        <v>12</v>
      </c>
      <c r="AT16" s="313"/>
      <c r="AU16" s="171" t="s">
        <v>12</v>
      </c>
      <c r="AV16" s="313"/>
      <c r="AW16" s="2" t="s">
        <v>12</v>
      </c>
      <c r="AX16" s="2" t="s">
        <v>12</v>
      </c>
      <c r="AY16" s="2" t="s">
        <v>12</v>
      </c>
      <c r="AZ16" s="2" t="s">
        <v>12</v>
      </c>
      <c r="BA16" s="2" t="s">
        <v>12</v>
      </c>
      <c r="BB16" s="2" t="s">
        <v>12</v>
      </c>
      <c r="BC16" s="2" t="s">
        <v>12</v>
      </c>
      <c r="BD16" s="2" t="s">
        <v>12</v>
      </c>
    </row>
    <row r="17" spans="1:102" s="122" customFormat="1" ht="54">
      <c r="A17" s="211" t="s">
        <v>16</v>
      </c>
      <c r="B17" s="212"/>
      <c r="C17" s="215" t="s">
        <v>17</v>
      </c>
      <c r="D17" s="212"/>
      <c r="E17" s="211" t="s">
        <v>18</v>
      </c>
      <c r="F17" s="212"/>
      <c r="G17" s="211" t="s">
        <v>19</v>
      </c>
      <c r="H17" s="212"/>
      <c r="I17" s="211" t="s">
        <v>20</v>
      </c>
      <c r="J17" s="213"/>
      <c r="K17" s="212"/>
      <c r="L17" s="211" t="s">
        <v>21</v>
      </c>
      <c r="M17" s="213"/>
      <c r="N17" s="212"/>
      <c r="O17" s="211" t="s">
        <v>22</v>
      </c>
      <c r="P17" s="212"/>
      <c r="Q17" s="211" t="s">
        <v>23</v>
      </c>
      <c r="R17" s="212"/>
      <c r="S17" s="211" t="s">
        <v>24</v>
      </c>
      <c r="T17" s="213"/>
      <c r="U17" s="213"/>
      <c r="V17" s="213"/>
      <c r="W17" s="213"/>
      <c r="X17" s="213"/>
      <c r="Y17" s="213"/>
      <c r="Z17" s="212"/>
      <c r="AA17" s="211" t="s">
        <v>25</v>
      </c>
      <c r="AB17" s="213"/>
      <c r="AC17" s="213"/>
      <c r="AD17" s="213"/>
      <c r="AE17" s="212"/>
      <c r="AF17" s="211" t="s">
        <v>26</v>
      </c>
      <c r="AG17" s="213"/>
      <c r="AH17" s="212"/>
      <c r="AI17" s="120" t="s">
        <v>27</v>
      </c>
      <c r="AJ17" s="211" t="s">
        <v>28</v>
      </c>
      <c r="AK17" s="213"/>
      <c r="AL17" s="213"/>
      <c r="AM17" s="213"/>
      <c r="AN17" s="213"/>
      <c r="AO17" s="212"/>
      <c r="AP17" s="120" t="s">
        <v>29</v>
      </c>
      <c r="AQ17" s="120" t="s">
        <v>30</v>
      </c>
      <c r="AR17" s="120" t="s">
        <v>31</v>
      </c>
      <c r="AS17" s="211" t="s">
        <v>32</v>
      </c>
      <c r="AT17" s="212"/>
      <c r="AU17" s="211" t="s">
        <v>33</v>
      </c>
      <c r="AV17" s="212"/>
      <c r="AW17" s="120" t="s">
        <v>34</v>
      </c>
      <c r="AX17" s="120" t="s">
        <v>35</v>
      </c>
      <c r="AY17" s="120" t="s">
        <v>36</v>
      </c>
      <c r="AZ17" s="120" t="s">
        <v>37</v>
      </c>
      <c r="BA17" s="120" t="s">
        <v>38</v>
      </c>
      <c r="BB17" s="120" t="s">
        <v>39</v>
      </c>
      <c r="BC17" s="120" t="s">
        <v>40</v>
      </c>
      <c r="BD17" s="120" t="s">
        <v>41</v>
      </c>
      <c r="BE17" s="120" t="s">
        <v>42</v>
      </c>
      <c r="BF17" s="120" t="s">
        <v>43</v>
      </c>
      <c r="BG17" s="120" t="s">
        <v>44</v>
      </c>
      <c r="BH17" s="120" t="s">
        <v>45</v>
      </c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</row>
    <row r="18" spans="1:102" s="126" customFormat="1" ht="13.5">
      <c r="A18" s="207" t="s">
        <v>46</v>
      </c>
      <c r="B18" s="316"/>
      <c r="C18" s="207" t="s">
        <v>47</v>
      </c>
      <c r="D18" s="316"/>
      <c r="E18" s="207"/>
      <c r="F18" s="316"/>
      <c r="G18" s="207"/>
      <c r="H18" s="316"/>
      <c r="I18" s="207"/>
      <c r="J18" s="316"/>
      <c r="K18" s="316"/>
      <c r="L18" s="207"/>
      <c r="M18" s="316"/>
      <c r="N18" s="316"/>
      <c r="O18" s="207"/>
      <c r="P18" s="316"/>
      <c r="Q18" s="207"/>
      <c r="R18" s="316"/>
      <c r="S18" s="206" t="s">
        <v>48</v>
      </c>
      <c r="T18" s="316"/>
      <c r="U18" s="316"/>
      <c r="V18" s="316"/>
      <c r="W18" s="316"/>
      <c r="X18" s="316"/>
      <c r="Y18" s="316"/>
      <c r="Z18" s="316"/>
      <c r="AA18" s="207" t="s">
        <v>49</v>
      </c>
      <c r="AB18" s="316"/>
      <c r="AC18" s="316"/>
      <c r="AD18" s="316"/>
      <c r="AE18" s="316"/>
      <c r="AF18" s="207" t="s">
        <v>50</v>
      </c>
      <c r="AG18" s="316"/>
      <c r="AH18" s="316"/>
      <c r="AI18" s="123" t="s">
        <v>51</v>
      </c>
      <c r="AJ18" s="208" t="s">
        <v>52</v>
      </c>
      <c r="AK18" s="316"/>
      <c r="AL18" s="316"/>
      <c r="AM18" s="316"/>
      <c r="AN18" s="316"/>
      <c r="AO18" s="316"/>
      <c r="AP18" s="124">
        <v>4844898785</v>
      </c>
      <c r="AQ18" s="124">
        <v>4732303165</v>
      </c>
      <c r="AR18" s="124">
        <v>112595620</v>
      </c>
      <c r="AS18" s="209">
        <v>0</v>
      </c>
      <c r="AT18" s="210"/>
      <c r="AU18" s="209">
        <v>4732303165</v>
      </c>
      <c r="AV18" s="210"/>
      <c r="AW18" s="124">
        <v>0</v>
      </c>
      <c r="AX18" s="124">
        <v>4732303165</v>
      </c>
      <c r="AY18" s="124">
        <v>0</v>
      </c>
      <c r="AZ18" s="124">
        <v>4724047420</v>
      </c>
      <c r="BA18" s="124">
        <v>8255745</v>
      </c>
      <c r="BB18" s="124">
        <v>4724047420</v>
      </c>
      <c r="BC18" s="124">
        <v>0</v>
      </c>
      <c r="BD18" s="124">
        <v>4254091</v>
      </c>
      <c r="BE18" s="125">
        <f t="shared" ref="BE18:BE80" si="0">AQ18/AP18</f>
        <v>0.97675996444990754</v>
      </c>
      <c r="BF18" s="125">
        <f t="shared" ref="BF18:BF80" si="1">AU18/AP18</f>
        <v>0.97675996444990754</v>
      </c>
      <c r="BG18" s="125">
        <f t="shared" ref="BG18:BG80" si="2">+AX18/AP18</f>
        <v>0.97675996444990754</v>
      </c>
      <c r="BH18" s="125">
        <f t="shared" ref="BH18:BH80" si="3">BB18/AP18</f>
        <v>0.97505595671592549</v>
      </c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</row>
    <row r="19" spans="1:102" ht="13.5">
      <c r="A19" s="145" t="s">
        <v>46</v>
      </c>
      <c r="B19" s="314"/>
      <c r="C19" s="145" t="s">
        <v>47</v>
      </c>
      <c r="D19" s="314"/>
      <c r="E19" s="145" t="s">
        <v>47</v>
      </c>
      <c r="F19" s="314"/>
      <c r="G19" s="145"/>
      <c r="H19" s="314"/>
      <c r="I19" s="145"/>
      <c r="J19" s="314"/>
      <c r="K19" s="314"/>
      <c r="L19" s="145"/>
      <c r="M19" s="314"/>
      <c r="N19" s="314"/>
      <c r="O19" s="145"/>
      <c r="P19" s="314"/>
      <c r="Q19" s="145"/>
      <c r="R19" s="314"/>
      <c r="S19" s="194" t="s">
        <v>53</v>
      </c>
      <c r="T19" s="314"/>
      <c r="U19" s="314"/>
      <c r="V19" s="314"/>
      <c r="W19" s="314"/>
      <c r="X19" s="314"/>
      <c r="Y19" s="314"/>
      <c r="Z19" s="314"/>
      <c r="AA19" s="145" t="s">
        <v>49</v>
      </c>
      <c r="AB19" s="314"/>
      <c r="AC19" s="314"/>
      <c r="AD19" s="314"/>
      <c r="AE19" s="314"/>
      <c r="AF19" s="145" t="s">
        <v>50</v>
      </c>
      <c r="AG19" s="314"/>
      <c r="AH19" s="314"/>
      <c r="AI19" s="71" t="s">
        <v>51</v>
      </c>
      <c r="AJ19" s="195" t="s">
        <v>52</v>
      </c>
      <c r="AK19" s="314"/>
      <c r="AL19" s="314"/>
      <c r="AM19" s="314"/>
      <c r="AN19" s="314"/>
      <c r="AO19" s="314"/>
      <c r="AP19" s="127">
        <v>4844898785</v>
      </c>
      <c r="AQ19" s="127">
        <v>4732303165</v>
      </c>
      <c r="AR19" s="127">
        <v>112595620</v>
      </c>
      <c r="AS19" s="187">
        <v>0</v>
      </c>
      <c r="AT19" s="188"/>
      <c r="AU19" s="187">
        <v>4732303165</v>
      </c>
      <c r="AV19" s="188"/>
      <c r="AW19" s="127">
        <v>0</v>
      </c>
      <c r="AX19" s="127">
        <v>4732303165</v>
      </c>
      <c r="AY19" s="127">
        <v>0</v>
      </c>
      <c r="AZ19" s="127">
        <v>4724047420</v>
      </c>
      <c r="BA19" s="127">
        <v>8255745</v>
      </c>
      <c r="BB19" s="127">
        <v>4724047420</v>
      </c>
      <c r="BC19" s="127">
        <v>0</v>
      </c>
      <c r="BD19" s="127">
        <v>4254091</v>
      </c>
      <c r="BE19" s="69">
        <f t="shared" si="0"/>
        <v>0.97675996444990754</v>
      </c>
      <c r="BF19" s="69">
        <f t="shared" si="1"/>
        <v>0.97675996444990754</v>
      </c>
      <c r="BG19" s="69">
        <f t="shared" si="2"/>
        <v>0.97675996444990754</v>
      </c>
      <c r="BH19" s="69">
        <f t="shared" si="3"/>
        <v>0.97505595671592549</v>
      </c>
    </row>
    <row r="20" spans="1:102" s="97" customFormat="1" ht="13.5">
      <c r="A20" s="151" t="s">
        <v>46</v>
      </c>
      <c r="B20" s="315"/>
      <c r="C20" s="151" t="s">
        <v>47</v>
      </c>
      <c r="D20" s="315"/>
      <c r="E20" s="151" t="s">
        <v>47</v>
      </c>
      <c r="F20" s="315"/>
      <c r="G20" s="151" t="s">
        <v>47</v>
      </c>
      <c r="H20" s="315"/>
      <c r="I20" s="151"/>
      <c r="J20" s="315"/>
      <c r="K20" s="315"/>
      <c r="L20" s="151"/>
      <c r="M20" s="315"/>
      <c r="N20" s="315"/>
      <c r="O20" s="151"/>
      <c r="P20" s="315"/>
      <c r="Q20" s="151"/>
      <c r="R20" s="315"/>
      <c r="S20" s="198" t="s">
        <v>54</v>
      </c>
      <c r="T20" s="315"/>
      <c r="U20" s="315"/>
      <c r="V20" s="315"/>
      <c r="W20" s="315"/>
      <c r="X20" s="315"/>
      <c r="Y20" s="315"/>
      <c r="Z20" s="315"/>
      <c r="AA20" s="151" t="s">
        <v>49</v>
      </c>
      <c r="AB20" s="315"/>
      <c r="AC20" s="315"/>
      <c r="AD20" s="315"/>
      <c r="AE20" s="315"/>
      <c r="AF20" s="151" t="s">
        <v>50</v>
      </c>
      <c r="AG20" s="315"/>
      <c r="AH20" s="315"/>
      <c r="AI20" s="128" t="s">
        <v>51</v>
      </c>
      <c r="AJ20" s="199" t="s">
        <v>52</v>
      </c>
      <c r="AK20" s="315"/>
      <c r="AL20" s="315"/>
      <c r="AM20" s="315"/>
      <c r="AN20" s="315"/>
      <c r="AO20" s="315"/>
      <c r="AP20" s="129">
        <v>3162387688</v>
      </c>
      <c r="AQ20" s="129">
        <v>3153982830</v>
      </c>
      <c r="AR20" s="129">
        <v>8404858</v>
      </c>
      <c r="AS20" s="196">
        <v>0</v>
      </c>
      <c r="AT20" s="197"/>
      <c r="AU20" s="196">
        <v>3153982830</v>
      </c>
      <c r="AV20" s="197"/>
      <c r="AW20" s="129">
        <v>0</v>
      </c>
      <c r="AX20" s="129">
        <v>3153982830</v>
      </c>
      <c r="AY20" s="129">
        <v>0</v>
      </c>
      <c r="AZ20" s="129">
        <v>3150436399</v>
      </c>
      <c r="BA20" s="129">
        <v>3546431</v>
      </c>
      <c r="BB20" s="129">
        <v>3150436399</v>
      </c>
      <c r="BC20" s="129">
        <v>0</v>
      </c>
      <c r="BD20" s="129">
        <v>3078890</v>
      </c>
      <c r="BE20" s="130">
        <f t="shared" si="0"/>
        <v>0.99734224300458385</v>
      </c>
      <c r="BF20" s="130">
        <f t="shared" si="1"/>
        <v>0.99734224300458385</v>
      </c>
      <c r="BG20" s="130">
        <f t="shared" si="2"/>
        <v>0.99734224300458385</v>
      </c>
      <c r="BH20" s="130">
        <f t="shared" si="3"/>
        <v>0.99622080207137464</v>
      </c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</row>
    <row r="21" spans="1:102" ht="13.5">
      <c r="A21" s="145" t="s">
        <v>46</v>
      </c>
      <c r="B21" s="314"/>
      <c r="C21" s="145" t="s">
        <v>47</v>
      </c>
      <c r="D21" s="314"/>
      <c r="E21" s="145" t="s">
        <v>47</v>
      </c>
      <c r="F21" s="314"/>
      <c r="G21" s="145" t="s">
        <v>47</v>
      </c>
      <c r="H21" s="314"/>
      <c r="I21" s="145" t="s">
        <v>55</v>
      </c>
      <c r="J21" s="314"/>
      <c r="K21" s="314"/>
      <c r="L21" s="145"/>
      <c r="M21" s="314"/>
      <c r="N21" s="314"/>
      <c r="O21" s="145"/>
      <c r="P21" s="314"/>
      <c r="Q21" s="145"/>
      <c r="R21" s="314"/>
      <c r="S21" s="194" t="s">
        <v>56</v>
      </c>
      <c r="T21" s="314"/>
      <c r="U21" s="314"/>
      <c r="V21" s="314"/>
      <c r="W21" s="314"/>
      <c r="X21" s="314"/>
      <c r="Y21" s="314"/>
      <c r="Z21" s="314"/>
      <c r="AA21" s="145" t="s">
        <v>49</v>
      </c>
      <c r="AB21" s="314"/>
      <c r="AC21" s="314"/>
      <c r="AD21" s="314"/>
      <c r="AE21" s="314"/>
      <c r="AF21" s="145" t="s">
        <v>50</v>
      </c>
      <c r="AG21" s="314"/>
      <c r="AH21" s="314"/>
      <c r="AI21" s="71" t="s">
        <v>51</v>
      </c>
      <c r="AJ21" s="195" t="s">
        <v>52</v>
      </c>
      <c r="AK21" s="314"/>
      <c r="AL21" s="314"/>
      <c r="AM21" s="314"/>
      <c r="AN21" s="314"/>
      <c r="AO21" s="314"/>
      <c r="AP21" s="127">
        <v>3162387688</v>
      </c>
      <c r="AQ21" s="127">
        <v>3153982830</v>
      </c>
      <c r="AR21" s="127">
        <v>8404858</v>
      </c>
      <c r="AS21" s="187">
        <v>0</v>
      </c>
      <c r="AT21" s="188"/>
      <c r="AU21" s="187">
        <v>3153982830</v>
      </c>
      <c r="AV21" s="188"/>
      <c r="AW21" s="127">
        <v>0</v>
      </c>
      <c r="AX21" s="127">
        <v>3153982830</v>
      </c>
      <c r="AY21" s="127">
        <v>0</v>
      </c>
      <c r="AZ21" s="127">
        <v>3150436399</v>
      </c>
      <c r="BA21" s="127">
        <v>3546431</v>
      </c>
      <c r="BB21" s="127">
        <v>3150436399</v>
      </c>
      <c r="BC21" s="127">
        <v>0</v>
      </c>
      <c r="BD21" s="127">
        <v>3078890</v>
      </c>
      <c r="BE21" s="69">
        <f t="shared" si="0"/>
        <v>0.99734224300458385</v>
      </c>
      <c r="BF21" s="69">
        <f t="shared" si="1"/>
        <v>0.99734224300458385</v>
      </c>
      <c r="BG21" s="69">
        <f t="shared" si="2"/>
        <v>0.99734224300458385</v>
      </c>
      <c r="BH21" s="69">
        <f t="shared" si="3"/>
        <v>0.99622080207137464</v>
      </c>
    </row>
    <row r="22" spans="1:102" ht="13.5">
      <c r="A22" s="145" t="s">
        <v>46</v>
      </c>
      <c r="B22" s="314"/>
      <c r="C22" s="145" t="s">
        <v>47</v>
      </c>
      <c r="D22" s="314"/>
      <c r="E22" s="145" t="s">
        <v>47</v>
      </c>
      <c r="F22" s="314"/>
      <c r="G22" s="145" t="s">
        <v>47</v>
      </c>
      <c r="H22" s="314"/>
      <c r="I22" s="145" t="s">
        <v>55</v>
      </c>
      <c r="J22" s="314"/>
      <c r="K22" s="314"/>
      <c r="L22" s="145" t="s">
        <v>55</v>
      </c>
      <c r="M22" s="314"/>
      <c r="N22" s="314"/>
      <c r="O22" s="145"/>
      <c r="P22" s="314"/>
      <c r="Q22" s="145"/>
      <c r="R22" s="314"/>
      <c r="S22" s="194" t="s">
        <v>57</v>
      </c>
      <c r="T22" s="314"/>
      <c r="U22" s="314"/>
      <c r="V22" s="314"/>
      <c r="W22" s="314"/>
      <c r="X22" s="314"/>
      <c r="Y22" s="314"/>
      <c r="Z22" s="314"/>
      <c r="AA22" s="145" t="s">
        <v>49</v>
      </c>
      <c r="AB22" s="314"/>
      <c r="AC22" s="314"/>
      <c r="AD22" s="314"/>
      <c r="AE22" s="314"/>
      <c r="AF22" s="145" t="s">
        <v>50</v>
      </c>
      <c r="AG22" s="314"/>
      <c r="AH22" s="314"/>
      <c r="AI22" s="71" t="s">
        <v>51</v>
      </c>
      <c r="AJ22" s="195" t="s">
        <v>52</v>
      </c>
      <c r="AK22" s="314"/>
      <c r="AL22" s="314"/>
      <c r="AM22" s="314"/>
      <c r="AN22" s="314"/>
      <c r="AO22" s="314"/>
      <c r="AP22" s="127">
        <v>2435379985</v>
      </c>
      <c r="AQ22" s="127">
        <v>2429604114</v>
      </c>
      <c r="AR22" s="127">
        <v>5775871</v>
      </c>
      <c r="AS22" s="187">
        <v>0</v>
      </c>
      <c r="AT22" s="188"/>
      <c r="AU22" s="187">
        <v>2429604114</v>
      </c>
      <c r="AV22" s="188"/>
      <c r="AW22" s="127">
        <v>0</v>
      </c>
      <c r="AX22" s="127">
        <v>2429604114</v>
      </c>
      <c r="AY22" s="127">
        <v>0</v>
      </c>
      <c r="AZ22" s="127">
        <v>2429604114</v>
      </c>
      <c r="BA22" s="127">
        <v>0</v>
      </c>
      <c r="BB22" s="127">
        <v>2429604114</v>
      </c>
      <c r="BC22" s="127">
        <v>0</v>
      </c>
      <c r="BD22" s="127">
        <v>2955527</v>
      </c>
      <c r="BE22" s="69">
        <f t="shared" si="0"/>
        <v>0.99762834915472132</v>
      </c>
      <c r="BF22" s="69">
        <f t="shared" si="1"/>
        <v>0.99762834915472132</v>
      </c>
      <c r="BG22" s="69">
        <f t="shared" si="2"/>
        <v>0.99762834915472132</v>
      </c>
      <c r="BH22" s="69">
        <f t="shared" si="3"/>
        <v>0.99762834915472132</v>
      </c>
    </row>
    <row r="23" spans="1:102" ht="13.5">
      <c r="A23" s="145" t="s">
        <v>46</v>
      </c>
      <c r="B23" s="314"/>
      <c r="C23" s="145" t="s">
        <v>47</v>
      </c>
      <c r="D23" s="314"/>
      <c r="E23" s="145" t="s">
        <v>47</v>
      </c>
      <c r="F23" s="314"/>
      <c r="G23" s="145" t="s">
        <v>47</v>
      </c>
      <c r="H23" s="314"/>
      <c r="I23" s="145" t="s">
        <v>55</v>
      </c>
      <c r="J23" s="314"/>
      <c r="K23" s="314"/>
      <c r="L23" s="145" t="s">
        <v>58</v>
      </c>
      <c r="M23" s="314"/>
      <c r="N23" s="314"/>
      <c r="O23" s="145"/>
      <c r="P23" s="314"/>
      <c r="Q23" s="145"/>
      <c r="R23" s="314"/>
      <c r="S23" s="194" t="s">
        <v>59</v>
      </c>
      <c r="T23" s="314"/>
      <c r="U23" s="314"/>
      <c r="V23" s="314"/>
      <c r="W23" s="314"/>
      <c r="X23" s="314"/>
      <c r="Y23" s="314"/>
      <c r="Z23" s="314"/>
      <c r="AA23" s="145" t="s">
        <v>49</v>
      </c>
      <c r="AB23" s="314"/>
      <c r="AC23" s="314"/>
      <c r="AD23" s="314"/>
      <c r="AE23" s="314"/>
      <c r="AF23" s="145" t="s">
        <v>50</v>
      </c>
      <c r="AG23" s="314"/>
      <c r="AH23" s="314"/>
      <c r="AI23" s="71" t="s">
        <v>51</v>
      </c>
      <c r="AJ23" s="195" t="s">
        <v>52</v>
      </c>
      <c r="AK23" s="314"/>
      <c r="AL23" s="314"/>
      <c r="AM23" s="314"/>
      <c r="AN23" s="314"/>
      <c r="AO23" s="314"/>
      <c r="AP23" s="127">
        <v>117726849</v>
      </c>
      <c r="AQ23" s="127">
        <v>117490176</v>
      </c>
      <c r="AR23" s="127">
        <v>236673</v>
      </c>
      <c r="AS23" s="187">
        <v>0</v>
      </c>
      <c r="AT23" s="188"/>
      <c r="AU23" s="187">
        <v>117490176</v>
      </c>
      <c r="AV23" s="188"/>
      <c r="AW23" s="127">
        <v>0</v>
      </c>
      <c r="AX23" s="127">
        <v>117490176</v>
      </c>
      <c r="AY23" s="127">
        <v>0</v>
      </c>
      <c r="AZ23" s="127">
        <v>117490176</v>
      </c>
      <c r="BA23" s="127">
        <v>0</v>
      </c>
      <c r="BB23" s="127">
        <v>117490176</v>
      </c>
      <c r="BC23" s="127">
        <v>0</v>
      </c>
      <c r="BD23" s="127">
        <v>0</v>
      </c>
      <c r="BE23" s="69">
        <f t="shared" si="0"/>
        <v>0.99798964295731729</v>
      </c>
      <c r="BF23" s="69">
        <f t="shared" si="1"/>
        <v>0.99798964295731729</v>
      </c>
      <c r="BG23" s="69">
        <f t="shared" si="2"/>
        <v>0.99798964295731729</v>
      </c>
      <c r="BH23" s="69">
        <f t="shared" si="3"/>
        <v>0.99798964295731729</v>
      </c>
    </row>
    <row r="24" spans="1:102" ht="13.5">
      <c r="A24" s="145" t="s">
        <v>46</v>
      </c>
      <c r="B24" s="314"/>
      <c r="C24" s="145" t="s">
        <v>47</v>
      </c>
      <c r="D24" s="314"/>
      <c r="E24" s="145" t="s">
        <v>47</v>
      </c>
      <c r="F24" s="314"/>
      <c r="G24" s="145" t="s">
        <v>47</v>
      </c>
      <c r="H24" s="314"/>
      <c r="I24" s="145" t="s">
        <v>55</v>
      </c>
      <c r="J24" s="314"/>
      <c r="K24" s="314"/>
      <c r="L24" s="145" t="s">
        <v>60</v>
      </c>
      <c r="M24" s="314"/>
      <c r="N24" s="314"/>
      <c r="O24" s="145"/>
      <c r="P24" s="314"/>
      <c r="Q24" s="145"/>
      <c r="R24" s="314"/>
      <c r="S24" s="194" t="s">
        <v>61</v>
      </c>
      <c r="T24" s="314"/>
      <c r="U24" s="314"/>
      <c r="V24" s="314"/>
      <c r="W24" s="314"/>
      <c r="X24" s="314"/>
      <c r="Y24" s="314"/>
      <c r="Z24" s="314"/>
      <c r="AA24" s="145" t="s">
        <v>49</v>
      </c>
      <c r="AB24" s="314"/>
      <c r="AC24" s="314"/>
      <c r="AD24" s="314"/>
      <c r="AE24" s="314"/>
      <c r="AF24" s="145" t="s">
        <v>50</v>
      </c>
      <c r="AG24" s="314"/>
      <c r="AH24" s="314"/>
      <c r="AI24" s="71" t="s">
        <v>51</v>
      </c>
      <c r="AJ24" s="195" t="s">
        <v>52</v>
      </c>
      <c r="AK24" s="314"/>
      <c r="AL24" s="314"/>
      <c r="AM24" s="314"/>
      <c r="AN24" s="314"/>
      <c r="AO24" s="314"/>
      <c r="AP24" s="127">
        <v>11776423</v>
      </c>
      <c r="AQ24" s="127">
        <v>11445978</v>
      </c>
      <c r="AR24" s="127">
        <v>330445</v>
      </c>
      <c r="AS24" s="187">
        <v>0</v>
      </c>
      <c r="AT24" s="188"/>
      <c r="AU24" s="187">
        <v>11445978</v>
      </c>
      <c r="AV24" s="188"/>
      <c r="AW24" s="127">
        <v>0</v>
      </c>
      <c r="AX24" s="127">
        <v>11445978</v>
      </c>
      <c r="AY24" s="127">
        <v>0</v>
      </c>
      <c r="AZ24" s="127">
        <v>11445978</v>
      </c>
      <c r="BA24" s="127">
        <v>0</v>
      </c>
      <c r="BB24" s="127">
        <v>11445978</v>
      </c>
      <c r="BC24" s="127">
        <v>0</v>
      </c>
      <c r="BD24" s="127">
        <v>48477</v>
      </c>
      <c r="BE24" s="69">
        <f t="shared" si="0"/>
        <v>0.9719401213764145</v>
      </c>
      <c r="BF24" s="69">
        <f t="shared" si="1"/>
        <v>0.9719401213764145</v>
      </c>
      <c r="BG24" s="69">
        <f t="shared" si="2"/>
        <v>0.9719401213764145</v>
      </c>
      <c r="BH24" s="69">
        <f t="shared" si="3"/>
        <v>0.9719401213764145</v>
      </c>
    </row>
    <row r="25" spans="1:102" ht="13.5">
      <c r="A25" s="145" t="s">
        <v>46</v>
      </c>
      <c r="B25" s="314"/>
      <c r="C25" s="145" t="s">
        <v>47</v>
      </c>
      <c r="D25" s="314"/>
      <c r="E25" s="145" t="s">
        <v>47</v>
      </c>
      <c r="F25" s="314"/>
      <c r="G25" s="145" t="s">
        <v>47</v>
      </c>
      <c r="H25" s="314"/>
      <c r="I25" s="145" t="s">
        <v>55</v>
      </c>
      <c r="J25" s="314"/>
      <c r="K25" s="314"/>
      <c r="L25" s="145" t="s">
        <v>62</v>
      </c>
      <c r="M25" s="314"/>
      <c r="N25" s="314"/>
      <c r="O25" s="145"/>
      <c r="P25" s="314"/>
      <c r="Q25" s="145"/>
      <c r="R25" s="314"/>
      <c r="S25" s="194" t="s">
        <v>63</v>
      </c>
      <c r="T25" s="314"/>
      <c r="U25" s="314"/>
      <c r="V25" s="314"/>
      <c r="W25" s="314"/>
      <c r="X25" s="314"/>
      <c r="Y25" s="314"/>
      <c r="Z25" s="314"/>
      <c r="AA25" s="145" t="s">
        <v>49</v>
      </c>
      <c r="AB25" s="314"/>
      <c r="AC25" s="314"/>
      <c r="AD25" s="314"/>
      <c r="AE25" s="314"/>
      <c r="AF25" s="145" t="s">
        <v>50</v>
      </c>
      <c r="AG25" s="314"/>
      <c r="AH25" s="314"/>
      <c r="AI25" s="71" t="s">
        <v>51</v>
      </c>
      <c r="AJ25" s="195" t="s">
        <v>52</v>
      </c>
      <c r="AK25" s="314"/>
      <c r="AL25" s="314"/>
      <c r="AM25" s="314"/>
      <c r="AN25" s="314"/>
      <c r="AO25" s="314"/>
      <c r="AP25" s="127">
        <v>12668597</v>
      </c>
      <c r="AQ25" s="127">
        <v>12216047</v>
      </c>
      <c r="AR25" s="127">
        <v>452550</v>
      </c>
      <c r="AS25" s="187">
        <v>0</v>
      </c>
      <c r="AT25" s="188"/>
      <c r="AU25" s="187">
        <v>12216047</v>
      </c>
      <c r="AV25" s="188"/>
      <c r="AW25" s="127">
        <v>0</v>
      </c>
      <c r="AX25" s="127">
        <v>12216047</v>
      </c>
      <c r="AY25" s="127">
        <v>0</v>
      </c>
      <c r="AZ25" s="127">
        <v>12216047</v>
      </c>
      <c r="BA25" s="127">
        <v>0</v>
      </c>
      <c r="BB25" s="127">
        <v>12216047</v>
      </c>
      <c r="BC25" s="127">
        <v>0</v>
      </c>
      <c r="BD25" s="127">
        <v>74886</v>
      </c>
      <c r="BE25" s="69">
        <f t="shared" si="0"/>
        <v>0.96427781229444742</v>
      </c>
      <c r="BF25" s="69">
        <f t="shared" si="1"/>
        <v>0.96427781229444742</v>
      </c>
      <c r="BG25" s="69">
        <f t="shared" si="2"/>
        <v>0.96427781229444742</v>
      </c>
      <c r="BH25" s="69">
        <f t="shared" si="3"/>
        <v>0.96427781229444742</v>
      </c>
    </row>
    <row r="26" spans="1:102" ht="13.5">
      <c r="A26" s="145" t="s">
        <v>46</v>
      </c>
      <c r="B26" s="314"/>
      <c r="C26" s="145" t="s">
        <v>47</v>
      </c>
      <c r="D26" s="314"/>
      <c r="E26" s="145" t="s">
        <v>47</v>
      </c>
      <c r="F26" s="314"/>
      <c r="G26" s="145" t="s">
        <v>47</v>
      </c>
      <c r="H26" s="314"/>
      <c r="I26" s="145" t="s">
        <v>55</v>
      </c>
      <c r="J26" s="314"/>
      <c r="K26" s="314"/>
      <c r="L26" s="145" t="s">
        <v>64</v>
      </c>
      <c r="M26" s="314"/>
      <c r="N26" s="314"/>
      <c r="O26" s="145"/>
      <c r="P26" s="314"/>
      <c r="Q26" s="145"/>
      <c r="R26" s="314"/>
      <c r="S26" s="194" t="s">
        <v>65</v>
      </c>
      <c r="T26" s="314"/>
      <c r="U26" s="314"/>
      <c r="V26" s="314"/>
      <c r="W26" s="314"/>
      <c r="X26" s="314"/>
      <c r="Y26" s="314"/>
      <c r="Z26" s="314"/>
      <c r="AA26" s="145" t="s">
        <v>49</v>
      </c>
      <c r="AB26" s="314"/>
      <c r="AC26" s="314"/>
      <c r="AD26" s="314"/>
      <c r="AE26" s="314"/>
      <c r="AF26" s="145" t="s">
        <v>50</v>
      </c>
      <c r="AG26" s="314"/>
      <c r="AH26" s="314"/>
      <c r="AI26" s="71" t="s">
        <v>51</v>
      </c>
      <c r="AJ26" s="195" t="s">
        <v>52</v>
      </c>
      <c r="AK26" s="314"/>
      <c r="AL26" s="314"/>
      <c r="AM26" s="314"/>
      <c r="AN26" s="314"/>
      <c r="AO26" s="314"/>
      <c r="AP26" s="127">
        <v>118342682</v>
      </c>
      <c r="AQ26" s="127">
        <v>118190361</v>
      </c>
      <c r="AR26" s="127">
        <v>152321</v>
      </c>
      <c r="AS26" s="187">
        <v>0</v>
      </c>
      <c r="AT26" s="188"/>
      <c r="AU26" s="187">
        <v>118190361</v>
      </c>
      <c r="AV26" s="188"/>
      <c r="AW26" s="127">
        <v>0</v>
      </c>
      <c r="AX26" s="127">
        <v>118190361</v>
      </c>
      <c r="AY26" s="127">
        <v>0</v>
      </c>
      <c r="AZ26" s="127">
        <v>118088292</v>
      </c>
      <c r="BA26" s="127">
        <v>102069</v>
      </c>
      <c r="BB26" s="127">
        <v>118088292</v>
      </c>
      <c r="BC26" s="127">
        <v>0</v>
      </c>
      <c r="BD26" s="127">
        <v>0</v>
      </c>
      <c r="BE26" s="69">
        <f t="shared" si="0"/>
        <v>0.99871288196764041</v>
      </c>
      <c r="BF26" s="69">
        <f t="shared" si="1"/>
        <v>0.99871288196764041</v>
      </c>
      <c r="BG26" s="69">
        <f t="shared" si="2"/>
        <v>0.99871288196764041</v>
      </c>
      <c r="BH26" s="69">
        <f t="shared" si="3"/>
        <v>0.99785039517694896</v>
      </c>
    </row>
    <row r="27" spans="1:102" ht="13.5">
      <c r="A27" s="145" t="s">
        <v>46</v>
      </c>
      <c r="B27" s="314"/>
      <c r="C27" s="145" t="s">
        <v>47</v>
      </c>
      <c r="D27" s="314"/>
      <c r="E27" s="145" t="s">
        <v>47</v>
      </c>
      <c r="F27" s="314"/>
      <c r="G27" s="145" t="s">
        <v>47</v>
      </c>
      <c r="H27" s="314"/>
      <c r="I27" s="145" t="s">
        <v>55</v>
      </c>
      <c r="J27" s="314"/>
      <c r="K27" s="314"/>
      <c r="L27" s="145" t="s">
        <v>66</v>
      </c>
      <c r="M27" s="314"/>
      <c r="N27" s="314"/>
      <c r="O27" s="145"/>
      <c r="P27" s="314"/>
      <c r="Q27" s="145"/>
      <c r="R27" s="314"/>
      <c r="S27" s="194" t="s">
        <v>67</v>
      </c>
      <c r="T27" s="314"/>
      <c r="U27" s="314"/>
      <c r="V27" s="314"/>
      <c r="W27" s="314"/>
      <c r="X27" s="314"/>
      <c r="Y27" s="314"/>
      <c r="Z27" s="314"/>
      <c r="AA27" s="145" t="s">
        <v>49</v>
      </c>
      <c r="AB27" s="314"/>
      <c r="AC27" s="314"/>
      <c r="AD27" s="314"/>
      <c r="AE27" s="314"/>
      <c r="AF27" s="145" t="s">
        <v>50</v>
      </c>
      <c r="AG27" s="314"/>
      <c r="AH27" s="314"/>
      <c r="AI27" s="71" t="s">
        <v>51</v>
      </c>
      <c r="AJ27" s="195" t="s">
        <v>52</v>
      </c>
      <c r="AK27" s="314"/>
      <c r="AL27" s="314"/>
      <c r="AM27" s="314"/>
      <c r="AN27" s="314"/>
      <c r="AO27" s="314"/>
      <c r="AP27" s="127">
        <v>83831629</v>
      </c>
      <c r="AQ27" s="127">
        <v>83680340</v>
      </c>
      <c r="AR27" s="127">
        <v>151289</v>
      </c>
      <c r="AS27" s="187">
        <v>0</v>
      </c>
      <c r="AT27" s="188"/>
      <c r="AU27" s="187">
        <v>83680340</v>
      </c>
      <c r="AV27" s="188"/>
      <c r="AW27" s="127">
        <v>0</v>
      </c>
      <c r="AX27" s="127">
        <v>83680340</v>
      </c>
      <c r="AY27" s="127">
        <v>0</v>
      </c>
      <c r="AZ27" s="127">
        <v>83035218</v>
      </c>
      <c r="BA27" s="127">
        <v>645122</v>
      </c>
      <c r="BB27" s="127">
        <v>83035218</v>
      </c>
      <c r="BC27" s="127">
        <v>0</v>
      </c>
      <c r="BD27" s="127">
        <v>0</v>
      </c>
      <c r="BE27" s="69">
        <f t="shared" si="0"/>
        <v>0.99819532315183812</v>
      </c>
      <c r="BF27" s="69">
        <f t="shared" si="1"/>
        <v>0.99819532315183812</v>
      </c>
      <c r="BG27" s="69">
        <f t="shared" si="2"/>
        <v>0.99819532315183812</v>
      </c>
      <c r="BH27" s="69">
        <f t="shared" si="3"/>
        <v>0.99049987445669219</v>
      </c>
    </row>
    <row r="28" spans="1:102" ht="13.5">
      <c r="A28" s="145" t="s">
        <v>46</v>
      </c>
      <c r="B28" s="314"/>
      <c r="C28" s="145" t="s">
        <v>47</v>
      </c>
      <c r="D28" s="314"/>
      <c r="E28" s="145" t="s">
        <v>47</v>
      </c>
      <c r="F28" s="314"/>
      <c r="G28" s="145" t="s">
        <v>47</v>
      </c>
      <c r="H28" s="314"/>
      <c r="I28" s="145" t="s">
        <v>55</v>
      </c>
      <c r="J28" s="314"/>
      <c r="K28" s="314"/>
      <c r="L28" s="145" t="s">
        <v>68</v>
      </c>
      <c r="M28" s="314"/>
      <c r="N28" s="314"/>
      <c r="O28" s="145"/>
      <c r="P28" s="314"/>
      <c r="Q28" s="145"/>
      <c r="R28" s="314"/>
      <c r="S28" s="194" t="s">
        <v>69</v>
      </c>
      <c r="T28" s="314"/>
      <c r="U28" s="314"/>
      <c r="V28" s="314"/>
      <c r="W28" s="314"/>
      <c r="X28" s="314"/>
      <c r="Y28" s="314"/>
      <c r="Z28" s="314"/>
      <c r="AA28" s="145" t="s">
        <v>49</v>
      </c>
      <c r="AB28" s="314"/>
      <c r="AC28" s="314"/>
      <c r="AD28" s="314"/>
      <c r="AE28" s="314"/>
      <c r="AF28" s="145" t="s">
        <v>50</v>
      </c>
      <c r="AG28" s="314"/>
      <c r="AH28" s="314"/>
      <c r="AI28" s="71" t="s">
        <v>51</v>
      </c>
      <c r="AJ28" s="195" t="s">
        <v>52</v>
      </c>
      <c r="AK28" s="314"/>
      <c r="AL28" s="314"/>
      <c r="AM28" s="314"/>
      <c r="AN28" s="314"/>
      <c r="AO28" s="314"/>
      <c r="AP28" s="127">
        <v>1570211</v>
      </c>
      <c r="AQ28" s="127">
        <v>768524</v>
      </c>
      <c r="AR28" s="127">
        <v>801687</v>
      </c>
      <c r="AS28" s="187">
        <v>0</v>
      </c>
      <c r="AT28" s="188"/>
      <c r="AU28" s="187">
        <v>768524</v>
      </c>
      <c r="AV28" s="188"/>
      <c r="AW28" s="127">
        <v>0</v>
      </c>
      <c r="AX28" s="127">
        <v>768524</v>
      </c>
      <c r="AY28" s="127">
        <v>0</v>
      </c>
      <c r="AZ28" s="127">
        <v>768524</v>
      </c>
      <c r="BA28" s="127">
        <v>0</v>
      </c>
      <c r="BB28" s="127">
        <v>768524</v>
      </c>
      <c r="BC28" s="127">
        <v>0</v>
      </c>
      <c r="BD28" s="127">
        <v>0</v>
      </c>
      <c r="BE28" s="69">
        <f t="shared" si="0"/>
        <v>0.48943995424818704</v>
      </c>
      <c r="BF28" s="69">
        <f t="shared" si="1"/>
        <v>0.48943995424818704</v>
      </c>
      <c r="BG28" s="69">
        <f t="shared" si="2"/>
        <v>0.48943995424818704</v>
      </c>
      <c r="BH28" s="69">
        <f t="shared" si="3"/>
        <v>0.48943995424818704</v>
      </c>
    </row>
    <row r="29" spans="1:102" ht="13.5">
      <c r="A29" s="145" t="s">
        <v>46</v>
      </c>
      <c r="B29" s="314"/>
      <c r="C29" s="145" t="s">
        <v>47</v>
      </c>
      <c r="D29" s="314"/>
      <c r="E29" s="145" t="s">
        <v>47</v>
      </c>
      <c r="F29" s="314"/>
      <c r="G29" s="145" t="s">
        <v>47</v>
      </c>
      <c r="H29" s="314"/>
      <c r="I29" s="145" t="s">
        <v>55</v>
      </c>
      <c r="J29" s="314"/>
      <c r="K29" s="314"/>
      <c r="L29" s="145" t="s">
        <v>70</v>
      </c>
      <c r="M29" s="314"/>
      <c r="N29" s="314"/>
      <c r="O29" s="145"/>
      <c r="P29" s="314"/>
      <c r="Q29" s="145"/>
      <c r="R29" s="314"/>
      <c r="S29" s="194" t="s">
        <v>71</v>
      </c>
      <c r="T29" s="314"/>
      <c r="U29" s="314"/>
      <c r="V29" s="314"/>
      <c r="W29" s="314"/>
      <c r="X29" s="314"/>
      <c r="Y29" s="314"/>
      <c r="Z29" s="314"/>
      <c r="AA29" s="145" t="s">
        <v>49</v>
      </c>
      <c r="AB29" s="314"/>
      <c r="AC29" s="314"/>
      <c r="AD29" s="314"/>
      <c r="AE29" s="314"/>
      <c r="AF29" s="145" t="s">
        <v>50</v>
      </c>
      <c r="AG29" s="314"/>
      <c r="AH29" s="314"/>
      <c r="AI29" s="71" t="s">
        <v>51</v>
      </c>
      <c r="AJ29" s="195" t="s">
        <v>52</v>
      </c>
      <c r="AK29" s="314"/>
      <c r="AL29" s="314"/>
      <c r="AM29" s="314"/>
      <c r="AN29" s="314"/>
      <c r="AO29" s="314"/>
      <c r="AP29" s="127">
        <v>256509981</v>
      </c>
      <c r="AQ29" s="127">
        <v>256215895</v>
      </c>
      <c r="AR29" s="127">
        <v>294086</v>
      </c>
      <c r="AS29" s="187">
        <v>0</v>
      </c>
      <c r="AT29" s="188"/>
      <c r="AU29" s="187">
        <v>256215895</v>
      </c>
      <c r="AV29" s="188"/>
      <c r="AW29" s="127">
        <v>0</v>
      </c>
      <c r="AX29" s="127">
        <v>256215895</v>
      </c>
      <c r="AY29" s="127">
        <v>0</v>
      </c>
      <c r="AZ29" s="127">
        <v>255183790</v>
      </c>
      <c r="BA29" s="127">
        <v>1032105</v>
      </c>
      <c r="BB29" s="127">
        <v>255183790</v>
      </c>
      <c r="BC29" s="127">
        <v>0</v>
      </c>
      <c r="BD29" s="127">
        <v>0</v>
      </c>
      <c r="BE29" s="69">
        <f t="shared" si="0"/>
        <v>0.99885351049946081</v>
      </c>
      <c r="BF29" s="69">
        <f t="shared" si="1"/>
        <v>0.99885351049946081</v>
      </c>
      <c r="BG29" s="69">
        <f t="shared" si="2"/>
        <v>0.99885351049946081</v>
      </c>
      <c r="BH29" s="69">
        <f t="shared" si="3"/>
        <v>0.99482986589905831</v>
      </c>
    </row>
    <row r="30" spans="1:102" ht="13.5">
      <c r="A30" s="145" t="s">
        <v>46</v>
      </c>
      <c r="B30" s="314"/>
      <c r="C30" s="145" t="s">
        <v>47</v>
      </c>
      <c r="D30" s="314"/>
      <c r="E30" s="145" t="s">
        <v>47</v>
      </c>
      <c r="F30" s="314"/>
      <c r="G30" s="145" t="s">
        <v>47</v>
      </c>
      <c r="H30" s="314"/>
      <c r="I30" s="145" t="s">
        <v>55</v>
      </c>
      <c r="J30" s="314"/>
      <c r="K30" s="314"/>
      <c r="L30" s="145" t="s">
        <v>72</v>
      </c>
      <c r="M30" s="314"/>
      <c r="N30" s="314"/>
      <c r="O30" s="145"/>
      <c r="P30" s="314"/>
      <c r="Q30" s="145"/>
      <c r="R30" s="314"/>
      <c r="S30" s="194" t="s">
        <v>73</v>
      </c>
      <c r="T30" s="314"/>
      <c r="U30" s="314"/>
      <c r="V30" s="314"/>
      <c r="W30" s="314"/>
      <c r="X30" s="314"/>
      <c r="Y30" s="314"/>
      <c r="Z30" s="314"/>
      <c r="AA30" s="145" t="s">
        <v>49</v>
      </c>
      <c r="AB30" s="314"/>
      <c r="AC30" s="314"/>
      <c r="AD30" s="314"/>
      <c r="AE30" s="314"/>
      <c r="AF30" s="145" t="s">
        <v>50</v>
      </c>
      <c r="AG30" s="314"/>
      <c r="AH30" s="314"/>
      <c r="AI30" s="71" t="s">
        <v>51</v>
      </c>
      <c r="AJ30" s="195" t="s">
        <v>52</v>
      </c>
      <c r="AK30" s="314"/>
      <c r="AL30" s="314"/>
      <c r="AM30" s="314"/>
      <c r="AN30" s="314"/>
      <c r="AO30" s="314"/>
      <c r="AP30" s="127">
        <v>120481331</v>
      </c>
      <c r="AQ30" s="127">
        <v>120384084</v>
      </c>
      <c r="AR30" s="127">
        <v>97247</v>
      </c>
      <c r="AS30" s="187">
        <v>0</v>
      </c>
      <c r="AT30" s="188"/>
      <c r="AU30" s="187">
        <v>120384084</v>
      </c>
      <c r="AV30" s="188"/>
      <c r="AW30" s="127">
        <v>0</v>
      </c>
      <c r="AX30" s="127">
        <v>120384084</v>
      </c>
      <c r="AY30" s="127">
        <v>0</v>
      </c>
      <c r="AZ30" s="127">
        <v>118616949</v>
      </c>
      <c r="BA30" s="127">
        <v>1767135</v>
      </c>
      <c r="BB30" s="127">
        <v>118616949</v>
      </c>
      <c r="BC30" s="127">
        <v>0</v>
      </c>
      <c r="BD30" s="127">
        <v>0</v>
      </c>
      <c r="BE30" s="69">
        <f t="shared" si="0"/>
        <v>0.99919284590240787</v>
      </c>
      <c r="BF30" s="69">
        <f t="shared" si="1"/>
        <v>0.99919284590240787</v>
      </c>
      <c r="BG30" s="69">
        <f t="shared" si="2"/>
        <v>0.99919284590240787</v>
      </c>
      <c r="BH30" s="69">
        <f t="shared" si="3"/>
        <v>0.9845255527597051</v>
      </c>
    </row>
    <row r="31" spans="1:102" ht="13.5">
      <c r="A31" s="145" t="s">
        <v>46</v>
      </c>
      <c r="B31" s="314"/>
      <c r="C31" s="145" t="s">
        <v>47</v>
      </c>
      <c r="D31" s="314"/>
      <c r="E31" s="145" t="s">
        <v>47</v>
      </c>
      <c r="F31" s="314"/>
      <c r="G31" s="145" t="s">
        <v>47</v>
      </c>
      <c r="H31" s="314"/>
      <c r="I31" s="145" t="s">
        <v>55</v>
      </c>
      <c r="J31" s="314"/>
      <c r="K31" s="314"/>
      <c r="L31" s="145" t="s">
        <v>119</v>
      </c>
      <c r="M31" s="314"/>
      <c r="N31" s="314"/>
      <c r="O31" s="145"/>
      <c r="P31" s="314"/>
      <c r="Q31" s="145"/>
      <c r="R31" s="314"/>
      <c r="S31" s="194" t="s">
        <v>177</v>
      </c>
      <c r="T31" s="314"/>
      <c r="U31" s="314"/>
      <c r="V31" s="314"/>
      <c r="W31" s="314"/>
      <c r="X31" s="314"/>
      <c r="Y31" s="314"/>
      <c r="Z31" s="314"/>
      <c r="AA31" s="145" t="s">
        <v>49</v>
      </c>
      <c r="AB31" s="314"/>
      <c r="AC31" s="314"/>
      <c r="AD31" s="314"/>
      <c r="AE31" s="314"/>
      <c r="AF31" s="145" t="s">
        <v>50</v>
      </c>
      <c r="AG31" s="314"/>
      <c r="AH31" s="314"/>
      <c r="AI31" s="71" t="s">
        <v>51</v>
      </c>
      <c r="AJ31" s="195" t="s">
        <v>52</v>
      </c>
      <c r="AK31" s="314"/>
      <c r="AL31" s="314"/>
      <c r="AM31" s="314"/>
      <c r="AN31" s="314"/>
      <c r="AO31" s="314"/>
      <c r="AP31" s="127">
        <v>4100000</v>
      </c>
      <c r="AQ31" s="127">
        <v>3987311</v>
      </c>
      <c r="AR31" s="127">
        <v>112689</v>
      </c>
      <c r="AS31" s="187">
        <v>0</v>
      </c>
      <c r="AT31" s="188"/>
      <c r="AU31" s="187">
        <v>3987311</v>
      </c>
      <c r="AV31" s="188"/>
      <c r="AW31" s="127">
        <v>0</v>
      </c>
      <c r="AX31" s="127">
        <v>3987311</v>
      </c>
      <c r="AY31" s="127">
        <v>0</v>
      </c>
      <c r="AZ31" s="127">
        <v>3987311</v>
      </c>
      <c r="BA31" s="127">
        <v>0</v>
      </c>
      <c r="BB31" s="127">
        <v>3987311</v>
      </c>
      <c r="BC31" s="127">
        <v>0</v>
      </c>
      <c r="BD31" s="127">
        <v>0</v>
      </c>
      <c r="BE31" s="69">
        <f t="shared" si="0"/>
        <v>0.97251487804878045</v>
      </c>
      <c r="BF31" s="69">
        <f t="shared" si="1"/>
        <v>0.97251487804878045</v>
      </c>
      <c r="BG31" s="69">
        <f t="shared" si="2"/>
        <v>0.97251487804878045</v>
      </c>
      <c r="BH31" s="69">
        <f t="shared" si="3"/>
        <v>0.97251487804878045</v>
      </c>
    </row>
    <row r="32" spans="1:102" s="97" customFormat="1" ht="13.5">
      <c r="A32" s="151" t="s">
        <v>46</v>
      </c>
      <c r="B32" s="315"/>
      <c r="C32" s="151" t="s">
        <v>47</v>
      </c>
      <c r="D32" s="315"/>
      <c r="E32" s="151" t="s">
        <v>47</v>
      </c>
      <c r="F32" s="315"/>
      <c r="G32" s="151" t="s">
        <v>74</v>
      </c>
      <c r="H32" s="315"/>
      <c r="I32" s="151"/>
      <c r="J32" s="315"/>
      <c r="K32" s="315"/>
      <c r="L32" s="151"/>
      <c r="M32" s="315"/>
      <c r="N32" s="315"/>
      <c r="O32" s="151"/>
      <c r="P32" s="315"/>
      <c r="Q32" s="151"/>
      <c r="R32" s="315"/>
      <c r="S32" s="198" t="s">
        <v>75</v>
      </c>
      <c r="T32" s="315"/>
      <c r="U32" s="315"/>
      <c r="V32" s="315"/>
      <c r="W32" s="315"/>
      <c r="X32" s="315"/>
      <c r="Y32" s="315"/>
      <c r="Z32" s="315"/>
      <c r="AA32" s="151" t="s">
        <v>49</v>
      </c>
      <c r="AB32" s="315"/>
      <c r="AC32" s="315"/>
      <c r="AD32" s="315"/>
      <c r="AE32" s="315"/>
      <c r="AF32" s="151" t="s">
        <v>50</v>
      </c>
      <c r="AG32" s="315"/>
      <c r="AH32" s="315"/>
      <c r="AI32" s="128" t="s">
        <v>51</v>
      </c>
      <c r="AJ32" s="199" t="s">
        <v>52</v>
      </c>
      <c r="AK32" s="315"/>
      <c r="AL32" s="315"/>
      <c r="AM32" s="315"/>
      <c r="AN32" s="315"/>
      <c r="AO32" s="315"/>
      <c r="AP32" s="129">
        <v>1223340468</v>
      </c>
      <c r="AQ32" s="129">
        <v>1127405158</v>
      </c>
      <c r="AR32" s="129">
        <v>95935310</v>
      </c>
      <c r="AS32" s="196">
        <v>0</v>
      </c>
      <c r="AT32" s="197"/>
      <c r="AU32" s="196">
        <v>1127405158</v>
      </c>
      <c r="AV32" s="197"/>
      <c r="AW32" s="129">
        <v>0</v>
      </c>
      <c r="AX32" s="129">
        <v>1127405158</v>
      </c>
      <c r="AY32" s="129">
        <v>0</v>
      </c>
      <c r="AZ32" s="129">
        <v>1125432279</v>
      </c>
      <c r="BA32" s="129">
        <v>1972879</v>
      </c>
      <c r="BB32" s="129">
        <v>1125432279</v>
      </c>
      <c r="BC32" s="129">
        <v>0</v>
      </c>
      <c r="BD32" s="129">
        <v>0</v>
      </c>
      <c r="BE32" s="130">
        <f t="shared" si="0"/>
        <v>0.92157922302951234</v>
      </c>
      <c r="BF32" s="130">
        <f t="shared" si="1"/>
        <v>0.92157922302951234</v>
      </c>
      <c r="BG32" s="130">
        <f t="shared" si="2"/>
        <v>0.92157922302951234</v>
      </c>
      <c r="BH32" s="130">
        <f t="shared" si="3"/>
        <v>0.91996652480558672</v>
      </c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</row>
    <row r="33" spans="1:192" ht="13.5">
      <c r="A33" s="145" t="s">
        <v>46</v>
      </c>
      <c r="B33" s="314"/>
      <c r="C33" s="145" t="s">
        <v>47</v>
      </c>
      <c r="D33" s="314"/>
      <c r="E33" s="145" t="s">
        <v>47</v>
      </c>
      <c r="F33" s="314"/>
      <c r="G33" s="145" t="s">
        <v>74</v>
      </c>
      <c r="H33" s="314"/>
      <c r="I33" s="145" t="s">
        <v>55</v>
      </c>
      <c r="J33" s="314"/>
      <c r="K33" s="314"/>
      <c r="L33" s="145"/>
      <c r="M33" s="314"/>
      <c r="N33" s="314"/>
      <c r="O33" s="145"/>
      <c r="P33" s="314"/>
      <c r="Q33" s="145"/>
      <c r="R33" s="314"/>
      <c r="S33" s="194" t="s">
        <v>76</v>
      </c>
      <c r="T33" s="314"/>
      <c r="U33" s="314"/>
      <c r="V33" s="314"/>
      <c r="W33" s="314"/>
      <c r="X33" s="314"/>
      <c r="Y33" s="314"/>
      <c r="Z33" s="314"/>
      <c r="AA33" s="145" t="s">
        <v>49</v>
      </c>
      <c r="AB33" s="314"/>
      <c r="AC33" s="314"/>
      <c r="AD33" s="314"/>
      <c r="AE33" s="314"/>
      <c r="AF33" s="145" t="s">
        <v>50</v>
      </c>
      <c r="AG33" s="314"/>
      <c r="AH33" s="314"/>
      <c r="AI33" s="71" t="s">
        <v>51</v>
      </c>
      <c r="AJ33" s="195" t="s">
        <v>52</v>
      </c>
      <c r="AK33" s="314"/>
      <c r="AL33" s="314"/>
      <c r="AM33" s="314"/>
      <c r="AN33" s="314"/>
      <c r="AO33" s="314"/>
      <c r="AP33" s="127">
        <v>347925811</v>
      </c>
      <c r="AQ33" s="127">
        <v>317603436</v>
      </c>
      <c r="AR33" s="127">
        <v>30322375</v>
      </c>
      <c r="AS33" s="187">
        <v>0</v>
      </c>
      <c r="AT33" s="188"/>
      <c r="AU33" s="187">
        <v>317603436</v>
      </c>
      <c r="AV33" s="188"/>
      <c r="AW33" s="127">
        <v>0</v>
      </c>
      <c r="AX33" s="127">
        <v>317603436</v>
      </c>
      <c r="AY33" s="127">
        <v>0</v>
      </c>
      <c r="AZ33" s="127">
        <v>317603436</v>
      </c>
      <c r="BA33" s="127">
        <v>0</v>
      </c>
      <c r="BB33" s="127">
        <v>317603436</v>
      </c>
      <c r="BC33" s="127">
        <v>0</v>
      </c>
      <c r="BD33" s="127">
        <v>0</v>
      </c>
      <c r="BE33" s="69">
        <f t="shared" si="0"/>
        <v>0.91284815888522852</v>
      </c>
      <c r="BF33" s="69">
        <f t="shared" si="1"/>
        <v>0.91284815888522852</v>
      </c>
      <c r="BG33" s="69">
        <f t="shared" si="2"/>
        <v>0.91284815888522852</v>
      </c>
      <c r="BH33" s="69">
        <f t="shared" si="3"/>
        <v>0.91284815888522852</v>
      </c>
    </row>
    <row r="34" spans="1:192" ht="13.5">
      <c r="A34" s="145" t="s">
        <v>46</v>
      </c>
      <c r="B34" s="314"/>
      <c r="C34" s="145" t="s">
        <v>47</v>
      </c>
      <c r="D34" s="314"/>
      <c r="E34" s="145" t="s">
        <v>47</v>
      </c>
      <c r="F34" s="314"/>
      <c r="G34" s="145" t="s">
        <v>74</v>
      </c>
      <c r="H34" s="314"/>
      <c r="I34" s="145" t="s">
        <v>77</v>
      </c>
      <c r="J34" s="314"/>
      <c r="K34" s="314"/>
      <c r="L34" s="145"/>
      <c r="M34" s="314"/>
      <c r="N34" s="314"/>
      <c r="O34" s="145"/>
      <c r="P34" s="314"/>
      <c r="Q34" s="145"/>
      <c r="R34" s="314"/>
      <c r="S34" s="194" t="s">
        <v>78</v>
      </c>
      <c r="T34" s="314"/>
      <c r="U34" s="314"/>
      <c r="V34" s="314"/>
      <c r="W34" s="314"/>
      <c r="X34" s="314"/>
      <c r="Y34" s="314"/>
      <c r="Z34" s="314"/>
      <c r="AA34" s="145" t="s">
        <v>49</v>
      </c>
      <c r="AB34" s="314"/>
      <c r="AC34" s="314"/>
      <c r="AD34" s="314"/>
      <c r="AE34" s="314"/>
      <c r="AF34" s="145" t="s">
        <v>50</v>
      </c>
      <c r="AG34" s="314"/>
      <c r="AH34" s="314"/>
      <c r="AI34" s="71" t="s">
        <v>51</v>
      </c>
      <c r="AJ34" s="195" t="s">
        <v>52</v>
      </c>
      <c r="AK34" s="314"/>
      <c r="AL34" s="314"/>
      <c r="AM34" s="314"/>
      <c r="AN34" s="314"/>
      <c r="AO34" s="314"/>
      <c r="AP34" s="127">
        <v>264824271</v>
      </c>
      <c r="AQ34" s="127">
        <v>240411554</v>
      </c>
      <c r="AR34" s="127">
        <v>24412717</v>
      </c>
      <c r="AS34" s="187">
        <v>0</v>
      </c>
      <c r="AT34" s="188"/>
      <c r="AU34" s="187">
        <v>240411554</v>
      </c>
      <c r="AV34" s="188"/>
      <c r="AW34" s="127">
        <v>0</v>
      </c>
      <c r="AX34" s="127">
        <v>240411554</v>
      </c>
      <c r="AY34" s="127">
        <v>0</v>
      </c>
      <c r="AZ34" s="127">
        <v>240411554</v>
      </c>
      <c r="BA34" s="127">
        <v>0</v>
      </c>
      <c r="BB34" s="127">
        <v>240411554</v>
      </c>
      <c r="BC34" s="127">
        <v>0</v>
      </c>
      <c r="BD34" s="127">
        <v>0</v>
      </c>
      <c r="BE34" s="69">
        <f t="shared" si="0"/>
        <v>0.90781540941162453</v>
      </c>
      <c r="BF34" s="69">
        <f t="shared" si="1"/>
        <v>0.90781540941162453</v>
      </c>
      <c r="BG34" s="69">
        <f t="shared" si="2"/>
        <v>0.90781540941162453</v>
      </c>
      <c r="BH34" s="69">
        <f t="shared" si="3"/>
        <v>0.90781540941162453</v>
      </c>
    </row>
    <row r="35" spans="1:192" ht="13.5">
      <c r="A35" s="145" t="s">
        <v>46</v>
      </c>
      <c r="B35" s="314"/>
      <c r="C35" s="145" t="s">
        <v>47</v>
      </c>
      <c r="D35" s="314"/>
      <c r="E35" s="145" t="s">
        <v>47</v>
      </c>
      <c r="F35" s="314"/>
      <c r="G35" s="145" t="s">
        <v>74</v>
      </c>
      <c r="H35" s="314"/>
      <c r="I35" s="145" t="s">
        <v>58</v>
      </c>
      <c r="J35" s="314"/>
      <c r="K35" s="314"/>
      <c r="L35" s="145"/>
      <c r="M35" s="314"/>
      <c r="N35" s="314"/>
      <c r="O35" s="145"/>
      <c r="P35" s="314"/>
      <c r="Q35" s="145"/>
      <c r="R35" s="314"/>
      <c r="S35" s="194" t="s">
        <v>79</v>
      </c>
      <c r="T35" s="314"/>
      <c r="U35" s="314"/>
      <c r="V35" s="314"/>
      <c r="W35" s="314"/>
      <c r="X35" s="314"/>
      <c r="Y35" s="314"/>
      <c r="Z35" s="314"/>
      <c r="AA35" s="145" t="s">
        <v>49</v>
      </c>
      <c r="AB35" s="314"/>
      <c r="AC35" s="314"/>
      <c r="AD35" s="314"/>
      <c r="AE35" s="314"/>
      <c r="AF35" s="145" t="s">
        <v>50</v>
      </c>
      <c r="AG35" s="314"/>
      <c r="AH35" s="314"/>
      <c r="AI35" s="71" t="s">
        <v>51</v>
      </c>
      <c r="AJ35" s="195" t="s">
        <v>52</v>
      </c>
      <c r="AK35" s="314"/>
      <c r="AL35" s="314"/>
      <c r="AM35" s="314"/>
      <c r="AN35" s="314"/>
      <c r="AO35" s="314"/>
      <c r="AP35" s="127">
        <v>301509464</v>
      </c>
      <c r="AQ35" s="127">
        <v>277933368</v>
      </c>
      <c r="AR35" s="127">
        <v>23576096</v>
      </c>
      <c r="AS35" s="187">
        <v>0</v>
      </c>
      <c r="AT35" s="188"/>
      <c r="AU35" s="187">
        <v>277933368</v>
      </c>
      <c r="AV35" s="188"/>
      <c r="AW35" s="127">
        <v>0</v>
      </c>
      <c r="AX35" s="127">
        <v>277933368</v>
      </c>
      <c r="AY35" s="127">
        <v>0</v>
      </c>
      <c r="AZ35" s="127">
        <v>275960489</v>
      </c>
      <c r="BA35" s="127">
        <v>1972879</v>
      </c>
      <c r="BB35" s="127">
        <v>275960489</v>
      </c>
      <c r="BC35" s="127">
        <v>0</v>
      </c>
      <c r="BD35" s="127">
        <v>0</v>
      </c>
      <c r="BE35" s="69">
        <f t="shared" si="0"/>
        <v>0.9218064478400585</v>
      </c>
      <c r="BF35" s="69">
        <f t="shared" si="1"/>
        <v>0.9218064478400585</v>
      </c>
      <c r="BG35" s="69">
        <f t="shared" si="2"/>
        <v>0.9218064478400585</v>
      </c>
      <c r="BH35" s="69">
        <f t="shared" si="3"/>
        <v>0.91526310762835628</v>
      </c>
    </row>
    <row r="36" spans="1:192" ht="13.5">
      <c r="A36" s="145" t="s">
        <v>46</v>
      </c>
      <c r="B36" s="314"/>
      <c r="C36" s="145" t="s">
        <v>47</v>
      </c>
      <c r="D36" s="314"/>
      <c r="E36" s="145" t="s">
        <v>47</v>
      </c>
      <c r="F36" s="314"/>
      <c r="G36" s="145" t="s">
        <v>74</v>
      </c>
      <c r="H36" s="314"/>
      <c r="I36" s="145" t="s">
        <v>60</v>
      </c>
      <c r="J36" s="314"/>
      <c r="K36" s="314"/>
      <c r="L36" s="145"/>
      <c r="M36" s="314"/>
      <c r="N36" s="314"/>
      <c r="O36" s="145"/>
      <c r="P36" s="314"/>
      <c r="Q36" s="145"/>
      <c r="R36" s="314"/>
      <c r="S36" s="194" t="s">
        <v>80</v>
      </c>
      <c r="T36" s="314"/>
      <c r="U36" s="314"/>
      <c r="V36" s="314"/>
      <c r="W36" s="314"/>
      <c r="X36" s="314"/>
      <c r="Y36" s="314"/>
      <c r="Z36" s="314"/>
      <c r="AA36" s="145" t="s">
        <v>49</v>
      </c>
      <c r="AB36" s="314"/>
      <c r="AC36" s="314"/>
      <c r="AD36" s="314"/>
      <c r="AE36" s="314"/>
      <c r="AF36" s="145" t="s">
        <v>50</v>
      </c>
      <c r="AG36" s="314"/>
      <c r="AH36" s="314"/>
      <c r="AI36" s="71" t="s">
        <v>51</v>
      </c>
      <c r="AJ36" s="195" t="s">
        <v>52</v>
      </c>
      <c r="AK36" s="314"/>
      <c r="AL36" s="314"/>
      <c r="AM36" s="314"/>
      <c r="AN36" s="314"/>
      <c r="AO36" s="314"/>
      <c r="AP36" s="127">
        <v>127642467</v>
      </c>
      <c r="AQ36" s="127">
        <v>120680900</v>
      </c>
      <c r="AR36" s="127">
        <v>6961567</v>
      </c>
      <c r="AS36" s="187">
        <v>0</v>
      </c>
      <c r="AT36" s="188"/>
      <c r="AU36" s="187">
        <v>120680900</v>
      </c>
      <c r="AV36" s="188"/>
      <c r="AW36" s="127">
        <v>0</v>
      </c>
      <c r="AX36" s="127">
        <v>120680900</v>
      </c>
      <c r="AY36" s="127">
        <v>0</v>
      </c>
      <c r="AZ36" s="127">
        <v>120680900</v>
      </c>
      <c r="BA36" s="127">
        <v>0</v>
      </c>
      <c r="BB36" s="127">
        <v>120680900</v>
      </c>
      <c r="BC36" s="127">
        <v>0</v>
      </c>
      <c r="BD36" s="127">
        <v>0</v>
      </c>
      <c r="BE36" s="69">
        <f t="shared" si="0"/>
        <v>0.94546041639887768</v>
      </c>
      <c r="BF36" s="69">
        <f t="shared" si="1"/>
        <v>0.94546041639887768</v>
      </c>
      <c r="BG36" s="69">
        <f t="shared" si="2"/>
        <v>0.94546041639887768</v>
      </c>
      <c r="BH36" s="69">
        <f t="shared" si="3"/>
        <v>0.94546041639887768</v>
      </c>
    </row>
    <row r="37" spans="1:192" ht="13.5">
      <c r="A37" s="145" t="s">
        <v>46</v>
      </c>
      <c r="B37" s="314"/>
      <c r="C37" s="145" t="s">
        <v>47</v>
      </c>
      <c r="D37" s="314"/>
      <c r="E37" s="145" t="s">
        <v>47</v>
      </c>
      <c r="F37" s="314"/>
      <c r="G37" s="145" t="s">
        <v>74</v>
      </c>
      <c r="H37" s="314"/>
      <c r="I37" s="145" t="s">
        <v>62</v>
      </c>
      <c r="J37" s="314"/>
      <c r="K37" s="314"/>
      <c r="L37" s="145"/>
      <c r="M37" s="314"/>
      <c r="N37" s="314"/>
      <c r="O37" s="145"/>
      <c r="P37" s="314"/>
      <c r="Q37" s="145"/>
      <c r="R37" s="314"/>
      <c r="S37" s="194" t="s">
        <v>81</v>
      </c>
      <c r="T37" s="314"/>
      <c r="U37" s="314"/>
      <c r="V37" s="314"/>
      <c r="W37" s="314"/>
      <c r="X37" s="314"/>
      <c r="Y37" s="314"/>
      <c r="Z37" s="314"/>
      <c r="AA37" s="145" t="s">
        <v>49</v>
      </c>
      <c r="AB37" s="314"/>
      <c r="AC37" s="314"/>
      <c r="AD37" s="314"/>
      <c r="AE37" s="314"/>
      <c r="AF37" s="145" t="s">
        <v>50</v>
      </c>
      <c r="AG37" s="314"/>
      <c r="AH37" s="314"/>
      <c r="AI37" s="71" t="s">
        <v>51</v>
      </c>
      <c r="AJ37" s="195" t="s">
        <v>52</v>
      </c>
      <c r="AK37" s="314"/>
      <c r="AL37" s="314"/>
      <c r="AM37" s="314"/>
      <c r="AN37" s="314"/>
      <c r="AO37" s="314"/>
      <c r="AP37" s="127">
        <v>22342841</v>
      </c>
      <c r="AQ37" s="127">
        <v>19880600</v>
      </c>
      <c r="AR37" s="127">
        <v>2462241</v>
      </c>
      <c r="AS37" s="187">
        <v>0</v>
      </c>
      <c r="AT37" s="188"/>
      <c r="AU37" s="187">
        <v>19880600</v>
      </c>
      <c r="AV37" s="188"/>
      <c r="AW37" s="127">
        <v>0</v>
      </c>
      <c r="AX37" s="127">
        <v>19880600</v>
      </c>
      <c r="AY37" s="127">
        <v>0</v>
      </c>
      <c r="AZ37" s="127">
        <v>19880600</v>
      </c>
      <c r="BA37" s="127">
        <v>0</v>
      </c>
      <c r="BB37" s="127">
        <v>19880600</v>
      </c>
      <c r="BC37" s="127">
        <v>0</v>
      </c>
      <c r="BD37" s="127">
        <v>0</v>
      </c>
      <c r="BE37" s="69">
        <f t="shared" si="0"/>
        <v>0.88979731807606743</v>
      </c>
      <c r="BF37" s="69">
        <f t="shared" si="1"/>
        <v>0.88979731807606743</v>
      </c>
      <c r="BG37" s="69">
        <f t="shared" si="2"/>
        <v>0.88979731807606743</v>
      </c>
      <c r="BH37" s="69">
        <f t="shared" si="3"/>
        <v>0.88979731807606743</v>
      </c>
    </row>
    <row r="38" spans="1:192" ht="13.5">
      <c r="A38" s="145" t="s">
        <v>46</v>
      </c>
      <c r="B38" s="314"/>
      <c r="C38" s="145" t="s">
        <v>47</v>
      </c>
      <c r="D38" s="314"/>
      <c r="E38" s="145" t="s">
        <v>47</v>
      </c>
      <c r="F38" s="314"/>
      <c r="G38" s="145" t="s">
        <v>74</v>
      </c>
      <c r="H38" s="314"/>
      <c r="I38" s="145" t="s">
        <v>64</v>
      </c>
      <c r="J38" s="314"/>
      <c r="K38" s="314"/>
      <c r="L38" s="145"/>
      <c r="M38" s="314"/>
      <c r="N38" s="314"/>
      <c r="O38" s="145"/>
      <c r="P38" s="314"/>
      <c r="Q38" s="145"/>
      <c r="R38" s="314"/>
      <c r="S38" s="194" t="s">
        <v>82</v>
      </c>
      <c r="T38" s="314"/>
      <c r="U38" s="314"/>
      <c r="V38" s="314"/>
      <c r="W38" s="314"/>
      <c r="X38" s="314"/>
      <c r="Y38" s="314"/>
      <c r="Z38" s="314"/>
      <c r="AA38" s="145" t="s">
        <v>49</v>
      </c>
      <c r="AB38" s="314"/>
      <c r="AC38" s="314"/>
      <c r="AD38" s="314"/>
      <c r="AE38" s="314"/>
      <c r="AF38" s="145" t="s">
        <v>50</v>
      </c>
      <c r="AG38" s="314"/>
      <c r="AH38" s="314"/>
      <c r="AI38" s="71" t="s">
        <v>51</v>
      </c>
      <c r="AJ38" s="195" t="s">
        <v>52</v>
      </c>
      <c r="AK38" s="314"/>
      <c r="AL38" s="314"/>
      <c r="AM38" s="314"/>
      <c r="AN38" s="314"/>
      <c r="AO38" s="314"/>
      <c r="AP38" s="127">
        <v>95250332</v>
      </c>
      <c r="AQ38" s="127">
        <v>90523200</v>
      </c>
      <c r="AR38" s="127">
        <v>4727132</v>
      </c>
      <c r="AS38" s="187">
        <v>0</v>
      </c>
      <c r="AT38" s="188"/>
      <c r="AU38" s="187">
        <v>90523200</v>
      </c>
      <c r="AV38" s="188"/>
      <c r="AW38" s="127">
        <v>0</v>
      </c>
      <c r="AX38" s="127">
        <v>90523200</v>
      </c>
      <c r="AY38" s="127">
        <v>0</v>
      </c>
      <c r="AZ38" s="127">
        <v>90523200</v>
      </c>
      <c r="BA38" s="127">
        <v>0</v>
      </c>
      <c r="BB38" s="127">
        <v>90523200</v>
      </c>
      <c r="BC38" s="127">
        <v>0</v>
      </c>
      <c r="BD38" s="127">
        <v>0</v>
      </c>
      <c r="BE38" s="69">
        <f t="shared" si="0"/>
        <v>0.95037149056866277</v>
      </c>
      <c r="BF38" s="69">
        <f t="shared" si="1"/>
        <v>0.95037149056866277</v>
      </c>
      <c r="BG38" s="69">
        <f t="shared" si="2"/>
        <v>0.95037149056866277</v>
      </c>
      <c r="BH38" s="69">
        <f t="shared" si="3"/>
        <v>0.95037149056866277</v>
      </c>
    </row>
    <row r="39" spans="1:192" ht="13.5">
      <c r="A39" s="145" t="s">
        <v>46</v>
      </c>
      <c r="B39" s="314"/>
      <c r="C39" s="145" t="s">
        <v>47</v>
      </c>
      <c r="D39" s="314"/>
      <c r="E39" s="145" t="s">
        <v>47</v>
      </c>
      <c r="F39" s="314"/>
      <c r="G39" s="145" t="s">
        <v>74</v>
      </c>
      <c r="H39" s="314"/>
      <c r="I39" s="145" t="s">
        <v>66</v>
      </c>
      <c r="J39" s="314"/>
      <c r="K39" s="314"/>
      <c r="L39" s="145"/>
      <c r="M39" s="314"/>
      <c r="N39" s="314"/>
      <c r="O39" s="145"/>
      <c r="P39" s="314"/>
      <c r="Q39" s="145"/>
      <c r="R39" s="314"/>
      <c r="S39" s="194" t="s">
        <v>83</v>
      </c>
      <c r="T39" s="314"/>
      <c r="U39" s="314"/>
      <c r="V39" s="314"/>
      <c r="W39" s="314"/>
      <c r="X39" s="314"/>
      <c r="Y39" s="314"/>
      <c r="Z39" s="314"/>
      <c r="AA39" s="145" t="s">
        <v>49</v>
      </c>
      <c r="AB39" s="314"/>
      <c r="AC39" s="314"/>
      <c r="AD39" s="314"/>
      <c r="AE39" s="314"/>
      <c r="AF39" s="145" t="s">
        <v>50</v>
      </c>
      <c r="AG39" s="314"/>
      <c r="AH39" s="314"/>
      <c r="AI39" s="71" t="s">
        <v>51</v>
      </c>
      <c r="AJ39" s="195" t="s">
        <v>52</v>
      </c>
      <c r="AK39" s="314"/>
      <c r="AL39" s="314"/>
      <c r="AM39" s="314"/>
      <c r="AN39" s="314"/>
      <c r="AO39" s="314"/>
      <c r="AP39" s="127">
        <v>63845282</v>
      </c>
      <c r="AQ39" s="127">
        <v>60372100</v>
      </c>
      <c r="AR39" s="127">
        <v>3473182</v>
      </c>
      <c r="AS39" s="187">
        <v>0</v>
      </c>
      <c r="AT39" s="188"/>
      <c r="AU39" s="187">
        <v>60372100</v>
      </c>
      <c r="AV39" s="188"/>
      <c r="AW39" s="127">
        <v>0</v>
      </c>
      <c r="AX39" s="127">
        <v>60372100</v>
      </c>
      <c r="AY39" s="127">
        <v>0</v>
      </c>
      <c r="AZ39" s="127">
        <v>60372100</v>
      </c>
      <c r="BA39" s="127">
        <v>0</v>
      </c>
      <c r="BB39" s="127">
        <v>60372100</v>
      </c>
      <c r="BC39" s="127">
        <v>0</v>
      </c>
      <c r="BD39" s="127">
        <v>0</v>
      </c>
      <c r="BE39" s="69">
        <f t="shared" si="0"/>
        <v>0.94560002100076868</v>
      </c>
      <c r="BF39" s="69">
        <f t="shared" si="1"/>
        <v>0.94560002100076868</v>
      </c>
      <c r="BG39" s="69">
        <f t="shared" si="2"/>
        <v>0.94560002100076868</v>
      </c>
      <c r="BH39" s="69">
        <f t="shared" si="3"/>
        <v>0.94560002100076868</v>
      </c>
    </row>
    <row r="40" spans="1:192" s="97" customFormat="1" ht="13.5">
      <c r="A40" s="151" t="s">
        <v>46</v>
      </c>
      <c r="B40" s="315"/>
      <c r="C40" s="151" t="s">
        <v>47</v>
      </c>
      <c r="D40" s="315"/>
      <c r="E40" s="151" t="s">
        <v>47</v>
      </c>
      <c r="F40" s="315"/>
      <c r="G40" s="151" t="s">
        <v>84</v>
      </c>
      <c r="H40" s="315"/>
      <c r="I40" s="151"/>
      <c r="J40" s="315"/>
      <c r="K40" s="315"/>
      <c r="L40" s="151"/>
      <c r="M40" s="315"/>
      <c r="N40" s="315"/>
      <c r="O40" s="151"/>
      <c r="P40" s="315"/>
      <c r="Q40" s="151"/>
      <c r="R40" s="315"/>
      <c r="S40" s="198" t="s">
        <v>85</v>
      </c>
      <c r="T40" s="315"/>
      <c r="U40" s="315"/>
      <c r="V40" s="315"/>
      <c r="W40" s="315"/>
      <c r="X40" s="315"/>
      <c r="Y40" s="315"/>
      <c r="Z40" s="315"/>
      <c r="AA40" s="151" t="s">
        <v>49</v>
      </c>
      <c r="AB40" s="315"/>
      <c r="AC40" s="315"/>
      <c r="AD40" s="315"/>
      <c r="AE40" s="315"/>
      <c r="AF40" s="151" t="s">
        <v>50</v>
      </c>
      <c r="AG40" s="315"/>
      <c r="AH40" s="315"/>
      <c r="AI40" s="128" t="s">
        <v>51</v>
      </c>
      <c r="AJ40" s="199" t="s">
        <v>52</v>
      </c>
      <c r="AK40" s="315"/>
      <c r="AL40" s="315"/>
      <c r="AM40" s="315"/>
      <c r="AN40" s="315"/>
      <c r="AO40" s="315"/>
      <c r="AP40" s="129">
        <v>459170629</v>
      </c>
      <c r="AQ40" s="129">
        <v>450915177</v>
      </c>
      <c r="AR40" s="129">
        <v>8255452</v>
      </c>
      <c r="AS40" s="196">
        <v>0</v>
      </c>
      <c r="AT40" s="197"/>
      <c r="AU40" s="196">
        <v>450915177</v>
      </c>
      <c r="AV40" s="197"/>
      <c r="AW40" s="129">
        <v>0</v>
      </c>
      <c r="AX40" s="129">
        <v>450915177</v>
      </c>
      <c r="AY40" s="129">
        <v>0</v>
      </c>
      <c r="AZ40" s="129">
        <v>448178742</v>
      </c>
      <c r="BA40" s="129">
        <v>2736435</v>
      </c>
      <c r="BB40" s="129">
        <v>448178742</v>
      </c>
      <c r="BC40" s="129">
        <v>0</v>
      </c>
      <c r="BD40" s="129">
        <v>1175201</v>
      </c>
      <c r="BE40" s="130">
        <f t="shared" si="0"/>
        <v>0.98202094934081685</v>
      </c>
      <c r="BF40" s="130">
        <f t="shared" si="1"/>
        <v>0.98202094934081685</v>
      </c>
      <c r="BG40" s="130">
        <f t="shared" si="2"/>
        <v>0.98202094934081685</v>
      </c>
      <c r="BH40" s="130">
        <f t="shared" si="3"/>
        <v>0.97606143270979995</v>
      </c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</row>
    <row r="41" spans="1:192" ht="13.5">
      <c r="A41" s="145" t="s">
        <v>46</v>
      </c>
      <c r="B41" s="314"/>
      <c r="C41" s="145" t="s">
        <v>47</v>
      </c>
      <c r="D41" s="314"/>
      <c r="E41" s="145" t="s">
        <v>47</v>
      </c>
      <c r="F41" s="314"/>
      <c r="G41" s="145" t="s">
        <v>84</v>
      </c>
      <c r="H41" s="314"/>
      <c r="I41" s="145" t="s">
        <v>55</v>
      </c>
      <c r="J41" s="314"/>
      <c r="K41" s="314"/>
      <c r="L41" s="145"/>
      <c r="M41" s="314"/>
      <c r="N41" s="314"/>
      <c r="O41" s="145"/>
      <c r="P41" s="314"/>
      <c r="Q41" s="145"/>
      <c r="R41" s="314"/>
      <c r="S41" s="194" t="s">
        <v>86</v>
      </c>
      <c r="T41" s="314"/>
      <c r="U41" s="314"/>
      <c r="V41" s="314"/>
      <c r="W41" s="314"/>
      <c r="X41" s="314"/>
      <c r="Y41" s="314"/>
      <c r="Z41" s="314"/>
      <c r="AA41" s="145" t="s">
        <v>49</v>
      </c>
      <c r="AB41" s="314"/>
      <c r="AC41" s="314"/>
      <c r="AD41" s="314"/>
      <c r="AE41" s="314"/>
      <c r="AF41" s="145" t="s">
        <v>50</v>
      </c>
      <c r="AG41" s="314"/>
      <c r="AH41" s="314"/>
      <c r="AI41" s="71" t="s">
        <v>51</v>
      </c>
      <c r="AJ41" s="195" t="s">
        <v>52</v>
      </c>
      <c r="AK41" s="314"/>
      <c r="AL41" s="314"/>
      <c r="AM41" s="314"/>
      <c r="AN41" s="314"/>
      <c r="AO41" s="314"/>
      <c r="AP41" s="127">
        <v>199862743</v>
      </c>
      <c r="AQ41" s="127">
        <v>195444039</v>
      </c>
      <c r="AR41" s="127">
        <v>4418704</v>
      </c>
      <c r="AS41" s="187">
        <v>0</v>
      </c>
      <c r="AT41" s="188"/>
      <c r="AU41" s="187">
        <v>195444039</v>
      </c>
      <c r="AV41" s="188"/>
      <c r="AW41" s="127">
        <v>0</v>
      </c>
      <c r="AX41" s="127">
        <v>195444039</v>
      </c>
      <c r="AY41" s="127">
        <v>0</v>
      </c>
      <c r="AZ41" s="127">
        <v>192707604</v>
      </c>
      <c r="BA41" s="127">
        <v>2736435</v>
      </c>
      <c r="BB41" s="127">
        <v>192707604</v>
      </c>
      <c r="BC41" s="127">
        <v>0</v>
      </c>
      <c r="BD41" s="127">
        <v>0</v>
      </c>
      <c r="BE41" s="69">
        <f t="shared" si="0"/>
        <v>0.97789130713571759</v>
      </c>
      <c r="BF41" s="69">
        <f t="shared" si="1"/>
        <v>0.97789130713571759</v>
      </c>
      <c r="BG41" s="69">
        <f t="shared" si="2"/>
        <v>0.97789130713571759</v>
      </c>
      <c r="BH41" s="69">
        <f t="shared" si="3"/>
        <v>0.96419973581569429</v>
      </c>
    </row>
    <row r="42" spans="1:192" ht="13.5">
      <c r="A42" s="145" t="s">
        <v>46</v>
      </c>
      <c r="B42" s="314"/>
      <c r="C42" s="145" t="s">
        <v>47</v>
      </c>
      <c r="D42" s="314"/>
      <c r="E42" s="145" t="s">
        <v>47</v>
      </c>
      <c r="F42" s="314"/>
      <c r="G42" s="145" t="s">
        <v>84</v>
      </c>
      <c r="H42" s="314"/>
      <c r="I42" s="145" t="s">
        <v>55</v>
      </c>
      <c r="J42" s="314"/>
      <c r="K42" s="314"/>
      <c r="L42" s="145" t="s">
        <v>55</v>
      </c>
      <c r="M42" s="314"/>
      <c r="N42" s="314"/>
      <c r="O42" s="145"/>
      <c r="P42" s="314"/>
      <c r="Q42" s="145"/>
      <c r="R42" s="314"/>
      <c r="S42" s="194" t="s">
        <v>87</v>
      </c>
      <c r="T42" s="314"/>
      <c r="U42" s="314"/>
      <c r="V42" s="314"/>
      <c r="W42" s="314"/>
      <c r="X42" s="314"/>
      <c r="Y42" s="314"/>
      <c r="Z42" s="314"/>
      <c r="AA42" s="145" t="s">
        <v>49</v>
      </c>
      <c r="AB42" s="314"/>
      <c r="AC42" s="314"/>
      <c r="AD42" s="314"/>
      <c r="AE42" s="314"/>
      <c r="AF42" s="145" t="s">
        <v>50</v>
      </c>
      <c r="AG42" s="314"/>
      <c r="AH42" s="314"/>
      <c r="AI42" s="71" t="s">
        <v>51</v>
      </c>
      <c r="AJ42" s="195" t="s">
        <v>52</v>
      </c>
      <c r="AK42" s="314"/>
      <c r="AL42" s="314"/>
      <c r="AM42" s="314"/>
      <c r="AN42" s="314"/>
      <c r="AO42" s="314"/>
      <c r="AP42" s="127">
        <v>161769638</v>
      </c>
      <c r="AQ42" s="127">
        <v>160432465</v>
      </c>
      <c r="AR42" s="127">
        <v>1337173</v>
      </c>
      <c r="AS42" s="187">
        <v>0</v>
      </c>
      <c r="AT42" s="188"/>
      <c r="AU42" s="187">
        <v>160432465</v>
      </c>
      <c r="AV42" s="188"/>
      <c r="AW42" s="127">
        <v>0</v>
      </c>
      <c r="AX42" s="127">
        <v>160432465</v>
      </c>
      <c r="AY42" s="127">
        <v>0</v>
      </c>
      <c r="AZ42" s="127">
        <v>160432465</v>
      </c>
      <c r="BA42" s="127">
        <v>0</v>
      </c>
      <c r="BB42" s="127">
        <v>160432465</v>
      </c>
      <c r="BC42" s="127">
        <v>0</v>
      </c>
      <c r="BD42" s="127">
        <v>0</v>
      </c>
      <c r="BE42" s="69">
        <f t="shared" si="0"/>
        <v>0.9917340916594003</v>
      </c>
      <c r="BF42" s="69">
        <f t="shared" si="1"/>
        <v>0.9917340916594003</v>
      </c>
      <c r="BG42" s="69">
        <f t="shared" si="2"/>
        <v>0.9917340916594003</v>
      </c>
      <c r="BH42" s="69">
        <f t="shared" si="3"/>
        <v>0.9917340916594003</v>
      </c>
    </row>
    <row r="43" spans="1:192" ht="13.5">
      <c r="A43" s="145" t="s">
        <v>46</v>
      </c>
      <c r="B43" s="314"/>
      <c r="C43" s="145" t="s">
        <v>47</v>
      </c>
      <c r="D43" s="314"/>
      <c r="E43" s="145" t="s">
        <v>47</v>
      </c>
      <c r="F43" s="314"/>
      <c r="G43" s="145" t="s">
        <v>84</v>
      </c>
      <c r="H43" s="314"/>
      <c r="I43" s="145" t="s">
        <v>55</v>
      </c>
      <c r="J43" s="314"/>
      <c r="K43" s="314"/>
      <c r="L43" s="145" t="s">
        <v>77</v>
      </c>
      <c r="M43" s="314"/>
      <c r="N43" s="314"/>
      <c r="O43" s="145"/>
      <c r="P43" s="314"/>
      <c r="Q43" s="145"/>
      <c r="R43" s="314"/>
      <c r="S43" s="194" t="s">
        <v>88</v>
      </c>
      <c r="T43" s="314"/>
      <c r="U43" s="314"/>
      <c r="V43" s="314"/>
      <c r="W43" s="314"/>
      <c r="X43" s="314"/>
      <c r="Y43" s="314"/>
      <c r="Z43" s="314"/>
      <c r="AA43" s="145" t="s">
        <v>49</v>
      </c>
      <c r="AB43" s="314"/>
      <c r="AC43" s="314"/>
      <c r="AD43" s="314"/>
      <c r="AE43" s="314"/>
      <c r="AF43" s="145" t="s">
        <v>50</v>
      </c>
      <c r="AG43" s="314"/>
      <c r="AH43" s="314"/>
      <c r="AI43" s="71" t="s">
        <v>51</v>
      </c>
      <c r="AJ43" s="195" t="s">
        <v>52</v>
      </c>
      <c r="AK43" s="314"/>
      <c r="AL43" s="314"/>
      <c r="AM43" s="314"/>
      <c r="AN43" s="314"/>
      <c r="AO43" s="314"/>
      <c r="AP43" s="127">
        <v>22811956</v>
      </c>
      <c r="AQ43" s="127">
        <v>20520660</v>
      </c>
      <c r="AR43" s="127">
        <v>2291296</v>
      </c>
      <c r="AS43" s="187">
        <v>0</v>
      </c>
      <c r="AT43" s="188"/>
      <c r="AU43" s="187">
        <v>20520660</v>
      </c>
      <c r="AV43" s="188"/>
      <c r="AW43" s="127">
        <v>0</v>
      </c>
      <c r="AX43" s="127">
        <v>20520660</v>
      </c>
      <c r="AY43" s="127">
        <v>0</v>
      </c>
      <c r="AZ43" s="127">
        <v>17984135</v>
      </c>
      <c r="BA43" s="127">
        <v>2536525</v>
      </c>
      <c r="BB43" s="127">
        <v>17984135</v>
      </c>
      <c r="BC43" s="127">
        <v>0</v>
      </c>
      <c r="BD43" s="127">
        <v>0</v>
      </c>
      <c r="BE43" s="69">
        <f t="shared" si="0"/>
        <v>0.89955723218122985</v>
      </c>
      <c r="BF43" s="69">
        <f t="shared" si="1"/>
        <v>0.89955723218122985</v>
      </c>
      <c r="BG43" s="69">
        <f t="shared" si="2"/>
        <v>0.89955723218122985</v>
      </c>
      <c r="BH43" s="69">
        <f t="shared" si="3"/>
        <v>0.78836444362771874</v>
      </c>
    </row>
    <row r="44" spans="1:192" ht="13.5">
      <c r="A44" s="145" t="s">
        <v>46</v>
      </c>
      <c r="B44" s="314"/>
      <c r="C44" s="145" t="s">
        <v>47</v>
      </c>
      <c r="D44" s="314"/>
      <c r="E44" s="145" t="s">
        <v>47</v>
      </c>
      <c r="F44" s="314"/>
      <c r="G44" s="145" t="s">
        <v>84</v>
      </c>
      <c r="H44" s="314"/>
      <c r="I44" s="145" t="s">
        <v>55</v>
      </c>
      <c r="J44" s="314"/>
      <c r="K44" s="314"/>
      <c r="L44" s="145" t="s">
        <v>58</v>
      </c>
      <c r="M44" s="314"/>
      <c r="N44" s="314"/>
      <c r="O44" s="145"/>
      <c r="P44" s="314"/>
      <c r="Q44" s="145"/>
      <c r="R44" s="314"/>
      <c r="S44" s="194" t="s">
        <v>89</v>
      </c>
      <c r="T44" s="314"/>
      <c r="U44" s="314"/>
      <c r="V44" s="314"/>
      <c r="W44" s="314"/>
      <c r="X44" s="314"/>
      <c r="Y44" s="314"/>
      <c r="Z44" s="314"/>
      <c r="AA44" s="145" t="s">
        <v>49</v>
      </c>
      <c r="AB44" s="314"/>
      <c r="AC44" s="314"/>
      <c r="AD44" s="314"/>
      <c r="AE44" s="314"/>
      <c r="AF44" s="145" t="s">
        <v>50</v>
      </c>
      <c r="AG44" s="314"/>
      <c r="AH44" s="314"/>
      <c r="AI44" s="71" t="s">
        <v>51</v>
      </c>
      <c r="AJ44" s="195" t="s">
        <v>52</v>
      </c>
      <c r="AK44" s="314"/>
      <c r="AL44" s="314"/>
      <c r="AM44" s="314"/>
      <c r="AN44" s="314"/>
      <c r="AO44" s="314"/>
      <c r="AP44" s="127">
        <v>15281149</v>
      </c>
      <c r="AQ44" s="127">
        <v>14490914</v>
      </c>
      <c r="AR44" s="127">
        <v>790235</v>
      </c>
      <c r="AS44" s="187">
        <v>0</v>
      </c>
      <c r="AT44" s="188"/>
      <c r="AU44" s="187">
        <v>14490914</v>
      </c>
      <c r="AV44" s="188"/>
      <c r="AW44" s="127">
        <v>0</v>
      </c>
      <c r="AX44" s="127">
        <v>14490914</v>
      </c>
      <c r="AY44" s="127">
        <v>0</v>
      </c>
      <c r="AZ44" s="127">
        <v>14291004</v>
      </c>
      <c r="BA44" s="127">
        <v>199910</v>
      </c>
      <c r="BB44" s="127">
        <v>14291004</v>
      </c>
      <c r="BC44" s="127">
        <v>0</v>
      </c>
      <c r="BD44" s="127">
        <v>0</v>
      </c>
      <c r="BE44" s="69">
        <f t="shared" si="0"/>
        <v>0.94828693837093014</v>
      </c>
      <c r="BF44" s="69">
        <f t="shared" si="1"/>
        <v>0.94828693837093014</v>
      </c>
      <c r="BG44" s="69">
        <f t="shared" si="2"/>
        <v>0.94828693837093014</v>
      </c>
      <c r="BH44" s="69">
        <f t="shared" si="3"/>
        <v>0.93520480691602448</v>
      </c>
    </row>
    <row r="45" spans="1:192" ht="13.5">
      <c r="A45" s="145" t="s">
        <v>46</v>
      </c>
      <c r="B45" s="314"/>
      <c r="C45" s="145" t="s">
        <v>47</v>
      </c>
      <c r="D45" s="314"/>
      <c r="E45" s="145" t="s">
        <v>47</v>
      </c>
      <c r="F45" s="314"/>
      <c r="G45" s="145" t="s">
        <v>84</v>
      </c>
      <c r="H45" s="314"/>
      <c r="I45" s="145" t="s">
        <v>77</v>
      </c>
      <c r="J45" s="314"/>
      <c r="K45" s="314"/>
      <c r="L45" s="145"/>
      <c r="M45" s="314"/>
      <c r="N45" s="314"/>
      <c r="O45" s="145"/>
      <c r="P45" s="314"/>
      <c r="Q45" s="145"/>
      <c r="R45" s="314"/>
      <c r="S45" s="194" t="s">
        <v>90</v>
      </c>
      <c r="T45" s="314"/>
      <c r="U45" s="314"/>
      <c r="V45" s="314"/>
      <c r="W45" s="314"/>
      <c r="X45" s="314"/>
      <c r="Y45" s="314"/>
      <c r="Z45" s="314"/>
      <c r="AA45" s="145" t="s">
        <v>49</v>
      </c>
      <c r="AB45" s="314"/>
      <c r="AC45" s="314"/>
      <c r="AD45" s="314"/>
      <c r="AE45" s="314"/>
      <c r="AF45" s="145" t="s">
        <v>50</v>
      </c>
      <c r="AG45" s="314"/>
      <c r="AH45" s="314"/>
      <c r="AI45" s="71" t="s">
        <v>51</v>
      </c>
      <c r="AJ45" s="195" t="s">
        <v>52</v>
      </c>
      <c r="AK45" s="314"/>
      <c r="AL45" s="314"/>
      <c r="AM45" s="314"/>
      <c r="AN45" s="314"/>
      <c r="AO45" s="314"/>
      <c r="AP45" s="127">
        <v>138954405</v>
      </c>
      <c r="AQ45" s="127">
        <v>135886093</v>
      </c>
      <c r="AR45" s="127">
        <v>3068312</v>
      </c>
      <c r="AS45" s="187">
        <v>0</v>
      </c>
      <c r="AT45" s="188"/>
      <c r="AU45" s="187">
        <v>135886093</v>
      </c>
      <c r="AV45" s="188"/>
      <c r="AW45" s="127">
        <v>0</v>
      </c>
      <c r="AX45" s="127">
        <v>135886093</v>
      </c>
      <c r="AY45" s="127">
        <v>0</v>
      </c>
      <c r="AZ45" s="127">
        <v>135886093</v>
      </c>
      <c r="BA45" s="127">
        <v>0</v>
      </c>
      <c r="BB45" s="127">
        <v>135886093</v>
      </c>
      <c r="BC45" s="127">
        <v>0</v>
      </c>
      <c r="BD45" s="127">
        <v>0</v>
      </c>
      <c r="BE45" s="69">
        <f t="shared" si="0"/>
        <v>0.9779185697639452</v>
      </c>
      <c r="BF45" s="69">
        <f t="shared" si="1"/>
        <v>0.9779185697639452</v>
      </c>
      <c r="BG45" s="69">
        <f t="shared" si="2"/>
        <v>0.9779185697639452</v>
      </c>
      <c r="BH45" s="69">
        <f t="shared" si="3"/>
        <v>0.9779185697639452</v>
      </c>
    </row>
    <row r="46" spans="1:192" ht="13.5">
      <c r="A46" s="145" t="s">
        <v>46</v>
      </c>
      <c r="B46" s="314"/>
      <c r="C46" s="145" t="s">
        <v>47</v>
      </c>
      <c r="D46" s="314"/>
      <c r="E46" s="145" t="s">
        <v>47</v>
      </c>
      <c r="F46" s="314"/>
      <c r="G46" s="145" t="s">
        <v>84</v>
      </c>
      <c r="H46" s="314"/>
      <c r="I46" s="145" t="s">
        <v>91</v>
      </c>
      <c r="J46" s="314"/>
      <c r="K46" s="314"/>
      <c r="L46" s="145"/>
      <c r="M46" s="314"/>
      <c r="N46" s="314"/>
      <c r="O46" s="145"/>
      <c r="P46" s="314"/>
      <c r="Q46" s="145"/>
      <c r="R46" s="314"/>
      <c r="S46" s="194" t="s">
        <v>92</v>
      </c>
      <c r="T46" s="314"/>
      <c r="U46" s="314"/>
      <c r="V46" s="314"/>
      <c r="W46" s="314"/>
      <c r="X46" s="314"/>
      <c r="Y46" s="314"/>
      <c r="Z46" s="314"/>
      <c r="AA46" s="145" t="s">
        <v>49</v>
      </c>
      <c r="AB46" s="314"/>
      <c r="AC46" s="314"/>
      <c r="AD46" s="314"/>
      <c r="AE46" s="314"/>
      <c r="AF46" s="145" t="s">
        <v>50</v>
      </c>
      <c r="AG46" s="314"/>
      <c r="AH46" s="314"/>
      <c r="AI46" s="71" t="s">
        <v>51</v>
      </c>
      <c r="AJ46" s="195" t="s">
        <v>52</v>
      </c>
      <c r="AK46" s="314"/>
      <c r="AL46" s="314"/>
      <c r="AM46" s="314"/>
      <c r="AN46" s="314"/>
      <c r="AO46" s="314"/>
      <c r="AP46" s="127">
        <v>60644948</v>
      </c>
      <c r="AQ46" s="127">
        <v>59981153</v>
      </c>
      <c r="AR46" s="127">
        <v>663795</v>
      </c>
      <c r="AS46" s="187">
        <v>0</v>
      </c>
      <c r="AT46" s="188"/>
      <c r="AU46" s="187">
        <v>59981153</v>
      </c>
      <c r="AV46" s="188"/>
      <c r="AW46" s="127">
        <v>0</v>
      </c>
      <c r="AX46" s="127">
        <v>59981153</v>
      </c>
      <c r="AY46" s="127">
        <v>0</v>
      </c>
      <c r="AZ46" s="127">
        <v>59981153</v>
      </c>
      <c r="BA46" s="127">
        <v>0</v>
      </c>
      <c r="BB46" s="127">
        <v>59981153</v>
      </c>
      <c r="BC46" s="127">
        <v>0</v>
      </c>
      <c r="BD46" s="127">
        <v>1175201</v>
      </c>
      <c r="BE46" s="69">
        <f t="shared" si="0"/>
        <v>0.98905440565304792</v>
      </c>
      <c r="BF46" s="69">
        <f t="shared" si="1"/>
        <v>0.98905440565304792</v>
      </c>
      <c r="BG46" s="69">
        <f t="shared" si="2"/>
        <v>0.98905440565304792</v>
      </c>
      <c r="BH46" s="69">
        <f t="shared" si="3"/>
        <v>0.98905440565304792</v>
      </c>
    </row>
    <row r="47" spans="1:192" ht="13.5">
      <c r="A47" s="145" t="s">
        <v>46</v>
      </c>
      <c r="B47" s="314"/>
      <c r="C47" s="145" t="s">
        <v>47</v>
      </c>
      <c r="D47" s="314"/>
      <c r="E47" s="145" t="s">
        <v>47</v>
      </c>
      <c r="F47" s="314"/>
      <c r="G47" s="145" t="s">
        <v>84</v>
      </c>
      <c r="H47" s="314"/>
      <c r="I47" s="145" t="s">
        <v>93</v>
      </c>
      <c r="J47" s="314"/>
      <c r="K47" s="314"/>
      <c r="L47" s="145"/>
      <c r="M47" s="314"/>
      <c r="N47" s="314"/>
      <c r="O47" s="145"/>
      <c r="P47" s="314"/>
      <c r="Q47" s="145"/>
      <c r="R47" s="314"/>
      <c r="S47" s="194" t="s">
        <v>94</v>
      </c>
      <c r="T47" s="314"/>
      <c r="U47" s="314"/>
      <c r="V47" s="314"/>
      <c r="W47" s="314"/>
      <c r="X47" s="314"/>
      <c r="Y47" s="314"/>
      <c r="Z47" s="314"/>
      <c r="AA47" s="145" t="s">
        <v>49</v>
      </c>
      <c r="AB47" s="314"/>
      <c r="AC47" s="314"/>
      <c r="AD47" s="314"/>
      <c r="AE47" s="314"/>
      <c r="AF47" s="145" t="s">
        <v>50</v>
      </c>
      <c r="AG47" s="314"/>
      <c r="AH47" s="314"/>
      <c r="AI47" s="71" t="s">
        <v>51</v>
      </c>
      <c r="AJ47" s="195" t="s">
        <v>52</v>
      </c>
      <c r="AK47" s="314"/>
      <c r="AL47" s="314"/>
      <c r="AM47" s="314"/>
      <c r="AN47" s="314"/>
      <c r="AO47" s="314"/>
      <c r="AP47" s="127">
        <v>59708533</v>
      </c>
      <c r="AQ47" s="127">
        <v>59603892</v>
      </c>
      <c r="AR47" s="127">
        <v>104641</v>
      </c>
      <c r="AS47" s="187">
        <v>0</v>
      </c>
      <c r="AT47" s="188"/>
      <c r="AU47" s="187">
        <v>59603892</v>
      </c>
      <c r="AV47" s="188"/>
      <c r="AW47" s="127">
        <v>0</v>
      </c>
      <c r="AX47" s="127">
        <v>59603892</v>
      </c>
      <c r="AY47" s="127">
        <v>0</v>
      </c>
      <c r="AZ47" s="127">
        <v>59603892</v>
      </c>
      <c r="BA47" s="127">
        <v>0</v>
      </c>
      <c r="BB47" s="127">
        <v>59603892</v>
      </c>
      <c r="BC47" s="127">
        <v>0</v>
      </c>
      <c r="BD47" s="127">
        <v>0</v>
      </c>
      <c r="BE47" s="69">
        <f t="shared" si="0"/>
        <v>0.99824746992192892</v>
      </c>
      <c r="BF47" s="69">
        <f t="shared" si="1"/>
        <v>0.99824746992192892</v>
      </c>
      <c r="BG47" s="69">
        <f t="shared" si="2"/>
        <v>0.99824746992192892</v>
      </c>
      <c r="BH47" s="69">
        <f t="shared" si="3"/>
        <v>0.99824746992192892</v>
      </c>
    </row>
    <row r="48" spans="1:192" s="77" customFormat="1" ht="13.5">
      <c r="A48" s="205" t="s">
        <v>95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68">
        <f>+AP40+AP32+AP20</f>
        <v>4844898785</v>
      </c>
      <c r="AQ48" s="68">
        <f t="shared" ref="AQ48:AR48" si="4">+AQ40+AQ32+AQ20</f>
        <v>4732303165</v>
      </c>
      <c r="AR48" s="68">
        <f t="shared" si="4"/>
        <v>112595620</v>
      </c>
      <c r="AS48" s="203">
        <f>+AS40+AS32+AS20</f>
        <v>0</v>
      </c>
      <c r="AT48" s="204"/>
      <c r="AU48" s="203">
        <f>+AU40+AU32+AU20</f>
        <v>4732303165</v>
      </c>
      <c r="AV48" s="204"/>
      <c r="AW48" s="131">
        <f t="shared" ref="AW48" si="5">+AW40+AW32+AW20</f>
        <v>0</v>
      </c>
      <c r="AX48" s="131">
        <f>+AX40+AX32+AX20</f>
        <v>4732303165</v>
      </c>
      <c r="AY48" s="131">
        <f t="shared" ref="AY48:BD48" si="6">+AY40+AY32+AY20</f>
        <v>0</v>
      </c>
      <c r="AZ48" s="131">
        <f t="shared" si="6"/>
        <v>4724047420</v>
      </c>
      <c r="BA48" s="131">
        <f t="shared" si="6"/>
        <v>8255745</v>
      </c>
      <c r="BB48" s="131">
        <f>+BB40+BB32+BB20</f>
        <v>4724047420</v>
      </c>
      <c r="BC48" s="131">
        <f t="shared" si="6"/>
        <v>0</v>
      </c>
      <c r="BD48" s="131">
        <f t="shared" si="6"/>
        <v>4254091</v>
      </c>
      <c r="BE48" s="132">
        <f t="shared" si="0"/>
        <v>0.97675996444990754</v>
      </c>
      <c r="BF48" s="132">
        <f t="shared" si="1"/>
        <v>0.97675996444990754</v>
      </c>
      <c r="BG48" s="132">
        <f t="shared" si="2"/>
        <v>0.97675996444990754</v>
      </c>
      <c r="BH48" s="132">
        <f t="shared" si="3"/>
        <v>0.97505595671592549</v>
      </c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79"/>
      <c r="FX48" s="79"/>
      <c r="FY48" s="79"/>
      <c r="FZ48" s="79"/>
      <c r="GA48" s="79"/>
      <c r="GB48" s="79"/>
      <c r="GC48" s="79"/>
      <c r="GD48" s="79"/>
      <c r="GE48" s="79"/>
      <c r="GF48" s="79"/>
      <c r="GG48" s="79"/>
      <c r="GH48" s="79"/>
      <c r="GI48" s="79"/>
      <c r="GJ48" s="78"/>
    </row>
    <row r="49" spans="1:102" ht="13.5">
      <c r="A49" s="145" t="s">
        <v>46</v>
      </c>
      <c r="B49" s="314"/>
      <c r="C49" s="145" t="s">
        <v>74</v>
      </c>
      <c r="D49" s="314"/>
      <c r="E49" s="145" t="s">
        <v>47</v>
      </c>
      <c r="F49" s="314"/>
      <c r="G49" s="145"/>
      <c r="H49" s="314"/>
      <c r="I49" s="145"/>
      <c r="J49" s="314"/>
      <c r="K49" s="314"/>
      <c r="L49" s="145"/>
      <c r="M49" s="314"/>
      <c r="N49" s="314"/>
      <c r="O49" s="145"/>
      <c r="P49" s="314"/>
      <c r="Q49" s="145"/>
      <c r="R49" s="314"/>
      <c r="S49" s="194" t="s">
        <v>96</v>
      </c>
      <c r="T49" s="314"/>
      <c r="U49" s="314"/>
      <c r="V49" s="314"/>
      <c r="W49" s="314"/>
      <c r="X49" s="314"/>
      <c r="Y49" s="314"/>
      <c r="Z49" s="314"/>
      <c r="AA49" s="145" t="s">
        <v>49</v>
      </c>
      <c r="AB49" s="314"/>
      <c r="AC49" s="314"/>
      <c r="AD49" s="314"/>
      <c r="AE49" s="314"/>
      <c r="AF49" s="145" t="s">
        <v>50</v>
      </c>
      <c r="AG49" s="314"/>
      <c r="AH49" s="314"/>
      <c r="AI49" s="71" t="s">
        <v>51</v>
      </c>
      <c r="AJ49" s="195" t="s">
        <v>52</v>
      </c>
      <c r="AK49" s="314"/>
      <c r="AL49" s="314"/>
      <c r="AM49" s="314"/>
      <c r="AN49" s="314"/>
      <c r="AO49" s="314"/>
      <c r="AP49" s="127">
        <v>5460000</v>
      </c>
      <c r="AQ49" s="127">
        <v>5460000</v>
      </c>
      <c r="AR49" s="127">
        <v>0</v>
      </c>
      <c r="AS49" s="187">
        <v>0</v>
      </c>
      <c r="AT49" s="188"/>
      <c r="AU49" s="187">
        <v>5460000</v>
      </c>
      <c r="AV49" s="188"/>
      <c r="AW49" s="127">
        <v>0</v>
      </c>
      <c r="AX49" s="127">
        <v>0</v>
      </c>
      <c r="AY49" s="127">
        <v>5460000</v>
      </c>
      <c r="AZ49" s="127">
        <v>0</v>
      </c>
      <c r="BA49" s="127">
        <v>0</v>
      </c>
      <c r="BB49" s="127">
        <v>0</v>
      </c>
      <c r="BC49" s="127">
        <v>0</v>
      </c>
      <c r="BD49" s="127">
        <v>0</v>
      </c>
      <c r="BE49" s="69">
        <f t="shared" si="0"/>
        <v>1</v>
      </c>
      <c r="BF49" s="69">
        <f t="shared" si="1"/>
        <v>1</v>
      </c>
      <c r="BG49" s="69">
        <f t="shared" si="2"/>
        <v>0</v>
      </c>
      <c r="BH49" s="69">
        <f t="shared" si="3"/>
        <v>0</v>
      </c>
    </row>
    <row r="50" spans="1:102" ht="13.5">
      <c r="A50" s="145" t="s">
        <v>46</v>
      </c>
      <c r="B50" s="314"/>
      <c r="C50" s="145" t="s">
        <v>74</v>
      </c>
      <c r="D50" s="314"/>
      <c r="E50" s="145" t="s">
        <v>47</v>
      </c>
      <c r="F50" s="314"/>
      <c r="G50" s="145"/>
      <c r="H50" s="314"/>
      <c r="I50" s="145"/>
      <c r="J50" s="314"/>
      <c r="K50" s="314"/>
      <c r="L50" s="145"/>
      <c r="M50" s="314"/>
      <c r="N50" s="314"/>
      <c r="O50" s="145"/>
      <c r="P50" s="314"/>
      <c r="Q50" s="145"/>
      <c r="R50" s="314"/>
      <c r="S50" s="194" t="s">
        <v>96</v>
      </c>
      <c r="T50" s="314"/>
      <c r="U50" s="314"/>
      <c r="V50" s="314"/>
      <c r="W50" s="314"/>
      <c r="X50" s="314"/>
      <c r="Y50" s="314"/>
      <c r="Z50" s="314"/>
      <c r="AA50" s="145" t="s">
        <v>97</v>
      </c>
      <c r="AB50" s="314"/>
      <c r="AC50" s="314"/>
      <c r="AD50" s="314"/>
      <c r="AE50" s="314"/>
      <c r="AF50" s="145" t="s">
        <v>50</v>
      </c>
      <c r="AG50" s="314"/>
      <c r="AH50" s="314"/>
      <c r="AI50" s="71" t="s">
        <v>98</v>
      </c>
      <c r="AJ50" s="195" t="s">
        <v>99</v>
      </c>
      <c r="AK50" s="314"/>
      <c r="AL50" s="314"/>
      <c r="AM50" s="314"/>
      <c r="AN50" s="314"/>
      <c r="AO50" s="314"/>
      <c r="AP50" s="127">
        <v>18540000</v>
      </c>
      <c r="AQ50" s="127">
        <v>18381650</v>
      </c>
      <c r="AR50" s="127">
        <v>158350</v>
      </c>
      <c r="AS50" s="187">
        <v>0</v>
      </c>
      <c r="AT50" s="188"/>
      <c r="AU50" s="187">
        <v>18381650</v>
      </c>
      <c r="AV50" s="188"/>
      <c r="AW50" s="127">
        <v>0</v>
      </c>
      <c r="AX50" s="127">
        <v>0</v>
      </c>
      <c r="AY50" s="127">
        <v>18381650</v>
      </c>
      <c r="AZ50" s="127">
        <v>0</v>
      </c>
      <c r="BA50" s="127">
        <v>0</v>
      </c>
      <c r="BB50" s="127">
        <v>0</v>
      </c>
      <c r="BC50" s="127">
        <v>0</v>
      </c>
      <c r="BD50" s="127">
        <v>0</v>
      </c>
      <c r="BE50" s="69">
        <f t="shared" si="0"/>
        <v>0.99145900755124061</v>
      </c>
      <c r="BF50" s="69">
        <f t="shared" si="1"/>
        <v>0.99145900755124061</v>
      </c>
      <c r="BG50" s="69">
        <f t="shared" si="2"/>
        <v>0</v>
      </c>
      <c r="BH50" s="69">
        <f t="shared" si="3"/>
        <v>0</v>
      </c>
    </row>
    <row r="51" spans="1:102" s="97" customFormat="1" ht="13.5">
      <c r="A51" s="151" t="s">
        <v>46</v>
      </c>
      <c r="B51" s="315"/>
      <c r="C51" s="151" t="s">
        <v>74</v>
      </c>
      <c r="D51" s="315"/>
      <c r="E51" s="151" t="s">
        <v>47</v>
      </c>
      <c r="F51" s="315"/>
      <c r="G51" s="151" t="s">
        <v>47</v>
      </c>
      <c r="H51" s="315"/>
      <c r="I51" s="151"/>
      <c r="J51" s="315"/>
      <c r="K51" s="315"/>
      <c r="L51" s="151"/>
      <c r="M51" s="315"/>
      <c r="N51" s="315"/>
      <c r="O51" s="151"/>
      <c r="P51" s="315"/>
      <c r="Q51" s="151"/>
      <c r="R51" s="315"/>
      <c r="S51" s="198" t="s">
        <v>100</v>
      </c>
      <c r="T51" s="315"/>
      <c r="U51" s="315"/>
      <c r="V51" s="315"/>
      <c r="W51" s="315"/>
      <c r="X51" s="315"/>
      <c r="Y51" s="315"/>
      <c r="Z51" s="315"/>
      <c r="AA51" s="151" t="s">
        <v>49</v>
      </c>
      <c r="AB51" s="315"/>
      <c r="AC51" s="315"/>
      <c r="AD51" s="315"/>
      <c r="AE51" s="315"/>
      <c r="AF51" s="151" t="s">
        <v>50</v>
      </c>
      <c r="AG51" s="315"/>
      <c r="AH51" s="315"/>
      <c r="AI51" s="128" t="s">
        <v>51</v>
      </c>
      <c r="AJ51" s="199" t="s">
        <v>52</v>
      </c>
      <c r="AK51" s="315"/>
      <c r="AL51" s="315"/>
      <c r="AM51" s="315"/>
      <c r="AN51" s="315"/>
      <c r="AO51" s="315"/>
      <c r="AP51" s="129">
        <v>5460000</v>
      </c>
      <c r="AQ51" s="129">
        <v>5460000</v>
      </c>
      <c r="AR51" s="129">
        <v>0</v>
      </c>
      <c r="AS51" s="196">
        <v>0</v>
      </c>
      <c r="AT51" s="197"/>
      <c r="AU51" s="196">
        <v>5460000</v>
      </c>
      <c r="AV51" s="197"/>
      <c r="AW51" s="129">
        <v>0</v>
      </c>
      <c r="AX51" s="129">
        <v>0</v>
      </c>
      <c r="AY51" s="129">
        <v>5460000</v>
      </c>
      <c r="AZ51" s="129">
        <v>0</v>
      </c>
      <c r="BA51" s="129">
        <v>0</v>
      </c>
      <c r="BB51" s="129">
        <v>0</v>
      </c>
      <c r="BC51" s="129">
        <v>0</v>
      </c>
      <c r="BD51" s="129">
        <v>0</v>
      </c>
      <c r="BE51" s="130">
        <f t="shared" si="0"/>
        <v>1</v>
      </c>
      <c r="BF51" s="130">
        <f t="shared" si="1"/>
        <v>1</v>
      </c>
      <c r="BG51" s="130">
        <f t="shared" si="2"/>
        <v>0</v>
      </c>
      <c r="BH51" s="130">
        <f t="shared" si="3"/>
        <v>0</v>
      </c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</row>
    <row r="52" spans="1:102" s="97" customFormat="1" ht="13.5">
      <c r="A52" s="151" t="s">
        <v>46</v>
      </c>
      <c r="B52" s="315"/>
      <c r="C52" s="151" t="s">
        <v>74</v>
      </c>
      <c r="D52" s="315"/>
      <c r="E52" s="151" t="s">
        <v>47</v>
      </c>
      <c r="F52" s="315"/>
      <c r="G52" s="151" t="s">
        <v>47</v>
      </c>
      <c r="H52" s="315"/>
      <c r="I52" s="151"/>
      <c r="J52" s="315"/>
      <c r="K52" s="315"/>
      <c r="L52" s="151"/>
      <c r="M52" s="315"/>
      <c r="N52" s="315"/>
      <c r="O52" s="151"/>
      <c r="P52" s="315"/>
      <c r="Q52" s="151"/>
      <c r="R52" s="315"/>
      <c r="S52" s="198" t="s">
        <v>100</v>
      </c>
      <c r="T52" s="315"/>
      <c r="U52" s="315"/>
      <c r="V52" s="315"/>
      <c r="W52" s="315"/>
      <c r="X52" s="315"/>
      <c r="Y52" s="315"/>
      <c r="Z52" s="315"/>
      <c r="AA52" s="151" t="s">
        <v>97</v>
      </c>
      <c r="AB52" s="315"/>
      <c r="AC52" s="315"/>
      <c r="AD52" s="315"/>
      <c r="AE52" s="315"/>
      <c r="AF52" s="151" t="s">
        <v>50</v>
      </c>
      <c r="AG52" s="315"/>
      <c r="AH52" s="315"/>
      <c r="AI52" s="128" t="s">
        <v>98</v>
      </c>
      <c r="AJ52" s="199" t="s">
        <v>99</v>
      </c>
      <c r="AK52" s="315"/>
      <c r="AL52" s="315"/>
      <c r="AM52" s="315"/>
      <c r="AN52" s="315"/>
      <c r="AO52" s="315"/>
      <c r="AP52" s="129">
        <v>18540000</v>
      </c>
      <c r="AQ52" s="129">
        <v>18381650</v>
      </c>
      <c r="AR52" s="129">
        <v>158350</v>
      </c>
      <c r="AS52" s="196">
        <v>0</v>
      </c>
      <c r="AT52" s="197"/>
      <c r="AU52" s="196">
        <v>18381650</v>
      </c>
      <c r="AV52" s="197"/>
      <c r="AW52" s="129">
        <v>0</v>
      </c>
      <c r="AX52" s="129">
        <v>0</v>
      </c>
      <c r="AY52" s="129">
        <v>18381650</v>
      </c>
      <c r="AZ52" s="129">
        <v>0</v>
      </c>
      <c r="BA52" s="129">
        <v>0</v>
      </c>
      <c r="BB52" s="129">
        <v>0</v>
      </c>
      <c r="BC52" s="129">
        <v>0</v>
      </c>
      <c r="BD52" s="129">
        <v>0</v>
      </c>
      <c r="BE52" s="130">
        <f t="shared" si="0"/>
        <v>0.99145900755124061</v>
      </c>
      <c r="BF52" s="130">
        <f t="shared" si="1"/>
        <v>0.99145900755124061</v>
      </c>
      <c r="BG52" s="130">
        <f t="shared" si="2"/>
        <v>0</v>
      </c>
      <c r="BH52" s="130">
        <f t="shared" si="3"/>
        <v>0</v>
      </c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</row>
    <row r="53" spans="1:102" ht="13.5">
      <c r="A53" s="145" t="s">
        <v>46</v>
      </c>
      <c r="B53" s="314"/>
      <c r="C53" s="145" t="s">
        <v>74</v>
      </c>
      <c r="D53" s="314"/>
      <c r="E53" s="145" t="s">
        <v>47</v>
      </c>
      <c r="F53" s="314"/>
      <c r="G53" s="145" t="s">
        <v>47</v>
      </c>
      <c r="H53" s="314"/>
      <c r="I53" s="145" t="s">
        <v>58</v>
      </c>
      <c r="J53" s="314"/>
      <c r="K53" s="314"/>
      <c r="L53" s="145" t="s">
        <v>68</v>
      </c>
      <c r="M53" s="314"/>
      <c r="N53" s="314"/>
      <c r="O53" s="145"/>
      <c r="P53" s="314"/>
      <c r="Q53" s="145"/>
      <c r="R53" s="314"/>
      <c r="S53" s="194" t="s">
        <v>178</v>
      </c>
      <c r="T53" s="314"/>
      <c r="U53" s="314"/>
      <c r="V53" s="314"/>
      <c r="W53" s="314"/>
      <c r="X53" s="314"/>
      <c r="Y53" s="314"/>
      <c r="Z53" s="314"/>
      <c r="AA53" s="145" t="s">
        <v>49</v>
      </c>
      <c r="AB53" s="314"/>
      <c r="AC53" s="314"/>
      <c r="AD53" s="314"/>
      <c r="AE53" s="314"/>
      <c r="AF53" s="145" t="s">
        <v>50</v>
      </c>
      <c r="AG53" s="314"/>
      <c r="AH53" s="314"/>
      <c r="AI53" s="71" t="s">
        <v>51</v>
      </c>
      <c r="AJ53" s="195" t="s">
        <v>52</v>
      </c>
      <c r="AK53" s="314"/>
      <c r="AL53" s="314"/>
      <c r="AM53" s="314"/>
      <c r="AN53" s="314"/>
      <c r="AO53" s="314"/>
      <c r="AP53" s="127">
        <v>5460000</v>
      </c>
      <c r="AQ53" s="127">
        <v>5460000</v>
      </c>
      <c r="AR53" s="127">
        <v>0</v>
      </c>
      <c r="AS53" s="187">
        <v>0</v>
      </c>
      <c r="AT53" s="188"/>
      <c r="AU53" s="187">
        <v>5460000</v>
      </c>
      <c r="AV53" s="188"/>
      <c r="AW53" s="127">
        <v>0</v>
      </c>
      <c r="AX53" s="127">
        <v>0</v>
      </c>
      <c r="AY53" s="127">
        <v>5460000</v>
      </c>
      <c r="AZ53" s="127">
        <v>0</v>
      </c>
      <c r="BA53" s="127">
        <v>0</v>
      </c>
      <c r="BB53" s="127">
        <v>0</v>
      </c>
      <c r="BC53" s="127">
        <v>0</v>
      </c>
      <c r="BD53" s="127">
        <v>0</v>
      </c>
      <c r="BE53" s="69">
        <f t="shared" si="0"/>
        <v>1</v>
      </c>
      <c r="BF53" s="69">
        <f t="shared" si="1"/>
        <v>1</v>
      </c>
      <c r="BG53" s="69">
        <f t="shared" si="2"/>
        <v>0</v>
      </c>
      <c r="BH53" s="69">
        <f t="shared" si="3"/>
        <v>0</v>
      </c>
    </row>
    <row r="54" spans="1:102" ht="13.5">
      <c r="A54" s="145" t="s">
        <v>46</v>
      </c>
      <c r="B54" s="314"/>
      <c r="C54" s="145" t="s">
        <v>74</v>
      </c>
      <c r="D54" s="314"/>
      <c r="E54" s="145" t="s">
        <v>47</v>
      </c>
      <c r="F54" s="314"/>
      <c r="G54" s="145" t="s">
        <v>47</v>
      </c>
      <c r="H54" s="314"/>
      <c r="I54" s="145" t="s">
        <v>58</v>
      </c>
      <c r="J54" s="314"/>
      <c r="K54" s="314"/>
      <c r="L54" s="145" t="s">
        <v>68</v>
      </c>
      <c r="M54" s="314"/>
      <c r="N54" s="314"/>
      <c r="O54" s="145"/>
      <c r="P54" s="314"/>
      <c r="Q54" s="145"/>
      <c r="R54" s="314"/>
      <c r="S54" s="194" t="s">
        <v>178</v>
      </c>
      <c r="T54" s="314"/>
      <c r="U54" s="314"/>
      <c r="V54" s="314"/>
      <c r="W54" s="314"/>
      <c r="X54" s="314"/>
      <c r="Y54" s="314"/>
      <c r="Z54" s="314"/>
      <c r="AA54" s="145" t="s">
        <v>97</v>
      </c>
      <c r="AB54" s="314"/>
      <c r="AC54" s="314"/>
      <c r="AD54" s="314"/>
      <c r="AE54" s="314"/>
      <c r="AF54" s="145" t="s">
        <v>50</v>
      </c>
      <c r="AG54" s="314"/>
      <c r="AH54" s="314"/>
      <c r="AI54" s="71" t="s">
        <v>98</v>
      </c>
      <c r="AJ54" s="195" t="s">
        <v>99</v>
      </c>
      <c r="AK54" s="314"/>
      <c r="AL54" s="314"/>
      <c r="AM54" s="314"/>
      <c r="AN54" s="314"/>
      <c r="AO54" s="314"/>
      <c r="AP54" s="127">
        <v>18540000</v>
      </c>
      <c r="AQ54" s="127">
        <v>18381650</v>
      </c>
      <c r="AR54" s="127">
        <v>158350</v>
      </c>
      <c r="AS54" s="187">
        <v>0</v>
      </c>
      <c r="AT54" s="188"/>
      <c r="AU54" s="187">
        <v>18381650</v>
      </c>
      <c r="AV54" s="188"/>
      <c r="AW54" s="127">
        <v>0</v>
      </c>
      <c r="AX54" s="127">
        <v>0</v>
      </c>
      <c r="AY54" s="127">
        <v>18381650</v>
      </c>
      <c r="AZ54" s="127">
        <v>0</v>
      </c>
      <c r="BA54" s="127">
        <v>0</v>
      </c>
      <c r="BB54" s="127">
        <v>0</v>
      </c>
      <c r="BC54" s="127">
        <v>0</v>
      </c>
      <c r="BD54" s="127">
        <v>0</v>
      </c>
      <c r="BE54" s="69">
        <f t="shared" si="0"/>
        <v>0.99145900755124061</v>
      </c>
      <c r="BF54" s="69">
        <f t="shared" si="1"/>
        <v>0.99145900755124061</v>
      </c>
      <c r="BG54" s="69">
        <f t="shared" si="2"/>
        <v>0</v>
      </c>
      <c r="BH54" s="69">
        <f t="shared" si="3"/>
        <v>0</v>
      </c>
    </row>
    <row r="55" spans="1:102" ht="13.5">
      <c r="A55" s="145" t="s">
        <v>46</v>
      </c>
      <c r="B55" s="314"/>
      <c r="C55" s="145" t="s">
        <v>74</v>
      </c>
      <c r="D55" s="314"/>
      <c r="E55" s="145" t="s">
        <v>74</v>
      </c>
      <c r="F55" s="314"/>
      <c r="G55" s="145"/>
      <c r="H55" s="314"/>
      <c r="I55" s="145"/>
      <c r="J55" s="314"/>
      <c r="K55" s="314"/>
      <c r="L55" s="145"/>
      <c r="M55" s="314"/>
      <c r="N55" s="314"/>
      <c r="O55" s="145"/>
      <c r="P55" s="314"/>
      <c r="Q55" s="145"/>
      <c r="R55" s="314"/>
      <c r="S55" s="194" t="s">
        <v>102</v>
      </c>
      <c r="T55" s="314"/>
      <c r="U55" s="314"/>
      <c r="V55" s="314"/>
      <c r="W55" s="314"/>
      <c r="X55" s="314"/>
      <c r="Y55" s="314"/>
      <c r="Z55" s="314"/>
      <c r="AA55" s="145" t="s">
        <v>49</v>
      </c>
      <c r="AB55" s="314"/>
      <c r="AC55" s="314"/>
      <c r="AD55" s="314"/>
      <c r="AE55" s="314"/>
      <c r="AF55" s="145" t="s">
        <v>50</v>
      </c>
      <c r="AG55" s="314"/>
      <c r="AH55" s="314"/>
      <c r="AI55" s="71" t="s">
        <v>51</v>
      </c>
      <c r="AJ55" s="195" t="s">
        <v>52</v>
      </c>
      <c r="AK55" s="314"/>
      <c r="AL55" s="314"/>
      <c r="AM55" s="314"/>
      <c r="AN55" s="314"/>
      <c r="AO55" s="314"/>
      <c r="AP55" s="127">
        <v>371167374</v>
      </c>
      <c r="AQ55" s="127">
        <v>335544400.08999997</v>
      </c>
      <c r="AR55" s="127">
        <v>35622973.909999996</v>
      </c>
      <c r="AS55" s="187">
        <v>0</v>
      </c>
      <c r="AT55" s="188"/>
      <c r="AU55" s="187">
        <v>335544400.08999997</v>
      </c>
      <c r="AV55" s="188"/>
      <c r="AW55" s="127">
        <v>0</v>
      </c>
      <c r="AX55" s="127">
        <v>288586762.18000001</v>
      </c>
      <c r="AY55" s="127">
        <v>46957637.909999996</v>
      </c>
      <c r="AZ55" s="127">
        <v>278509364.44999999</v>
      </c>
      <c r="BA55" s="127">
        <v>10077397.73</v>
      </c>
      <c r="BB55" s="127">
        <v>278509364.44999999</v>
      </c>
      <c r="BC55" s="127">
        <v>0</v>
      </c>
      <c r="BD55" s="127">
        <v>540340</v>
      </c>
      <c r="BE55" s="69">
        <f t="shared" si="0"/>
        <v>0.90402450105972942</v>
      </c>
      <c r="BF55" s="69">
        <f t="shared" si="1"/>
        <v>0.90402450105972942</v>
      </c>
      <c r="BG55" s="69">
        <f t="shared" si="2"/>
        <v>0.77751112407848655</v>
      </c>
      <c r="BH55" s="69">
        <f t="shared" si="3"/>
        <v>0.75036057573853454</v>
      </c>
    </row>
    <row r="56" spans="1:102" ht="13.5">
      <c r="A56" s="145" t="s">
        <v>46</v>
      </c>
      <c r="B56" s="314"/>
      <c r="C56" s="145" t="s">
        <v>74</v>
      </c>
      <c r="D56" s="314"/>
      <c r="E56" s="145" t="s">
        <v>74</v>
      </c>
      <c r="F56" s="314"/>
      <c r="G56" s="145"/>
      <c r="H56" s="314"/>
      <c r="I56" s="145"/>
      <c r="J56" s="314"/>
      <c r="K56" s="314"/>
      <c r="L56" s="145"/>
      <c r="M56" s="314"/>
      <c r="N56" s="314"/>
      <c r="O56" s="145"/>
      <c r="P56" s="314"/>
      <c r="Q56" s="145"/>
      <c r="R56" s="314"/>
      <c r="S56" s="194" t="s">
        <v>102</v>
      </c>
      <c r="T56" s="314"/>
      <c r="U56" s="314"/>
      <c r="V56" s="314"/>
      <c r="W56" s="314"/>
      <c r="X56" s="314"/>
      <c r="Y56" s="314"/>
      <c r="Z56" s="314"/>
      <c r="AA56" s="145" t="s">
        <v>97</v>
      </c>
      <c r="AB56" s="314"/>
      <c r="AC56" s="314"/>
      <c r="AD56" s="314"/>
      <c r="AE56" s="314"/>
      <c r="AF56" s="145" t="s">
        <v>50</v>
      </c>
      <c r="AG56" s="314"/>
      <c r="AH56" s="314"/>
      <c r="AI56" s="71" t="s">
        <v>98</v>
      </c>
      <c r="AJ56" s="195" t="s">
        <v>99</v>
      </c>
      <c r="AK56" s="314"/>
      <c r="AL56" s="314"/>
      <c r="AM56" s="314"/>
      <c r="AN56" s="314"/>
      <c r="AO56" s="314"/>
      <c r="AP56" s="127">
        <v>315694832</v>
      </c>
      <c r="AQ56" s="127">
        <v>302324321.79000002</v>
      </c>
      <c r="AR56" s="127">
        <v>13370510.210000001</v>
      </c>
      <c r="AS56" s="187">
        <v>0</v>
      </c>
      <c r="AT56" s="188"/>
      <c r="AU56" s="187">
        <v>302324321.79000002</v>
      </c>
      <c r="AV56" s="188"/>
      <c r="AW56" s="127">
        <v>0</v>
      </c>
      <c r="AX56" s="127">
        <v>276671794.08999997</v>
      </c>
      <c r="AY56" s="127">
        <v>25652527.699999999</v>
      </c>
      <c r="AZ56" s="127">
        <v>276671794.08999997</v>
      </c>
      <c r="BA56" s="127">
        <v>0</v>
      </c>
      <c r="BB56" s="127">
        <v>276671794.08999997</v>
      </c>
      <c r="BC56" s="127">
        <v>0</v>
      </c>
      <c r="BD56" s="127">
        <v>0</v>
      </c>
      <c r="BE56" s="69">
        <f t="shared" si="0"/>
        <v>0.95764735797132094</v>
      </c>
      <c r="BF56" s="69">
        <f t="shared" si="1"/>
        <v>0.95764735797132094</v>
      </c>
      <c r="BG56" s="69">
        <f t="shared" si="2"/>
        <v>0.87639000086640628</v>
      </c>
      <c r="BH56" s="69">
        <f t="shared" si="3"/>
        <v>0.87639000086640628</v>
      </c>
    </row>
    <row r="57" spans="1:102" s="97" customFormat="1" ht="13.5">
      <c r="A57" s="151" t="s">
        <v>46</v>
      </c>
      <c r="B57" s="315"/>
      <c r="C57" s="151" t="s">
        <v>74</v>
      </c>
      <c r="D57" s="315"/>
      <c r="E57" s="151" t="s">
        <v>74</v>
      </c>
      <c r="F57" s="315"/>
      <c r="G57" s="151" t="s">
        <v>47</v>
      </c>
      <c r="H57" s="315"/>
      <c r="I57" s="151"/>
      <c r="J57" s="315"/>
      <c r="K57" s="315"/>
      <c r="L57" s="151"/>
      <c r="M57" s="315"/>
      <c r="N57" s="315"/>
      <c r="O57" s="151"/>
      <c r="P57" s="315"/>
      <c r="Q57" s="151"/>
      <c r="R57" s="315"/>
      <c r="S57" s="198" t="s">
        <v>103</v>
      </c>
      <c r="T57" s="315"/>
      <c r="U57" s="315"/>
      <c r="V57" s="315"/>
      <c r="W57" s="315"/>
      <c r="X57" s="315"/>
      <c r="Y57" s="315"/>
      <c r="Z57" s="315"/>
      <c r="AA57" s="151" t="s">
        <v>49</v>
      </c>
      <c r="AB57" s="315"/>
      <c r="AC57" s="315"/>
      <c r="AD57" s="315"/>
      <c r="AE57" s="315"/>
      <c r="AF57" s="151" t="s">
        <v>50</v>
      </c>
      <c r="AG57" s="315"/>
      <c r="AH57" s="315"/>
      <c r="AI57" s="128" t="s">
        <v>51</v>
      </c>
      <c r="AJ57" s="199" t="s">
        <v>52</v>
      </c>
      <c r="AK57" s="315"/>
      <c r="AL57" s="315"/>
      <c r="AM57" s="315"/>
      <c r="AN57" s="315"/>
      <c r="AO57" s="315"/>
      <c r="AP57" s="129">
        <v>85757320</v>
      </c>
      <c r="AQ57" s="129">
        <v>69112279.870000005</v>
      </c>
      <c r="AR57" s="129">
        <v>16645040.130000001</v>
      </c>
      <c r="AS57" s="196">
        <v>0</v>
      </c>
      <c r="AT57" s="197"/>
      <c r="AU57" s="196">
        <v>69112279.870000005</v>
      </c>
      <c r="AV57" s="197"/>
      <c r="AW57" s="129">
        <v>0</v>
      </c>
      <c r="AX57" s="129">
        <v>37006329.960000001</v>
      </c>
      <c r="AY57" s="129">
        <v>32105949.91</v>
      </c>
      <c r="AZ57" s="129">
        <v>26928932.23</v>
      </c>
      <c r="BA57" s="129">
        <v>10077397.73</v>
      </c>
      <c r="BB57" s="129">
        <v>26928932.23</v>
      </c>
      <c r="BC57" s="129">
        <v>0</v>
      </c>
      <c r="BD57" s="129">
        <v>180000</v>
      </c>
      <c r="BE57" s="130">
        <f t="shared" si="0"/>
        <v>0.80590531362220752</v>
      </c>
      <c r="BF57" s="130">
        <f t="shared" si="1"/>
        <v>0.80590531362220752</v>
      </c>
      <c r="BG57" s="130">
        <f t="shared" si="2"/>
        <v>0.43152386245279123</v>
      </c>
      <c r="BH57" s="130">
        <f t="shared" si="3"/>
        <v>0.31401322044578817</v>
      </c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</row>
    <row r="58" spans="1:102" s="97" customFormat="1" ht="13.5">
      <c r="A58" s="151" t="s">
        <v>46</v>
      </c>
      <c r="B58" s="315"/>
      <c r="C58" s="151" t="s">
        <v>74</v>
      </c>
      <c r="D58" s="315"/>
      <c r="E58" s="151" t="s">
        <v>74</v>
      </c>
      <c r="F58" s="315"/>
      <c r="G58" s="151" t="s">
        <v>47</v>
      </c>
      <c r="H58" s="315"/>
      <c r="I58" s="151"/>
      <c r="J58" s="315"/>
      <c r="K58" s="315"/>
      <c r="L58" s="151"/>
      <c r="M58" s="315"/>
      <c r="N58" s="315"/>
      <c r="O58" s="151"/>
      <c r="P58" s="315"/>
      <c r="Q58" s="151"/>
      <c r="R58" s="315"/>
      <c r="S58" s="198" t="s">
        <v>103</v>
      </c>
      <c r="T58" s="315"/>
      <c r="U58" s="315"/>
      <c r="V58" s="315"/>
      <c r="W58" s="315"/>
      <c r="X58" s="315"/>
      <c r="Y58" s="315"/>
      <c r="Z58" s="315"/>
      <c r="AA58" s="151" t="s">
        <v>97</v>
      </c>
      <c r="AB58" s="315"/>
      <c r="AC58" s="315"/>
      <c r="AD58" s="315"/>
      <c r="AE58" s="315"/>
      <c r="AF58" s="151" t="s">
        <v>50</v>
      </c>
      <c r="AG58" s="315"/>
      <c r="AH58" s="315"/>
      <c r="AI58" s="128" t="s">
        <v>98</v>
      </c>
      <c r="AJ58" s="199" t="s">
        <v>99</v>
      </c>
      <c r="AK58" s="315"/>
      <c r="AL58" s="315"/>
      <c r="AM58" s="315"/>
      <c r="AN58" s="315"/>
      <c r="AO58" s="315"/>
      <c r="AP58" s="129">
        <v>2113854</v>
      </c>
      <c r="AQ58" s="129">
        <v>1783854</v>
      </c>
      <c r="AR58" s="129">
        <v>330000</v>
      </c>
      <c r="AS58" s="196">
        <v>0</v>
      </c>
      <c r="AT58" s="197"/>
      <c r="AU58" s="196">
        <v>1783854</v>
      </c>
      <c r="AV58" s="197"/>
      <c r="AW58" s="129">
        <v>0</v>
      </c>
      <c r="AX58" s="129">
        <v>564728.15</v>
      </c>
      <c r="AY58" s="129">
        <v>1219125.8500000001</v>
      </c>
      <c r="AZ58" s="129">
        <v>564728.15</v>
      </c>
      <c r="BA58" s="129">
        <v>0</v>
      </c>
      <c r="BB58" s="129">
        <v>564728.15</v>
      </c>
      <c r="BC58" s="129">
        <v>0</v>
      </c>
      <c r="BD58" s="129">
        <v>0</v>
      </c>
      <c r="BE58" s="130">
        <f t="shared" si="0"/>
        <v>0.84388704234067258</v>
      </c>
      <c r="BF58" s="130">
        <f t="shared" si="1"/>
        <v>0.84388704234067258</v>
      </c>
      <c r="BG58" s="130">
        <f t="shared" si="2"/>
        <v>0.26715570233327374</v>
      </c>
      <c r="BH58" s="130">
        <f t="shared" si="3"/>
        <v>0.26715570233327374</v>
      </c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</row>
    <row r="59" spans="1:102" ht="13.5">
      <c r="A59" s="145" t="s">
        <v>46</v>
      </c>
      <c r="B59" s="314"/>
      <c r="C59" s="145" t="s">
        <v>74</v>
      </c>
      <c r="D59" s="314"/>
      <c r="E59" s="145" t="s">
        <v>74</v>
      </c>
      <c r="F59" s="314"/>
      <c r="G59" s="145" t="s">
        <v>47</v>
      </c>
      <c r="H59" s="314"/>
      <c r="I59" s="145" t="s">
        <v>104</v>
      </c>
      <c r="J59" s="314"/>
      <c r="K59" s="314"/>
      <c r="L59" s="145" t="s">
        <v>55</v>
      </c>
      <c r="M59" s="314"/>
      <c r="N59" s="314"/>
      <c r="O59" s="145"/>
      <c r="P59" s="314"/>
      <c r="Q59" s="145"/>
      <c r="R59" s="314"/>
      <c r="S59" s="194" t="s">
        <v>179</v>
      </c>
      <c r="T59" s="314"/>
      <c r="U59" s="314"/>
      <c r="V59" s="314"/>
      <c r="W59" s="314"/>
      <c r="X59" s="314"/>
      <c r="Y59" s="314"/>
      <c r="Z59" s="314"/>
      <c r="AA59" s="145" t="s">
        <v>97</v>
      </c>
      <c r="AB59" s="314"/>
      <c r="AC59" s="314"/>
      <c r="AD59" s="314"/>
      <c r="AE59" s="314"/>
      <c r="AF59" s="145" t="s">
        <v>50</v>
      </c>
      <c r="AG59" s="314"/>
      <c r="AH59" s="314"/>
      <c r="AI59" s="71" t="s">
        <v>98</v>
      </c>
      <c r="AJ59" s="195" t="s">
        <v>99</v>
      </c>
      <c r="AK59" s="314"/>
      <c r="AL59" s="314"/>
      <c r="AM59" s="314"/>
      <c r="AN59" s="314"/>
      <c r="AO59" s="314"/>
      <c r="AP59" s="127">
        <v>84085</v>
      </c>
      <c r="AQ59" s="127">
        <v>84085</v>
      </c>
      <c r="AR59" s="127">
        <v>0</v>
      </c>
      <c r="AS59" s="187">
        <v>0</v>
      </c>
      <c r="AT59" s="188"/>
      <c r="AU59" s="187">
        <v>84085</v>
      </c>
      <c r="AV59" s="188"/>
      <c r="AW59" s="127">
        <v>0</v>
      </c>
      <c r="AX59" s="127">
        <v>0</v>
      </c>
      <c r="AY59" s="127">
        <v>84085</v>
      </c>
      <c r="AZ59" s="127">
        <v>0</v>
      </c>
      <c r="BA59" s="127">
        <v>0</v>
      </c>
      <c r="BB59" s="127">
        <v>0</v>
      </c>
      <c r="BC59" s="127">
        <v>0</v>
      </c>
      <c r="BD59" s="127">
        <v>0</v>
      </c>
      <c r="BE59" s="69">
        <f t="shared" si="0"/>
        <v>1</v>
      </c>
      <c r="BF59" s="69">
        <f t="shared" si="1"/>
        <v>1</v>
      </c>
      <c r="BG59" s="69">
        <f t="shared" si="2"/>
        <v>0</v>
      </c>
      <c r="BH59" s="69">
        <f t="shared" si="3"/>
        <v>0</v>
      </c>
    </row>
    <row r="60" spans="1:102" ht="13.5">
      <c r="A60" s="145" t="s">
        <v>46</v>
      </c>
      <c r="B60" s="314"/>
      <c r="C60" s="145" t="s">
        <v>74</v>
      </c>
      <c r="D60" s="314"/>
      <c r="E60" s="145" t="s">
        <v>74</v>
      </c>
      <c r="F60" s="314"/>
      <c r="G60" s="145" t="s">
        <v>47</v>
      </c>
      <c r="H60" s="314"/>
      <c r="I60" s="145" t="s">
        <v>77</v>
      </c>
      <c r="J60" s="314"/>
      <c r="K60" s="314"/>
      <c r="L60" s="145" t="s">
        <v>58</v>
      </c>
      <c r="M60" s="314"/>
      <c r="N60" s="314"/>
      <c r="O60" s="145"/>
      <c r="P60" s="314"/>
      <c r="Q60" s="145"/>
      <c r="R60" s="314"/>
      <c r="S60" s="194" t="s">
        <v>180</v>
      </c>
      <c r="T60" s="314"/>
      <c r="U60" s="314"/>
      <c r="V60" s="314"/>
      <c r="W60" s="314"/>
      <c r="X60" s="314"/>
      <c r="Y60" s="314"/>
      <c r="Z60" s="314"/>
      <c r="AA60" s="145" t="s">
        <v>49</v>
      </c>
      <c r="AB60" s="314"/>
      <c r="AC60" s="314"/>
      <c r="AD60" s="314"/>
      <c r="AE60" s="314"/>
      <c r="AF60" s="145" t="s">
        <v>50</v>
      </c>
      <c r="AG60" s="314"/>
      <c r="AH60" s="314"/>
      <c r="AI60" s="71" t="s">
        <v>51</v>
      </c>
      <c r="AJ60" s="195" t="s">
        <v>52</v>
      </c>
      <c r="AK60" s="314"/>
      <c r="AL60" s="314"/>
      <c r="AM60" s="314"/>
      <c r="AN60" s="314"/>
      <c r="AO60" s="314"/>
      <c r="AP60" s="127">
        <v>1325685</v>
      </c>
      <c r="AQ60" s="127">
        <v>665684.44999999995</v>
      </c>
      <c r="AR60" s="127">
        <v>660000.55000000005</v>
      </c>
      <c r="AS60" s="187">
        <v>0</v>
      </c>
      <c r="AT60" s="188"/>
      <c r="AU60" s="187">
        <v>665684.44999999995</v>
      </c>
      <c r="AV60" s="188"/>
      <c r="AW60" s="127">
        <v>0</v>
      </c>
      <c r="AX60" s="127">
        <v>665684.44999999995</v>
      </c>
      <c r="AY60" s="127">
        <v>0</v>
      </c>
      <c r="AZ60" s="127">
        <v>665684.44999999995</v>
      </c>
      <c r="BA60" s="127">
        <v>0</v>
      </c>
      <c r="BB60" s="127">
        <v>665684.44999999995</v>
      </c>
      <c r="BC60" s="127">
        <v>0</v>
      </c>
      <c r="BD60" s="127">
        <v>60000</v>
      </c>
      <c r="BE60" s="69">
        <f t="shared" si="0"/>
        <v>0.50214375964124203</v>
      </c>
      <c r="BF60" s="69">
        <f t="shared" si="1"/>
        <v>0.50214375964124203</v>
      </c>
      <c r="BG60" s="69">
        <f t="shared" si="2"/>
        <v>0.50214375964124203</v>
      </c>
      <c r="BH60" s="69">
        <f t="shared" si="3"/>
        <v>0.50214375964124203</v>
      </c>
    </row>
    <row r="61" spans="1:102" ht="13.5">
      <c r="A61" s="145" t="s">
        <v>46</v>
      </c>
      <c r="B61" s="314"/>
      <c r="C61" s="145" t="s">
        <v>74</v>
      </c>
      <c r="D61" s="314"/>
      <c r="E61" s="145" t="s">
        <v>74</v>
      </c>
      <c r="F61" s="314"/>
      <c r="G61" s="145" t="s">
        <v>47</v>
      </c>
      <c r="H61" s="314"/>
      <c r="I61" s="145" t="s">
        <v>77</v>
      </c>
      <c r="J61" s="314"/>
      <c r="K61" s="314"/>
      <c r="L61" s="145" t="s">
        <v>58</v>
      </c>
      <c r="M61" s="314"/>
      <c r="N61" s="314"/>
      <c r="O61" s="145"/>
      <c r="P61" s="314"/>
      <c r="Q61" s="145"/>
      <c r="R61" s="314"/>
      <c r="S61" s="194" t="s">
        <v>180</v>
      </c>
      <c r="T61" s="314"/>
      <c r="U61" s="314"/>
      <c r="V61" s="314"/>
      <c r="W61" s="314"/>
      <c r="X61" s="314"/>
      <c r="Y61" s="314"/>
      <c r="Z61" s="314"/>
      <c r="AA61" s="145" t="s">
        <v>97</v>
      </c>
      <c r="AB61" s="314"/>
      <c r="AC61" s="314"/>
      <c r="AD61" s="314"/>
      <c r="AE61" s="314"/>
      <c r="AF61" s="145" t="s">
        <v>50</v>
      </c>
      <c r="AG61" s="314"/>
      <c r="AH61" s="314"/>
      <c r="AI61" s="71" t="s">
        <v>98</v>
      </c>
      <c r="AJ61" s="195" t="s">
        <v>99</v>
      </c>
      <c r="AK61" s="314"/>
      <c r="AL61" s="314"/>
      <c r="AM61" s="314"/>
      <c r="AN61" s="314"/>
      <c r="AO61" s="314"/>
      <c r="AP61" s="127">
        <v>1369769</v>
      </c>
      <c r="AQ61" s="127">
        <v>1369769</v>
      </c>
      <c r="AR61" s="127">
        <v>0</v>
      </c>
      <c r="AS61" s="187">
        <v>0</v>
      </c>
      <c r="AT61" s="188"/>
      <c r="AU61" s="187">
        <v>1369769</v>
      </c>
      <c r="AV61" s="188"/>
      <c r="AW61" s="127">
        <v>0</v>
      </c>
      <c r="AX61" s="127">
        <v>234728.15</v>
      </c>
      <c r="AY61" s="127">
        <v>1135040.8500000001</v>
      </c>
      <c r="AZ61" s="127">
        <v>234728.15</v>
      </c>
      <c r="BA61" s="127">
        <v>0</v>
      </c>
      <c r="BB61" s="127">
        <v>234728.15</v>
      </c>
      <c r="BC61" s="127">
        <v>0</v>
      </c>
      <c r="BD61" s="127">
        <v>0</v>
      </c>
      <c r="BE61" s="69">
        <f t="shared" si="0"/>
        <v>1</v>
      </c>
      <c r="BF61" s="69">
        <f t="shared" si="1"/>
        <v>1</v>
      </c>
      <c r="BG61" s="69">
        <f t="shared" si="2"/>
        <v>0.17136331016397655</v>
      </c>
      <c r="BH61" s="69">
        <f t="shared" si="3"/>
        <v>0.17136331016397655</v>
      </c>
    </row>
    <row r="62" spans="1:102" ht="13.5">
      <c r="A62" s="145" t="s">
        <v>46</v>
      </c>
      <c r="B62" s="314"/>
      <c r="C62" s="145" t="s">
        <v>74</v>
      </c>
      <c r="D62" s="314"/>
      <c r="E62" s="145" t="s">
        <v>74</v>
      </c>
      <c r="F62" s="314"/>
      <c r="G62" s="145" t="s">
        <v>47</v>
      </c>
      <c r="H62" s="314"/>
      <c r="I62" s="145" t="s">
        <v>77</v>
      </c>
      <c r="J62" s="314"/>
      <c r="K62" s="314"/>
      <c r="L62" s="145" t="s">
        <v>66</v>
      </c>
      <c r="M62" s="314"/>
      <c r="N62" s="314"/>
      <c r="O62" s="145"/>
      <c r="P62" s="314"/>
      <c r="Q62" s="145"/>
      <c r="R62" s="314"/>
      <c r="S62" s="194" t="s">
        <v>181</v>
      </c>
      <c r="T62" s="314"/>
      <c r="U62" s="314"/>
      <c r="V62" s="314"/>
      <c r="W62" s="314"/>
      <c r="X62" s="314"/>
      <c r="Y62" s="314"/>
      <c r="Z62" s="314"/>
      <c r="AA62" s="145" t="s">
        <v>49</v>
      </c>
      <c r="AB62" s="314"/>
      <c r="AC62" s="314"/>
      <c r="AD62" s="314"/>
      <c r="AE62" s="314"/>
      <c r="AF62" s="145" t="s">
        <v>50</v>
      </c>
      <c r="AG62" s="314"/>
      <c r="AH62" s="314"/>
      <c r="AI62" s="71" t="s">
        <v>51</v>
      </c>
      <c r="AJ62" s="195" t="s">
        <v>52</v>
      </c>
      <c r="AK62" s="314"/>
      <c r="AL62" s="314"/>
      <c r="AM62" s="314"/>
      <c r="AN62" s="314"/>
      <c r="AO62" s="314"/>
      <c r="AP62" s="127">
        <v>8004000</v>
      </c>
      <c r="AQ62" s="127">
        <v>8000064</v>
      </c>
      <c r="AR62" s="127">
        <v>3936</v>
      </c>
      <c r="AS62" s="187">
        <v>0</v>
      </c>
      <c r="AT62" s="188"/>
      <c r="AU62" s="187">
        <v>8000064</v>
      </c>
      <c r="AV62" s="188"/>
      <c r="AW62" s="127">
        <v>0</v>
      </c>
      <c r="AX62" s="127">
        <v>8000064</v>
      </c>
      <c r="AY62" s="127">
        <v>0</v>
      </c>
      <c r="AZ62" s="127">
        <v>8000064</v>
      </c>
      <c r="BA62" s="127">
        <v>0</v>
      </c>
      <c r="BB62" s="127">
        <v>8000064</v>
      </c>
      <c r="BC62" s="127">
        <v>0</v>
      </c>
      <c r="BD62" s="127">
        <v>0</v>
      </c>
      <c r="BE62" s="69">
        <f t="shared" si="0"/>
        <v>0.99950824587706144</v>
      </c>
      <c r="BF62" s="69">
        <f t="shared" si="1"/>
        <v>0.99950824587706144</v>
      </c>
      <c r="BG62" s="69">
        <f t="shared" si="2"/>
        <v>0.99950824587706144</v>
      </c>
      <c r="BH62" s="69">
        <f t="shared" si="3"/>
        <v>0.99950824587706144</v>
      </c>
    </row>
    <row r="63" spans="1:102" ht="13.5">
      <c r="A63" s="145" t="s">
        <v>46</v>
      </c>
      <c r="B63" s="314"/>
      <c r="C63" s="145" t="s">
        <v>74</v>
      </c>
      <c r="D63" s="314"/>
      <c r="E63" s="145" t="s">
        <v>74</v>
      </c>
      <c r="F63" s="314"/>
      <c r="G63" s="145" t="s">
        <v>47</v>
      </c>
      <c r="H63" s="314"/>
      <c r="I63" s="145" t="s">
        <v>77</v>
      </c>
      <c r="J63" s="314"/>
      <c r="K63" s="314"/>
      <c r="L63" s="145" t="s">
        <v>68</v>
      </c>
      <c r="M63" s="314"/>
      <c r="N63" s="314"/>
      <c r="O63" s="145"/>
      <c r="P63" s="314"/>
      <c r="Q63" s="145"/>
      <c r="R63" s="314"/>
      <c r="S63" s="194" t="s">
        <v>182</v>
      </c>
      <c r="T63" s="314"/>
      <c r="U63" s="314"/>
      <c r="V63" s="314"/>
      <c r="W63" s="314"/>
      <c r="X63" s="314"/>
      <c r="Y63" s="314"/>
      <c r="Z63" s="314"/>
      <c r="AA63" s="145" t="s">
        <v>49</v>
      </c>
      <c r="AB63" s="314"/>
      <c r="AC63" s="314"/>
      <c r="AD63" s="314"/>
      <c r="AE63" s="314"/>
      <c r="AF63" s="145" t="s">
        <v>50</v>
      </c>
      <c r="AG63" s="314"/>
      <c r="AH63" s="314"/>
      <c r="AI63" s="71" t="s">
        <v>51</v>
      </c>
      <c r="AJ63" s="195" t="s">
        <v>52</v>
      </c>
      <c r="AK63" s="314"/>
      <c r="AL63" s="314"/>
      <c r="AM63" s="314"/>
      <c r="AN63" s="314"/>
      <c r="AO63" s="314"/>
      <c r="AP63" s="127">
        <v>19340000</v>
      </c>
      <c r="AQ63" s="127">
        <v>19070680</v>
      </c>
      <c r="AR63" s="127">
        <v>269320</v>
      </c>
      <c r="AS63" s="187">
        <v>0</v>
      </c>
      <c r="AT63" s="188"/>
      <c r="AU63" s="187">
        <v>19070680</v>
      </c>
      <c r="AV63" s="188"/>
      <c r="AW63" s="127">
        <v>0</v>
      </c>
      <c r="AX63" s="127">
        <v>1557960</v>
      </c>
      <c r="AY63" s="127">
        <v>17512720</v>
      </c>
      <c r="AZ63" s="127">
        <v>1557960</v>
      </c>
      <c r="BA63" s="127">
        <v>0</v>
      </c>
      <c r="BB63" s="127">
        <v>1557960</v>
      </c>
      <c r="BC63" s="127">
        <v>0</v>
      </c>
      <c r="BD63" s="127">
        <v>0</v>
      </c>
      <c r="BE63" s="69">
        <f t="shared" si="0"/>
        <v>0.98607445708376418</v>
      </c>
      <c r="BF63" s="69">
        <f t="shared" si="1"/>
        <v>0.98607445708376418</v>
      </c>
      <c r="BG63" s="69">
        <f t="shared" si="2"/>
        <v>8.0556359875904857E-2</v>
      </c>
      <c r="BH63" s="69">
        <f t="shared" si="3"/>
        <v>8.0556359875904857E-2</v>
      </c>
    </row>
    <row r="64" spans="1:102" ht="13.5">
      <c r="A64" s="145" t="s">
        <v>46</v>
      </c>
      <c r="B64" s="314"/>
      <c r="C64" s="145" t="s">
        <v>74</v>
      </c>
      <c r="D64" s="314"/>
      <c r="E64" s="145" t="s">
        <v>74</v>
      </c>
      <c r="F64" s="314"/>
      <c r="G64" s="145" t="s">
        <v>47</v>
      </c>
      <c r="H64" s="314"/>
      <c r="I64" s="145" t="s">
        <v>77</v>
      </c>
      <c r="J64" s="314"/>
      <c r="K64" s="314"/>
      <c r="L64" s="145" t="s">
        <v>68</v>
      </c>
      <c r="M64" s="314"/>
      <c r="N64" s="314"/>
      <c r="O64" s="145"/>
      <c r="P64" s="314"/>
      <c r="Q64" s="145"/>
      <c r="R64" s="314"/>
      <c r="S64" s="194" t="s">
        <v>182</v>
      </c>
      <c r="T64" s="314"/>
      <c r="U64" s="314"/>
      <c r="V64" s="314"/>
      <c r="W64" s="314"/>
      <c r="X64" s="314"/>
      <c r="Y64" s="314"/>
      <c r="Z64" s="314"/>
      <c r="AA64" s="145" t="s">
        <v>97</v>
      </c>
      <c r="AB64" s="314"/>
      <c r="AC64" s="314"/>
      <c r="AD64" s="314"/>
      <c r="AE64" s="314"/>
      <c r="AF64" s="145" t="s">
        <v>50</v>
      </c>
      <c r="AG64" s="314"/>
      <c r="AH64" s="314"/>
      <c r="AI64" s="71" t="s">
        <v>98</v>
      </c>
      <c r="AJ64" s="195" t="s">
        <v>99</v>
      </c>
      <c r="AK64" s="314"/>
      <c r="AL64" s="314"/>
      <c r="AM64" s="314"/>
      <c r="AN64" s="314"/>
      <c r="AO64" s="314"/>
      <c r="AP64" s="127">
        <v>660000</v>
      </c>
      <c r="AQ64" s="127">
        <v>330000</v>
      </c>
      <c r="AR64" s="127">
        <v>330000</v>
      </c>
      <c r="AS64" s="187">
        <v>0</v>
      </c>
      <c r="AT64" s="188"/>
      <c r="AU64" s="187">
        <v>330000</v>
      </c>
      <c r="AV64" s="188"/>
      <c r="AW64" s="127">
        <v>0</v>
      </c>
      <c r="AX64" s="127">
        <v>330000</v>
      </c>
      <c r="AY64" s="127">
        <v>0</v>
      </c>
      <c r="AZ64" s="127">
        <v>330000</v>
      </c>
      <c r="BA64" s="127">
        <v>0</v>
      </c>
      <c r="BB64" s="127">
        <v>330000</v>
      </c>
      <c r="BC64" s="127">
        <v>0</v>
      </c>
      <c r="BD64" s="127">
        <v>0</v>
      </c>
      <c r="BE64" s="69">
        <f t="shared" si="0"/>
        <v>0.5</v>
      </c>
      <c r="BF64" s="69">
        <f t="shared" si="1"/>
        <v>0.5</v>
      </c>
      <c r="BG64" s="69">
        <f t="shared" si="2"/>
        <v>0.5</v>
      </c>
      <c r="BH64" s="69">
        <f t="shared" si="3"/>
        <v>0.5</v>
      </c>
    </row>
    <row r="65" spans="1:102" ht="13.5">
      <c r="A65" s="145" t="s">
        <v>46</v>
      </c>
      <c r="B65" s="314"/>
      <c r="C65" s="145" t="s">
        <v>74</v>
      </c>
      <c r="D65" s="314"/>
      <c r="E65" s="145" t="s">
        <v>74</v>
      </c>
      <c r="F65" s="314"/>
      <c r="G65" s="145" t="s">
        <v>47</v>
      </c>
      <c r="H65" s="314"/>
      <c r="I65" s="145" t="s">
        <v>58</v>
      </c>
      <c r="J65" s="314"/>
      <c r="K65" s="314"/>
      <c r="L65" s="145" t="s">
        <v>77</v>
      </c>
      <c r="M65" s="314"/>
      <c r="N65" s="314"/>
      <c r="O65" s="145"/>
      <c r="P65" s="314"/>
      <c r="Q65" s="145"/>
      <c r="R65" s="314"/>
      <c r="S65" s="194" t="s">
        <v>183</v>
      </c>
      <c r="T65" s="314"/>
      <c r="U65" s="314"/>
      <c r="V65" s="314"/>
      <c r="W65" s="314"/>
      <c r="X65" s="314"/>
      <c r="Y65" s="314"/>
      <c r="Z65" s="314"/>
      <c r="AA65" s="145" t="s">
        <v>49</v>
      </c>
      <c r="AB65" s="314"/>
      <c r="AC65" s="314"/>
      <c r="AD65" s="314"/>
      <c r="AE65" s="314"/>
      <c r="AF65" s="145" t="s">
        <v>50</v>
      </c>
      <c r="AG65" s="314"/>
      <c r="AH65" s="314"/>
      <c r="AI65" s="71" t="s">
        <v>51</v>
      </c>
      <c r="AJ65" s="195" t="s">
        <v>52</v>
      </c>
      <c r="AK65" s="314"/>
      <c r="AL65" s="314"/>
      <c r="AM65" s="314"/>
      <c r="AN65" s="314"/>
      <c r="AO65" s="314"/>
      <c r="AP65" s="127">
        <v>12752578</v>
      </c>
      <c r="AQ65" s="127">
        <v>6338170.4199999999</v>
      </c>
      <c r="AR65" s="127">
        <v>6414407.5800000001</v>
      </c>
      <c r="AS65" s="187">
        <v>0</v>
      </c>
      <c r="AT65" s="188"/>
      <c r="AU65" s="187">
        <v>6338170.4199999999</v>
      </c>
      <c r="AV65" s="188"/>
      <c r="AW65" s="127">
        <v>0</v>
      </c>
      <c r="AX65" s="127">
        <v>5239842.78</v>
      </c>
      <c r="AY65" s="127">
        <v>1098327.6399999999</v>
      </c>
      <c r="AZ65" s="127">
        <v>5239842.78</v>
      </c>
      <c r="BA65" s="127">
        <v>0</v>
      </c>
      <c r="BB65" s="127">
        <v>5239842.78</v>
      </c>
      <c r="BC65" s="127">
        <v>0</v>
      </c>
      <c r="BD65" s="127">
        <v>120000</v>
      </c>
      <c r="BE65" s="69">
        <f t="shared" si="0"/>
        <v>0.49701091183288587</v>
      </c>
      <c r="BF65" s="69">
        <f t="shared" si="1"/>
        <v>0.49701091183288587</v>
      </c>
      <c r="BG65" s="69">
        <f t="shared" si="2"/>
        <v>0.41088498184445532</v>
      </c>
      <c r="BH65" s="69">
        <f t="shared" si="3"/>
        <v>0.41088498184445532</v>
      </c>
    </row>
    <row r="66" spans="1:102" ht="13.5">
      <c r="A66" s="145" t="s">
        <v>46</v>
      </c>
      <c r="B66" s="314"/>
      <c r="C66" s="145" t="s">
        <v>74</v>
      </c>
      <c r="D66" s="314"/>
      <c r="E66" s="145" t="s">
        <v>74</v>
      </c>
      <c r="F66" s="314"/>
      <c r="G66" s="145" t="s">
        <v>47</v>
      </c>
      <c r="H66" s="314"/>
      <c r="I66" s="145" t="s">
        <v>58</v>
      </c>
      <c r="J66" s="314"/>
      <c r="K66" s="314"/>
      <c r="L66" s="145" t="s">
        <v>58</v>
      </c>
      <c r="M66" s="314"/>
      <c r="N66" s="314"/>
      <c r="O66" s="145"/>
      <c r="P66" s="314"/>
      <c r="Q66" s="145"/>
      <c r="R66" s="314"/>
      <c r="S66" s="194" t="s">
        <v>184</v>
      </c>
      <c r="T66" s="314"/>
      <c r="U66" s="314"/>
      <c r="V66" s="314"/>
      <c r="W66" s="314"/>
      <c r="X66" s="314"/>
      <c r="Y66" s="314"/>
      <c r="Z66" s="314"/>
      <c r="AA66" s="145" t="s">
        <v>49</v>
      </c>
      <c r="AB66" s="314"/>
      <c r="AC66" s="314"/>
      <c r="AD66" s="314"/>
      <c r="AE66" s="314"/>
      <c r="AF66" s="145" t="s">
        <v>50</v>
      </c>
      <c r="AG66" s="314"/>
      <c r="AH66" s="314"/>
      <c r="AI66" s="71" t="s">
        <v>51</v>
      </c>
      <c r="AJ66" s="195" t="s">
        <v>52</v>
      </c>
      <c r="AK66" s="314"/>
      <c r="AL66" s="314"/>
      <c r="AM66" s="314"/>
      <c r="AN66" s="314"/>
      <c r="AO66" s="314"/>
      <c r="AP66" s="127">
        <v>0</v>
      </c>
      <c r="AQ66" s="127">
        <v>0</v>
      </c>
      <c r="AR66" s="127">
        <v>0</v>
      </c>
      <c r="AS66" s="187">
        <v>0</v>
      </c>
      <c r="AT66" s="188"/>
      <c r="AU66" s="187">
        <v>0</v>
      </c>
      <c r="AV66" s="188"/>
      <c r="AW66" s="127">
        <v>0</v>
      </c>
      <c r="AX66" s="127">
        <v>0</v>
      </c>
      <c r="AY66" s="127">
        <v>0</v>
      </c>
      <c r="AZ66" s="127">
        <v>0</v>
      </c>
      <c r="BA66" s="127">
        <v>0</v>
      </c>
      <c r="BB66" s="127">
        <v>0</v>
      </c>
      <c r="BC66" s="127">
        <v>0</v>
      </c>
      <c r="BD66" s="127">
        <v>0</v>
      </c>
      <c r="BE66" s="69">
        <v>0</v>
      </c>
      <c r="BF66" s="69">
        <v>0</v>
      </c>
      <c r="BG66" s="69">
        <v>0</v>
      </c>
      <c r="BH66" s="69">
        <v>0</v>
      </c>
    </row>
    <row r="67" spans="1:102" ht="13.5">
      <c r="A67" s="145" t="s">
        <v>46</v>
      </c>
      <c r="B67" s="314"/>
      <c r="C67" s="145" t="s">
        <v>74</v>
      </c>
      <c r="D67" s="314"/>
      <c r="E67" s="145" t="s">
        <v>74</v>
      </c>
      <c r="F67" s="314"/>
      <c r="G67" s="145" t="s">
        <v>47</v>
      </c>
      <c r="H67" s="314"/>
      <c r="I67" s="145" t="s">
        <v>58</v>
      </c>
      <c r="J67" s="314"/>
      <c r="K67" s="314"/>
      <c r="L67" s="145" t="s">
        <v>62</v>
      </c>
      <c r="M67" s="314"/>
      <c r="N67" s="314"/>
      <c r="O67" s="145"/>
      <c r="P67" s="314"/>
      <c r="Q67" s="145"/>
      <c r="R67" s="314"/>
      <c r="S67" s="194" t="s">
        <v>185</v>
      </c>
      <c r="T67" s="314"/>
      <c r="U67" s="314"/>
      <c r="V67" s="314"/>
      <c r="W67" s="314"/>
      <c r="X67" s="314"/>
      <c r="Y67" s="314"/>
      <c r="Z67" s="314"/>
      <c r="AA67" s="145" t="s">
        <v>49</v>
      </c>
      <c r="AB67" s="314"/>
      <c r="AC67" s="314"/>
      <c r="AD67" s="314"/>
      <c r="AE67" s="314"/>
      <c r="AF67" s="145" t="s">
        <v>50</v>
      </c>
      <c r="AG67" s="314"/>
      <c r="AH67" s="314"/>
      <c r="AI67" s="71" t="s">
        <v>51</v>
      </c>
      <c r="AJ67" s="195" t="s">
        <v>52</v>
      </c>
      <c r="AK67" s="314"/>
      <c r="AL67" s="314"/>
      <c r="AM67" s="314"/>
      <c r="AN67" s="314"/>
      <c r="AO67" s="314"/>
      <c r="AP67" s="127">
        <v>9312422</v>
      </c>
      <c r="AQ67" s="127">
        <v>8342244</v>
      </c>
      <c r="AR67" s="127">
        <v>970178</v>
      </c>
      <c r="AS67" s="187">
        <v>0</v>
      </c>
      <c r="AT67" s="188"/>
      <c r="AU67" s="187">
        <v>8342244</v>
      </c>
      <c r="AV67" s="188"/>
      <c r="AW67" s="127">
        <v>0</v>
      </c>
      <c r="AX67" s="127">
        <v>7019590</v>
      </c>
      <c r="AY67" s="127">
        <v>1322654</v>
      </c>
      <c r="AZ67" s="127">
        <v>7019590</v>
      </c>
      <c r="BA67" s="127">
        <v>0</v>
      </c>
      <c r="BB67" s="127">
        <v>7019590</v>
      </c>
      <c r="BC67" s="127">
        <v>0</v>
      </c>
      <c r="BD67" s="127">
        <v>0</v>
      </c>
      <c r="BE67" s="69">
        <f>AQ67/AP67</f>
        <v>0.89581893947675484</v>
      </c>
      <c r="BF67" s="69">
        <f t="shared" si="1"/>
        <v>0.89581893947675484</v>
      </c>
      <c r="BG67" s="69">
        <f t="shared" si="2"/>
        <v>0.7537877901151816</v>
      </c>
      <c r="BH67" s="69">
        <f t="shared" si="3"/>
        <v>0.7537877901151816</v>
      </c>
    </row>
    <row r="68" spans="1:102" ht="13.5">
      <c r="A68" s="145" t="s">
        <v>46</v>
      </c>
      <c r="B68" s="314"/>
      <c r="C68" s="145" t="s">
        <v>74</v>
      </c>
      <c r="D68" s="314"/>
      <c r="E68" s="145" t="s">
        <v>74</v>
      </c>
      <c r="F68" s="314"/>
      <c r="G68" s="145" t="s">
        <v>47</v>
      </c>
      <c r="H68" s="314"/>
      <c r="I68" s="145" t="s">
        <v>58</v>
      </c>
      <c r="J68" s="314"/>
      <c r="K68" s="314"/>
      <c r="L68" s="145" t="s">
        <v>64</v>
      </c>
      <c r="M68" s="314"/>
      <c r="N68" s="314"/>
      <c r="O68" s="145"/>
      <c r="P68" s="314"/>
      <c r="Q68" s="145"/>
      <c r="R68" s="314"/>
      <c r="S68" s="194" t="s">
        <v>186</v>
      </c>
      <c r="T68" s="314"/>
      <c r="U68" s="314"/>
      <c r="V68" s="314"/>
      <c r="W68" s="314"/>
      <c r="X68" s="314"/>
      <c r="Y68" s="314"/>
      <c r="Z68" s="314"/>
      <c r="AA68" s="145" t="s">
        <v>49</v>
      </c>
      <c r="AB68" s="314"/>
      <c r="AC68" s="314"/>
      <c r="AD68" s="314"/>
      <c r="AE68" s="314"/>
      <c r="AF68" s="145" t="s">
        <v>50</v>
      </c>
      <c r="AG68" s="314"/>
      <c r="AH68" s="314"/>
      <c r="AI68" s="71" t="s">
        <v>51</v>
      </c>
      <c r="AJ68" s="195" t="s">
        <v>52</v>
      </c>
      <c r="AK68" s="314"/>
      <c r="AL68" s="314"/>
      <c r="AM68" s="314"/>
      <c r="AN68" s="314"/>
      <c r="AO68" s="314"/>
      <c r="AP68" s="127">
        <v>4746683</v>
      </c>
      <c r="AQ68" s="127">
        <v>1818992</v>
      </c>
      <c r="AR68" s="127">
        <v>2927691</v>
      </c>
      <c r="AS68" s="187">
        <v>0</v>
      </c>
      <c r="AT68" s="188"/>
      <c r="AU68" s="187">
        <v>1818992</v>
      </c>
      <c r="AV68" s="188"/>
      <c r="AW68" s="127">
        <v>0</v>
      </c>
      <c r="AX68" s="127">
        <v>1060834</v>
      </c>
      <c r="AY68" s="127">
        <v>758158</v>
      </c>
      <c r="AZ68" s="127">
        <v>1060834</v>
      </c>
      <c r="BA68" s="127">
        <v>0</v>
      </c>
      <c r="BB68" s="127">
        <v>1060834</v>
      </c>
      <c r="BC68" s="127">
        <v>0</v>
      </c>
      <c r="BD68" s="127">
        <v>0</v>
      </c>
      <c r="BE68" s="69">
        <f>AQ68/AP68</f>
        <v>0.38321328810034289</v>
      </c>
      <c r="BF68" s="69">
        <f t="shared" si="1"/>
        <v>0.38321328810034289</v>
      </c>
      <c r="BG68" s="69">
        <f t="shared" si="2"/>
        <v>0.22348953995874593</v>
      </c>
      <c r="BH68" s="69">
        <f t="shared" si="3"/>
        <v>0.22348953995874593</v>
      </c>
    </row>
    <row r="69" spans="1:102" ht="13.5">
      <c r="A69" s="145" t="s">
        <v>46</v>
      </c>
      <c r="B69" s="314"/>
      <c r="C69" s="145" t="s">
        <v>74</v>
      </c>
      <c r="D69" s="314"/>
      <c r="E69" s="145" t="s">
        <v>74</v>
      </c>
      <c r="F69" s="314"/>
      <c r="G69" s="145" t="s">
        <v>47</v>
      </c>
      <c r="H69" s="314"/>
      <c r="I69" s="145" t="s">
        <v>60</v>
      </c>
      <c r="J69" s="314"/>
      <c r="K69" s="314"/>
      <c r="L69" s="145" t="s">
        <v>66</v>
      </c>
      <c r="M69" s="314"/>
      <c r="N69" s="314"/>
      <c r="O69" s="145"/>
      <c r="P69" s="314"/>
      <c r="Q69" s="145"/>
      <c r="R69" s="314"/>
      <c r="S69" s="194" t="s">
        <v>187</v>
      </c>
      <c r="T69" s="314"/>
      <c r="U69" s="314"/>
      <c r="V69" s="314"/>
      <c r="W69" s="314"/>
      <c r="X69" s="314"/>
      <c r="Y69" s="314"/>
      <c r="Z69" s="314"/>
      <c r="AA69" s="145" t="s">
        <v>49</v>
      </c>
      <c r="AB69" s="314"/>
      <c r="AC69" s="314"/>
      <c r="AD69" s="314"/>
      <c r="AE69" s="314"/>
      <c r="AF69" s="145" t="s">
        <v>50</v>
      </c>
      <c r="AG69" s="314"/>
      <c r="AH69" s="314"/>
      <c r="AI69" s="71" t="s">
        <v>51</v>
      </c>
      <c r="AJ69" s="195" t="s">
        <v>52</v>
      </c>
      <c r="AK69" s="314"/>
      <c r="AL69" s="314"/>
      <c r="AM69" s="314"/>
      <c r="AN69" s="314"/>
      <c r="AO69" s="314"/>
      <c r="AP69" s="127">
        <v>28675952</v>
      </c>
      <c r="AQ69" s="127">
        <v>23276488</v>
      </c>
      <c r="AR69" s="127">
        <v>5399464</v>
      </c>
      <c r="AS69" s="187">
        <v>0</v>
      </c>
      <c r="AT69" s="188"/>
      <c r="AU69" s="187">
        <v>23276488</v>
      </c>
      <c r="AV69" s="188"/>
      <c r="AW69" s="127">
        <v>0</v>
      </c>
      <c r="AX69" s="127">
        <v>11862397.73</v>
      </c>
      <c r="AY69" s="127">
        <v>11414090.27</v>
      </c>
      <c r="AZ69" s="127">
        <v>1785000</v>
      </c>
      <c r="BA69" s="127">
        <v>10077397.73</v>
      </c>
      <c r="BB69" s="127">
        <v>1785000</v>
      </c>
      <c r="BC69" s="127">
        <v>0</v>
      </c>
      <c r="BD69" s="127">
        <v>0</v>
      </c>
      <c r="BE69" s="69">
        <f>AQ69/AP69</f>
        <v>0.81170759387517455</v>
      </c>
      <c r="BF69" s="69">
        <f t="shared" si="1"/>
        <v>0.81170759387517455</v>
      </c>
      <c r="BG69" s="69">
        <f t="shared" si="2"/>
        <v>0.41367058118942313</v>
      </c>
      <c r="BH69" s="69">
        <f t="shared" si="3"/>
        <v>6.2247279532341243E-2</v>
      </c>
    </row>
    <row r="70" spans="1:102" ht="13.5">
      <c r="A70" s="145" t="s">
        <v>46</v>
      </c>
      <c r="B70" s="314"/>
      <c r="C70" s="145" t="s">
        <v>74</v>
      </c>
      <c r="D70" s="314"/>
      <c r="E70" s="145" t="s">
        <v>74</v>
      </c>
      <c r="F70" s="314"/>
      <c r="G70" s="145" t="s">
        <v>47</v>
      </c>
      <c r="H70" s="314"/>
      <c r="I70" s="145" t="s">
        <v>60</v>
      </c>
      <c r="J70" s="314"/>
      <c r="K70" s="314"/>
      <c r="L70" s="145" t="s">
        <v>66</v>
      </c>
      <c r="M70" s="314"/>
      <c r="N70" s="314"/>
      <c r="O70" s="145"/>
      <c r="P70" s="314"/>
      <c r="Q70" s="145"/>
      <c r="R70" s="314"/>
      <c r="S70" s="194" t="s">
        <v>187</v>
      </c>
      <c r="T70" s="314"/>
      <c r="U70" s="314"/>
      <c r="V70" s="314"/>
      <c r="W70" s="314"/>
      <c r="X70" s="314"/>
      <c r="Y70" s="314"/>
      <c r="Z70" s="314"/>
      <c r="AA70" s="145" t="s">
        <v>97</v>
      </c>
      <c r="AB70" s="314"/>
      <c r="AC70" s="314"/>
      <c r="AD70" s="314"/>
      <c r="AE70" s="314"/>
      <c r="AF70" s="145" t="s">
        <v>50</v>
      </c>
      <c r="AG70" s="314"/>
      <c r="AH70" s="314"/>
      <c r="AI70" s="71" t="s">
        <v>98</v>
      </c>
      <c r="AJ70" s="195" t="s">
        <v>99</v>
      </c>
      <c r="AK70" s="314"/>
      <c r="AL70" s="314"/>
      <c r="AM70" s="314"/>
      <c r="AN70" s="314"/>
      <c r="AO70" s="314"/>
      <c r="AP70" s="127">
        <v>0</v>
      </c>
      <c r="AQ70" s="127">
        <v>0</v>
      </c>
      <c r="AR70" s="127">
        <v>0</v>
      </c>
      <c r="AS70" s="187">
        <v>0</v>
      </c>
      <c r="AT70" s="188"/>
      <c r="AU70" s="187">
        <v>0</v>
      </c>
      <c r="AV70" s="188"/>
      <c r="AW70" s="127">
        <v>0</v>
      </c>
      <c r="AX70" s="127">
        <v>0</v>
      </c>
      <c r="AY70" s="127">
        <v>0</v>
      </c>
      <c r="AZ70" s="127">
        <v>0</v>
      </c>
      <c r="BA70" s="127">
        <v>0</v>
      </c>
      <c r="BB70" s="127">
        <v>0</v>
      </c>
      <c r="BC70" s="127">
        <v>0</v>
      </c>
      <c r="BD70" s="127">
        <v>0</v>
      </c>
      <c r="BE70" s="69">
        <v>0</v>
      </c>
      <c r="BF70" s="69">
        <v>0</v>
      </c>
      <c r="BG70" s="69">
        <v>0</v>
      </c>
      <c r="BH70" s="69">
        <v>0</v>
      </c>
    </row>
    <row r="71" spans="1:102" ht="13.5">
      <c r="A71" s="145" t="s">
        <v>46</v>
      </c>
      <c r="B71" s="314"/>
      <c r="C71" s="145" t="s">
        <v>74</v>
      </c>
      <c r="D71" s="314"/>
      <c r="E71" s="145" t="s">
        <v>74</v>
      </c>
      <c r="F71" s="314"/>
      <c r="G71" s="145" t="s">
        <v>47</v>
      </c>
      <c r="H71" s="314"/>
      <c r="I71" s="145" t="s">
        <v>60</v>
      </c>
      <c r="J71" s="314"/>
      <c r="K71" s="314"/>
      <c r="L71" s="145" t="s">
        <v>68</v>
      </c>
      <c r="M71" s="314"/>
      <c r="N71" s="314"/>
      <c r="O71" s="145"/>
      <c r="P71" s="314"/>
      <c r="Q71" s="145"/>
      <c r="R71" s="314"/>
      <c r="S71" s="194" t="s">
        <v>188</v>
      </c>
      <c r="T71" s="314"/>
      <c r="U71" s="314"/>
      <c r="V71" s="314"/>
      <c r="W71" s="314"/>
      <c r="X71" s="314"/>
      <c r="Y71" s="314"/>
      <c r="Z71" s="314"/>
      <c r="AA71" s="145" t="s">
        <v>49</v>
      </c>
      <c r="AB71" s="314"/>
      <c r="AC71" s="314"/>
      <c r="AD71" s="314"/>
      <c r="AE71" s="314"/>
      <c r="AF71" s="145" t="s">
        <v>50</v>
      </c>
      <c r="AG71" s="314"/>
      <c r="AH71" s="314"/>
      <c r="AI71" s="71" t="s">
        <v>51</v>
      </c>
      <c r="AJ71" s="195" t="s">
        <v>52</v>
      </c>
      <c r="AK71" s="314"/>
      <c r="AL71" s="314"/>
      <c r="AM71" s="314"/>
      <c r="AN71" s="314"/>
      <c r="AO71" s="314"/>
      <c r="AP71" s="127">
        <v>1600000</v>
      </c>
      <c r="AQ71" s="127">
        <v>1599957</v>
      </c>
      <c r="AR71" s="127">
        <v>43</v>
      </c>
      <c r="AS71" s="187">
        <v>0</v>
      </c>
      <c r="AT71" s="188"/>
      <c r="AU71" s="187">
        <v>1599957</v>
      </c>
      <c r="AV71" s="188"/>
      <c r="AW71" s="127">
        <v>0</v>
      </c>
      <c r="AX71" s="127">
        <v>1599957</v>
      </c>
      <c r="AY71" s="127">
        <v>0</v>
      </c>
      <c r="AZ71" s="127">
        <v>1599957</v>
      </c>
      <c r="BA71" s="127">
        <v>0</v>
      </c>
      <c r="BB71" s="127">
        <v>1599957</v>
      </c>
      <c r="BC71" s="127">
        <v>0</v>
      </c>
      <c r="BD71" s="127">
        <v>0</v>
      </c>
      <c r="BE71" s="69">
        <f t="shared" si="0"/>
        <v>0.99997312500000002</v>
      </c>
      <c r="BF71" s="69">
        <f t="shared" si="1"/>
        <v>0.99997312500000002</v>
      </c>
      <c r="BG71" s="69">
        <f t="shared" si="2"/>
        <v>0.99997312500000002</v>
      </c>
      <c r="BH71" s="69">
        <f t="shared" si="3"/>
        <v>0.99997312500000002</v>
      </c>
    </row>
    <row r="72" spans="1:102" s="97" customFormat="1" ht="13.5">
      <c r="A72" s="151" t="s">
        <v>46</v>
      </c>
      <c r="B72" s="315"/>
      <c r="C72" s="151" t="s">
        <v>74</v>
      </c>
      <c r="D72" s="315"/>
      <c r="E72" s="151" t="s">
        <v>74</v>
      </c>
      <c r="F72" s="315"/>
      <c r="G72" s="151" t="s">
        <v>74</v>
      </c>
      <c r="H72" s="315"/>
      <c r="I72" s="151"/>
      <c r="J72" s="315"/>
      <c r="K72" s="315"/>
      <c r="L72" s="151"/>
      <c r="M72" s="315"/>
      <c r="N72" s="315"/>
      <c r="O72" s="151"/>
      <c r="P72" s="315"/>
      <c r="Q72" s="151"/>
      <c r="R72" s="315"/>
      <c r="S72" s="198" t="s">
        <v>109</v>
      </c>
      <c r="T72" s="315"/>
      <c r="U72" s="315"/>
      <c r="V72" s="315"/>
      <c r="W72" s="315"/>
      <c r="X72" s="315"/>
      <c r="Y72" s="315"/>
      <c r="Z72" s="315"/>
      <c r="AA72" s="151" t="s">
        <v>49</v>
      </c>
      <c r="AB72" s="315"/>
      <c r="AC72" s="315"/>
      <c r="AD72" s="315"/>
      <c r="AE72" s="315"/>
      <c r="AF72" s="151" t="s">
        <v>50</v>
      </c>
      <c r="AG72" s="315"/>
      <c r="AH72" s="315"/>
      <c r="AI72" s="128" t="s">
        <v>51</v>
      </c>
      <c r="AJ72" s="199" t="s">
        <v>52</v>
      </c>
      <c r="AK72" s="315"/>
      <c r="AL72" s="315"/>
      <c r="AM72" s="315"/>
      <c r="AN72" s="315"/>
      <c r="AO72" s="315"/>
      <c r="AP72" s="129">
        <v>285410054</v>
      </c>
      <c r="AQ72" s="129">
        <v>266432120.22</v>
      </c>
      <c r="AR72" s="129">
        <v>18977933.780000001</v>
      </c>
      <c r="AS72" s="196">
        <v>0</v>
      </c>
      <c r="AT72" s="197"/>
      <c r="AU72" s="196">
        <v>266432120.22</v>
      </c>
      <c r="AV72" s="197"/>
      <c r="AW72" s="129">
        <v>0</v>
      </c>
      <c r="AX72" s="129">
        <v>251580432.22</v>
      </c>
      <c r="AY72" s="129">
        <v>14851688</v>
      </c>
      <c r="AZ72" s="129">
        <v>251580432.22</v>
      </c>
      <c r="BA72" s="129">
        <v>0</v>
      </c>
      <c r="BB72" s="129">
        <v>251580432.22</v>
      </c>
      <c r="BC72" s="129">
        <v>0</v>
      </c>
      <c r="BD72" s="129">
        <v>360340</v>
      </c>
      <c r="BE72" s="130">
        <f t="shared" si="0"/>
        <v>0.93350642868383327</v>
      </c>
      <c r="BF72" s="130">
        <f t="shared" si="1"/>
        <v>0.93350642868383327</v>
      </c>
      <c r="BG72" s="130">
        <f t="shared" si="2"/>
        <v>0.88147011184125978</v>
      </c>
      <c r="BH72" s="130">
        <f t="shared" si="3"/>
        <v>0.88147011184125978</v>
      </c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</row>
    <row r="73" spans="1:102" s="97" customFormat="1" ht="13.5">
      <c r="A73" s="151" t="s">
        <v>46</v>
      </c>
      <c r="B73" s="315"/>
      <c r="C73" s="151" t="s">
        <v>74</v>
      </c>
      <c r="D73" s="315"/>
      <c r="E73" s="151" t="s">
        <v>74</v>
      </c>
      <c r="F73" s="315"/>
      <c r="G73" s="151" t="s">
        <v>74</v>
      </c>
      <c r="H73" s="315"/>
      <c r="I73" s="151"/>
      <c r="J73" s="315"/>
      <c r="K73" s="315"/>
      <c r="L73" s="151"/>
      <c r="M73" s="315"/>
      <c r="N73" s="315"/>
      <c r="O73" s="151"/>
      <c r="P73" s="315"/>
      <c r="Q73" s="151"/>
      <c r="R73" s="315"/>
      <c r="S73" s="198" t="s">
        <v>109</v>
      </c>
      <c r="T73" s="315"/>
      <c r="U73" s="315"/>
      <c r="V73" s="315"/>
      <c r="W73" s="315"/>
      <c r="X73" s="315"/>
      <c r="Y73" s="315"/>
      <c r="Z73" s="315"/>
      <c r="AA73" s="151" t="s">
        <v>97</v>
      </c>
      <c r="AB73" s="315"/>
      <c r="AC73" s="315"/>
      <c r="AD73" s="315"/>
      <c r="AE73" s="315"/>
      <c r="AF73" s="151" t="s">
        <v>50</v>
      </c>
      <c r="AG73" s="315"/>
      <c r="AH73" s="315"/>
      <c r="AI73" s="128" t="s">
        <v>98</v>
      </c>
      <c r="AJ73" s="199" t="s">
        <v>99</v>
      </c>
      <c r="AK73" s="315"/>
      <c r="AL73" s="315"/>
      <c r="AM73" s="315"/>
      <c r="AN73" s="315"/>
      <c r="AO73" s="315"/>
      <c r="AP73" s="129">
        <v>313580978</v>
      </c>
      <c r="AQ73" s="129">
        <v>300540467.79000002</v>
      </c>
      <c r="AR73" s="129">
        <v>13040510.210000001</v>
      </c>
      <c r="AS73" s="196">
        <v>0</v>
      </c>
      <c r="AT73" s="197"/>
      <c r="AU73" s="196">
        <v>300540467.79000002</v>
      </c>
      <c r="AV73" s="197"/>
      <c r="AW73" s="129">
        <v>0</v>
      </c>
      <c r="AX73" s="129">
        <v>276107065.94</v>
      </c>
      <c r="AY73" s="129">
        <v>24433401.850000001</v>
      </c>
      <c r="AZ73" s="129">
        <v>276107065.94</v>
      </c>
      <c r="BA73" s="129">
        <v>0</v>
      </c>
      <c r="BB73" s="129">
        <v>276107065.94</v>
      </c>
      <c r="BC73" s="129">
        <v>0</v>
      </c>
      <c r="BD73" s="129">
        <v>0</v>
      </c>
      <c r="BE73" s="130">
        <f t="shared" si="0"/>
        <v>0.95841421793767101</v>
      </c>
      <c r="BF73" s="130">
        <f t="shared" si="1"/>
        <v>0.95841421793767101</v>
      </c>
      <c r="BG73" s="130">
        <f t="shared" si="2"/>
        <v>0.88049685826287583</v>
      </c>
      <c r="BH73" s="130">
        <f t="shared" si="3"/>
        <v>0.88049685826287583</v>
      </c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</row>
    <row r="74" spans="1:102" ht="13.5">
      <c r="A74" s="145" t="s">
        <v>46</v>
      </c>
      <c r="B74" s="314"/>
      <c r="C74" s="145" t="s">
        <v>74</v>
      </c>
      <c r="D74" s="314"/>
      <c r="E74" s="145" t="s">
        <v>74</v>
      </c>
      <c r="F74" s="314"/>
      <c r="G74" s="145" t="s">
        <v>74</v>
      </c>
      <c r="H74" s="314"/>
      <c r="I74" s="145" t="s">
        <v>62</v>
      </c>
      <c r="J74" s="314"/>
      <c r="K74" s="314"/>
      <c r="L74" s="145" t="s">
        <v>60</v>
      </c>
      <c r="M74" s="314"/>
      <c r="N74" s="314"/>
      <c r="O74" s="145"/>
      <c r="P74" s="314"/>
      <c r="Q74" s="145"/>
      <c r="R74" s="314"/>
      <c r="S74" s="194" t="s">
        <v>189</v>
      </c>
      <c r="T74" s="314"/>
      <c r="U74" s="314"/>
      <c r="V74" s="314"/>
      <c r="W74" s="314"/>
      <c r="X74" s="314"/>
      <c r="Y74" s="314"/>
      <c r="Z74" s="314"/>
      <c r="AA74" s="145" t="s">
        <v>97</v>
      </c>
      <c r="AB74" s="314"/>
      <c r="AC74" s="314"/>
      <c r="AD74" s="314"/>
      <c r="AE74" s="314"/>
      <c r="AF74" s="145" t="s">
        <v>50</v>
      </c>
      <c r="AG74" s="314"/>
      <c r="AH74" s="314"/>
      <c r="AI74" s="71" t="s">
        <v>98</v>
      </c>
      <c r="AJ74" s="195" t="s">
        <v>99</v>
      </c>
      <c r="AK74" s="314"/>
      <c r="AL74" s="314"/>
      <c r="AM74" s="314"/>
      <c r="AN74" s="314"/>
      <c r="AO74" s="314"/>
      <c r="AP74" s="127">
        <v>4253752</v>
      </c>
      <c r="AQ74" s="127">
        <v>3758910.8</v>
      </c>
      <c r="AR74" s="127">
        <v>494841.2</v>
      </c>
      <c r="AS74" s="187">
        <v>0</v>
      </c>
      <c r="AT74" s="188"/>
      <c r="AU74" s="187">
        <v>3758910.8</v>
      </c>
      <c r="AV74" s="188"/>
      <c r="AW74" s="127">
        <v>0</v>
      </c>
      <c r="AX74" s="127">
        <v>0</v>
      </c>
      <c r="AY74" s="127">
        <v>3758910.8</v>
      </c>
      <c r="AZ74" s="127">
        <v>0</v>
      </c>
      <c r="BA74" s="127">
        <v>0</v>
      </c>
      <c r="BB74" s="127">
        <v>0</v>
      </c>
      <c r="BC74" s="127">
        <v>0</v>
      </c>
      <c r="BD74" s="127">
        <v>0</v>
      </c>
      <c r="BE74" s="69">
        <f t="shared" si="0"/>
        <v>0.88366947579454558</v>
      </c>
      <c r="BF74" s="69">
        <f t="shared" si="1"/>
        <v>0.88366947579454558</v>
      </c>
      <c r="BG74" s="69">
        <f t="shared" si="2"/>
        <v>0</v>
      </c>
      <c r="BH74" s="69">
        <f t="shared" si="3"/>
        <v>0</v>
      </c>
    </row>
    <row r="75" spans="1:102" ht="13.5">
      <c r="A75" s="145" t="s">
        <v>46</v>
      </c>
      <c r="B75" s="314"/>
      <c r="C75" s="145" t="s">
        <v>74</v>
      </c>
      <c r="D75" s="314"/>
      <c r="E75" s="145" t="s">
        <v>74</v>
      </c>
      <c r="F75" s="314"/>
      <c r="G75" s="145" t="s">
        <v>74</v>
      </c>
      <c r="H75" s="314"/>
      <c r="I75" s="145" t="s">
        <v>64</v>
      </c>
      <c r="J75" s="314"/>
      <c r="K75" s="314"/>
      <c r="L75" s="145" t="s">
        <v>60</v>
      </c>
      <c r="M75" s="314"/>
      <c r="N75" s="314"/>
      <c r="O75" s="145"/>
      <c r="P75" s="314"/>
      <c r="Q75" s="145"/>
      <c r="R75" s="314"/>
      <c r="S75" s="194" t="s">
        <v>190</v>
      </c>
      <c r="T75" s="314"/>
      <c r="U75" s="314"/>
      <c r="V75" s="314"/>
      <c r="W75" s="314"/>
      <c r="X75" s="314"/>
      <c r="Y75" s="314"/>
      <c r="Z75" s="314"/>
      <c r="AA75" s="145" t="s">
        <v>49</v>
      </c>
      <c r="AB75" s="314"/>
      <c r="AC75" s="314"/>
      <c r="AD75" s="314"/>
      <c r="AE75" s="314"/>
      <c r="AF75" s="145" t="s">
        <v>50</v>
      </c>
      <c r="AG75" s="314"/>
      <c r="AH75" s="314"/>
      <c r="AI75" s="71" t="s">
        <v>51</v>
      </c>
      <c r="AJ75" s="195" t="s">
        <v>52</v>
      </c>
      <c r="AK75" s="314"/>
      <c r="AL75" s="314"/>
      <c r="AM75" s="314"/>
      <c r="AN75" s="314"/>
      <c r="AO75" s="314"/>
      <c r="AP75" s="127">
        <v>1815470</v>
      </c>
      <c r="AQ75" s="127">
        <v>503000</v>
      </c>
      <c r="AR75" s="127">
        <v>1312470</v>
      </c>
      <c r="AS75" s="187">
        <v>0</v>
      </c>
      <c r="AT75" s="188"/>
      <c r="AU75" s="187">
        <v>503000</v>
      </c>
      <c r="AV75" s="188"/>
      <c r="AW75" s="127">
        <v>0</v>
      </c>
      <c r="AX75" s="127">
        <v>503000</v>
      </c>
      <c r="AY75" s="127">
        <v>0</v>
      </c>
      <c r="AZ75" s="127">
        <v>503000</v>
      </c>
      <c r="BA75" s="127">
        <v>0</v>
      </c>
      <c r="BB75" s="127">
        <v>503000</v>
      </c>
      <c r="BC75" s="127">
        <v>0</v>
      </c>
      <c r="BD75" s="127">
        <v>230000</v>
      </c>
      <c r="BE75" s="69">
        <f t="shared" si="0"/>
        <v>0.27706323982219483</v>
      </c>
      <c r="BF75" s="69">
        <f t="shared" si="1"/>
        <v>0.27706323982219483</v>
      </c>
      <c r="BG75" s="69">
        <f t="shared" si="2"/>
        <v>0.27706323982219483</v>
      </c>
      <c r="BH75" s="69">
        <f t="shared" si="3"/>
        <v>0.27706323982219483</v>
      </c>
    </row>
    <row r="76" spans="1:102" ht="13.5">
      <c r="A76" s="145" t="s">
        <v>46</v>
      </c>
      <c r="B76" s="314"/>
      <c r="C76" s="145" t="s">
        <v>74</v>
      </c>
      <c r="D76" s="314"/>
      <c r="E76" s="145" t="s">
        <v>74</v>
      </c>
      <c r="F76" s="314"/>
      <c r="G76" s="145" t="s">
        <v>74</v>
      </c>
      <c r="H76" s="314"/>
      <c r="I76" s="145" t="s">
        <v>64</v>
      </c>
      <c r="J76" s="314"/>
      <c r="K76" s="314"/>
      <c r="L76" s="145" t="s">
        <v>70</v>
      </c>
      <c r="M76" s="314"/>
      <c r="N76" s="314"/>
      <c r="O76" s="145"/>
      <c r="P76" s="314"/>
      <c r="Q76" s="145"/>
      <c r="R76" s="314"/>
      <c r="S76" s="194" t="s">
        <v>191</v>
      </c>
      <c r="T76" s="314"/>
      <c r="U76" s="314"/>
      <c r="V76" s="314"/>
      <c r="W76" s="314"/>
      <c r="X76" s="314"/>
      <c r="Y76" s="314"/>
      <c r="Z76" s="314"/>
      <c r="AA76" s="145" t="s">
        <v>49</v>
      </c>
      <c r="AB76" s="314"/>
      <c r="AC76" s="314"/>
      <c r="AD76" s="314"/>
      <c r="AE76" s="314"/>
      <c r="AF76" s="145" t="s">
        <v>50</v>
      </c>
      <c r="AG76" s="314"/>
      <c r="AH76" s="314"/>
      <c r="AI76" s="71" t="s">
        <v>51</v>
      </c>
      <c r="AJ76" s="195" t="s">
        <v>52</v>
      </c>
      <c r="AK76" s="314"/>
      <c r="AL76" s="314"/>
      <c r="AM76" s="314"/>
      <c r="AN76" s="314"/>
      <c r="AO76" s="314"/>
      <c r="AP76" s="127">
        <v>16094081</v>
      </c>
      <c r="AQ76" s="127">
        <v>16094081</v>
      </c>
      <c r="AR76" s="127">
        <v>0</v>
      </c>
      <c r="AS76" s="187">
        <v>0</v>
      </c>
      <c r="AT76" s="188"/>
      <c r="AU76" s="187">
        <v>16094081</v>
      </c>
      <c r="AV76" s="188"/>
      <c r="AW76" s="127">
        <v>0</v>
      </c>
      <c r="AX76" s="127">
        <v>16094081</v>
      </c>
      <c r="AY76" s="127">
        <v>0</v>
      </c>
      <c r="AZ76" s="127">
        <v>16094081</v>
      </c>
      <c r="BA76" s="127">
        <v>0</v>
      </c>
      <c r="BB76" s="127">
        <v>16094081</v>
      </c>
      <c r="BC76" s="127">
        <v>0</v>
      </c>
      <c r="BD76" s="127">
        <v>0</v>
      </c>
      <c r="BE76" s="69">
        <f t="shared" si="0"/>
        <v>1</v>
      </c>
      <c r="BF76" s="69">
        <f t="shared" si="1"/>
        <v>1</v>
      </c>
      <c r="BG76" s="69">
        <f t="shared" si="2"/>
        <v>1</v>
      </c>
      <c r="BH76" s="69">
        <f t="shared" si="3"/>
        <v>1</v>
      </c>
    </row>
    <row r="77" spans="1:102" ht="13.5">
      <c r="A77" s="145" t="s">
        <v>46</v>
      </c>
      <c r="B77" s="314"/>
      <c r="C77" s="145" t="s">
        <v>74</v>
      </c>
      <c r="D77" s="314"/>
      <c r="E77" s="145" t="s">
        <v>74</v>
      </c>
      <c r="F77" s="314"/>
      <c r="G77" s="145" t="s">
        <v>74</v>
      </c>
      <c r="H77" s="314"/>
      <c r="I77" s="145" t="s">
        <v>64</v>
      </c>
      <c r="J77" s="314"/>
      <c r="K77" s="314"/>
      <c r="L77" s="145" t="s">
        <v>70</v>
      </c>
      <c r="M77" s="314"/>
      <c r="N77" s="314"/>
      <c r="O77" s="145"/>
      <c r="P77" s="314"/>
      <c r="Q77" s="145"/>
      <c r="R77" s="314"/>
      <c r="S77" s="194" t="s">
        <v>191</v>
      </c>
      <c r="T77" s="314"/>
      <c r="U77" s="314"/>
      <c r="V77" s="314"/>
      <c r="W77" s="314"/>
      <c r="X77" s="314"/>
      <c r="Y77" s="314"/>
      <c r="Z77" s="314"/>
      <c r="AA77" s="145" t="s">
        <v>97</v>
      </c>
      <c r="AB77" s="314"/>
      <c r="AC77" s="314"/>
      <c r="AD77" s="314"/>
      <c r="AE77" s="314"/>
      <c r="AF77" s="145" t="s">
        <v>50</v>
      </c>
      <c r="AG77" s="314"/>
      <c r="AH77" s="314"/>
      <c r="AI77" s="71" t="s">
        <v>98</v>
      </c>
      <c r="AJ77" s="195" t="s">
        <v>99</v>
      </c>
      <c r="AK77" s="314"/>
      <c r="AL77" s="314"/>
      <c r="AM77" s="314"/>
      <c r="AN77" s="314"/>
      <c r="AO77" s="314"/>
      <c r="AP77" s="127">
        <v>17700000</v>
      </c>
      <c r="AQ77" s="127">
        <v>13124565</v>
      </c>
      <c r="AR77" s="127">
        <v>4575435</v>
      </c>
      <c r="AS77" s="187">
        <v>0</v>
      </c>
      <c r="AT77" s="188"/>
      <c r="AU77" s="187">
        <v>13124565</v>
      </c>
      <c r="AV77" s="188"/>
      <c r="AW77" s="127">
        <v>0</v>
      </c>
      <c r="AX77" s="127">
        <v>13124565</v>
      </c>
      <c r="AY77" s="127">
        <v>0</v>
      </c>
      <c r="AZ77" s="127">
        <v>13124565</v>
      </c>
      <c r="BA77" s="127">
        <v>0</v>
      </c>
      <c r="BB77" s="127">
        <v>13124565</v>
      </c>
      <c r="BC77" s="127">
        <v>0</v>
      </c>
      <c r="BD77" s="127">
        <v>0</v>
      </c>
      <c r="BE77" s="69">
        <f t="shared" si="0"/>
        <v>0.74150084745762712</v>
      </c>
      <c r="BF77" s="69">
        <f t="shared" si="1"/>
        <v>0.74150084745762712</v>
      </c>
      <c r="BG77" s="69">
        <f t="shared" si="2"/>
        <v>0.74150084745762712</v>
      </c>
      <c r="BH77" s="69">
        <f t="shared" si="3"/>
        <v>0.74150084745762712</v>
      </c>
    </row>
    <row r="78" spans="1:102" ht="13.5">
      <c r="A78" s="145" t="s">
        <v>46</v>
      </c>
      <c r="B78" s="314"/>
      <c r="C78" s="145" t="s">
        <v>74</v>
      </c>
      <c r="D78" s="314"/>
      <c r="E78" s="145" t="s">
        <v>74</v>
      </c>
      <c r="F78" s="314"/>
      <c r="G78" s="145" t="s">
        <v>74</v>
      </c>
      <c r="H78" s="314"/>
      <c r="I78" s="145" t="s">
        <v>66</v>
      </c>
      <c r="J78" s="314"/>
      <c r="K78" s="314"/>
      <c r="L78" s="145" t="s">
        <v>55</v>
      </c>
      <c r="M78" s="314"/>
      <c r="N78" s="314"/>
      <c r="O78" s="145"/>
      <c r="P78" s="314"/>
      <c r="Q78" s="145"/>
      <c r="R78" s="314"/>
      <c r="S78" s="194" t="s">
        <v>192</v>
      </c>
      <c r="T78" s="314"/>
      <c r="U78" s="314"/>
      <c r="V78" s="314"/>
      <c r="W78" s="314"/>
      <c r="X78" s="314"/>
      <c r="Y78" s="314"/>
      <c r="Z78" s="314"/>
      <c r="AA78" s="145" t="s">
        <v>49</v>
      </c>
      <c r="AB78" s="314"/>
      <c r="AC78" s="314"/>
      <c r="AD78" s="314"/>
      <c r="AE78" s="314"/>
      <c r="AF78" s="145" t="s">
        <v>50</v>
      </c>
      <c r="AG78" s="314"/>
      <c r="AH78" s="314"/>
      <c r="AI78" s="71" t="s">
        <v>51</v>
      </c>
      <c r="AJ78" s="195" t="s">
        <v>52</v>
      </c>
      <c r="AK78" s="314"/>
      <c r="AL78" s="314"/>
      <c r="AM78" s="314"/>
      <c r="AN78" s="314"/>
      <c r="AO78" s="314"/>
      <c r="AP78" s="127">
        <v>53247729</v>
      </c>
      <c r="AQ78" s="127">
        <v>53175727.270000003</v>
      </c>
      <c r="AR78" s="127">
        <v>72001.73</v>
      </c>
      <c r="AS78" s="187">
        <v>0</v>
      </c>
      <c r="AT78" s="188"/>
      <c r="AU78" s="187">
        <v>53175727.270000003</v>
      </c>
      <c r="AV78" s="188"/>
      <c r="AW78" s="127">
        <v>0</v>
      </c>
      <c r="AX78" s="127">
        <v>53175727.270000003</v>
      </c>
      <c r="AY78" s="127">
        <v>0</v>
      </c>
      <c r="AZ78" s="127">
        <v>53175727.270000003</v>
      </c>
      <c r="BA78" s="127">
        <v>0</v>
      </c>
      <c r="BB78" s="127">
        <v>53175727.270000003</v>
      </c>
      <c r="BC78" s="127">
        <v>0</v>
      </c>
      <c r="BD78" s="127">
        <v>0</v>
      </c>
      <c r="BE78" s="69">
        <f t="shared" si="0"/>
        <v>0.99864779716708674</v>
      </c>
      <c r="BF78" s="69">
        <f t="shared" si="1"/>
        <v>0.99864779716708674</v>
      </c>
      <c r="BG78" s="69">
        <f t="shared" si="2"/>
        <v>0.99864779716708674</v>
      </c>
      <c r="BH78" s="69">
        <f t="shared" si="3"/>
        <v>0.99864779716708674</v>
      </c>
    </row>
    <row r="79" spans="1:102" ht="13.5">
      <c r="A79" s="145" t="s">
        <v>46</v>
      </c>
      <c r="B79" s="314"/>
      <c r="C79" s="145" t="s">
        <v>74</v>
      </c>
      <c r="D79" s="314"/>
      <c r="E79" s="145" t="s">
        <v>74</v>
      </c>
      <c r="F79" s="314"/>
      <c r="G79" s="145" t="s">
        <v>74</v>
      </c>
      <c r="H79" s="314"/>
      <c r="I79" s="145" t="s">
        <v>66</v>
      </c>
      <c r="J79" s="314"/>
      <c r="K79" s="314"/>
      <c r="L79" s="145" t="s">
        <v>77</v>
      </c>
      <c r="M79" s="314"/>
      <c r="N79" s="314"/>
      <c r="O79" s="145"/>
      <c r="P79" s="314"/>
      <c r="Q79" s="145"/>
      <c r="R79" s="314"/>
      <c r="S79" s="194" t="s">
        <v>193</v>
      </c>
      <c r="T79" s="314"/>
      <c r="U79" s="314"/>
      <c r="V79" s="314"/>
      <c r="W79" s="314"/>
      <c r="X79" s="314"/>
      <c r="Y79" s="314"/>
      <c r="Z79" s="314"/>
      <c r="AA79" s="145" t="s">
        <v>49</v>
      </c>
      <c r="AB79" s="314"/>
      <c r="AC79" s="314"/>
      <c r="AD79" s="314"/>
      <c r="AE79" s="314"/>
      <c r="AF79" s="145" t="s">
        <v>50</v>
      </c>
      <c r="AG79" s="314"/>
      <c r="AH79" s="314"/>
      <c r="AI79" s="71" t="s">
        <v>51</v>
      </c>
      <c r="AJ79" s="195" t="s">
        <v>52</v>
      </c>
      <c r="AK79" s="314"/>
      <c r="AL79" s="314"/>
      <c r="AM79" s="314"/>
      <c r="AN79" s="314"/>
      <c r="AO79" s="314"/>
      <c r="AP79" s="127">
        <v>6406167</v>
      </c>
      <c r="AQ79" s="127">
        <v>3700000</v>
      </c>
      <c r="AR79" s="127">
        <v>2706167</v>
      </c>
      <c r="AS79" s="187">
        <v>0</v>
      </c>
      <c r="AT79" s="188"/>
      <c r="AU79" s="187">
        <v>3700000</v>
      </c>
      <c r="AV79" s="188"/>
      <c r="AW79" s="127">
        <v>0</v>
      </c>
      <c r="AX79" s="127">
        <v>0</v>
      </c>
      <c r="AY79" s="127">
        <v>3700000</v>
      </c>
      <c r="AZ79" s="127">
        <v>0</v>
      </c>
      <c r="BA79" s="127">
        <v>0</v>
      </c>
      <c r="BB79" s="127">
        <v>0</v>
      </c>
      <c r="BC79" s="127">
        <v>0</v>
      </c>
      <c r="BD79" s="127">
        <v>0</v>
      </c>
      <c r="BE79" s="69">
        <f t="shared" si="0"/>
        <v>0.57756845864305439</v>
      </c>
      <c r="BF79" s="69">
        <f t="shared" si="1"/>
        <v>0.57756845864305439</v>
      </c>
      <c r="BG79" s="69">
        <f t="shared" si="2"/>
        <v>0</v>
      </c>
      <c r="BH79" s="69">
        <f t="shared" si="3"/>
        <v>0</v>
      </c>
    </row>
    <row r="80" spans="1:102" ht="13.5">
      <c r="A80" s="145" t="s">
        <v>46</v>
      </c>
      <c r="B80" s="314"/>
      <c r="C80" s="145" t="s">
        <v>74</v>
      </c>
      <c r="D80" s="314"/>
      <c r="E80" s="145" t="s">
        <v>74</v>
      </c>
      <c r="F80" s="314"/>
      <c r="G80" s="145" t="s">
        <v>74</v>
      </c>
      <c r="H80" s="314"/>
      <c r="I80" s="145" t="s">
        <v>68</v>
      </c>
      <c r="J80" s="314"/>
      <c r="K80" s="314"/>
      <c r="L80" s="145" t="s">
        <v>77</v>
      </c>
      <c r="M80" s="314"/>
      <c r="N80" s="314"/>
      <c r="O80" s="145"/>
      <c r="P80" s="314"/>
      <c r="Q80" s="145"/>
      <c r="R80" s="314"/>
      <c r="S80" s="194" t="s">
        <v>194</v>
      </c>
      <c r="T80" s="314"/>
      <c r="U80" s="314"/>
      <c r="V80" s="314"/>
      <c r="W80" s="314"/>
      <c r="X80" s="314"/>
      <c r="Y80" s="314"/>
      <c r="Z80" s="314"/>
      <c r="AA80" s="145" t="s">
        <v>49</v>
      </c>
      <c r="AB80" s="314"/>
      <c r="AC80" s="314"/>
      <c r="AD80" s="314"/>
      <c r="AE80" s="314"/>
      <c r="AF80" s="145" t="s">
        <v>50</v>
      </c>
      <c r="AG80" s="314"/>
      <c r="AH80" s="314"/>
      <c r="AI80" s="71" t="s">
        <v>51</v>
      </c>
      <c r="AJ80" s="195" t="s">
        <v>52</v>
      </c>
      <c r="AK80" s="314"/>
      <c r="AL80" s="314"/>
      <c r="AM80" s="314"/>
      <c r="AN80" s="314"/>
      <c r="AO80" s="314"/>
      <c r="AP80" s="127">
        <v>385000</v>
      </c>
      <c r="AQ80" s="127">
        <v>16761</v>
      </c>
      <c r="AR80" s="127">
        <v>368239</v>
      </c>
      <c r="AS80" s="187">
        <v>0</v>
      </c>
      <c r="AT80" s="188"/>
      <c r="AU80" s="187">
        <v>16761</v>
      </c>
      <c r="AV80" s="188"/>
      <c r="AW80" s="127">
        <v>0</v>
      </c>
      <c r="AX80" s="127">
        <v>16761</v>
      </c>
      <c r="AY80" s="127">
        <v>0</v>
      </c>
      <c r="AZ80" s="127">
        <v>16761</v>
      </c>
      <c r="BA80" s="127">
        <v>0</v>
      </c>
      <c r="BB80" s="127">
        <v>16761</v>
      </c>
      <c r="BC80" s="127">
        <v>0</v>
      </c>
      <c r="BD80" s="127">
        <v>35000</v>
      </c>
      <c r="BE80" s="69">
        <f t="shared" si="0"/>
        <v>4.3535064935064934E-2</v>
      </c>
      <c r="BF80" s="69">
        <f t="shared" si="1"/>
        <v>4.3535064935064934E-2</v>
      </c>
      <c r="BG80" s="69">
        <f t="shared" si="2"/>
        <v>4.3535064935064934E-2</v>
      </c>
      <c r="BH80" s="69">
        <f t="shared" si="3"/>
        <v>4.3535064935064934E-2</v>
      </c>
    </row>
    <row r="81" spans="1:192" ht="13.5">
      <c r="A81" s="145" t="s">
        <v>46</v>
      </c>
      <c r="B81" s="314"/>
      <c r="C81" s="145" t="s">
        <v>74</v>
      </c>
      <c r="D81" s="314"/>
      <c r="E81" s="145" t="s">
        <v>74</v>
      </c>
      <c r="F81" s="314"/>
      <c r="G81" s="145" t="s">
        <v>74</v>
      </c>
      <c r="H81" s="314"/>
      <c r="I81" s="145" t="s">
        <v>68</v>
      </c>
      <c r="J81" s="314"/>
      <c r="K81" s="314"/>
      <c r="L81" s="145" t="s">
        <v>58</v>
      </c>
      <c r="M81" s="314"/>
      <c r="N81" s="314"/>
      <c r="O81" s="145"/>
      <c r="P81" s="314"/>
      <c r="Q81" s="145"/>
      <c r="R81" s="314"/>
      <c r="S81" s="194" t="s">
        <v>195</v>
      </c>
      <c r="T81" s="314"/>
      <c r="U81" s="314"/>
      <c r="V81" s="314"/>
      <c r="W81" s="314"/>
      <c r="X81" s="314"/>
      <c r="Y81" s="314"/>
      <c r="Z81" s="314"/>
      <c r="AA81" s="145" t="s">
        <v>49</v>
      </c>
      <c r="AB81" s="314"/>
      <c r="AC81" s="314"/>
      <c r="AD81" s="314"/>
      <c r="AE81" s="314"/>
      <c r="AF81" s="145" t="s">
        <v>50</v>
      </c>
      <c r="AG81" s="314"/>
      <c r="AH81" s="314"/>
      <c r="AI81" s="71" t="s">
        <v>51</v>
      </c>
      <c r="AJ81" s="195" t="s">
        <v>52</v>
      </c>
      <c r="AK81" s="314"/>
      <c r="AL81" s="314"/>
      <c r="AM81" s="314"/>
      <c r="AN81" s="314"/>
      <c r="AO81" s="314"/>
      <c r="AP81" s="127">
        <v>7739842</v>
      </c>
      <c r="AQ81" s="127">
        <v>6824613</v>
      </c>
      <c r="AR81" s="127">
        <v>915229</v>
      </c>
      <c r="AS81" s="187">
        <v>0</v>
      </c>
      <c r="AT81" s="188"/>
      <c r="AU81" s="187">
        <v>6824613</v>
      </c>
      <c r="AV81" s="188"/>
      <c r="AW81" s="127">
        <v>0</v>
      </c>
      <c r="AX81" s="127">
        <v>1043932</v>
      </c>
      <c r="AY81" s="127">
        <v>5780681</v>
      </c>
      <c r="AZ81" s="127">
        <v>1043932</v>
      </c>
      <c r="BA81" s="127">
        <v>0</v>
      </c>
      <c r="BB81" s="127">
        <v>1043932</v>
      </c>
      <c r="BC81" s="127">
        <v>0</v>
      </c>
      <c r="BD81" s="127">
        <v>0</v>
      </c>
      <c r="BE81" s="69">
        <f t="shared" ref="BE81:BE112" si="7">AQ81/AP81</f>
        <v>0.88175094530353459</v>
      </c>
      <c r="BF81" s="69">
        <f t="shared" ref="BF81:BF145" si="8">AU81/AP81</f>
        <v>0.88175094530353459</v>
      </c>
      <c r="BG81" s="69">
        <f t="shared" ref="BG81:BG145" si="9">+AX81/AP81</f>
        <v>0.13487768871767666</v>
      </c>
      <c r="BH81" s="69">
        <f t="shared" ref="BH81:BH145" si="10">BB81/AP81</f>
        <v>0.13487768871767666</v>
      </c>
    </row>
    <row r="82" spans="1:192" ht="13.5">
      <c r="A82" s="145" t="s">
        <v>46</v>
      </c>
      <c r="B82" s="314"/>
      <c r="C82" s="145" t="s">
        <v>74</v>
      </c>
      <c r="D82" s="314"/>
      <c r="E82" s="145" t="s">
        <v>74</v>
      </c>
      <c r="F82" s="314"/>
      <c r="G82" s="145" t="s">
        <v>74</v>
      </c>
      <c r="H82" s="314"/>
      <c r="I82" s="145" t="s">
        <v>68</v>
      </c>
      <c r="J82" s="314"/>
      <c r="K82" s="314"/>
      <c r="L82" s="145" t="s">
        <v>58</v>
      </c>
      <c r="M82" s="314"/>
      <c r="N82" s="314"/>
      <c r="O82" s="145"/>
      <c r="P82" s="314"/>
      <c r="Q82" s="145"/>
      <c r="R82" s="314"/>
      <c r="S82" s="194" t="s">
        <v>195</v>
      </c>
      <c r="T82" s="314"/>
      <c r="U82" s="314"/>
      <c r="V82" s="314"/>
      <c r="W82" s="314"/>
      <c r="X82" s="314"/>
      <c r="Y82" s="314"/>
      <c r="Z82" s="314"/>
      <c r="AA82" s="145" t="s">
        <v>97</v>
      </c>
      <c r="AB82" s="314"/>
      <c r="AC82" s="314"/>
      <c r="AD82" s="314"/>
      <c r="AE82" s="314"/>
      <c r="AF82" s="145" t="s">
        <v>50</v>
      </c>
      <c r="AG82" s="314"/>
      <c r="AH82" s="314"/>
      <c r="AI82" s="71" t="s">
        <v>98</v>
      </c>
      <c r="AJ82" s="195" t="s">
        <v>99</v>
      </c>
      <c r="AK82" s="314"/>
      <c r="AL82" s="314"/>
      <c r="AM82" s="314"/>
      <c r="AN82" s="314"/>
      <c r="AO82" s="314"/>
      <c r="AP82" s="127">
        <v>147394594</v>
      </c>
      <c r="AQ82" s="127">
        <v>147394594</v>
      </c>
      <c r="AR82" s="127">
        <v>0</v>
      </c>
      <c r="AS82" s="187">
        <v>0</v>
      </c>
      <c r="AT82" s="188"/>
      <c r="AU82" s="187">
        <v>147394594</v>
      </c>
      <c r="AV82" s="188"/>
      <c r="AW82" s="127">
        <v>0</v>
      </c>
      <c r="AX82" s="127">
        <v>147394594</v>
      </c>
      <c r="AY82" s="127">
        <v>0</v>
      </c>
      <c r="AZ82" s="127">
        <v>147394594</v>
      </c>
      <c r="BA82" s="127">
        <v>0</v>
      </c>
      <c r="BB82" s="127">
        <v>147394594</v>
      </c>
      <c r="BC82" s="127">
        <v>0</v>
      </c>
      <c r="BD82" s="127">
        <v>0</v>
      </c>
      <c r="BE82" s="69">
        <f t="shared" si="7"/>
        <v>1</v>
      </c>
      <c r="BF82" s="69">
        <f t="shared" si="8"/>
        <v>1</v>
      </c>
      <c r="BG82" s="69">
        <f t="shared" si="9"/>
        <v>1</v>
      </c>
      <c r="BH82" s="69">
        <f t="shared" si="10"/>
        <v>1</v>
      </c>
    </row>
    <row r="83" spans="1:192" ht="13.5">
      <c r="A83" s="145" t="s">
        <v>46</v>
      </c>
      <c r="B83" s="314"/>
      <c r="C83" s="145" t="s">
        <v>74</v>
      </c>
      <c r="D83" s="314"/>
      <c r="E83" s="145" t="s">
        <v>74</v>
      </c>
      <c r="F83" s="314"/>
      <c r="G83" s="145" t="s">
        <v>74</v>
      </c>
      <c r="H83" s="314"/>
      <c r="I83" s="145" t="s">
        <v>68</v>
      </c>
      <c r="J83" s="314"/>
      <c r="K83" s="314"/>
      <c r="L83" s="145" t="s">
        <v>60</v>
      </c>
      <c r="M83" s="314"/>
      <c r="N83" s="314"/>
      <c r="O83" s="145"/>
      <c r="P83" s="314"/>
      <c r="Q83" s="145"/>
      <c r="R83" s="314"/>
      <c r="S83" s="194" t="s">
        <v>196</v>
      </c>
      <c r="T83" s="314"/>
      <c r="U83" s="314"/>
      <c r="V83" s="314"/>
      <c r="W83" s="314"/>
      <c r="X83" s="314"/>
      <c r="Y83" s="314"/>
      <c r="Z83" s="314"/>
      <c r="AA83" s="145" t="s">
        <v>49</v>
      </c>
      <c r="AB83" s="314"/>
      <c r="AC83" s="314"/>
      <c r="AD83" s="314"/>
      <c r="AE83" s="314"/>
      <c r="AF83" s="145" t="s">
        <v>50</v>
      </c>
      <c r="AG83" s="314"/>
      <c r="AH83" s="314"/>
      <c r="AI83" s="71" t="s">
        <v>51</v>
      </c>
      <c r="AJ83" s="195" t="s">
        <v>52</v>
      </c>
      <c r="AK83" s="314"/>
      <c r="AL83" s="314"/>
      <c r="AM83" s="314"/>
      <c r="AN83" s="314"/>
      <c r="AO83" s="314"/>
      <c r="AP83" s="127">
        <v>16732804</v>
      </c>
      <c r="AQ83" s="127">
        <v>14195748.800000001</v>
      </c>
      <c r="AR83" s="127">
        <v>2537055.2000000002</v>
      </c>
      <c r="AS83" s="187">
        <v>0</v>
      </c>
      <c r="AT83" s="188"/>
      <c r="AU83" s="187">
        <v>14195748.800000001</v>
      </c>
      <c r="AV83" s="188"/>
      <c r="AW83" s="127">
        <v>0</v>
      </c>
      <c r="AX83" s="127">
        <v>13777643.800000001</v>
      </c>
      <c r="AY83" s="127">
        <v>418105</v>
      </c>
      <c r="AZ83" s="127">
        <v>13777643.800000001</v>
      </c>
      <c r="BA83" s="127">
        <v>0</v>
      </c>
      <c r="BB83" s="127">
        <v>13777643.800000001</v>
      </c>
      <c r="BC83" s="127">
        <v>0</v>
      </c>
      <c r="BD83" s="127">
        <v>0</v>
      </c>
      <c r="BE83" s="69">
        <f t="shared" si="7"/>
        <v>0.84837835906044201</v>
      </c>
      <c r="BF83" s="69">
        <f t="shared" si="8"/>
        <v>0.84837835906044201</v>
      </c>
      <c r="BG83" s="69">
        <f t="shared" si="9"/>
        <v>0.82339121404876314</v>
      </c>
      <c r="BH83" s="69">
        <f t="shared" si="10"/>
        <v>0.82339121404876314</v>
      </c>
    </row>
    <row r="84" spans="1:192" ht="13.5">
      <c r="A84" s="145" t="s">
        <v>46</v>
      </c>
      <c r="B84" s="314"/>
      <c r="C84" s="145" t="s">
        <v>74</v>
      </c>
      <c r="D84" s="314"/>
      <c r="E84" s="145" t="s">
        <v>74</v>
      </c>
      <c r="F84" s="314"/>
      <c r="G84" s="145" t="s">
        <v>74</v>
      </c>
      <c r="H84" s="314"/>
      <c r="I84" s="145" t="s">
        <v>68</v>
      </c>
      <c r="J84" s="314"/>
      <c r="K84" s="314"/>
      <c r="L84" s="145" t="s">
        <v>60</v>
      </c>
      <c r="M84" s="314"/>
      <c r="N84" s="314"/>
      <c r="O84" s="145"/>
      <c r="P84" s="314"/>
      <c r="Q84" s="145"/>
      <c r="R84" s="314"/>
      <c r="S84" s="194" t="s">
        <v>196</v>
      </c>
      <c r="T84" s="314"/>
      <c r="U84" s="314"/>
      <c r="V84" s="314"/>
      <c r="W84" s="314"/>
      <c r="X84" s="314"/>
      <c r="Y84" s="314"/>
      <c r="Z84" s="314"/>
      <c r="AA84" s="145" t="s">
        <v>97</v>
      </c>
      <c r="AB84" s="314"/>
      <c r="AC84" s="314"/>
      <c r="AD84" s="314"/>
      <c r="AE84" s="314"/>
      <c r="AF84" s="145" t="s">
        <v>50</v>
      </c>
      <c r="AG84" s="314"/>
      <c r="AH84" s="314"/>
      <c r="AI84" s="71" t="s">
        <v>98</v>
      </c>
      <c r="AJ84" s="195" t="s">
        <v>99</v>
      </c>
      <c r="AK84" s="314"/>
      <c r="AL84" s="314"/>
      <c r="AM84" s="314"/>
      <c r="AN84" s="314"/>
      <c r="AO84" s="314"/>
      <c r="AP84" s="127">
        <v>6700000</v>
      </c>
      <c r="AQ84" s="127">
        <v>5736482</v>
      </c>
      <c r="AR84" s="127">
        <v>963518</v>
      </c>
      <c r="AS84" s="187">
        <v>0</v>
      </c>
      <c r="AT84" s="188"/>
      <c r="AU84" s="187">
        <v>5736482</v>
      </c>
      <c r="AV84" s="188"/>
      <c r="AW84" s="127">
        <v>0</v>
      </c>
      <c r="AX84" s="127">
        <v>5736482</v>
      </c>
      <c r="AY84" s="127">
        <v>0</v>
      </c>
      <c r="AZ84" s="127">
        <v>5736482</v>
      </c>
      <c r="BA84" s="127">
        <v>0</v>
      </c>
      <c r="BB84" s="127">
        <v>5736482</v>
      </c>
      <c r="BC84" s="127">
        <v>0</v>
      </c>
      <c r="BD84" s="127">
        <v>0</v>
      </c>
      <c r="BE84" s="69">
        <f t="shared" si="7"/>
        <v>0.85619134328358204</v>
      </c>
      <c r="BF84" s="69">
        <f t="shared" si="8"/>
        <v>0.85619134328358204</v>
      </c>
      <c r="BG84" s="69">
        <f t="shared" si="9"/>
        <v>0.85619134328358204</v>
      </c>
      <c r="BH84" s="69">
        <f t="shared" si="10"/>
        <v>0.85619134328358204</v>
      </c>
    </row>
    <row r="85" spans="1:192" ht="13.5">
      <c r="A85" s="145" t="s">
        <v>46</v>
      </c>
      <c r="B85" s="314"/>
      <c r="C85" s="145" t="s">
        <v>74</v>
      </c>
      <c r="D85" s="314"/>
      <c r="E85" s="145" t="s">
        <v>74</v>
      </c>
      <c r="F85" s="314"/>
      <c r="G85" s="145" t="s">
        <v>74</v>
      </c>
      <c r="H85" s="314"/>
      <c r="I85" s="145" t="s">
        <v>68</v>
      </c>
      <c r="J85" s="314"/>
      <c r="K85" s="314"/>
      <c r="L85" s="145" t="s">
        <v>62</v>
      </c>
      <c r="M85" s="314"/>
      <c r="N85" s="314"/>
      <c r="O85" s="145"/>
      <c r="P85" s="314"/>
      <c r="Q85" s="145"/>
      <c r="R85" s="314"/>
      <c r="S85" s="194" t="s">
        <v>197</v>
      </c>
      <c r="T85" s="314"/>
      <c r="U85" s="314"/>
      <c r="V85" s="314"/>
      <c r="W85" s="314"/>
      <c r="X85" s="314"/>
      <c r="Y85" s="314"/>
      <c r="Z85" s="314"/>
      <c r="AA85" s="145" t="s">
        <v>49</v>
      </c>
      <c r="AB85" s="314"/>
      <c r="AC85" s="314"/>
      <c r="AD85" s="314"/>
      <c r="AE85" s="314"/>
      <c r="AF85" s="145" t="s">
        <v>50</v>
      </c>
      <c r="AG85" s="314"/>
      <c r="AH85" s="314"/>
      <c r="AI85" s="71" t="s">
        <v>51</v>
      </c>
      <c r="AJ85" s="195" t="s">
        <v>52</v>
      </c>
      <c r="AK85" s="314"/>
      <c r="AL85" s="314"/>
      <c r="AM85" s="314"/>
      <c r="AN85" s="314"/>
      <c r="AO85" s="314"/>
      <c r="AP85" s="127">
        <v>175201720</v>
      </c>
      <c r="AQ85" s="127">
        <v>165161688.15000001</v>
      </c>
      <c r="AR85" s="127">
        <v>10040031.85</v>
      </c>
      <c r="AS85" s="187">
        <v>0</v>
      </c>
      <c r="AT85" s="188"/>
      <c r="AU85" s="187">
        <v>165161688.15000001</v>
      </c>
      <c r="AV85" s="188"/>
      <c r="AW85" s="127">
        <v>0</v>
      </c>
      <c r="AX85" s="127">
        <v>165161688.15000001</v>
      </c>
      <c r="AY85" s="127">
        <v>0</v>
      </c>
      <c r="AZ85" s="127">
        <v>165161688.15000001</v>
      </c>
      <c r="BA85" s="127">
        <v>0</v>
      </c>
      <c r="BB85" s="127">
        <v>165161688.15000001</v>
      </c>
      <c r="BC85" s="127">
        <v>0</v>
      </c>
      <c r="BD85" s="127">
        <v>0</v>
      </c>
      <c r="BE85" s="69">
        <f t="shared" si="7"/>
        <v>0.94269444472348796</v>
      </c>
      <c r="BF85" s="69">
        <f t="shared" si="8"/>
        <v>0.94269444472348796</v>
      </c>
      <c r="BG85" s="69">
        <f t="shared" si="9"/>
        <v>0.94269444472348796</v>
      </c>
      <c r="BH85" s="69">
        <f t="shared" si="10"/>
        <v>0.94269444472348796</v>
      </c>
    </row>
    <row r="86" spans="1:192" ht="13.5">
      <c r="A86" s="145" t="s">
        <v>46</v>
      </c>
      <c r="B86" s="314"/>
      <c r="C86" s="145" t="s">
        <v>74</v>
      </c>
      <c r="D86" s="314"/>
      <c r="E86" s="145" t="s">
        <v>74</v>
      </c>
      <c r="F86" s="314"/>
      <c r="G86" s="145" t="s">
        <v>74</v>
      </c>
      <c r="H86" s="314"/>
      <c r="I86" s="145" t="s">
        <v>68</v>
      </c>
      <c r="J86" s="314"/>
      <c r="K86" s="314"/>
      <c r="L86" s="145" t="s">
        <v>62</v>
      </c>
      <c r="M86" s="314"/>
      <c r="N86" s="314"/>
      <c r="O86" s="145"/>
      <c r="P86" s="314"/>
      <c r="Q86" s="145"/>
      <c r="R86" s="314"/>
      <c r="S86" s="194" t="s">
        <v>197</v>
      </c>
      <c r="T86" s="314"/>
      <c r="U86" s="314"/>
      <c r="V86" s="314"/>
      <c r="W86" s="314"/>
      <c r="X86" s="314"/>
      <c r="Y86" s="314"/>
      <c r="Z86" s="314"/>
      <c r="AA86" s="145" t="s">
        <v>97</v>
      </c>
      <c r="AB86" s="314"/>
      <c r="AC86" s="314"/>
      <c r="AD86" s="314"/>
      <c r="AE86" s="314"/>
      <c r="AF86" s="145" t="s">
        <v>50</v>
      </c>
      <c r="AG86" s="314"/>
      <c r="AH86" s="314"/>
      <c r="AI86" s="71" t="s">
        <v>98</v>
      </c>
      <c r="AJ86" s="195" t="s">
        <v>99</v>
      </c>
      <c r="AK86" s="314"/>
      <c r="AL86" s="314"/>
      <c r="AM86" s="314"/>
      <c r="AN86" s="314"/>
      <c r="AO86" s="314"/>
      <c r="AP86" s="127">
        <v>109217644</v>
      </c>
      <c r="AQ86" s="127">
        <v>109217644</v>
      </c>
      <c r="AR86" s="127">
        <v>0</v>
      </c>
      <c r="AS86" s="187">
        <v>0</v>
      </c>
      <c r="AT86" s="188"/>
      <c r="AU86" s="187">
        <v>109217644</v>
      </c>
      <c r="AV86" s="188"/>
      <c r="AW86" s="127">
        <v>0</v>
      </c>
      <c r="AX86" s="127">
        <v>96651327.469999999</v>
      </c>
      <c r="AY86" s="127">
        <v>12566316.529999999</v>
      </c>
      <c r="AZ86" s="127">
        <v>96651327.469999999</v>
      </c>
      <c r="BA86" s="127">
        <v>0</v>
      </c>
      <c r="BB86" s="127">
        <v>96651327.469999999</v>
      </c>
      <c r="BC86" s="127">
        <v>0</v>
      </c>
      <c r="BD86" s="127">
        <v>0</v>
      </c>
      <c r="BE86" s="69">
        <f t="shared" si="7"/>
        <v>1</v>
      </c>
      <c r="BF86" s="69">
        <f t="shared" si="8"/>
        <v>1</v>
      </c>
      <c r="BG86" s="69">
        <f t="shared" si="9"/>
        <v>0.88494243173749476</v>
      </c>
      <c r="BH86" s="69">
        <f t="shared" si="10"/>
        <v>0.88494243173749476</v>
      </c>
    </row>
    <row r="87" spans="1:192" ht="13.5">
      <c r="A87" s="145" t="s">
        <v>46</v>
      </c>
      <c r="B87" s="314"/>
      <c r="C87" s="145" t="s">
        <v>74</v>
      </c>
      <c r="D87" s="314"/>
      <c r="E87" s="145" t="s">
        <v>74</v>
      </c>
      <c r="F87" s="314"/>
      <c r="G87" s="145" t="s">
        <v>74</v>
      </c>
      <c r="H87" s="314"/>
      <c r="I87" s="145" t="s">
        <v>68</v>
      </c>
      <c r="J87" s="314"/>
      <c r="K87" s="314"/>
      <c r="L87" s="145" t="s">
        <v>66</v>
      </c>
      <c r="M87" s="314"/>
      <c r="N87" s="314"/>
      <c r="O87" s="145"/>
      <c r="P87" s="314"/>
      <c r="Q87" s="145"/>
      <c r="R87" s="314"/>
      <c r="S87" s="194" t="s">
        <v>198</v>
      </c>
      <c r="T87" s="314"/>
      <c r="U87" s="314"/>
      <c r="V87" s="314"/>
      <c r="W87" s="314"/>
      <c r="X87" s="314"/>
      <c r="Y87" s="314"/>
      <c r="Z87" s="314"/>
      <c r="AA87" s="145" t="s">
        <v>49</v>
      </c>
      <c r="AB87" s="314"/>
      <c r="AC87" s="314"/>
      <c r="AD87" s="314"/>
      <c r="AE87" s="314"/>
      <c r="AF87" s="145" t="s">
        <v>50</v>
      </c>
      <c r="AG87" s="314"/>
      <c r="AH87" s="314"/>
      <c r="AI87" s="71" t="s">
        <v>51</v>
      </c>
      <c r="AJ87" s="195" t="s">
        <v>52</v>
      </c>
      <c r="AK87" s="314"/>
      <c r="AL87" s="314"/>
      <c r="AM87" s="314"/>
      <c r="AN87" s="314"/>
      <c r="AO87" s="314"/>
      <c r="AP87" s="127">
        <v>2834339</v>
      </c>
      <c r="AQ87" s="127">
        <v>1807599</v>
      </c>
      <c r="AR87" s="127">
        <v>1026740</v>
      </c>
      <c r="AS87" s="187">
        <v>0</v>
      </c>
      <c r="AT87" s="188"/>
      <c r="AU87" s="187">
        <v>1807599</v>
      </c>
      <c r="AV87" s="188"/>
      <c r="AW87" s="127">
        <v>0</v>
      </c>
      <c r="AX87" s="127">
        <v>1807599</v>
      </c>
      <c r="AY87" s="127">
        <v>0</v>
      </c>
      <c r="AZ87" s="127">
        <v>1807599</v>
      </c>
      <c r="BA87" s="127">
        <v>0</v>
      </c>
      <c r="BB87" s="127">
        <v>1807599</v>
      </c>
      <c r="BC87" s="127">
        <v>0</v>
      </c>
      <c r="BD87" s="127">
        <v>95340</v>
      </c>
      <c r="BE87" s="69">
        <f t="shared" si="7"/>
        <v>0.63774975399908052</v>
      </c>
      <c r="BF87" s="69">
        <f t="shared" si="8"/>
        <v>0.63774975399908052</v>
      </c>
      <c r="BG87" s="69">
        <f t="shared" si="9"/>
        <v>0.63774975399908052</v>
      </c>
      <c r="BH87" s="69">
        <f t="shared" si="10"/>
        <v>0.63774975399908052</v>
      </c>
    </row>
    <row r="88" spans="1:192" ht="13.5">
      <c r="A88" s="145" t="s">
        <v>46</v>
      </c>
      <c r="B88" s="314"/>
      <c r="C88" s="145" t="s">
        <v>74</v>
      </c>
      <c r="D88" s="314"/>
      <c r="E88" s="145" t="s">
        <v>74</v>
      </c>
      <c r="F88" s="314"/>
      <c r="G88" s="145" t="s">
        <v>74</v>
      </c>
      <c r="H88" s="314"/>
      <c r="I88" s="145" t="s">
        <v>68</v>
      </c>
      <c r="J88" s="314"/>
      <c r="K88" s="314"/>
      <c r="L88" s="145" t="s">
        <v>66</v>
      </c>
      <c r="M88" s="314"/>
      <c r="N88" s="314"/>
      <c r="O88" s="145"/>
      <c r="P88" s="314"/>
      <c r="Q88" s="145"/>
      <c r="R88" s="314"/>
      <c r="S88" s="194" t="s">
        <v>198</v>
      </c>
      <c r="T88" s="314"/>
      <c r="U88" s="314"/>
      <c r="V88" s="314"/>
      <c r="W88" s="314"/>
      <c r="X88" s="314"/>
      <c r="Y88" s="314"/>
      <c r="Z88" s="314"/>
      <c r="AA88" s="145" t="s">
        <v>97</v>
      </c>
      <c r="AB88" s="314"/>
      <c r="AC88" s="314"/>
      <c r="AD88" s="314"/>
      <c r="AE88" s="314"/>
      <c r="AF88" s="145" t="s">
        <v>50</v>
      </c>
      <c r="AG88" s="314"/>
      <c r="AH88" s="314"/>
      <c r="AI88" s="71" t="s">
        <v>98</v>
      </c>
      <c r="AJ88" s="195" t="s">
        <v>99</v>
      </c>
      <c r="AK88" s="314"/>
      <c r="AL88" s="314"/>
      <c r="AM88" s="314"/>
      <c r="AN88" s="314"/>
      <c r="AO88" s="314"/>
      <c r="AP88" s="127">
        <v>22500000</v>
      </c>
      <c r="AQ88" s="127">
        <v>16251049.99</v>
      </c>
      <c r="AR88" s="127">
        <v>6248950.0099999998</v>
      </c>
      <c r="AS88" s="187">
        <v>0</v>
      </c>
      <c r="AT88" s="188"/>
      <c r="AU88" s="187">
        <v>16251049.99</v>
      </c>
      <c r="AV88" s="188"/>
      <c r="AW88" s="127">
        <v>0</v>
      </c>
      <c r="AX88" s="127">
        <v>8142875.7000000002</v>
      </c>
      <c r="AY88" s="127">
        <v>8108174.29</v>
      </c>
      <c r="AZ88" s="127">
        <v>8142875.7000000002</v>
      </c>
      <c r="BA88" s="127">
        <v>0</v>
      </c>
      <c r="BB88" s="127">
        <v>8142875.7000000002</v>
      </c>
      <c r="BC88" s="127">
        <v>0</v>
      </c>
      <c r="BD88" s="127">
        <v>0</v>
      </c>
      <c r="BE88" s="69">
        <f t="shared" si="7"/>
        <v>0.72226888844444448</v>
      </c>
      <c r="BF88" s="69">
        <f t="shared" si="8"/>
        <v>0.72226888844444448</v>
      </c>
      <c r="BG88" s="69">
        <f t="shared" si="9"/>
        <v>0.36190558666666667</v>
      </c>
      <c r="BH88" s="69">
        <f t="shared" si="10"/>
        <v>0.36190558666666667</v>
      </c>
    </row>
    <row r="89" spans="1:192" ht="13.5">
      <c r="A89" s="145" t="s">
        <v>46</v>
      </c>
      <c r="B89" s="314"/>
      <c r="C89" s="145" t="s">
        <v>74</v>
      </c>
      <c r="D89" s="314"/>
      <c r="E89" s="145" t="s">
        <v>74</v>
      </c>
      <c r="F89" s="314"/>
      <c r="G89" s="145" t="s">
        <v>74</v>
      </c>
      <c r="H89" s="314"/>
      <c r="I89" s="145" t="s">
        <v>70</v>
      </c>
      <c r="J89" s="314"/>
      <c r="K89" s="314"/>
      <c r="L89" s="145" t="s">
        <v>60</v>
      </c>
      <c r="M89" s="314"/>
      <c r="N89" s="314"/>
      <c r="O89" s="145"/>
      <c r="P89" s="314"/>
      <c r="Q89" s="145"/>
      <c r="R89" s="314"/>
      <c r="S89" s="194" t="s">
        <v>199</v>
      </c>
      <c r="T89" s="314"/>
      <c r="U89" s="314"/>
      <c r="V89" s="314"/>
      <c r="W89" s="314"/>
      <c r="X89" s="314"/>
      <c r="Y89" s="314"/>
      <c r="Z89" s="314"/>
      <c r="AA89" s="145" t="s">
        <v>97</v>
      </c>
      <c r="AB89" s="314"/>
      <c r="AC89" s="314"/>
      <c r="AD89" s="314"/>
      <c r="AE89" s="314"/>
      <c r="AF89" s="145" t="s">
        <v>50</v>
      </c>
      <c r="AG89" s="314"/>
      <c r="AH89" s="314"/>
      <c r="AI89" s="71" t="s">
        <v>98</v>
      </c>
      <c r="AJ89" s="195" t="s">
        <v>99</v>
      </c>
      <c r="AK89" s="314"/>
      <c r="AL89" s="314"/>
      <c r="AM89" s="314"/>
      <c r="AN89" s="314"/>
      <c r="AO89" s="314"/>
      <c r="AP89" s="127">
        <v>5227922</v>
      </c>
      <c r="AQ89" s="127">
        <v>4634772</v>
      </c>
      <c r="AR89" s="127">
        <v>593150</v>
      </c>
      <c r="AS89" s="187">
        <v>0</v>
      </c>
      <c r="AT89" s="188"/>
      <c r="AU89" s="187">
        <v>4634772</v>
      </c>
      <c r="AV89" s="188"/>
      <c r="AW89" s="127">
        <v>0</v>
      </c>
      <c r="AX89" s="127">
        <v>4634771.7699999996</v>
      </c>
      <c r="AY89" s="127">
        <v>0.23</v>
      </c>
      <c r="AZ89" s="127">
        <v>4634771.7699999996</v>
      </c>
      <c r="BA89" s="127">
        <v>0</v>
      </c>
      <c r="BB89" s="127">
        <v>4634771.7699999996</v>
      </c>
      <c r="BC89" s="127">
        <v>0</v>
      </c>
      <c r="BD89" s="127">
        <v>0</v>
      </c>
      <c r="BE89" s="69">
        <f t="shared" si="7"/>
        <v>0.8865419185672625</v>
      </c>
      <c r="BF89" s="69">
        <f t="shared" si="8"/>
        <v>0.8865419185672625</v>
      </c>
      <c r="BG89" s="69">
        <f t="shared" si="9"/>
        <v>0.88654187457272693</v>
      </c>
      <c r="BH89" s="69">
        <f t="shared" si="10"/>
        <v>0.88654187457272693</v>
      </c>
    </row>
    <row r="90" spans="1:192" ht="13.5">
      <c r="A90" s="145" t="s">
        <v>46</v>
      </c>
      <c r="B90" s="314"/>
      <c r="C90" s="145" t="s">
        <v>74</v>
      </c>
      <c r="D90" s="314"/>
      <c r="E90" s="145" t="s">
        <v>74</v>
      </c>
      <c r="F90" s="314"/>
      <c r="G90" s="145" t="s">
        <v>74</v>
      </c>
      <c r="H90" s="314"/>
      <c r="I90" s="145" t="s">
        <v>70</v>
      </c>
      <c r="J90" s="314"/>
      <c r="K90" s="314"/>
      <c r="L90" s="145" t="s">
        <v>64</v>
      </c>
      <c r="M90" s="314"/>
      <c r="N90" s="314"/>
      <c r="O90" s="145"/>
      <c r="P90" s="314"/>
      <c r="Q90" s="145"/>
      <c r="R90" s="314"/>
      <c r="S90" s="194" t="s">
        <v>200</v>
      </c>
      <c r="T90" s="314"/>
      <c r="U90" s="314"/>
      <c r="V90" s="314"/>
      <c r="W90" s="314"/>
      <c r="X90" s="314"/>
      <c r="Y90" s="314"/>
      <c r="Z90" s="314"/>
      <c r="AA90" s="145" t="s">
        <v>49</v>
      </c>
      <c r="AB90" s="314"/>
      <c r="AC90" s="314"/>
      <c r="AD90" s="314"/>
      <c r="AE90" s="314"/>
      <c r="AF90" s="145" t="s">
        <v>50</v>
      </c>
      <c r="AG90" s="314"/>
      <c r="AH90" s="314"/>
      <c r="AI90" s="71" t="s">
        <v>51</v>
      </c>
      <c r="AJ90" s="195" t="s">
        <v>52</v>
      </c>
      <c r="AK90" s="314"/>
      <c r="AL90" s="314"/>
      <c r="AM90" s="314"/>
      <c r="AN90" s="314"/>
      <c r="AO90" s="314"/>
      <c r="AP90" s="127">
        <v>4952902</v>
      </c>
      <c r="AQ90" s="127">
        <v>4952902</v>
      </c>
      <c r="AR90" s="127">
        <v>0</v>
      </c>
      <c r="AS90" s="187">
        <v>0</v>
      </c>
      <c r="AT90" s="188"/>
      <c r="AU90" s="187">
        <v>4952902</v>
      </c>
      <c r="AV90" s="188"/>
      <c r="AW90" s="127">
        <v>0</v>
      </c>
      <c r="AX90" s="127">
        <v>0</v>
      </c>
      <c r="AY90" s="127">
        <v>4952902</v>
      </c>
      <c r="AZ90" s="127">
        <v>0</v>
      </c>
      <c r="BA90" s="127">
        <v>0</v>
      </c>
      <c r="BB90" s="127">
        <v>0</v>
      </c>
      <c r="BC90" s="127">
        <v>0</v>
      </c>
      <c r="BD90" s="127">
        <v>0</v>
      </c>
      <c r="BE90" s="69">
        <f t="shared" si="7"/>
        <v>1</v>
      </c>
      <c r="BF90" s="69">
        <f t="shared" si="8"/>
        <v>1</v>
      </c>
      <c r="BG90" s="69">
        <f t="shared" si="9"/>
        <v>0</v>
      </c>
      <c r="BH90" s="69">
        <f t="shared" si="10"/>
        <v>0</v>
      </c>
    </row>
    <row r="91" spans="1:192" ht="13.5">
      <c r="A91" s="145" t="s">
        <v>46</v>
      </c>
      <c r="B91" s="314"/>
      <c r="C91" s="145" t="s">
        <v>74</v>
      </c>
      <c r="D91" s="314"/>
      <c r="E91" s="145" t="s">
        <v>74</v>
      </c>
      <c r="F91" s="314"/>
      <c r="G91" s="145" t="s">
        <v>74</v>
      </c>
      <c r="H91" s="314"/>
      <c r="I91" s="145" t="s">
        <v>70</v>
      </c>
      <c r="J91" s="314"/>
      <c r="K91" s="314"/>
      <c r="L91" s="145" t="s">
        <v>66</v>
      </c>
      <c r="M91" s="314"/>
      <c r="N91" s="314"/>
      <c r="O91" s="145"/>
      <c r="P91" s="314"/>
      <c r="Q91" s="145"/>
      <c r="R91" s="314"/>
      <c r="S91" s="194" t="s">
        <v>201</v>
      </c>
      <c r="T91" s="314"/>
      <c r="U91" s="314"/>
      <c r="V91" s="314"/>
      <c r="W91" s="314"/>
      <c r="X91" s="314"/>
      <c r="Y91" s="314"/>
      <c r="Z91" s="314"/>
      <c r="AA91" s="145" t="s">
        <v>97</v>
      </c>
      <c r="AB91" s="314"/>
      <c r="AC91" s="314"/>
      <c r="AD91" s="314"/>
      <c r="AE91" s="314"/>
      <c r="AF91" s="145" t="s">
        <v>50</v>
      </c>
      <c r="AG91" s="314"/>
      <c r="AH91" s="314"/>
      <c r="AI91" s="71" t="s">
        <v>98</v>
      </c>
      <c r="AJ91" s="195" t="s">
        <v>99</v>
      </c>
      <c r="AK91" s="314"/>
      <c r="AL91" s="314"/>
      <c r="AM91" s="314"/>
      <c r="AN91" s="314"/>
      <c r="AO91" s="314"/>
      <c r="AP91" s="127">
        <v>587066</v>
      </c>
      <c r="AQ91" s="127">
        <v>422450</v>
      </c>
      <c r="AR91" s="127">
        <v>164616</v>
      </c>
      <c r="AS91" s="187">
        <v>0</v>
      </c>
      <c r="AT91" s="188"/>
      <c r="AU91" s="187">
        <v>422450</v>
      </c>
      <c r="AV91" s="188"/>
      <c r="AW91" s="127">
        <v>0</v>
      </c>
      <c r="AX91" s="127">
        <v>422450</v>
      </c>
      <c r="AY91" s="127">
        <v>0</v>
      </c>
      <c r="AZ91" s="127">
        <v>422450</v>
      </c>
      <c r="BA91" s="127">
        <v>0</v>
      </c>
      <c r="BB91" s="127">
        <v>422450</v>
      </c>
      <c r="BC91" s="127">
        <v>0</v>
      </c>
      <c r="BD91" s="127">
        <v>0</v>
      </c>
      <c r="BE91" s="69">
        <f t="shared" si="7"/>
        <v>0.71959541175949548</v>
      </c>
      <c r="BF91" s="69">
        <f t="shared" si="8"/>
        <v>0.71959541175949548</v>
      </c>
      <c r="BG91" s="69">
        <f t="shared" si="9"/>
        <v>0.71959541175949548</v>
      </c>
      <c r="BH91" s="69">
        <f t="shared" si="10"/>
        <v>0.71959541175949548</v>
      </c>
    </row>
    <row r="92" spans="1:192" s="60" customFormat="1" ht="13.5" customHeight="1">
      <c r="A92" s="202" t="s">
        <v>115</v>
      </c>
      <c r="B92" s="202"/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  <c r="AF92" s="202"/>
      <c r="AG92" s="202"/>
      <c r="AH92" s="202"/>
      <c r="AI92" s="202"/>
      <c r="AJ92" s="202"/>
      <c r="AK92" s="202"/>
      <c r="AL92" s="202"/>
      <c r="AM92" s="202"/>
      <c r="AN92" s="202"/>
      <c r="AO92" s="202"/>
      <c r="AP92" s="68">
        <f>+AP73+AP72+AP58+AP57+AP52+AP51</f>
        <v>710862206</v>
      </c>
      <c r="AQ92" s="68">
        <f>+AQ73+AQ72+AQ58+AQ57+AQ52+AQ51</f>
        <v>661710371.88</v>
      </c>
      <c r="AR92" s="68">
        <f>+AR73+AR72+AR58+AR57+AR52+AR51</f>
        <v>49151834.120000005</v>
      </c>
      <c r="AS92" s="203">
        <f>+AS73+AS72+AS58+AS57+AS52+AS51</f>
        <v>0</v>
      </c>
      <c r="AT92" s="204"/>
      <c r="AU92" s="203">
        <f>+AU73+AU72+AU58+AU57+AU52+AU51</f>
        <v>661710371.88</v>
      </c>
      <c r="AV92" s="204"/>
      <c r="AW92" s="131">
        <f t="shared" ref="AW92:BD92" si="11">+AW73+AW72+AW58+AW57+AW52+AW51</f>
        <v>0</v>
      </c>
      <c r="AX92" s="131">
        <f t="shared" si="11"/>
        <v>565258556.26999998</v>
      </c>
      <c r="AY92" s="131">
        <f t="shared" si="11"/>
        <v>96451815.609999999</v>
      </c>
      <c r="AZ92" s="131">
        <f t="shared" si="11"/>
        <v>555181158.53999996</v>
      </c>
      <c r="BA92" s="131">
        <f t="shared" si="11"/>
        <v>10077397.73</v>
      </c>
      <c r="BB92" s="131">
        <f t="shared" si="11"/>
        <v>555181158.53999996</v>
      </c>
      <c r="BC92" s="131">
        <f t="shared" si="11"/>
        <v>0</v>
      </c>
      <c r="BD92" s="131">
        <f t="shared" si="11"/>
        <v>540340</v>
      </c>
      <c r="BE92" s="62">
        <f t="shared" si="7"/>
        <v>0.93085603130235905</v>
      </c>
      <c r="BF92" s="62">
        <f t="shared" si="8"/>
        <v>0.93085603130235905</v>
      </c>
      <c r="BG92" s="62">
        <f t="shared" si="9"/>
        <v>0.79517317350530237</v>
      </c>
      <c r="BH92" s="62">
        <f t="shared" si="10"/>
        <v>0.78099687091818748</v>
      </c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  <c r="FH92" s="56"/>
      <c r="FI92" s="56"/>
      <c r="FJ92" s="56"/>
      <c r="FK92" s="56"/>
      <c r="FL92" s="56"/>
      <c r="FM92" s="56"/>
      <c r="FN92" s="56"/>
      <c r="FO92" s="56"/>
      <c r="FP92" s="56"/>
      <c r="FQ92" s="56"/>
      <c r="FR92" s="56"/>
      <c r="FS92" s="56"/>
      <c r="FT92" s="56"/>
      <c r="FU92" s="56"/>
      <c r="FV92" s="56"/>
      <c r="FW92" s="56"/>
      <c r="FX92" s="56"/>
      <c r="FY92" s="56"/>
      <c r="FZ92" s="56"/>
      <c r="GA92" s="56"/>
      <c r="GB92" s="56"/>
      <c r="GC92" s="56"/>
      <c r="GD92" s="56"/>
      <c r="GE92" s="56"/>
      <c r="GF92" s="56"/>
      <c r="GG92" s="56"/>
      <c r="GH92" s="56"/>
      <c r="GI92" s="56"/>
      <c r="GJ92" s="61"/>
    </row>
    <row r="93" spans="1:192" ht="13.5">
      <c r="A93" s="145" t="s">
        <v>46</v>
      </c>
      <c r="B93" s="314"/>
      <c r="C93" s="145" t="s">
        <v>84</v>
      </c>
      <c r="D93" s="314"/>
      <c r="E93" s="145" t="s">
        <v>116</v>
      </c>
      <c r="F93" s="314"/>
      <c r="G93" s="145"/>
      <c r="H93" s="314"/>
      <c r="I93" s="145"/>
      <c r="J93" s="314"/>
      <c r="K93" s="314"/>
      <c r="L93" s="145"/>
      <c r="M93" s="314"/>
      <c r="N93" s="314"/>
      <c r="O93" s="145"/>
      <c r="P93" s="314"/>
      <c r="Q93" s="145"/>
      <c r="R93" s="314"/>
      <c r="S93" s="194" t="s">
        <v>117</v>
      </c>
      <c r="T93" s="314"/>
      <c r="U93" s="314"/>
      <c r="V93" s="314"/>
      <c r="W93" s="314"/>
      <c r="X93" s="314"/>
      <c r="Y93" s="314"/>
      <c r="Z93" s="314"/>
      <c r="AA93" s="145" t="s">
        <v>49</v>
      </c>
      <c r="AB93" s="314"/>
      <c r="AC93" s="314"/>
      <c r="AD93" s="314"/>
      <c r="AE93" s="314"/>
      <c r="AF93" s="145" t="s">
        <v>50</v>
      </c>
      <c r="AG93" s="314"/>
      <c r="AH93" s="314"/>
      <c r="AI93" s="71" t="s">
        <v>51</v>
      </c>
      <c r="AJ93" s="195" t="s">
        <v>52</v>
      </c>
      <c r="AK93" s="314"/>
      <c r="AL93" s="314"/>
      <c r="AM93" s="314"/>
      <c r="AN93" s="314"/>
      <c r="AO93" s="314"/>
      <c r="AP93" s="127">
        <v>17510000</v>
      </c>
      <c r="AQ93" s="127">
        <v>7520116</v>
      </c>
      <c r="AR93" s="127">
        <v>9989884</v>
      </c>
      <c r="AS93" s="187">
        <v>0</v>
      </c>
      <c r="AT93" s="188"/>
      <c r="AU93" s="187">
        <v>7520116</v>
      </c>
      <c r="AV93" s="188"/>
      <c r="AW93" s="127">
        <v>0</v>
      </c>
      <c r="AX93" s="127">
        <v>7520116</v>
      </c>
      <c r="AY93" s="127">
        <v>0</v>
      </c>
      <c r="AZ93" s="127">
        <v>7520116</v>
      </c>
      <c r="BA93" s="127">
        <v>0</v>
      </c>
      <c r="BB93" s="127">
        <v>7520116</v>
      </c>
      <c r="BC93" s="127">
        <v>0</v>
      </c>
      <c r="BD93" s="127">
        <v>1218011</v>
      </c>
      <c r="BE93" s="69">
        <f t="shared" si="7"/>
        <v>0.42947549971444887</v>
      </c>
      <c r="BF93" s="69">
        <f t="shared" si="8"/>
        <v>0.42947549971444887</v>
      </c>
      <c r="BG93" s="69">
        <f t="shared" si="9"/>
        <v>0.42947549971444887</v>
      </c>
      <c r="BH93" s="69">
        <f t="shared" si="10"/>
        <v>0.42947549971444887</v>
      </c>
    </row>
    <row r="94" spans="1:192" ht="13.5">
      <c r="A94" s="145" t="s">
        <v>46</v>
      </c>
      <c r="B94" s="314"/>
      <c r="C94" s="145" t="s">
        <v>84</v>
      </c>
      <c r="D94" s="314"/>
      <c r="E94" s="145" t="s">
        <v>116</v>
      </c>
      <c r="F94" s="314"/>
      <c r="G94" s="145" t="s">
        <v>74</v>
      </c>
      <c r="H94" s="314"/>
      <c r="I94" s="145"/>
      <c r="J94" s="314"/>
      <c r="K94" s="314"/>
      <c r="L94" s="145"/>
      <c r="M94" s="314"/>
      <c r="N94" s="314"/>
      <c r="O94" s="145"/>
      <c r="P94" s="314"/>
      <c r="Q94" s="145"/>
      <c r="R94" s="314"/>
      <c r="S94" s="194" t="s">
        <v>118</v>
      </c>
      <c r="T94" s="314"/>
      <c r="U94" s="314"/>
      <c r="V94" s="314"/>
      <c r="W94" s="314"/>
      <c r="X94" s="314"/>
      <c r="Y94" s="314"/>
      <c r="Z94" s="314"/>
      <c r="AA94" s="145" t="s">
        <v>49</v>
      </c>
      <c r="AB94" s="314"/>
      <c r="AC94" s="314"/>
      <c r="AD94" s="314"/>
      <c r="AE94" s="314"/>
      <c r="AF94" s="145" t="s">
        <v>50</v>
      </c>
      <c r="AG94" s="314"/>
      <c r="AH94" s="314"/>
      <c r="AI94" s="71" t="s">
        <v>51</v>
      </c>
      <c r="AJ94" s="195" t="s">
        <v>52</v>
      </c>
      <c r="AK94" s="314"/>
      <c r="AL94" s="314"/>
      <c r="AM94" s="314"/>
      <c r="AN94" s="314"/>
      <c r="AO94" s="314"/>
      <c r="AP94" s="127">
        <v>17510000</v>
      </c>
      <c r="AQ94" s="127">
        <v>7520116</v>
      </c>
      <c r="AR94" s="127">
        <v>9989884</v>
      </c>
      <c r="AS94" s="187">
        <v>0</v>
      </c>
      <c r="AT94" s="188"/>
      <c r="AU94" s="187">
        <v>7520116</v>
      </c>
      <c r="AV94" s="188"/>
      <c r="AW94" s="127">
        <v>0</v>
      </c>
      <c r="AX94" s="127">
        <v>7520116</v>
      </c>
      <c r="AY94" s="127">
        <v>0</v>
      </c>
      <c r="AZ94" s="127">
        <v>7520116</v>
      </c>
      <c r="BA94" s="127">
        <v>0</v>
      </c>
      <c r="BB94" s="127">
        <v>7520116</v>
      </c>
      <c r="BC94" s="127">
        <v>0</v>
      </c>
      <c r="BD94" s="127">
        <v>1218011</v>
      </c>
      <c r="BE94" s="69">
        <f t="shared" si="7"/>
        <v>0.42947549971444887</v>
      </c>
      <c r="BF94" s="69">
        <f t="shared" si="8"/>
        <v>0.42947549971444887</v>
      </c>
      <c r="BG94" s="69">
        <f t="shared" si="9"/>
        <v>0.42947549971444887</v>
      </c>
      <c r="BH94" s="69">
        <f t="shared" si="10"/>
        <v>0.42947549971444887</v>
      </c>
    </row>
    <row r="95" spans="1:192" s="97" customFormat="1" ht="13.5">
      <c r="A95" s="151" t="s">
        <v>46</v>
      </c>
      <c r="B95" s="315"/>
      <c r="C95" s="151" t="s">
        <v>84</v>
      </c>
      <c r="D95" s="315"/>
      <c r="E95" s="151" t="s">
        <v>116</v>
      </c>
      <c r="F95" s="315"/>
      <c r="G95" s="151" t="s">
        <v>74</v>
      </c>
      <c r="H95" s="315"/>
      <c r="I95" s="151" t="s">
        <v>119</v>
      </c>
      <c r="J95" s="315"/>
      <c r="K95" s="315"/>
      <c r="L95" s="151"/>
      <c r="M95" s="315"/>
      <c r="N95" s="315"/>
      <c r="O95" s="151"/>
      <c r="P95" s="315"/>
      <c r="Q95" s="151"/>
      <c r="R95" s="315"/>
      <c r="S95" s="198" t="s">
        <v>120</v>
      </c>
      <c r="T95" s="315"/>
      <c r="U95" s="315"/>
      <c r="V95" s="315"/>
      <c r="W95" s="315"/>
      <c r="X95" s="315"/>
      <c r="Y95" s="315"/>
      <c r="Z95" s="315"/>
      <c r="AA95" s="151" t="s">
        <v>49</v>
      </c>
      <c r="AB95" s="315"/>
      <c r="AC95" s="315"/>
      <c r="AD95" s="315"/>
      <c r="AE95" s="315"/>
      <c r="AF95" s="151" t="s">
        <v>50</v>
      </c>
      <c r="AG95" s="315"/>
      <c r="AH95" s="315"/>
      <c r="AI95" s="128" t="s">
        <v>51</v>
      </c>
      <c r="AJ95" s="199" t="s">
        <v>52</v>
      </c>
      <c r="AK95" s="315"/>
      <c r="AL95" s="315"/>
      <c r="AM95" s="315"/>
      <c r="AN95" s="315"/>
      <c r="AO95" s="315"/>
      <c r="AP95" s="129">
        <v>17510000</v>
      </c>
      <c r="AQ95" s="129">
        <v>7520116</v>
      </c>
      <c r="AR95" s="129">
        <v>9989884</v>
      </c>
      <c r="AS95" s="196">
        <v>0</v>
      </c>
      <c r="AT95" s="197"/>
      <c r="AU95" s="196">
        <v>7520116</v>
      </c>
      <c r="AV95" s="197"/>
      <c r="AW95" s="129">
        <v>0</v>
      </c>
      <c r="AX95" s="129">
        <v>7520116</v>
      </c>
      <c r="AY95" s="129">
        <v>0</v>
      </c>
      <c r="AZ95" s="129">
        <v>7520116</v>
      </c>
      <c r="BA95" s="129">
        <v>0</v>
      </c>
      <c r="BB95" s="129">
        <v>7520116</v>
      </c>
      <c r="BC95" s="129">
        <v>0</v>
      </c>
      <c r="BD95" s="129">
        <v>1218011</v>
      </c>
      <c r="BE95" s="130">
        <f t="shared" si="7"/>
        <v>0.42947549971444887</v>
      </c>
      <c r="BF95" s="130">
        <f t="shared" si="8"/>
        <v>0.42947549971444887</v>
      </c>
      <c r="BG95" s="130">
        <f t="shared" si="9"/>
        <v>0.42947549971444887</v>
      </c>
      <c r="BH95" s="130">
        <f t="shared" si="10"/>
        <v>0.42947549971444887</v>
      </c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</row>
    <row r="96" spans="1:192" ht="13.5">
      <c r="A96" s="145" t="s">
        <v>46</v>
      </c>
      <c r="B96" s="314"/>
      <c r="C96" s="145" t="s">
        <v>84</v>
      </c>
      <c r="D96" s="314"/>
      <c r="E96" s="145" t="s">
        <v>116</v>
      </c>
      <c r="F96" s="314"/>
      <c r="G96" s="145" t="s">
        <v>74</v>
      </c>
      <c r="H96" s="314"/>
      <c r="I96" s="145" t="s">
        <v>119</v>
      </c>
      <c r="J96" s="314"/>
      <c r="K96" s="314"/>
      <c r="L96" s="145" t="s">
        <v>55</v>
      </c>
      <c r="M96" s="314"/>
      <c r="N96" s="314"/>
      <c r="O96" s="145"/>
      <c r="P96" s="314"/>
      <c r="Q96" s="145"/>
      <c r="R96" s="314"/>
      <c r="S96" s="194" t="s">
        <v>121</v>
      </c>
      <c r="T96" s="314"/>
      <c r="U96" s="314"/>
      <c r="V96" s="314"/>
      <c r="W96" s="314"/>
      <c r="X96" s="314"/>
      <c r="Y96" s="314"/>
      <c r="Z96" s="314"/>
      <c r="AA96" s="145" t="s">
        <v>49</v>
      </c>
      <c r="AB96" s="314"/>
      <c r="AC96" s="314"/>
      <c r="AD96" s="314"/>
      <c r="AE96" s="314"/>
      <c r="AF96" s="145" t="s">
        <v>50</v>
      </c>
      <c r="AG96" s="314"/>
      <c r="AH96" s="314"/>
      <c r="AI96" s="71" t="s">
        <v>51</v>
      </c>
      <c r="AJ96" s="195" t="s">
        <v>52</v>
      </c>
      <c r="AK96" s="314"/>
      <c r="AL96" s="314"/>
      <c r="AM96" s="314"/>
      <c r="AN96" s="314"/>
      <c r="AO96" s="314"/>
      <c r="AP96" s="127">
        <v>12360000</v>
      </c>
      <c r="AQ96" s="127">
        <v>7520116</v>
      </c>
      <c r="AR96" s="127">
        <v>4839884</v>
      </c>
      <c r="AS96" s="187">
        <v>0</v>
      </c>
      <c r="AT96" s="188"/>
      <c r="AU96" s="187">
        <v>7520116</v>
      </c>
      <c r="AV96" s="188"/>
      <c r="AW96" s="127">
        <v>0</v>
      </c>
      <c r="AX96" s="127">
        <v>7520116</v>
      </c>
      <c r="AY96" s="127">
        <v>0</v>
      </c>
      <c r="AZ96" s="127">
        <v>7520116</v>
      </c>
      <c r="BA96" s="127">
        <v>0</v>
      </c>
      <c r="BB96" s="127">
        <v>7520116</v>
      </c>
      <c r="BC96" s="127">
        <v>0</v>
      </c>
      <c r="BD96" s="127">
        <v>370589</v>
      </c>
      <c r="BE96" s="69">
        <f t="shared" si="7"/>
        <v>0.60842362459546928</v>
      </c>
      <c r="BF96" s="69">
        <f t="shared" si="8"/>
        <v>0.60842362459546928</v>
      </c>
      <c r="BG96" s="69">
        <f t="shared" si="9"/>
        <v>0.60842362459546928</v>
      </c>
      <c r="BH96" s="69">
        <f t="shared" si="10"/>
        <v>0.60842362459546928</v>
      </c>
    </row>
    <row r="97" spans="1:102" ht="13.5">
      <c r="A97" s="145" t="s">
        <v>46</v>
      </c>
      <c r="B97" s="314"/>
      <c r="C97" s="145" t="s">
        <v>84</v>
      </c>
      <c r="D97" s="314"/>
      <c r="E97" s="145" t="s">
        <v>116</v>
      </c>
      <c r="F97" s="314"/>
      <c r="G97" s="145" t="s">
        <v>74</v>
      </c>
      <c r="H97" s="314"/>
      <c r="I97" s="145" t="s">
        <v>119</v>
      </c>
      <c r="J97" s="314"/>
      <c r="K97" s="314"/>
      <c r="L97" s="145" t="s">
        <v>77</v>
      </c>
      <c r="M97" s="314"/>
      <c r="N97" s="314"/>
      <c r="O97" s="145"/>
      <c r="P97" s="314"/>
      <c r="Q97" s="145"/>
      <c r="R97" s="314"/>
      <c r="S97" s="194" t="s">
        <v>122</v>
      </c>
      <c r="T97" s="314"/>
      <c r="U97" s="314"/>
      <c r="V97" s="314"/>
      <c r="W97" s="314"/>
      <c r="X97" s="314"/>
      <c r="Y97" s="314"/>
      <c r="Z97" s="314"/>
      <c r="AA97" s="145" t="s">
        <v>49</v>
      </c>
      <c r="AB97" s="314"/>
      <c r="AC97" s="314"/>
      <c r="AD97" s="314"/>
      <c r="AE97" s="314"/>
      <c r="AF97" s="145" t="s">
        <v>50</v>
      </c>
      <c r="AG97" s="314"/>
      <c r="AH97" s="314"/>
      <c r="AI97" s="71" t="s">
        <v>51</v>
      </c>
      <c r="AJ97" s="195" t="s">
        <v>52</v>
      </c>
      <c r="AK97" s="314"/>
      <c r="AL97" s="314"/>
      <c r="AM97" s="314"/>
      <c r="AN97" s="314"/>
      <c r="AO97" s="314"/>
      <c r="AP97" s="127">
        <v>5150000</v>
      </c>
      <c r="AQ97" s="127">
        <v>0</v>
      </c>
      <c r="AR97" s="127">
        <v>5150000</v>
      </c>
      <c r="AS97" s="187">
        <v>0</v>
      </c>
      <c r="AT97" s="188"/>
      <c r="AU97" s="187">
        <v>0</v>
      </c>
      <c r="AV97" s="188"/>
      <c r="AW97" s="127">
        <v>0</v>
      </c>
      <c r="AX97" s="127">
        <v>0</v>
      </c>
      <c r="AY97" s="127">
        <v>0</v>
      </c>
      <c r="AZ97" s="127">
        <v>0</v>
      </c>
      <c r="BA97" s="127">
        <v>0</v>
      </c>
      <c r="BB97" s="127">
        <v>0</v>
      </c>
      <c r="BC97" s="127">
        <v>0</v>
      </c>
      <c r="BD97" s="127">
        <v>847422</v>
      </c>
      <c r="BE97" s="69">
        <f t="shared" si="7"/>
        <v>0</v>
      </c>
      <c r="BF97" s="69">
        <f t="shared" si="8"/>
        <v>0</v>
      </c>
      <c r="BG97" s="69">
        <f t="shared" si="9"/>
        <v>0</v>
      </c>
      <c r="BH97" s="69">
        <f t="shared" si="10"/>
        <v>0</v>
      </c>
    </row>
    <row r="98" spans="1:102" s="97" customFormat="1" ht="13.5">
      <c r="A98" s="151" t="s">
        <v>46</v>
      </c>
      <c r="B98" s="315"/>
      <c r="C98" s="151" t="s">
        <v>84</v>
      </c>
      <c r="D98" s="315"/>
      <c r="E98" s="151" t="s">
        <v>51</v>
      </c>
      <c r="F98" s="315"/>
      <c r="G98" s="151"/>
      <c r="H98" s="315"/>
      <c r="I98" s="151"/>
      <c r="J98" s="315"/>
      <c r="K98" s="315"/>
      <c r="L98" s="151"/>
      <c r="M98" s="315"/>
      <c r="N98" s="315"/>
      <c r="O98" s="151"/>
      <c r="P98" s="315"/>
      <c r="Q98" s="151"/>
      <c r="R98" s="315"/>
      <c r="S98" s="198" t="s">
        <v>123</v>
      </c>
      <c r="T98" s="315"/>
      <c r="U98" s="315"/>
      <c r="V98" s="315"/>
      <c r="W98" s="315"/>
      <c r="X98" s="315"/>
      <c r="Y98" s="315"/>
      <c r="Z98" s="315"/>
      <c r="AA98" s="151" t="s">
        <v>49</v>
      </c>
      <c r="AB98" s="315"/>
      <c r="AC98" s="315"/>
      <c r="AD98" s="315"/>
      <c r="AE98" s="315"/>
      <c r="AF98" s="151" t="s">
        <v>50</v>
      </c>
      <c r="AG98" s="315"/>
      <c r="AH98" s="315"/>
      <c r="AI98" s="128" t="s">
        <v>51</v>
      </c>
      <c r="AJ98" s="199" t="s">
        <v>52</v>
      </c>
      <c r="AK98" s="315"/>
      <c r="AL98" s="315"/>
      <c r="AM98" s="315"/>
      <c r="AN98" s="315"/>
      <c r="AO98" s="315"/>
      <c r="AP98" s="129">
        <v>300000000</v>
      </c>
      <c r="AQ98" s="129">
        <v>0</v>
      </c>
      <c r="AR98" s="129">
        <v>300000000</v>
      </c>
      <c r="AS98" s="196">
        <v>0</v>
      </c>
      <c r="AT98" s="197"/>
      <c r="AU98" s="196">
        <v>0</v>
      </c>
      <c r="AV98" s="197"/>
      <c r="AW98" s="129">
        <v>0</v>
      </c>
      <c r="AX98" s="129">
        <v>0</v>
      </c>
      <c r="AY98" s="129">
        <v>0</v>
      </c>
      <c r="AZ98" s="129">
        <v>0</v>
      </c>
      <c r="BA98" s="129">
        <v>0</v>
      </c>
      <c r="BB98" s="129">
        <v>0</v>
      </c>
      <c r="BC98" s="129">
        <v>0</v>
      </c>
      <c r="BD98" s="129">
        <v>0</v>
      </c>
      <c r="BE98" s="130">
        <f t="shared" si="7"/>
        <v>0</v>
      </c>
      <c r="BF98" s="130">
        <f t="shared" si="8"/>
        <v>0</v>
      </c>
      <c r="BG98" s="130">
        <f t="shared" si="9"/>
        <v>0</v>
      </c>
      <c r="BH98" s="130">
        <f t="shared" si="10"/>
        <v>0</v>
      </c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</row>
    <row r="99" spans="1:102" ht="13.5">
      <c r="A99" s="145" t="s">
        <v>46</v>
      </c>
      <c r="B99" s="314"/>
      <c r="C99" s="145" t="s">
        <v>84</v>
      </c>
      <c r="D99" s="314"/>
      <c r="E99" s="145" t="s">
        <v>51</v>
      </c>
      <c r="F99" s="314"/>
      <c r="G99" s="145" t="s">
        <v>47</v>
      </c>
      <c r="H99" s="314"/>
      <c r="I99" s="145"/>
      <c r="J99" s="314"/>
      <c r="K99" s="314"/>
      <c r="L99" s="145"/>
      <c r="M99" s="314"/>
      <c r="N99" s="314"/>
      <c r="O99" s="145"/>
      <c r="P99" s="314"/>
      <c r="Q99" s="145"/>
      <c r="R99" s="314"/>
      <c r="S99" s="194" t="s">
        <v>126</v>
      </c>
      <c r="T99" s="314"/>
      <c r="U99" s="314"/>
      <c r="V99" s="314"/>
      <c r="W99" s="314"/>
      <c r="X99" s="314"/>
      <c r="Y99" s="314"/>
      <c r="Z99" s="314"/>
      <c r="AA99" s="145" t="s">
        <v>49</v>
      </c>
      <c r="AB99" s="314"/>
      <c r="AC99" s="314"/>
      <c r="AD99" s="314"/>
      <c r="AE99" s="314"/>
      <c r="AF99" s="145" t="s">
        <v>50</v>
      </c>
      <c r="AG99" s="314"/>
      <c r="AH99" s="314"/>
      <c r="AI99" s="71" t="s">
        <v>51</v>
      </c>
      <c r="AJ99" s="195" t="s">
        <v>52</v>
      </c>
      <c r="AK99" s="314"/>
      <c r="AL99" s="314"/>
      <c r="AM99" s="314"/>
      <c r="AN99" s="314"/>
      <c r="AO99" s="314"/>
      <c r="AP99" s="127">
        <v>300000000</v>
      </c>
      <c r="AQ99" s="127">
        <v>0</v>
      </c>
      <c r="AR99" s="127">
        <v>300000000</v>
      </c>
      <c r="AS99" s="187">
        <v>0</v>
      </c>
      <c r="AT99" s="188"/>
      <c r="AU99" s="187">
        <v>0</v>
      </c>
      <c r="AV99" s="188"/>
      <c r="AW99" s="127">
        <v>0</v>
      </c>
      <c r="AX99" s="127">
        <v>0</v>
      </c>
      <c r="AY99" s="127">
        <v>0</v>
      </c>
      <c r="AZ99" s="127">
        <v>0</v>
      </c>
      <c r="BA99" s="127">
        <v>0</v>
      </c>
      <c r="BB99" s="127">
        <v>0</v>
      </c>
      <c r="BC99" s="127">
        <v>0</v>
      </c>
      <c r="BD99" s="127">
        <v>0</v>
      </c>
      <c r="BE99" s="69">
        <f t="shared" si="7"/>
        <v>0</v>
      </c>
      <c r="BF99" s="69">
        <f t="shared" si="8"/>
        <v>0</v>
      </c>
      <c r="BG99" s="69">
        <f t="shared" si="9"/>
        <v>0</v>
      </c>
      <c r="BH99" s="69">
        <f t="shared" si="10"/>
        <v>0</v>
      </c>
    </row>
    <row r="100" spans="1:102" ht="13.5">
      <c r="A100" s="145" t="s">
        <v>46</v>
      </c>
      <c r="B100" s="314"/>
      <c r="C100" s="145" t="s">
        <v>84</v>
      </c>
      <c r="D100" s="314"/>
      <c r="E100" s="145" t="s">
        <v>51</v>
      </c>
      <c r="F100" s="314"/>
      <c r="G100" s="145" t="s">
        <v>47</v>
      </c>
      <c r="H100" s="314"/>
      <c r="I100" s="145" t="s">
        <v>55</v>
      </c>
      <c r="J100" s="314"/>
      <c r="K100" s="314"/>
      <c r="L100" s="145"/>
      <c r="M100" s="314"/>
      <c r="N100" s="314"/>
      <c r="O100" s="145"/>
      <c r="P100" s="314"/>
      <c r="Q100" s="145"/>
      <c r="R100" s="314"/>
      <c r="S100" s="194" t="s">
        <v>127</v>
      </c>
      <c r="T100" s="314"/>
      <c r="U100" s="314"/>
      <c r="V100" s="314"/>
      <c r="W100" s="314"/>
      <c r="X100" s="314"/>
      <c r="Y100" s="314"/>
      <c r="Z100" s="314"/>
      <c r="AA100" s="145" t="s">
        <v>49</v>
      </c>
      <c r="AB100" s="314"/>
      <c r="AC100" s="314"/>
      <c r="AD100" s="314"/>
      <c r="AE100" s="314"/>
      <c r="AF100" s="145" t="s">
        <v>50</v>
      </c>
      <c r="AG100" s="314"/>
      <c r="AH100" s="314"/>
      <c r="AI100" s="71" t="s">
        <v>51</v>
      </c>
      <c r="AJ100" s="195" t="s">
        <v>52</v>
      </c>
      <c r="AK100" s="314"/>
      <c r="AL100" s="314"/>
      <c r="AM100" s="314"/>
      <c r="AN100" s="314"/>
      <c r="AO100" s="314"/>
      <c r="AP100" s="127">
        <v>300000000</v>
      </c>
      <c r="AQ100" s="127">
        <v>0</v>
      </c>
      <c r="AR100" s="127">
        <v>300000000</v>
      </c>
      <c r="AS100" s="187">
        <v>0</v>
      </c>
      <c r="AT100" s="188"/>
      <c r="AU100" s="187">
        <v>0</v>
      </c>
      <c r="AV100" s="188"/>
      <c r="AW100" s="127">
        <v>0</v>
      </c>
      <c r="AX100" s="127">
        <v>0</v>
      </c>
      <c r="AY100" s="127">
        <v>0</v>
      </c>
      <c r="AZ100" s="127">
        <v>0</v>
      </c>
      <c r="BA100" s="127">
        <v>0</v>
      </c>
      <c r="BB100" s="127">
        <v>0</v>
      </c>
      <c r="BC100" s="127">
        <v>0</v>
      </c>
      <c r="BD100" s="127">
        <v>0</v>
      </c>
      <c r="BE100" s="69">
        <f t="shared" si="7"/>
        <v>0</v>
      </c>
      <c r="BF100" s="69">
        <f t="shared" si="8"/>
        <v>0</v>
      </c>
      <c r="BG100" s="69">
        <f t="shared" si="9"/>
        <v>0</v>
      </c>
      <c r="BH100" s="69">
        <f t="shared" si="10"/>
        <v>0</v>
      </c>
    </row>
    <row r="101" spans="1:102" s="97" customFormat="1" ht="13.5">
      <c r="A101" s="151" t="s">
        <v>46</v>
      </c>
      <c r="B101" s="315"/>
      <c r="C101" s="151" t="s">
        <v>128</v>
      </c>
      <c r="D101" s="315"/>
      <c r="E101" s="151" t="s">
        <v>47</v>
      </c>
      <c r="F101" s="315"/>
      <c r="G101" s="151"/>
      <c r="H101" s="315"/>
      <c r="I101" s="151"/>
      <c r="J101" s="315"/>
      <c r="K101" s="315"/>
      <c r="L101" s="151"/>
      <c r="M101" s="315"/>
      <c r="N101" s="315"/>
      <c r="O101" s="151"/>
      <c r="P101" s="315"/>
      <c r="Q101" s="151"/>
      <c r="R101" s="315"/>
      <c r="S101" s="198" t="s">
        <v>129</v>
      </c>
      <c r="T101" s="315"/>
      <c r="U101" s="315"/>
      <c r="V101" s="315"/>
      <c r="W101" s="315"/>
      <c r="X101" s="315"/>
      <c r="Y101" s="315"/>
      <c r="Z101" s="315"/>
      <c r="AA101" s="151" t="s">
        <v>49</v>
      </c>
      <c r="AB101" s="315"/>
      <c r="AC101" s="315"/>
      <c r="AD101" s="315"/>
      <c r="AE101" s="315"/>
      <c r="AF101" s="151" t="s">
        <v>50</v>
      </c>
      <c r="AG101" s="315"/>
      <c r="AH101" s="315"/>
      <c r="AI101" s="128" t="s">
        <v>51</v>
      </c>
      <c r="AJ101" s="199" t="s">
        <v>52</v>
      </c>
      <c r="AK101" s="315"/>
      <c r="AL101" s="315"/>
      <c r="AM101" s="315"/>
      <c r="AN101" s="315"/>
      <c r="AO101" s="315"/>
      <c r="AP101" s="129">
        <v>23110951</v>
      </c>
      <c r="AQ101" s="129">
        <v>22600206</v>
      </c>
      <c r="AR101" s="129">
        <v>510745</v>
      </c>
      <c r="AS101" s="196">
        <v>0</v>
      </c>
      <c r="AT101" s="197"/>
      <c r="AU101" s="196">
        <v>22600206</v>
      </c>
      <c r="AV101" s="197"/>
      <c r="AW101" s="129">
        <v>0</v>
      </c>
      <c r="AX101" s="129">
        <v>22600206</v>
      </c>
      <c r="AY101" s="129">
        <v>0</v>
      </c>
      <c r="AZ101" s="129">
        <v>22600206</v>
      </c>
      <c r="BA101" s="129">
        <v>0</v>
      </c>
      <c r="BB101" s="129">
        <v>22600206</v>
      </c>
      <c r="BC101" s="129">
        <v>0</v>
      </c>
      <c r="BD101" s="129">
        <v>0</v>
      </c>
      <c r="BE101" s="130">
        <f t="shared" si="7"/>
        <v>0.97790030362662272</v>
      </c>
      <c r="BF101" s="130">
        <f t="shared" si="8"/>
        <v>0.97790030362662272</v>
      </c>
      <c r="BG101" s="130">
        <f t="shared" si="9"/>
        <v>0.97790030362662272</v>
      </c>
      <c r="BH101" s="130">
        <f t="shared" si="10"/>
        <v>0.97790030362662272</v>
      </c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</row>
    <row r="102" spans="1:102" ht="13.5">
      <c r="A102" s="145" t="s">
        <v>46</v>
      </c>
      <c r="B102" s="314"/>
      <c r="C102" s="145" t="s">
        <v>128</v>
      </c>
      <c r="D102" s="314"/>
      <c r="E102" s="145" t="s">
        <v>47</v>
      </c>
      <c r="F102" s="314"/>
      <c r="G102" s="145" t="s">
        <v>74</v>
      </c>
      <c r="H102" s="314"/>
      <c r="I102" s="145"/>
      <c r="J102" s="314"/>
      <c r="K102" s="314"/>
      <c r="L102" s="145"/>
      <c r="M102" s="314"/>
      <c r="N102" s="314"/>
      <c r="O102" s="145"/>
      <c r="P102" s="314"/>
      <c r="Q102" s="145"/>
      <c r="R102" s="314"/>
      <c r="S102" s="194" t="s">
        <v>130</v>
      </c>
      <c r="T102" s="314"/>
      <c r="U102" s="314"/>
      <c r="V102" s="314"/>
      <c r="W102" s="314"/>
      <c r="X102" s="314"/>
      <c r="Y102" s="314"/>
      <c r="Z102" s="314"/>
      <c r="AA102" s="145" t="s">
        <v>49</v>
      </c>
      <c r="AB102" s="314"/>
      <c r="AC102" s="314"/>
      <c r="AD102" s="314"/>
      <c r="AE102" s="314"/>
      <c r="AF102" s="145" t="s">
        <v>50</v>
      </c>
      <c r="AG102" s="314"/>
      <c r="AH102" s="314"/>
      <c r="AI102" s="71" t="s">
        <v>51</v>
      </c>
      <c r="AJ102" s="195" t="s">
        <v>52</v>
      </c>
      <c r="AK102" s="314"/>
      <c r="AL102" s="314"/>
      <c r="AM102" s="314"/>
      <c r="AN102" s="314"/>
      <c r="AO102" s="314"/>
      <c r="AP102" s="127">
        <v>23110951</v>
      </c>
      <c r="AQ102" s="127">
        <v>22600206</v>
      </c>
      <c r="AR102" s="127">
        <v>510745</v>
      </c>
      <c r="AS102" s="187">
        <v>0</v>
      </c>
      <c r="AT102" s="188"/>
      <c r="AU102" s="187">
        <v>22600206</v>
      </c>
      <c r="AV102" s="188"/>
      <c r="AW102" s="127">
        <v>0</v>
      </c>
      <c r="AX102" s="127">
        <v>22600206</v>
      </c>
      <c r="AY102" s="127">
        <v>0</v>
      </c>
      <c r="AZ102" s="127">
        <v>22600206</v>
      </c>
      <c r="BA102" s="127">
        <v>0</v>
      </c>
      <c r="BB102" s="127">
        <v>22600206</v>
      </c>
      <c r="BC102" s="127">
        <v>0</v>
      </c>
      <c r="BD102" s="127">
        <v>0</v>
      </c>
      <c r="BE102" s="69">
        <f t="shared" si="7"/>
        <v>0.97790030362662272</v>
      </c>
      <c r="BF102" s="69">
        <f t="shared" si="8"/>
        <v>0.97790030362662272</v>
      </c>
      <c r="BG102" s="69">
        <f t="shared" si="9"/>
        <v>0.97790030362662272</v>
      </c>
      <c r="BH102" s="69">
        <f t="shared" si="10"/>
        <v>0.97790030362662272</v>
      </c>
    </row>
    <row r="103" spans="1:102" ht="13.5">
      <c r="A103" s="145" t="s">
        <v>46</v>
      </c>
      <c r="B103" s="314"/>
      <c r="C103" s="145" t="s">
        <v>128</v>
      </c>
      <c r="D103" s="314"/>
      <c r="E103" s="145" t="s">
        <v>47</v>
      </c>
      <c r="F103" s="314"/>
      <c r="G103" s="145" t="s">
        <v>74</v>
      </c>
      <c r="H103" s="314"/>
      <c r="I103" s="145" t="s">
        <v>55</v>
      </c>
      <c r="J103" s="314"/>
      <c r="K103" s="314"/>
      <c r="L103" s="145"/>
      <c r="M103" s="314"/>
      <c r="N103" s="314"/>
      <c r="O103" s="145"/>
      <c r="P103" s="314"/>
      <c r="Q103" s="145"/>
      <c r="R103" s="314"/>
      <c r="S103" s="194" t="s">
        <v>131</v>
      </c>
      <c r="T103" s="314"/>
      <c r="U103" s="314"/>
      <c r="V103" s="314"/>
      <c r="W103" s="314"/>
      <c r="X103" s="314"/>
      <c r="Y103" s="314"/>
      <c r="Z103" s="314"/>
      <c r="AA103" s="145" t="s">
        <v>49</v>
      </c>
      <c r="AB103" s="314"/>
      <c r="AC103" s="314"/>
      <c r="AD103" s="314"/>
      <c r="AE103" s="314"/>
      <c r="AF103" s="145" t="s">
        <v>50</v>
      </c>
      <c r="AG103" s="314"/>
      <c r="AH103" s="314"/>
      <c r="AI103" s="71" t="s">
        <v>51</v>
      </c>
      <c r="AJ103" s="195" t="s">
        <v>52</v>
      </c>
      <c r="AK103" s="314"/>
      <c r="AL103" s="314"/>
      <c r="AM103" s="314"/>
      <c r="AN103" s="314"/>
      <c r="AO103" s="314"/>
      <c r="AP103" s="127">
        <v>23051951</v>
      </c>
      <c r="AQ103" s="127">
        <v>22541206</v>
      </c>
      <c r="AR103" s="127">
        <v>510745</v>
      </c>
      <c r="AS103" s="187">
        <v>0</v>
      </c>
      <c r="AT103" s="188"/>
      <c r="AU103" s="187">
        <v>22541206</v>
      </c>
      <c r="AV103" s="188"/>
      <c r="AW103" s="127">
        <v>0</v>
      </c>
      <c r="AX103" s="127">
        <v>22541206</v>
      </c>
      <c r="AY103" s="127">
        <v>0</v>
      </c>
      <c r="AZ103" s="127">
        <v>22541206</v>
      </c>
      <c r="BA103" s="127">
        <v>0</v>
      </c>
      <c r="BB103" s="127">
        <v>22541206</v>
      </c>
      <c r="BC103" s="127">
        <v>0</v>
      </c>
      <c r="BD103" s="127">
        <v>0</v>
      </c>
      <c r="BE103" s="69">
        <f t="shared" si="7"/>
        <v>0.97784374086167369</v>
      </c>
      <c r="BF103" s="69">
        <f t="shared" si="8"/>
        <v>0.97784374086167369</v>
      </c>
      <c r="BG103" s="69">
        <f t="shared" si="9"/>
        <v>0.97784374086167369</v>
      </c>
      <c r="BH103" s="69">
        <f t="shared" si="10"/>
        <v>0.97784374086167369</v>
      </c>
    </row>
    <row r="104" spans="1:102" ht="13.5">
      <c r="A104" s="145" t="s">
        <v>46</v>
      </c>
      <c r="B104" s="314"/>
      <c r="C104" s="145" t="s">
        <v>128</v>
      </c>
      <c r="D104" s="314"/>
      <c r="E104" s="145" t="s">
        <v>47</v>
      </c>
      <c r="F104" s="314"/>
      <c r="G104" s="145" t="s">
        <v>74</v>
      </c>
      <c r="H104" s="314"/>
      <c r="I104" s="145" t="s">
        <v>64</v>
      </c>
      <c r="J104" s="314"/>
      <c r="K104" s="314"/>
      <c r="L104" s="145"/>
      <c r="M104" s="314"/>
      <c r="N104" s="314"/>
      <c r="O104" s="145"/>
      <c r="P104" s="314"/>
      <c r="Q104" s="145"/>
      <c r="R104" s="314"/>
      <c r="S104" s="194" t="s">
        <v>202</v>
      </c>
      <c r="T104" s="314"/>
      <c r="U104" s="314"/>
      <c r="V104" s="314"/>
      <c r="W104" s="314"/>
      <c r="X104" s="314"/>
      <c r="Y104" s="314"/>
      <c r="Z104" s="314"/>
      <c r="AA104" s="145" t="s">
        <v>49</v>
      </c>
      <c r="AB104" s="314"/>
      <c r="AC104" s="314"/>
      <c r="AD104" s="314"/>
      <c r="AE104" s="314"/>
      <c r="AF104" s="145" t="s">
        <v>50</v>
      </c>
      <c r="AG104" s="314"/>
      <c r="AH104" s="314"/>
      <c r="AI104" s="71" t="s">
        <v>51</v>
      </c>
      <c r="AJ104" s="195" t="s">
        <v>52</v>
      </c>
      <c r="AK104" s="314"/>
      <c r="AL104" s="314"/>
      <c r="AM104" s="314"/>
      <c r="AN104" s="314"/>
      <c r="AO104" s="314"/>
      <c r="AP104" s="127">
        <v>59000</v>
      </c>
      <c r="AQ104" s="127">
        <v>59000</v>
      </c>
      <c r="AR104" s="127">
        <v>0</v>
      </c>
      <c r="AS104" s="187">
        <v>0</v>
      </c>
      <c r="AT104" s="188"/>
      <c r="AU104" s="187">
        <v>59000</v>
      </c>
      <c r="AV104" s="188"/>
      <c r="AW104" s="127">
        <v>0</v>
      </c>
      <c r="AX104" s="127">
        <v>59000</v>
      </c>
      <c r="AY104" s="127">
        <v>0</v>
      </c>
      <c r="AZ104" s="127">
        <v>59000</v>
      </c>
      <c r="BA104" s="127">
        <v>0</v>
      </c>
      <c r="BB104" s="127">
        <v>59000</v>
      </c>
      <c r="BC104" s="127">
        <v>0</v>
      </c>
      <c r="BD104" s="127">
        <v>0</v>
      </c>
      <c r="BE104" s="69">
        <f t="shared" si="7"/>
        <v>1</v>
      </c>
      <c r="BF104" s="69">
        <f t="shared" si="8"/>
        <v>1</v>
      </c>
      <c r="BG104" s="69">
        <f t="shared" si="9"/>
        <v>1</v>
      </c>
      <c r="BH104" s="69">
        <f t="shared" si="10"/>
        <v>1</v>
      </c>
    </row>
    <row r="105" spans="1:102" s="97" customFormat="1" ht="13.5">
      <c r="A105" s="151" t="s">
        <v>46</v>
      </c>
      <c r="B105" s="315"/>
      <c r="C105" s="151" t="s">
        <v>128</v>
      </c>
      <c r="D105" s="315"/>
      <c r="E105" s="151" t="s">
        <v>84</v>
      </c>
      <c r="F105" s="315"/>
      <c r="G105" s="151"/>
      <c r="H105" s="315"/>
      <c r="I105" s="151"/>
      <c r="J105" s="315"/>
      <c r="K105" s="315"/>
      <c r="L105" s="151"/>
      <c r="M105" s="315"/>
      <c r="N105" s="315"/>
      <c r="O105" s="151"/>
      <c r="P105" s="315"/>
      <c r="Q105" s="151"/>
      <c r="R105" s="315"/>
      <c r="S105" s="198" t="s">
        <v>132</v>
      </c>
      <c r="T105" s="315"/>
      <c r="U105" s="315"/>
      <c r="V105" s="315"/>
      <c r="W105" s="315"/>
      <c r="X105" s="315"/>
      <c r="Y105" s="315"/>
      <c r="Z105" s="315"/>
      <c r="AA105" s="151" t="s">
        <v>49</v>
      </c>
      <c r="AB105" s="315"/>
      <c r="AC105" s="315"/>
      <c r="AD105" s="315"/>
      <c r="AE105" s="315"/>
      <c r="AF105" s="151" t="s">
        <v>50</v>
      </c>
      <c r="AG105" s="315"/>
      <c r="AH105" s="315"/>
      <c r="AI105" s="128" t="s">
        <v>51</v>
      </c>
      <c r="AJ105" s="199" t="s">
        <v>52</v>
      </c>
      <c r="AK105" s="315"/>
      <c r="AL105" s="315"/>
      <c r="AM105" s="315"/>
      <c r="AN105" s="315"/>
      <c r="AO105" s="315"/>
      <c r="AP105" s="129">
        <v>0</v>
      </c>
      <c r="AQ105" s="129">
        <v>0</v>
      </c>
      <c r="AR105" s="129">
        <v>0</v>
      </c>
      <c r="AS105" s="196">
        <v>0</v>
      </c>
      <c r="AT105" s="197"/>
      <c r="AU105" s="196">
        <v>0</v>
      </c>
      <c r="AV105" s="197"/>
      <c r="AW105" s="129">
        <v>0</v>
      </c>
      <c r="AX105" s="129">
        <v>0</v>
      </c>
      <c r="AY105" s="129">
        <v>0</v>
      </c>
      <c r="AZ105" s="129">
        <v>0</v>
      </c>
      <c r="BA105" s="129">
        <v>0</v>
      </c>
      <c r="BB105" s="129">
        <v>0</v>
      </c>
      <c r="BC105" s="129">
        <v>0</v>
      </c>
      <c r="BD105" s="129">
        <v>0</v>
      </c>
      <c r="BE105" s="130">
        <v>0</v>
      </c>
      <c r="BF105" s="130">
        <v>0</v>
      </c>
      <c r="BG105" s="130">
        <v>0</v>
      </c>
      <c r="BH105" s="130">
        <v>0</v>
      </c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</row>
    <row r="106" spans="1:102" s="97" customFormat="1" ht="13.5">
      <c r="A106" s="151" t="s">
        <v>46</v>
      </c>
      <c r="B106" s="315"/>
      <c r="C106" s="151" t="s">
        <v>128</v>
      </c>
      <c r="D106" s="315"/>
      <c r="E106" s="151" t="s">
        <v>116</v>
      </c>
      <c r="F106" s="315"/>
      <c r="G106" s="151"/>
      <c r="H106" s="315"/>
      <c r="I106" s="151"/>
      <c r="J106" s="315"/>
      <c r="K106" s="315"/>
      <c r="L106" s="151"/>
      <c r="M106" s="315"/>
      <c r="N106" s="315"/>
      <c r="O106" s="151"/>
      <c r="P106" s="315"/>
      <c r="Q106" s="151"/>
      <c r="R106" s="315"/>
      <c r="S106" s="198" t="s">
        <v>133</v>
      </c>
      <c r="T106" s="315"/>
      <c r="U106" s="315"/>
      <c r="V106" s="315"/>
      <c r="W106" s="315"/>
      <c r="X106" s="315"/>
      <c r="Y106" s="315"/>
      <c r="Z106" s="315"/>
      <c r="AA106" s="151" t="s">
        <v>49</v>
      </c>
      <c r="AB106" s="315"/>
      <c r="AC106" s="315"/>
      <c r="AD106" s="315"/>
      <c r="AE106" s="315"/>
      <c r="AF106" s="151" t="s">
        <v>134</v>
      </c>
      <c r="AG106" s="315"/>
      <c r="AH106" s="315"/>
      <c r="AI106" s="128" t="s">
        <v>51</v>
      </c>
      <c r="AJ106" s="199" t="s">
        <v>52</v>
      </c>
      <c r="AK106" s="315"/>
      <c r="AL106" s="315"/>
      <c r="AM106" s="315"/>
      <c r="AN106" s="315"/>
      <c r="AO106" s="315"/>
      <c r="AP106" s="129">
        <v>777010</v>
      </c>
      <c r="AQ106" s="129">
        <v>777010</v>
      </c>
      <c r="AR106" s="129">
        <v>0</v>
      </c>
      <c r="AS106" s="196">
        <v>0</v>
      </c>
      <c r="AT106" s="197"/>
      <c r="AU106" s="196">
        <v>777010</v>
      </c>
      <c r="AV106" s="197"/>
      <c r="AW106" s="129">
        <v>0</v>
      </c>
      <c r="AX106" s="129">
        <v>777010</v>
      </c>
      <c r="AY106" s="129">
        <v>0</v>
      </c>
      <c r="AZ106" s="129">
        <v>777010</v>
      </c>
      <c r="BA106" s="129">
        <v>0</v>
      </c>
      <c r="BB106" s="129">
        <v>777010</v>
      </c>
      <c r="BC106" s="129">
        <v>0</v>
      </c>
      <c r="BD106" s="129">
        <v>0</v>
      </c>
      <c r="BE106" s="130">
        <f t="shared" si="7"/>
        <v>1</v>
      </c>
      <c r="BF106" s="130">
        <f t="shared" si="8"/>
        <v>1</v>
      </c>
      <c r="BG106" s="130">
        <f t="shared" si="9"/>
        <v>1</v>
      </c>
      <c r="BH106" s="130">
        <f t="shared" si="10"/>
        <v>1</v>
      </c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</row>
    <row r="107" spans="1:102" s="97" customFormat="1" ht="13.5">
      <c r="A107" s="151" t="s">
        <v>46</v>
      </c>
      <c r="B107" s="315"/>
      <c r="C107" s="151" t="s">
        <v>128</v>
      </c>
      <c r="D107" s="315"/>
      <c r="E107" s="151" t="s">
        <v>116</v>
      </c>
      <c r="F107" s="315"/>
      <c r="G107" s="151"/>
      <c r="H107" s="315"/>
      <c r="I107" s="151"/>
      <c r="J107" s="315"/>
      <c r="K107" s="315"/>
      <c r="L107" s="151"/>
      <c r="M107" s="315"/>
      <c r="N107" s="315"/>
      <c r="O107" s="151"/>
      <c r="P107" s="315"/>
      <c r="Q107" s="151"/>
      <c r="R107" s="315"/>
      <c r="S107" s="198" t="s">
        <v>133</v>
      </c>
      <c r="T107" s="315"/>
      <c r="U107" s="315"/>
      <c r="V107" s="315"/>
      <c r="W107" s="315"/>
      <c r="X107" s="315"/>
      <c r="Y107" s="315"/>
      <c r="Z107" s="315"/>
      <c r="AA107" s="151" t="s">
        <v>49</v>
      </c>
      <c r="AB107" s="315"/>
      <c r="AC107" s="315"/>
      <c r="AD107" s="315"/>
      <c r="AE107" s="315"/>
      <c r="AF107" s="151" t="s">
        <v>134</v>
      </c>
      <c r="AG107" s="315"/>
      <c r="AH107" s="315"/>
      <c r="AI107" s="128" t="s">
        <v>124</v>
      </c>
      <c r="AJ107" s="199" t="s">
        <v>125</v>
      </c>
      <c r="AK107" s="315"/>
      <c r="AL107" s="315"/>
      <c r="AM107" s="315"/>
      <c r="AN107" s="315"/>
      <c r="AO107" s="315"/>
      <c r="AP107" s="129">
        <v>16000000</v>
      </c>
      <c r="AQ107" s="129">
        <v>16000000</v>
      </c>
      <c r="AR107" s="129">
        <v>0</v>
      </c>
      <c r="AS107" s="196">
        <v>0</v>
      </c>
      <c r="AT107" s="197"/>
      <c r="AU107" s="196">
        <v>16000000</v>
      </c>
      <c r="AV107" s="197"/>
      <c r="AW107" s="129">
        <v>0</v>
      </c>
      <c r="AX107" s="129">
        <v>16000000</v>
      </c>
      <c r="AY107" s="129">
        <v>0</v>
      </c>
      <c r="AZ107" s="129">
        <v>16000000</v>
      </c>
      <c r="BA107" s="129">
        <v>0</v>
      </c>
      <c r="BB107" s="129">
        <v>16000000</v>
      </c>
      <c r="BC107" s="129">
        <v>0</v>
      </c>
      <c r="BD107" s="129">
        <v>0</v>
      </c>
      <c r="BE107" s="130">
        <f t="shared" si="7"/>
        <v>1</v>
      </c>
      <c r="BF107" s="130">
        <f t="shared" si="8"/>
        <v>1</v>
      </c>
      <c r="BG107" s="130">
        <f t="shared" si="9"/>
        <v>1</v>
      </c>
      <c r="BH107" s="130">
        <f t="shared" si="10"/>
        <v>1</v>
      </c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</row>
    <row r="108" spans="1:102" ht="13.5">
      <c r="A108" s="145" t="s">
        <v>46</v>
      </c>
      <c r="B108" s="314"/>
      <c r="C108" s="145" t="s">
        <v>128</v>
      </c>
      <c r="D108" s="314"/>
      <c r="E108" s="145" t="s">
        <v>116</v>
      </c>
      <c r="F108" s="314"/>
      <c r="G108" s="145" t="s">
        <v>47</v>
      </c>
      <c r="H108" s="314"/>
      <c r="I108" s="145"/>
      <c r="J108" s="314"/>
      <c r="K108" s="314"/>
      <c r="L108" s="145"/>
      <c r="M108" s="314"/>
      <c r="N108" s="314"/>
      <c r="O108" s="145"/>
      <c r="P108" s="314"/>
      <c r="Q108" s="145"/>
      <c r="R108" s="314"/>
      <c r="S108" s="194" t="s">
        <v>135</v>
      </c>
      <c r="T108" s="314"/>
      <c r="U108" s="314"/>
      <c r="V108" s="314"/>
      <c r="W108" s="314"/>
      <c r="X108" s="314"/>
      <c r="Y108" s="314"/>
      <c r="Z108" s="314"/>
      <c r="AA108" s="145" t="s">
        <v>49</v>
      </c>
      <c r="AB108" s="314"/>
      <c r="AC108" s="314"/>
      <c r="AD108" s="314"/>
      <c r="AE108" s="314"/>
      <c r="AF108" s="145" t="s">
        <v>134</v>
      </c>
      <c r="AG108" s="314"/>
      <c r="AH108" s="314"/>
      <c r="AI108" s="71" t="s">
        <v>51</v>
      </c>
      <c r="AJ108" s="195" t="s">
        <v>52</v>
      </c>
      <c r="AK108" s="314"/>
      <c r="AL108" s="314"/>
      <c r="AM108" s="314"/>
      <c r="AN108" s="314"/>
      <c r="AO108" s="314"/>
      <c r="AP108" s="127">
        <v>777010</v>
      </c>
      <c r="AQ108" s="127">
        <v>777010</v>
      </c>
      <c r="AR108" s="127">
        <v>0</v>
      </c>
      <c r="AS108" s="187">
        <v>0</v>
      </c>
      <c r="AT108" s="188"/>
      <c r="AU108" s="187">
        <v>777010</v>
      </c>
      <c r="AV108" s="188"/>
      <c r="AW108" s="127">
        <v>0</v>
      </c>
      <c r="AX108" s="127">
        <v>777010</v>
      </c>
      <c r="AY108" s="127">
        <v>0</v>
      </c>
      <c r="AZ108" s="127">
        <v>777010</v>
      </c>
      <c r="BA108" s="127">
        <v>0</v>
      </c>
      <c r="BB108" s="127">
        <v>777010</v>
      </c>
      <c r="BC108" s="127">
        <v>0</v>
      </c>
      <c r="BD108" s="127">
        <v>0</v>
      </c>
      <c r="BE108" s="69">
        <f t="shared" si="7"/>
        <v>1</v>
      </c>
      <c r="BF108" s="69">
        <f t="shared" si="8"/>
        <v>1</v>
      </c>
      <c r="BG108" s="69">
        <f t="shared" si="9"/>
        <v>1</v>
      </c>
      <c r="BH108" s="69">
        <f t="shared" si="10"/>
        <v>1</v>
      </c>
    </row>
    <row r="109" spans="1:102" ht="13.5">
      <c r="A109" s="145" t="s">
        <v>46</v>
      </c>
      <c r="B109" s="314"/>
      <c r="C109" s="145" t="s">
        <v>128</v>
      </c>
      <c r="D109" s="314"/>
      <c r="E109" s="145" t="s">
        <v>116</v>
      </c>
      <c r="F109" s="314"/>
      <c r="G109" s="145" t="s">
        <v>47</v>
      </c>
      <c r="H109" s="314"/>
      <c r="I109" s="145"/>
      <c r="J109" s="314"/>
      <c r="K109" s="314"/>
      <c r="L109" s="145"/>
      <c r="M109" s="314"/>
      <c r="N109" s="314"/>
      <c r="O109" s="145"/>
      <c r="P109" s="314"/>
      <c r="Q109" s="145"/>
      <c r="R109" s="314"/>
      <c r="S109" s="194" t="s">
        <v>135</v>
      </c>
      <c r="T109" s="314"/>
      <c r="U109" s="314"/>
      <c r="V109" s="314"/>
      <c r="W109" s="314"/>
      <c r="X109" s="314"/>
      <c r="Y109" s="314"/>
      <c r="Z109" s="314"/>
      <c r="AA109" s="145" t="s">
        <v>49</v>
      </c>
      <c r="AB109" s="314"/>
      <c r="AC109" s="314"/>
      <c r="AD109" s="314"/>
      <c r="AE109" s="314"/>
      <c r="AF109" s="145" t="s">
        <v>134</v>
      </c>
      <c r="AG109" s="314"/>
      <c r="AH109" s="314"/>
      <c r="AI109" s="71" t="s">
        <v>124</v>
      </c>
      <c r="AJ109" s="195" t="s">
        <v>125</v>
      </c>
      <c r="AK109" s="314"/>
      <c r="AL109" s="314"/>
      <c r="AM109" s="314"/>
      <c r="AN109" s="314"/>
      <c r="AO109" s="314"/>
      <c r="AP109" s="127">
        <v>16000000</v>
      </c>
      <c r="AQ109" s="127">
        <v>16000000</v>
      </c>
      <c r="AR109" s="127">
        <v>0</v>
      </c>
      <c r="AS109" s="187">
        <v>0</v>
      </c>
      <c r="AT109" s="188"/>
      <c r="AU109" s="187">
        <v>16000000</v>
      </c>
      <c r="AV109" s="188"/>
      <c r="AW109" s="127">
        <v>0</v>
      </c>
      <c r="AX109" s="127">
        <v>16000000</v>
      </c>
      <c r="AY109" s="127">
        <v>0</v>
      </c>
      <c r="AZ109" s="127">
        <v>16000000</v>
      </c>
      <c r="BA109" s="127">
        <v>0</v>
      </c>
      <c r="BB109" s="127">
        <v>16000000</v>
      </c>
      <c r="BC109" s="127">
        <v>0</v>
      </c>
      <c r="BD109" s="127">
        <v>0</v>
      </c>
      <c r="BE109" s="69">
        <f t="shared" si="7"/>
        <v>1</v>
      </c>
      <c r="BF109" s="69">
        <f t="shared" si="8"/>
        <v>1</v>
      </c>
      <c r="BG109" s="69">
        <f t="shared" si="9"/>
        <v>1</v>
      </c>
      <c r="BH109" s="69">
        <f t="shared" si="10"/>
        <v>1</v>
      </c>
    </row>
    <row r="110" spans="1:102" s="97" customFormat="1" ht="13.5">
      <c r="A110" s="151" t="s">
        <v>46</v>
      </c>
      <c r="B110" s="315"/>
      <c r="C110" s="151" t="s">
        <v>128</v>
      </c>
      <c r="D110" s="315"/>
      <c r="E110" s="151" t="s">
        <v>203</v>
      </c>
      <c r="F110" s="315"/>
      <c r="G110" s="151"/>
      <c r="H110" s="315"/>
      <c r="I110" s="151"/>
      <c r="J110" s="315"/>
      <c r="K110" s="315"/>
      <c r="L110" s="151"/>
      <c r="M110" s="315"/>
      <c r="N110" s="315"/>
      <c r="O110" s="151"/>
      <c r="P110" s="315"/>
      <c r="Q110" s="151"/>
      <c r="R110" s="315"/>
      <c r="S110" s="198" t="s">
        <v>204</v>
      </c>
      <c r="T110" s="315"/>
      <c r="U110" s="315"/>
      <c r="V110" s="315"/>
      <c r="W110" s="315"/>
      <c r="X110" s="315"/>
      <c r="Y110" s="315"/>
      <c r="Z110" s="315"/>
      <c r="AA110" s="151" t="s">
        <v>49</v>
      </c>
      <c r="AB110" s="315"/>
      <c r="AC110" s="315"/>
      <c r="AD110" s="315"/>
      <c r="AE110" s="315"/>
      <c r="AF110" s="151" t="s">
        <v>50</v>
      </c>
      <c r="AG110" s="315"/>
      <c r="AH110" s="315"/>
      <c r="AI110" s="128" t="s">
        <v>51</v>
      </c>
      <c r="AJ110" s="199" t="s">
        <v>52</v>
      </c>
      <c r="AK110" s="315"/>
      <c r="AL110" s="315"/>
      <c r="AM110" s="315"/>
      <c r="AN110" s="315"/>
      <c r="AO110" s="315"/>
      <c r="AP110" s="129">
        <v>209255</v>
      </c>
      <c r="AQ110" s="129">
        <v>209255</v>
      </c>
      <c r="AR110" s="129">
        <v>0</v>
      </c>
      <c r="AS110" s="196">
        <v>0</v>
      </c>
      <c r="AT110" s="197"/>
      <c r="AU110" s="196">
        <v>209255</v>
      </c>
      <c r="AV110" s="197"/>
      <c r="AW110" s="129">
        <v>0</v>
      </c>
      <c r="AX110" s="129">
        <v>209255</v>
      </c>
      <c r="AY110" s="129">
        <v>0</v>
      </c>
      <c r="AZ110" s="129">
        <v>209255</v>
      </c>
      <c r="BA110" s="129">
        <v>0</v>
      </c>
      <c r="BB110" s="129">
        <v>209255</v>
      </c>
      <c r="BC110" s="129">
        <v>0</v>
      </c>
      <c r="BD110" s="129">
        <v>0</v>
      </c>
      <c r="BE110" s="130">
        <f t="shared" si="7"/>
        <v>1</v>
      </c>
      <c r="BF110" s="130">
        <f t="shared" si="8"/>
        <v>1</v>
      </c>
      <c r="BG110" s="130">
        <f t="shared" si="9"/>
        <v>1</v>
      </c>
      <c r="BH110" s="130">
        <f t="shared" si="10"/>
        <v>1</v>
      </c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</row>
    <row r="111" spans="1:102" ht="13.5">
      <c r="A111" s="145" t="s">
        <v>46</v>
      </c>
      <c r="B111" s="314"/>
      <c r="C111" s="145" t="s">
        <v>128</v>
      </c>
      <c r="D111" s="314"/>
      <c r="E111" s="145" t="s">
        <v>203</v>
      </c>
      <c r="F111" s="314"/>
      <c r="G111" s="145" t="s">
        <v>47</v>
      </c>
      <c r="H111" s="314"/>
      <c r="I111" s="145"/>
      <c r="J111" s="314"/>
      <c r="K111" s="314"/>
      <c r="L111" s="145"/>
      <c r="M111" s="314"/>
      <c r="N111" s="314"/>
      <c r="O111" s="145"/>
      <c r="P111" s="314"/>
      <c r="Q111" s="145"/>
      <c r="R111" s="314"/>
      <c r="S111" s="194" t="s">
        <v>205</v>
      </c>
      <c r="T111" s="314"/>
      <c r="U111" s="314"/>
      <c r="V111" s="314"/>
      <c r="W111" s="314"/>
      <c r="X111" s="314"/>
      <c r="Y111" s="314"/>
      <c r="Z111" s="314"/>
      <c r="AA111" s="145" t="s">
        <v>49</v>
      </c>
      <c r="AB111" s="314"/>
      <c r="AC111" s="314"/>
      <c r="AD111" s="314"/>
      <c r="AE111" s="314"/>
      <c r="AF111" s="145" t="s">
        <v>50</v>
      </c>
      <c r="AG111" s="314"/>
      <c r="AH111" s="314"/>
      <c r="AI111" s="71" t="s">
        <v>51</v>
      </c>
      <c r="AJ111" s="195" t="s">
        <v>52</v>
      </c>
      <c r="AK111" s="314"/>
      <c r="AL111" s="314"/>
      <c r="AM111" s="314"/>
      <c r="AN111" s="314"/>
      <c r="AO111" s="314"/>
      <c r="AP111" s="127">
        <v>209255</v>
      </c>
      <c r="AQ111" s="127">
        <v>209255</v>
      </c>
      <c r="AR111" s="127">
        <v>0</v>
      </c>
      <c r="AS111" s="187">
        <v>0</v>
      </c>
      <c r="AT111" s="188"/>
      <c r="AU111" s="187">
        <v>209255</v>
      </c>
      <c r="AV111" s="188"/>
      <c r="AW111" s="127">
        <v>0</v>
      </c>
      <c r="AX111" s="127">
        <v>209255</v>
      </c>
      <c r="AY111" s="127">
        <v>0</v>
      </c>
      <c r="AZ111" s="127">
        <v>209255</v>
      </c>
      <c r="BA111" s="127">
        <v>0</v>
      </c>
      <c r="BB111" s="127">
        <v>209255</v>
      </c>
      <c r="BC111" s="127">
        <v>0</v>
      </c>
      <c r="BD111" s="127">
        <v>0</v>
      </c>
      <c r="BE111" s="69">
        <f t="shared" si="7"/>
        <v>1</v>
      </c>
      <c r="BF111" s="69">
        <f t="shared" si="8"/>
        <v>1</v>
      </c>
      <c r="BG111" s="69">
        <f t="shared" si="9"/>
        <v>1</v>
      </c>
      <c r="BH111" s="69">
        <f t="shared" si="10"/>
        <v>1</v>
      </c>
    </row>
    <row r="112" spans="1:102" ht="13.5">
      <c r="A112" s="145" t="s">
        <v>46</v>
      </c>
      <c r="B112" s="314"/>
      <c r="C112" s="145" t="s">
        <v>128</v>
      </c>
      <c r="D112" s="314"/>
      <c r="E112" s="145" t="s">
        <v>203</v>
      </c>
      <c r="F112" s="314"/>
      <c r="G112" s="145" t="s">
        <v>47</v>
      </c>
      <c r="H112" s="314"/>
      <c r="I112" s="145" t="s">
        <v>58</v>
      </c>
      <c r="J112" s="314"/>
      <c r="K112" s="314"/>
      <c r="L112" s="145"/>
      <c r="M112" s="314"/>
      <c r="N112" s="314"/>
      <c r="O112" s="145"/>
      <c r="P112" s="314"/>
      <c r="Q112" s="145"/>
      <c r="R112" s="314"/>
      <c r="S112" s="194" t="s">
        <v>206</v>
      </c>
      <c r="T112" s="314"/>
      <c r="U112" s="314"/>
      <c r="V112" s="314"/>
      <c r="W112" s="314"/>
      <c r="X112" s="314"/>
      <c r="Y112" s="314"/>
      <c r="Z112" s="314"/>
      <c r="AA112" s="145" t="s">
        <v>49</v>
      </c>
      <c r="AB112" s="314"/>
      <c r="AC112" s="314"/>
      <c r="AD112" s="314"/>
      <c r="AE112" s="314"/>
      <c r="AF112" s="145" t="s">
        <v>50</v>
      </c>
      <c r="AG112" s="314"/>
      <c r="AH112" s="314"/>
      <c r="AI112" s="71" t="s">
        <v>51</v>
      </c>
      <c r="AJ112" s="195" t="s">
        <v>52</v>
      </c>
      <c r="AK112" s="314"/>
      <c r="AL112" s="314"/>
      <c r="AM112" s="314"/>
      <c r="AN112" s="314"/>
      <c r="AO112" s="314"/>
      <c r="AP112" s="127">
        <v>209255</v>
      </c>
      <c r="AQ112" s="127">
        <v>209255</v>
      </c>
      <c r="AR112" s="127">
        <v>0</v>
      </c>
      <c r="AS112" s="187">
        <v>0</v>
      </c>
      <c r="AT112" s="188"/>
      <c r="AU112" s="187">
        <v>209255</v>
      </c>
      <c r="AV112" s="188"/>
      <c r="AW112" s="127">
        <v>0</v>
      </c>
      <c r="AX112" s="127">
        <v>209255</v>
      </c>
      <c r="AY112" s="127">
        <v>0</v>
      </c>
      <c r="AZ112" s="127">
        <v>209255</v>
      </c>
      <c r="BA112" s="127">
        <v>0</v>
      </c>
      <c r="BB112" s="127">
        <v>209255</v>
      </c>
      <c r="BC112" s="127">
        <v>0</v>
      </c>
      <c r="BD112" s="127">
        <v>0</v>
      </c>
      <c r="BE112" s="69">
        <f t="shared" si="7"/>
        <v>1</v>
      </c>
      <c r="BF112" s="69">
        <f t="shared" si="8"/>
        <v>1</v>
      </c>
      <c r="BG112" s="69">
        <f t="shared" si="9"/>
        <v>1</v>
      </c>
      <c r="BH112" s="69">
        <f t="shared" si="10"/>
        <v>1</v>
      </c>
    </row>
    <row r="113" spans="1:192" s="77" customFormat="1" ht="13.5">
      <c r="A113" s="200" t="s">
        <v>136</v>
      </c>
      <c r="B113" s="200"/>
      <c r="C113" s="200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200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68">
        <f>+AP110+AP107+AP106+AP101+AP98+AP95</f>
        <v>357607216</v>
      </c>
      <c r="AQ113" s="68">
        <f t="shared" ref="AQ113:AR113" si="12">+AQ110+AQ107+AQ106+AQ101+AQ98+AQ95</f>
        <v>47106587</v>
      </c>
      <c r="AR113" s="68">
        <f t="shared" si="12"/>
        <v>310500629</v>
      </c>
      <c r="AS113" s="201">
        <f>+AS110+AS107+AS106+AS105+AS101+AS98+AS95</f>
        <v>0</v>
      </c>
      <c r="AT113" s="201"/>
      <c r="AU113" s="201">
        <f>+AU110+AU107+AU106+AU105+AU101+AU98+AU95</f>
        <v>47106587</v>
      </c>
      <c r="AV113" s="201"/>
      <c r="AW113" s="131">
        <f t="shared" ref="AW113:BD113" si="13">+AW110+AW107+AW106+AW101+AW98+AW95</f>
        <v>0</v>
      </c>
      <c r="AX113" s="131">
        <f t="shared" si="13"/>
        <v>47106587</v>
      </c>
      <c r="AY113" s="131">
        <f t="shared" si="13"/>
        <v>0</v>
      </c>
      <c r="AZ113" s="131">
        <f t="shared" si="13"/>
        <v>47106587</v>
      </c>
      <c r="BA113" s="131">
        <f t="shared" si="13"/>
        <v>0</v>
      </c>
      <c r="BB113" s="131">
        <f t="shared" si="13"/>
        <v>47106587</v>
      </c>
      <c r="BC113" s="131">
        <f t="shared" si="13"/>
        <v>0</v>
      </c>
      <c r="BD113" s="131">
        <f t="shared" si="13"/>
        <v>1218011</v>
      </c>
      <c r="BE113" s="62">
        <f>AQ113/AP113</f>
        <v>0.13172717129958586</v>
      </c>
      <c r="BF113" s="62">
        <f t="shared" si="8"/>
        <v>0.13172717129958586</v>
      </c>
      <c r="BG113" s="62">
        <f t="shared" si="9"/>
        <v>0.13172717129958586</v>
      </c>
      <c r="BH113" s="62">
        <f t="shared" si="10"/>
        <v>0.13172717129958586</v>
      </c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79"/>
      <c r="CQ113" s="79"/>
      <c r="CR113" s="79"/>
      <c r="CS113" s="79"/>
      <c r="CT113" s="79"/>
      <c r="CU113" s="79"/>
      <c r="CV113" s="79"/>
      <c r="CW113" s="79"/>
      <c r="CX113" s="79"/>
      <c r="CY113" s="79"/>
      <c r="CZ113" s="79"/>
      <c r="DA113" s="79"/>
      <c r="DB113" s="79"/>
      <c r="DC113" s="79"/>
      <c r="DD113" s="79"/>
      <c r="DE113" s="79"/>
      <c r="DF113" s="79"/>
      <c r="DG113" s="79"/>
      <c r="DH113" s="79"/>
      <c r="DI113" s="79"/>
      <c r="DJ113" s="79"/>
      <c r="DK113" s="79"/>
      <c r="DL113" s="79"/>
      <c r="DM113" s="79"/>
      <c r="DN113" s="79"/>
      <c r="DO113" s="79"/>
      <c r="DP113" s="79"/>
      <c r="DQ113" s="79"/>
      <c r="DR113" s="79"/>
      <c r="DS113" s="79"/>
      <c r="DT113" s="79"/>
      <c r="DU113" s="79"/>
      <c r="DV113" s="79"/>
      <c r="DW113" s="79"/>
      <c r="DX113" s="79"/>
      <c r="DY113" s="79"/>
      <c r="DZ113" s="79"/>
      <c r="EA113" s="79"/>
      <c r="EB113" s="79"/>
      <c r="EC113" s="79"/>
      <c r="ED113" s="79"/>
      <c r="EE113" s="79"/>
      <c r="EF113" s="79"/>
      <c r="EG113" s="79"/>
      <c r="EH113" s="79"/>
      <c r="EI113" s="79"/>
      <c r="EJ113" s="79"/>
      <c r="EK113" s="79"/>
      <c r="EL113" s="79"/>
      <c r="EM113" s="79"/>
      <c r="EN113" s="79"/>
      <c r="EO113" s="79"/>
      <c r="EP113" s="79"/>
      <c r="EQ113" s="79"/>
      <c r="ER113" s="79"/>
      <c r="ES113" s="79"/>
      <c r="ET113" s="79"/>
      <c r="EU113" s="79"/>
      <c r="EV113" s="79"/>
      <c r="EW113" s="79"/>
      <c r="EX113" s="79"/>
      <c r="EY113" s="79"/>
      <c r="EZ113" s="79"/>
      <c r="FA113" s="79"/>
      <c r="FB113" s="79"/>
      <c r="FC113" s="79"/>
      <c r="FD113" s="79"/>
      <c r="FE113" s="79"/>
      <c r="FF113" s="79"/>
      <c r="FG113" s="79"/>
      <c r="FH113" s="79"/>
      <c r="FI113" s="79"/>
      <c r="FJ113" s="79"/>
      <c r="FK113" s="79"/>
      <c r="FL113" s="79"/>
      <c r="FM113" s="79"/>
      <c r="FN113" s="79"/>
      <c r="FO113" s="79"/>
      <c r="FP113" s="79"/>
      <c r="FQ113" s="79"/>
      <c r="FR113" s="79"/>
      <c r="FS113" s="79"/>
      <c r="FT113" s="79"/>
      <c r="FU113" s="79"/>
      <c r="FV113" s="79"/>
      <c r="FW113" s="79"/>
      <c r="FX113" s="79"/>
      <c r="FY113" s="79"/>
      <c r="FZ113" s="79"/>
      <c r="GA113" s="79"/>
      <c r="GB113" s="79"/>
      <c r="GC113" s="79"/>
      <c r="GD113" s="79"/>
      <c r="GE113" s="79"/>
      <c r="GF113" s="79"/>
      <c r="GG113" s="79"/>
      <c r="GH113" s="79"/>
      <c r="GI113" s="79"/>
      <c r="GJ113" s="78"/>
    </row>
    <row r="114" spans="1:192" s="77" customFormat="1" ht="13.5">
      <c r="A114" s="200" t="s">
        <v>137</v>
      </c>
      <c r="B114" s="200"/>
      <c r="C114" s="20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68">
        <f>+AP113+AP92+AP48</f>
        <v>5913368207</v>
      </c>
      <c r="AQ114" s="68">
        <f>+AQ113+AQ92+AQ48</f>
        <v>5441120123.8800001</v>
      </c>
      <c r="AR114" s="68">
        <f>+AR113+AR92+AR48</f>
        <v>472248083.12</v>
      </c>
      <c r="AS114" s="201">
        <f>+AS113+AS92+AS48</f>
        <v>0</v>
      </c>
      <c r="AT114" s="201"/>
      <c r="AU114" s="201">
        <f>+AU113+AU92+AU48</f>
        <v>5441120123.8800001</v>
      </c>
      <c r="AV114" s="201"/>
      <c r="AW114" s="131">
        <f t="shared" ref="AW114:BD114" si="14">+AW113+AW92+AW48</f>
        <v>0</v>
      </c>
      <c r="AX114" s="131">
        <f t="shared" si="14"/>
        <v>5344668308.2700005</v>
      </c>
      <c r="AY114" s="131">
        <f t="shared" si="14"/>
        <v>96451815.609999999</v>
      </c>
      <c r="AZ114" s="131">
        <f t="shared" si="14"/>
        <v>5326335165.54</v>
      </c>
      <c r="BA114" s="131">
        <f t="shared" si="14"/>
        <v>18333142.73</v>
      </c>
      <c r="BB114" s="131">
        <f t="shared" si="14"/>
        <v>5326335165.54</v>
      </c>
      <c r="BC114" s="131">
        <f t="shared" si="14"/>
        <v>0</v>
      </c>
      <c r="BD114" s="131">
        <f t="shared" si="14"/>
        <v>6012442</v>
      </c>
      <c r="BE114" s="62">
        <f>AQ114/AP114</f>
        <v>0.92013890111544683</v>
      </c>
      <c r="BF114" s="62">
        <f t="shared" si="8"/>
        <v>0.92013890111544683</v>
      </c>
      <c r="BG114" s="62">
        <f t="shared" si="9"/>
        <v>0.9038280927514718</v>
      </c>
      <c r="BH114" s="62">
        <f t="shared" si="10"/>
        <v>0.90072780504939731</v>
      </c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/>
      <c r="BX114" s="79"/>
      <c r="BY114" s="79"/>
      <c r="BZ114" s="79"/>
      <c r="CA114" s="79"/>
      <c r="CB114" s="79"/>
      <c r="CC114" s="79"/>
      <c r="CD114" s="79"/>
      <c r="CE114" s="79"/>
      <c r="CF114" s="79"/>
      <c r="CG114" s="79"/>
      <c r="CH114" s="79"/>
      <c r="CI114" s="79"/>
      <c r="CJ114" s="79"/>
      <c r="CK114" s="79"/>
      <c r="CL114" s="79"/>
      <c r="CM114" s="79"/>
      <c r="CN114" s="79"/>
      <c r="CO114" s="79"/>
      <c r="CP114" s="79"/>
      <c r="CQ114" s="79"/>
      <c r="CR114" s="79"/>
      <c r="CS114" s="79"/>
      <c r="CT114" s="79"/>
      <c r="CU114" s="79"/>
      <c r="CV114" s="79"/>
      <c r="CW114" s="79"/>
      <c r="CX114" s="79"/>
      <c r="CY114" s="79"/>
      <c r="CZ114" s="79"/>
      <c r="DA114" s="79"/>
      <c r="DB114" s="79"/>
      <c r="DC114" s="79"/>
      <c r="DD114" s="79"/>
      <c r="DE114" s="79"/>
      <c r="DF114" s="79"/>
      <c r="DG114" s="79"/>
      <c r="DH114" s="79"/>
      <c r="DI114" s="79"/>
      <c r="DJ114" s="79"/>
      <c r="DK114" s="79"/>
      <c r="DL114" s="79"/>
      <c r="DM114" s="79"/>
      <c r="DN114" s="79"/>
      <c r="DO114" s="79"/>
      <c r="DP114" s="79"/>
      <c r="DQ114" s="79"/>
      <c r="DR114" s="79"/>
      <c r="DS114" s="79"/>
      <c r="DT114" s="79"/>
      <c r="DU114" s="79"/>
      <c r="DV114" s="79"/>
      <c r="DW114" s="79"/>
      <c r="DX114" s="79"/>
      <c r="DY114" s="79"/>
      <c r="DZ114" s="79"/>
      <c r="EA114" s="79"/>
      <c r="EB114" s="79"/>
      <c r="EC114" s="79"/>
      <c r="ED114" s="79"/>
      <c r="EE114" s="79"/>
      <c r="EF114" s="79"/>
      <c r="EG114" s="79"/>
      <c r="EH114" s="79"/>
      <c r="EI114" s="79"/>
      <c r="EJ114" s="79"/>
      <c r="EK114" s="79"/>
      <c r="EL114" s="79"/>
      <c r="EM114" s="79"/>
      <c r="EN114" s="79"/>
      <c r="EO114" s="79"/>
      <c r="EP114" s="79"/>
      <c r="EQ114" s="79"/>
      <c r="ER114" s="79"/>
      <c r="ES114" s="79"/>
      <c r="ET114" s="79"/>
      <c r="EU114" s="79"/>
      <c r="EV114" s="79"/>
      <c r="EW114" s="79"/>
      <c r="EX114" s="79"/>
      <c r="EY114" s="79"/>
      <c r="EZ114" s="79"/>
      <c r="FA114" s="79"/>
      <c r="FB114" s="79"/>
      <c r="FC114" s="79"/>
      <c r="FD114" s="79"/>
      <c r="FE114" s="79"/>
      <c r="FF114" s="79"/>
      <c r="FG114" s="79"/>
      <c r="FH114" s="79"/>
      <c r="FI114" s="79"/>
      <c r="FJ114" s="79"/>
      <c r="FK114" s="79"/>
      <c r="FL114" s="79"/>
      <c r="FM114" s="79"/>
      <c r="FN114" s="79"/>
      <c r="FO114" s="79"/>
      <c r="FP114" s="79"/>
      <c r="FQ114" s="79"/>
      <c r="FR114" s="79"/>
      <c r="FS114" s="79"/>
      <c r="FT114" s="79"/>
      <c r="FU114" s="79"/>
      <c r="FV114" s="79"/>
      <c r="FW114" s="79"/>
      <c r="FX114" s="79"/>
      <c r="FY114" s="79"/>
      <c r="FZ114" s="79"/>
      <c r="GA114" s="79"/>
      <c r="GB114" s="79"/>
      <c r="GC114" s="79"/>
      <c r="GD114" s="79"/>
      <c r="GE114" s="79"/>
      <c r="GF114" s="79"/>
      <c r="GG114" s="79"/>
      <c r="GH114" s="79"/>
      <c r="GI114" s="79"/>
      <c r="GJ114" s="78"/>
    </row>
    <row r="115" spans="1:192" s="97" customFormat="1" ht="13.5">
      <c r="A115" s="151" t="s">
        <v>138</v>
      </c>
      <c r="B115" s="315"/>
      <c r="C115" s="151" t="s">
        <v>139</v>
      </c>
      <c r="D115" s="315"/>
      <c r="E115" s="151" t="s">
        <v>140</v>
      </c>
      <c r="F115" s="315"/>
      <c r="G115" s="151" t="s">
        <v>141</v>
      </c>
      <c r="H115" s="315"/>
      <c r="I115" s="151" t="s">
        <v>142</v>
      </c>
      <c r="J115" s="315"/>
      <c r="K115" s="315"/>
      <c r="L115" s="151"/>
      <c r="M115" s="315"/>
      <c r="N115" s="315"/>
      <c r="O115" s="151"/>
      <c r="P115" s="315"/>
      <c r="Q115" s="151"/>
      <c r="R115" s="315"/>
      <c r="S115" s="198" t="s">
        <v>143</v>
      </c>
      <c r="T115" s="315"/>
      <c r="U115" s="315"/>
      <c r="V115" s="315"/>
      <c r="W115" s="315"/>
      <c r="X115" s="315"/>
      <c r="Y115" s="315"/>
      <c r="Z115" s="315"/>
      <c r="AA115" s="151" t="s">
        <v>49</v>
      </c>
      <c r="AB115" s="315"/>
      <c r="AC115" s="315"/>
      <c r="AD115" s="315"/>
      <c r="AE115" s="315"/>
      <c r="AF115" s="151" t="s">
        <v>50</v>
      </c>
      <c r="AG115" s="315"/>
      <c r="AH115" s="315"/>
      <c r="AI115" s="128" t="s">
        <v>51</v>
      </c>
      <c r="AJ115" s="199" t="s">
        <v>52</v>
      </c>
      <c r="AK115" s="315"/>
      <c r="AL115" s="315"/>
      <c r="AM115" s="315"/>
      <c r="AN115" s="315"/>
      <c r="AO115" s="315"/>
      <c r="AP115" s="129">
        <v>1035521688</v>
      </c>
      <c r="AQ115" s="129">
        <v>1032884263</v>
      </c>
      <c r="AR115" s="129">
        <v>2637425</v>
      </c>
      <c r="AS115" s="196">
        <v>0</v>
      </c>
      <c r="AT115" s="197"/>
      <c r="AU115" s="196">
        <v>1032884263</v>
      </c>
      <c r="AV115" s="197"/>
      <c r="AW115" s="129">
        <v>0</v>
      </c>
      <c r="AX115" s="129">
        <v>781617191</v>
      </c>
      <c r="AY115" s="129">
        <v>251267072</v>
      </c>
      <c r="AZ115" s="129">
        <v>781617191</v>
      </c>
      <c r="BA115" s="129">
        <v>0</v>
      </c>
      <c r="BB115" s="129">
        <v>781617191</v>
      </c>
      <c r="BC115" s="129">
        <v>0</v>
      </c>
      <c r="BD115" s="129">
        <v>0</v>
      </c>
      <c r="BE115" s="130">
        <f t="shared" ref="BE115:BE151" si="15">AQ115/AP115</f>
        <v>0.99745304706742177</v>
      </c>
      <c r="BF115" s="130">
        <f t="shared" si="8"/>
        <v>0.99745304706742177</v>
      </c>
      <c r="BG115" s="130">
        <f t="shared" si="9"/>
        <v>0.75480523494356788</v>
      </c>
      <c r="BH115" s="130">
        <f t="shared" si="10"/>
        <v>0.75480523494356788</v>
      </c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</row>
    <row r="116" spans="1:192" ht="13.5">
      <c r="A116" s="145" t="s">
        <v>138</v>
      </c>
      <c r="B116" s="314"/>
      <c r="C116" s="145" t="s">
        <v>139</v>
      </c>
      <c r="D116" s="314"/>
      <c r="E116" s="145" t="s">
        <v>140</v>
      </c>
      <c r="F116" s="314"/>
      <c r="G116" s="145" t="s">
        <v>141</v>
      </c>
      <c r="H116" s="314"/>
      <c r="I116" s="145" t="s">
        <v>142</v>
      </c>
      <c r="J116" s="314"/>
      <c r="K116" s="314"/>
      <c r="L116" s="145" t="s">
        <v>144</v>
      </c>
      <c r="M116" s="314"/>
      <c r="N116" s="314"/>
      <c r="O116" s="145"/>
      <c r="P116" s="314"/>
      <c r="Q116" s="145"/>
      <c r="R116" s="314"/>
      <c r="S116" s="194" t="s">
        <v>145</v>
      </c>
      <c r="T116" s="314"/>
      <c r="U116" s="314"/>
      <c r="V116" s="314"/>
      <c r="W116" s="314"/>
      <c r="X116" s="314"/>
      <c r="Y116" s="314"/>
      <c r="Z116" s="314"/>
      <c r="AA116" s="145" t="s">
        <v>49</v>
      </c>
      <c r="AB116" s="314"/>
      <c r="AC116" s="314"/>
      <c r="AD116" s="314"/>
      <c r="AE116" s="314"/>
      <c r="AF116" s="145" t="s">
        <v>50</v>
      </c>
      <c r="AG116" s="314"/>
      <c r="AH116" s="314"/>
      <c r="AI116" s="71" t="s">
        <v>51</v>
      </c>
      <c r="AJ116" s="195" t="s">
        <v>52</v>
      </c>
      <c r="AK116" s="314"/>
      <c r="AL116" s="314"/>
      <c r="AM116" s="314"/>
      <c r="AN116" s="314"/>
      <c r="AO116" s="314"/>
      <c r="AP116" s="127">
        <v>38000000</v>
      </c>
      <c r="AQ116" s="127">
        <v>37963100</v>
      </c>
      <c r="AR116" s="127">
        <v>36900</v>
      </c>
      <c r="AS116" s="187">
        <v>0</v>
      </c>
      <c r="AT116" s="188"/>
      <c r="AU116" s="187">
        <v>37963100</v>
      </c>
      <c r="AV116" s="188"/>
      <c r="AW116" s="127">
        <v>0</v>
      </c>
      <c r="AX116" s="127">
        <v>17963100</v>
      </c>
      <c r="AY116" s="127">
        <v>20000000</v>
      </c>
      <c r="AZ116" s="127">
        <v>17963100</v>
      </c>
      <c r="BA116" s="127">
        <v>0</v>
      </c>
      <c r="BB116" s="127">
        <v>17963100</v>
      </c>
      <c r="BC116" s="127">
        <v>0</v>
      </c>
      <c r="BD116" s="127">
        <v>0</v>
      </c>
      <c r="BE116" s="69">
        <f t="shared" si="15"/>
        <v>0.99902894736842107</v>
      </c>
      <c r="BF116" s="69">
        <f t="shared" si="8"/>
        <v>0.99902894736842107</v>
      </c>
      <c r="BG116" s="69">
        <f t="shared" si="9"/>
        <v>0.47271315789473684</v>
      </c>
      <c r="BH116" s="69">
        <f t="shared" si="10"/>
        <v>0.47271315789473684</v>
      </c>
    </row>
    <row r="117" spans="1:192" ht="13.5">
      <c r="A117" s="145" t="s">
        <v>138</v>
      </c>
      <c r="B117" s="314"/>
      <c r="C117" s="145" t="s">
        <v>139</v>
      </c>
      <c r="D117" s="314"/>
      <c r="E117" s="145" t="s">
        <v>140</v>
      </c>
      <c r="F117" s="314"/>
      <c r="G117" s="145" t="s">
        <v>141</v>
      </c>
      <c r="H117" s="314"/>
      <c r="I117" s="145" t="s">
        <v>142</v>
      </c>
      <c r="J117" s="314"/>
      <c r="K117" s="314"/>
      <c r="L117" s="145" t="s">
        <v>144</v>
      </c>
      <c r="M117" s="314"/>
      <c r="N117" s="314"/>
      <c r="O117" s="145" t="s">
        <v>74</v>
      </c>
      <c r="P117" s="314"/>
      <c r="Q117" s="145"/>
      <c r="R117" s="314"/>
      <c r="S117" s="194" t="s">
        <v>146</v>
      </c>
      <c r="T117" s="314"/>
      <c r="U117" s="314"/>
      <c r="V117" s="314"/>
      <c r="W117" s="314"/>
      <c r="X117" s="314"/>
      <c r="Y117" s="314"/>
      <c r="Z117" s="314"/>
      <c r="AA117" s="145" t="s">
        <v>49</v>
      </c>
      <c r="AB117" s="314"/>
      <c r="AC117" s="314"/>
      <c r="AD117" s="314"/>
      <c r="AE117" s="314"/>
      <c r="AF117" s="145" t="s">
        <v>50</v>
      </c>
      <c r="AG117" s="314"/>
      <c r="AH117" s="314"/>
      <c r="AI117" s="71" t="s">
        <v>51</v>
      </c>
      <c r="AJ117" s="195" t="s">
        <v>52</v>
      </c>
      <c r="AK117" s="314"/>
      <c r="AL117" s="314"/>
      <c r="AM117" s="314"/>
      <c r="AN117" s="314"/>
      <c r="AO117" s="314"/>
      <c r="AP117" s="127">
        <v>38000000</v>
      </c>
      <c r="AQ117" s="127">
        <v>37963100</v>
      </c>
      <c r="AR117" s="127">
        <v>36900</v>
      </c>
      <c r="AS117" s="187">
        <v>0</v>
      </c>
      <c r="AT117" s="188"/>
      <c r="AU117" s="187">
        <v>37963100</v>
      </c>
      <c r="AV117" s="188"/>
      <c r="AW117" s="127">
        <v>0</v>
      </c>
      <c r="AX117" s="127">
        <v>17963100</v>
      </c>
      <c r="AY117" s="127">
        <v>20000000</v>
      </c>
      <c r="AZ117" s="127">
        <v>17963100</v>
      </c>
      <c r="BA117" s="127">
        <v>0</v>
      </c>
      <c r="BB117" s="127">
        <v>17963100</v>
      </c>
      <c r="BC117" s="127">
        <v>0</v>
      </c>
      <c r="BD117" s="127">
        <v>0</v>
      </c>
      <c r="BE117" s="69">
        <f t="shared" si="15"/>
        <v>0.99902894736842107</v>
      </c>
      <c r="BF117" s="69">
        <f t="shared" si="8"/>
        <v>0.99902894736842107</v>
      </c>
      <c r="BG117" s="69">
        <f t="shared" si="9"/>
        <v>0.47271315789473684</v>
      </c>
      <c r="BH117" s="69">
        <f t="shared" si="10"/>
        <v>0.47271315789473684</v>
      </c>
    </row>
    <row r="118" spans="1:192" ht="13.5">
      <c r="A118" s="145" t="s">
        <v>138</v>
      </c>
      <c r="B118" s="314"/>
      <c r="C118" s="145" t="s">
        <v>139</v>
      </c>
      <c r="D118" s="314"/>
      <c r="E118" s="145" t="s">
        <v>140</v>
      </c>
      <c r="F118" s="314"/>
      <c r="G118" s="145" t="s">
        <v>141</v>
      </c>
      <c r="H118" s="314"/>
      <c r="I118" s="145" t="s">
        <v>142</v>
      </c>
      <c r="J118" s="314"/>
      <c r="K118" s="314"/>
      <c r="L118" s="145" t="s">
        <v>147</v>
      </c>
      <c r="M118" s="314"/>
      <c r="N118" s="314"/>
      <c r="O118" s="145"/>
      <c r="P118" s="314"/>
      <c r="Q118" s="145"/>
      <c r="R118" s="314"/>
      <c r="S118" s="194" t="s">
        <v>148</v>
      </c>
      <c r="T118" s="314"/>
      <c r="U118" s="314"/>
      <c r="V118" s="314"/>
      <c r="W118" s="314"/>
      <c r="X118" s="314"/>
      <c r="Y118" s="314"/>
      <c r="Z118" s="314"/>
      <c r="AA118" s="145" t="s">
        <v>49</v>
      </c>
      <c r="AB118" s="314"/>
      <c r="AC118" s="314"/>
      <c r="AD118" s="314"/>
      <c r="AE118" s="314"/>
      <c r="AF118" s="145" t="s">
        <v>50</v>
      </c>
      <c r="AG118" s="314"/>
      <c r="AH118" s="314"/>
      <c r="AI118" s="71" t="s">
        <v>51</v>
      </c>
      <c r="AJ118" s="195" t="s">
        <v>52</v>
      </c>
      <c r="AK118" s="314"/>
      <c r="AL118" s="314"/>
      <c r="AM118" s="314"/>
      <c r="AN118" s="314"/>
      <c r="AO118" s="314"/>
      <c r="AP118" s="127">
        <v>683719040</v>
      </c>
      <c r="AQ118" s="127">
        <v>683709580</v>
      </c>
      <c r="AR118" s="127">
        <v>9460</v>
      </c>
      <c r="AS118" s="187">
        <v>0</v>
      </c>
      <c r="AT118" s="188"/>
      <c r="AU118" s="187">
        <v>683709580</v>
      </c>
      <c r="AV118" s="188"/>
      <c r="AW118" s="127">
        <v>0</v>
      </c>
      <c r="AX118" s="127">
        <v>467242508</v>
      </c>
      <c r="AY118" s="127">
        <v>216467072</v>
      </c>
      <c r="AZ118" s="127">
        <v>467242508</v>
      </c>
      <c r="BA118" s="127">
        <v>0</v>
      </c>
      <c r="BB118" s="127">
        <v>467242508</v>
      </c>
      <c r="BC118" s="127">
        <v>0</v>
      </c>
      <c r="BD118" s="127">
        <v>0</v>
      </c>
      <c r="BE118" s="69">
        <f t="shared" si="15"/>
        <v>0.99998616390732664</v>
      </c>
      <c r="BF118" s="69">
        <f t="shared" si="8"/>
        <v>0.99998616390732664</v>
      </c>
      <c r="BG118" s="69">
        <f t="shared" si="9"/>
        <v>0.68338378875627037</v>
      </c>
      <c r="BH118" s="69">
        <f t="shared" si="10"/>
        <v>0.68338378875627037</v>
      </c>
    </row>
    <row r="119" spans="1:192" ht="13.5">
      <c r="A119" s="145" t="s">
        <v>138</v>
      </c>
      <c r="B119" s="314"/>
      <c r="C119" s="145" t="s">
        <v>139</v>
      </c>
      <c r="D119" s="314"/>
      <c r="E119" s="145" t="s">
        <v>140</v>
      </c>
      <c r="F119" s="314"/>
      <c r="G119" s="145" t="s">
        <v>141</v>
      </c>
      <c r="H119" s="314"/>
      <c r="I119" s="145" t="s">
        <v>142</v>
      </c>
      <c r="J119" s="314"/>
      <c r="K119" s="314"/>
      <c r="L119" s="145" t="s">
        <v>147</v>
      </c>
      <c r="M119" s="314"/>
      <c r="N119" s="314"/>
      <c r="O119" s="145" t="s">
        <v>74</v>
      </c>
      <c r="P119" s="314"/>
      <c r="Q119" s="145"/>
      <c r="R119" s="314"/>
      <c r="S119" s="194" t="s">
        <v>149</v>
      </c>
      <c r="T119" s="314"/>
      <c r="U119" s="314"/>
      <c r="V119" s="314"/>
      <c r="W119" s="314"/>
      <c r="X119" s="314"/>
      <c r="Y119" s="314"/>
      <c r="Z119" s="314"/>
      <c r="AA119" s="145" t="s">
        <v>49</v>
      </c>
      <c r="AB119" s="314"/>
      <c r="AC119" s="314"/>
      <c r="AD119" s="314"/>
      <c r="AE119" s="314"/>
      <c r="AF119" s="145" t="s">
        <v>50</v>
      </c>
      <c r="AG119" s="314"/>
      <c r="AH119" s="314"/>
      <c r="AI119" s="71" t="s">
        <v>51</v>
      </c>
      <c r="AJ119" s="195" t="s">
        <v>52</v>
      </c>
      <c r="AK119" s="314"/>
      <c r="AL119" s="314"/>
      <c r="AM119" s="314"/>
      <c r="AN119" s="314"/>
      <c r="AO119" s="314"/>
      <c r="AP119" s="127">
        <v>683719040</v>
      </c>
      <c r="AQ119" s="127">
        <v>683709580</v>
      </c>
      <c r="AR119" s="127">
        <v>9460</v>
      </c>
      <c r="AS119" s="187">
        <v>0</v>
      </c>
      <c r="AT119" s="188"/>
      <c r="AU119" s="187">
        <v>683709580</v>
      </c>
      <c r="AV119" s="188"/>
      <c r="AW119" s="127">
        <v>0</v>
      </c>
      <c r="AX119" s="127">
        <v>467242508</v>
      </c>
      <c r="AY119" s="127">
        <v>216467072</v>
      </c>
      <c r="AZ119" s="127">
        <v>467242508</v>
      </c>
      <c r="BA119" s="127">
        <v>0</v>
      </c>
      <c r="BB119" s="127">
        <v>467242508</v>
      </c>
      <c r="BC119" s="127">
        <v>0</v>
      </c>
      <c r="BD119" s="127">
        <v>0</v>
      </c>
      <c r="BE119" s="69">
        <f t="shared" si="15"/>
        <v>0.99998616390732664</v>
      </c>
      <c r="BF119" s="69">
        <f t="shared" si="8"/>
        <v>0.99998616390732664</v>
      </c>
      <c r="BG119" s="69">
        <f t="shared" si="9"/>
        <v>0.68338378875627037</v>
      </c>
      <c r="BH119" s="69">
        <f t="shared" si="10"/>
        <v>0.68338378875627037</v>
      </c>
    </row>
    <row r="120" spans="1:192" ht="13.5">
      <c r="A120" s="145" t="s">
        <v>138</v>
      </c>
      <c r="B120" s="314"/>
      <c r="C120" s="145" t="s">
        <v>139</v>
      </c>
      <c r="D120" s="314"/>
      <c r="E120" s="145" t="s">
        <v>140</v>
      </c>
      <c r="F120" s="314"/>
      <c r="G120" s="145" t="s">
        <v>141</v>
      </c>
      <c r="H120" s="314"/>
      <c r="I120" s="145" t="s">
        <v>142</v>
      </c>
      <c r="J120" s="314"/>
      <c r="K120" s="314"/>
      <c r="L120" s="145" t="s">
        <v>150</v>
      </c>
      <c r="M120" s="314"/>
      <c r="N120" s="314"/>
      <c r="O120" s="145" t="s">
        <v>12</v>
      </c>
      <c r="P120" s="314"/>
      <c r="Q120" s="145" t="s">
        <v>12</v>
      </c>
      <c r="R120" s="314"/>
      <c r="S120" s="194" t="s">
        <v>151</v>
      </c>
      <c r="T120" s="314"/>
      <c r="U120" s="314"/>
      <c r="V120" s="314"/>
      <c r="W120" s="314"/>
      <c r="X120" s="314"/>
      <c r="Y120" s="314"/>
      <c r="Z120" s="314"/>
      <c r="AA120" s="145" t="s">
        <v>49</v>
      </c>
      <c r="AB120" s="314"/>
      <c r="AC120" s="314"/>
      <c r="AD120" s="314"/>
      <c r="AE120" s="314"/>
      <c r="AF120" s="145" t="s">
        <v>50</v>
      </c>
      <c r="AG120" s="314"/>
      <c r="AH120" s="314"/>
      <c r="AI120" s="71" t="s">
        <v>51</v>
      </c>
      <c r="AJ120" s="195" t="s">
        <v>52</v>
      </c>
      <c r="AK120" s="314"/>
      <c r="AL120" s="314"/>
      <c r="AM120" s="314"/>
      <c r="AN120" s="314"/>
      <c r="AO120" s="314"/>
      <c r="AP120" s="127">
        <v>313802648</v>
      </c>
      <c r="AQ120" s="127">
        <v>311211583</v>
      </c>
      <c r="AR120" s="127">
        <v>2591065</v>
      </c>
      <c r="AS120" s="187">
        <v>0</v>
      </c>
      <c r="AT120" s="188"/>
      <c r="AU120" s="187">
        <v>311211583</v>
      </c>
      <c r="AV120" s="188"/>
      <c r="AW120" s="127">
        <v>0</v>
      </c>
      <c r="AX120" s="127">
        <v>296411583</v>
      </c>
      <c r="AY120" s="127">
        <v>14800000</v>
      </c>
      <c r="AZ120" s="127">
        <v>296411583</v>
      </c>
      <c r="BA120" s="127">
        <v>0</v>
      </c>
      <c r="BB120" s="127">
        <v>296411583</v>
      </c>
      <c r="BC120" s="127">
        <v>0</v>
      </c>
      <c r="BD120" s="127">
        <v>0</v>
      </c>
      <c r="BE120" s="69">
        <f t="shared" si="15"/>
        <v>0.99174301104049323</v>
      </c>
      <c r="BF120" s="69">
        <f t="shared" si="8"/>
        <v>0.99174301104049323</v>
      </c>
      <c r="BG120" s="69">
        <f t="shared" si="9"/>
        <v>0.94457961043082084</v>
      </c>
      <c r="BH120" s="69">
        <f t="shared" si="10"/>
        <v>0.94457961043082084</v>
      </c>
    </row>
    <row r="121" spans="1:192" ht="13.5">
      <c r="A121" s="145" t="s">
        <v>138</v>
      </c>
      <c r="B121" s="314"/>
      <c r="C121" s="145" t="s">
        <v>139</v>
      </c>
      <c r="D121" s="314"/>
      <c r="E121" s="145" t="s">
        <v>140</v>
      </c>
      <c r="F121" s="314"/>
      <c r="G121" s="145" t="s">
        <v>141</v>
      </c>
      <c r="H121" s="314"/>
      <c r="I121" s="145" t="s">
        <v>142</v>
      </c>
      <c r="J121" s="314"/>
      <c r="K121" s="314"/>
      <c r="L121" s="145" t="s">
        <v>150</v>
      </c>
      <c r="M121" s="314"/>
      <c r="N121" s="314"/>
      <c r="O121" s="145" t="s">
        <v>74</v>
      </c>
      <c r="P121" s="314"/>
      <c r="Q121" s="145" t="s">
        <v>12</v>
      </c>
      <c r="R121" s="314"/>
      <c r="S121" s="194" t="s">
        <v>152</v>
      </c>
      <c r="T121" s="314"/>
      <c r="U121" s="314"/>
      <c r="V121" s="314"/>
      <c r="W121" s="314"/>
      <c r="X121" s="314"/>
      <c r="Y121" s="314"/>
      <c r="Z121" s="314"/>
      <c r="AA121" s="145" t="s">
        <v>49</v>
      </c>
      <c r="AB121" s="314"/>
      <c r="AC121" s="314"/>
      <c r="AD121" s="314"/>
      <c r="AE121" s="314"/>
      <c r="AF121" s="145" t="s">
        <v>50</v>
      </c>
      <c r="AG121" s="314"/>
      <c r="AH121" s="314"/>
      <c r="AI121" s="71" t="s">
        <v>51</v>
      </c>
      <c r="AJ121" s="195" t="s">
        <v>52</v>
      </c>
      <c r="AK121" s="314"/>
      <c r="AL121" s="314"/>
      <c r="AM121" s="314"/>
      <c r="AN121" s="314"/>
      <c r="AO121" s="314"/>
      <c r="AP121" s="127">
        <v>313802648</v>
      </c>
      <c r="AQ121" s="127">
        <v>311211583</v>
      </c>
      <c r="AR121" s="127">
        <v>2591065</v>
      </c>
      <c r="AS121" s="187">
        <v>0</v>
      </c>
      <c r="AT121" s="188"/>
      <c r="AU121" s="187">
        <v>311211583</v>
      </c>
      <c r="AV121" s="188"/>
      <c r="AW121" s="127">
        <v>0</v>
      </c>
      <c r="AX121" s="127">
        <v>296411583</v>
      </c>
      <c r="AY121" s="127">
        <v>14800000</v>
      </c>
      <c r="AZ121" s="127">
        <v>296411583</v>
      </c>
      <c r="BA121" s="127">
        <v>0</v>
      </c>
      <c r="BB121" s="127">
        <v>296411583</v>
      </c>
      <c r="BC121" s="127">
        <v>0</v>
      </c>
      <c r="BD121" s="127">
        <v>0</v>
      </c>
      <c r="BE121" s="69">
        <f t="shared" si="15"/>
        <v>0.99174301104049323</v>
      </c>
      <c r="BF121" s="69">
        <f t="shared" si="8"/>
        <v>0.99174301104049323</v>
      </c>
      <c r="BG121" s="69">
        <f t="shared" si="9"/>
        <v>0.94457961043082084</v>
      </c>
      <c r="BH121" s="69">
        <f t="shared" si="10"/>
        <v>0.94457961043082084</v>
      </c>
    </row>
    <row r="122" spans="1:192" s="97" customFormat="1" ht="13.5">
      <c r="A122" s="151" t="s">
        <v>138</v>
      </c>
      <c r="B122" s="315"/>
      <c r="C122" s="151" t="s">
        <v>139</v>
      </c>
      <c r="D122" s="315"/>
      <c r="E122" s="151" t="s">
        <v>140</v>
      </c>
      <c r="F122" s="315"/>
      <c r="G122" s="151" t="s">
        <v>141</v>
      </c>
      <c r="H122" s="315"/>
      <c r="I122" s="151" t="s">
        <v>142</v>
      </c>
      <c r="J122" s="315"/>
      <c r="K122" s="315"/>
      <c r="L122" s="151"/>
      <c r="M122" s="315"/>
      <c r="N122" s="315"/>
      <c r="O122" s="151"/>
      <c r="P122" s="315"/>
      <c r="Q122" s="151"/>
      <c r="R122" s="315"/>
      <c r="S122" s="198" t="s">
        <v>143</v>
      </c>
      <c r="T122" s="315"/>
      <c r="U122" s="315"/>
      <c r="V122" s="315"/>
      <c r="W122" s="315"/>
      <c r="X122" s="315"/>
      <c r="Y122" s="315"/>
      <c r="Z122" s="315"/>
      <c r="AA122" s="151" t="s">
        <v>97</v>
      </c>
      <c r="AB122" s="315"/>
      <c r="AC122" s="315"/>
      <c r="AD122" s="315"/>
      <c r="AE122" s="315"/>
      <c r="AF122" s="151" t="s">
        <v>50</v>
      </c>
      <c r="AG122" s="315"/>
      <c r="AH122" s="315"/>
      <c r="AI122" s="128" t="s">
        <v>98</v>
      </c>
      <c r="AJ122" s="199" t="s">
        <v>99</v>
      </c>
      <c r="AK122" s="315"/>
      <c r="AL122" s="315"/>
      <c r="AM122" s="315"/>
      <c r="AN122" s="315"/>
      <c r="AO122" s="315"/>
      <c r="AP122" s="129">
        <v>173621547</v>
      </c>
      <c r="AQ122" s="129">
        <v>173621547</v>
      </c>
      <c r="AR122" s="129">
        <v>0</v>
      </c>
      <c r="AS122" s="196">
        <v>0</v>
      </c>
      <c r="AT122" s="197"/>
      <c r="AU122" s="196">
        <v>173621547</v>
      </c>
      <c r="AV122" s="197"/>
      <c r="AW122" s="129">
        <v>0</v>
      </c>
      <c r="AX122" s="129">
        <v>173621547</v>
      </c>
      <c r="AY122" s="129">
        <v>0</v>
      </c>
      <c r="AZ122" s="129">
        <v>173621547</v>
      </c>
      <c r="BA122" s="129">
        <v>0</v>
      </c>
      <c r="BB122" s="129">
        <v>173621547</v>
      </c>
      <c r="BC122" s="129">
        <v>0</v>
      </c>
      <c r="BD122" s="129">
        <v>0</v>
      </c>
      <c r="BE122" s="130">
        <f t="shared" si="15"/>
        <v>1</v>
      </c>
      <c r="BF122" s="130">
        <f t="shared" si="8"/>
        <v>1</v>
      </c>
      <c r="BG122" s="130">
        <f t="shared" si="9"/>
        <v>1</v>
      </c>
      <c r="BH122" s="130">
        <f t="shared" si="10"/>
        <v>1</v>
      </c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</row>
    <row r="123" spans="1:192" s="97" customFormat="1" ht="13.5">
      <c r="A123" s="151" t="s">
        <v>138</v>
      </c>
      <c r="B123" s="315"/>
      <c r="C123" s="151" t="s">
        <v>139</v>
      </c>
      <c r="D123" s="315"/>
      <c r="E123" s="151" t="s">
        <v>140</v>
      </c>
      <c r="F123" s="315"/>
      <c r="G123" s="151" t="s">
        <v>141</v>
      </c>
      <c r="H123" s="315"/>
      <c r="I123" s="151" t="s">
        <v>142</v>
      </c>
      <c r="J123" s="315"/>
      <c r="K123" s="315"/>
      <c r="L123" s="151"/>
      <c r="M123" s="315"/>
      <c r="N123" s="315"/>
      <c r="O123" s="151"/>
      <c r="P123" s="315"/>
      <c r="Q123" s="151"/>
      <c r="R123" s="315"/>
      <c r="S123" s="198" t="s">
        <v>143</v>
      </c>
      <c r="T123" s="315"/>
      <c r="U123" s="315"/>
      <c r="V123" s="315"/>
      <c r="W123" s="315"/>
      <c r="X123" s="315"/>
      <c r="Y123" s="315"/>
      <c r="Z123" s="315"/>
      <c r="AA123" s="151" t="s">
        <v>97</v>
      </c>
      <c r="AB123" s="315"/>
      <c r="AC123" s="315"/>
      <c r="AD123" s="315"/>
      <c r="AE123" s="315"/>
      <c r="AF123" s="151" t="s">
        <v>50</v>
      </c>
      <c r="AG123" s="315"/>
      <c r="AH123" s="315"/>
      <c r="AI123" s="128" t="s">
        <v>153</v>
      </c>
      <c r="AJ123" s="199" t="s">
        <v>154</v>
      </c>
      <c r="AK123" s="315"/>
      <c r="AL123" s="315"/>
      <c r="AM123" s="315"/>
      <c r="AN123" s="315"/>
      <c r="AO123" s="315"/>
      <c r="AP123" s="129">
        <v>611893763</v>
      </c>
      <c r="AQ123" s="129">
        <v>501659760</v>
      </c>
      <c r="AR123" s="129">
        <v>110234003</v>
      </c>
      <c r="AS123" s="196">
        <v>0</v>
      </c>
      <c r="AT123" s="197"/>
      <c r="AU123" s="196">
        <v>501659760</v>
      </c>
      <c r="AV123" s="197"/>
      <c r="AW123" s="129">
        <v>0</v>
      </c>
      <c r="AX123" s="129">
        <v>282083447</v>
      </c>
      <c r="AY123" s="129">
        <v>219576313</v>
      </c>
      <c r="AZ123" s="129">
        <v>280583447</v>
      </c>
      <c r="BA123" s="129">
        <v>1500000</v>
      </c>
      <c r="BB123" s="129">
        <v>280583447</v>
      </c>
      <c r="BC123" s="129">
        <v>0</v>
      </c>
      <c r="BD123" s="129">
        <v>2288060</v>
      </c>
      <c r="BE123" s="130">
        <f t="shared" si="15"/>
        <v>0.81984780746980745</v>
      </c>
      <c r="BF123" s="130">
        <f t="shared" si="8"/>
        <v>0.81984780746980745</v>
      </c>
      <c r="BG123" s="130">
        <f t="shared" si="9"/>
        <v>0.46100069008220956</v>
      </c>
      <c r="BH123" s="130">
        <f t="shared" si="10"/>
        <v>0.45854928415081753</v>
      </c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</row>
    <row r="124" spans="1:192" ht="13.5">
      <c r="A124" s="145" t="s">
        <v>138</v>
      </c>
      <c r="B124" s="314"/>
      <c r="C124" s="145" t="s">
        <v>139</v>
      </c>
      <c r="D124" s="314"/>
      <c r="E124" s="145" t="s">
        <v>140</v>
      </c>
      <c r="F124" s="314"/>
      <c r="G124" s="145" t="s">
        <v>141</v>
      </c>
      <c r="H124" s="314"/>
      <c r="I124" s="145" t="s">
        <v>142</v>
      </c>
      <c r="J124" s="314"/>
      <c r="K124" s="314"/>
      <c r="L124" s="145" t="s">
        <v>147</v>
      </c>
      <c r="M124" s="314"/>
      <c r="N124" s="314"/>
      <c r="O124" s="145"/>
      <c r="P124" s="314"/>
      <c r="Q124" s="145"/>
      <c r="R124" s="314"/>
      <c r="S124" s="194" t="s">
        <v>148</v>
      </c>
      <c r="T124" s="314"/>
      <c r="U124" s="314"/>
      <c r="V124" s="314"/>
      <c r="W124" s="314"/>
      <c r="X124" s="314"/>
      <c r="Y124" s="314"/>
      <c r="Z124" s="314"/>
      <c r="AA124" s="145" t="s">
        <v>97</v>
      </c>
      <c r="AB124" s="314"/>
      <c r="AC124" s="314"/>
      <c r="AD124" s="314"/>
      <c r="AE124" s="314"/>
      <c r="AF124" s="145" t="s">
        <v>50</v>
      </c>
      <c r="AG124" s="314"/>
      <c r="AH124" s="314"/>
      <c r="AI124" s="71" t="s">
        <v>98</v>
      </c>
      <c r="AJ124" s="195" t="s">
        <v>99</v>
      </c>
      <c r="AK124" s="314"/>
      <c r="AL124" s="314"/>
      <c r="AM124" s="314"/>
      <c r="AN124" s="314"/>
      <c r="AO124" s="314"/>
      <c r="AP124" s="127">
        <v>142319567</v>
      </c>
      <c r="AQ124" s="127">
        <v>142319567</v>
      </c>
      <c r="AR124" s="127">
        <v>0</v>
      </c>
      <c r="AS124" s="187">
        <v>0</v>
      </c>
      <c r="AT124" s="188"/>
      <c r="AU124" s="187">
        <v>142319567</v>
      </c>
      <c r="AV124" s="188"/>
      <c r="AW124" s="127">
        <v>0</v>
      </c>
      <c r="AX124" s="127">
        <v>142319567</v>
      </c>
      <c r="AY124" s="127">
        <v>0</v>
      </c>
      <c r="AZ124" s="127">
        <v>142319567</v>
      </c>
      <c r="BA124" s="127">
        <v>0</v>
      </c>
      <c r="BB124" s="127">
        <v>142319567</v>
      </c>
      <c r="BC124" s="127">
        <v>0</v>
      </c>
      <c r="BD124" s="127">
        <v>0</v>
      </c>
      <c r="BE124" s="69">
        <f t="shared" si="15"/>
        <v>1</v>
      </c>
      <c r="BF124" s="69">
        <f t="shared" si="8"/>
        <v>1</v>
      </c>
      <c r="BG124" s="69">
        <f t="shared" si="9"/>
        <v>1</v>
      </c>
      <c r="BH124" s="69">
        <f t="shared" si="10"/>
        <v>1</v>
      </c>
    </row>
    <row r="125" spans="1:192" ht="13.5">
      <c r="A125" s="145" t="s">
        <v>138</v>
      </c>
      <c r="B125" s="314"/>
      <c r="C125" s="145" t="s">
        <v>139</v>
      </c>
      <c r="D125" s="314"/>
      <c r="E125" s="145" t="s">
        <v>140</v>
      </c>
      <c r="F125" s="314"/>
      <c r="G125" s="145" t="s">
        <v>141</v>
      </c>
      <c r="H125" s="314"/>
      <c r="I125" s="145" t="s">
        <v>142</v>
      </c>
      <c r="J125" s="314"/>
      <c r="K125" s="314"/>
      <c r="L125" s="145" t="s">
        <v>147</v>
      </c>
      <c r="M125" s="314"/>
      <c r="N125" s="314"/>
      <c r="O125" s="145" t="s">
        <v>74</v>
      </c>
      <c r="P125" s="314"/>
      <c r="Q125" s="145"/>
      <c r="R125" s="314"/>
      <c r="S125" s="194" t="s">
        <v>149</v>
      </c>
      <c r="T125" s="314"/>
      <c r="U125" s="314"/>
      <c r="V125" s="314"/>
      <c r="W125" s="314"/>
      <c r="X125" s="314"/>
      <c r="Y125" s="314"/>
      <c r="Z125" s="314"/>
      <c r="AA125" s="145" t="s">
        <v>97</v>
      </c>
      <c r="AB125" s="314"/>
      <c r="AC125" s="314"/>
      <c r="AD125" s="314"/>
      <c r="AE125" s="314"/>
      <c r="AF125" s="145" t="s">
        <v>50</v>
      </c>
      <c r="AG125" s="314"/>
      <c r="AH125" s="314"/>
      <c r="AI125" s="71" t="s">
        <v>98</v>
      </c>
      <c r="AJ125" s="195" t="s">
        <v>99</v>
      </c>
      <c r="AK125" s="314"/>
      <c r="AL125" s="314"/>
      <c r="AM125" s="314"/>
      <c r="AN125" s="314"/>
      <c r="AO125" s="314"/>
      <c r="AP125" s="127">
        <v>142319567</v>
      </c>
      <c r="AQ125" s="127">
        <v>142319567</v>
      </c>
      <c r="AR125" s="127">
        <v>0</v>
      </c>
      <c r="AS125" s="187">
        <v>0</v>
      </c>
      <c r="AT125" s="188"/>
      <c r="AU125" s="187">
        <v>142319567</v>
      </c>
      <c r="AV125" s="188"/>
      <c r="AW125" s="127">
        <v>0</v>
      </c>
      <c r="AX125" s="127">
        <v>142319567</v>
      </c>
      <c r="AY125" s="127">
        <v>0</v>
      </c>
      <c r="AZ125" s="127">
        <v>142319567</v>
      </c>
      <c r="BA125" s="127">
        <v>0</v>
      </c>
      <c r="BB125" s="127">
        <v>142319567</v>
      </c>
      <c r="BC125" s="127">
        <v>0</v>
      </c>
      <c r="BD125" s="127">
        <v>0</v>
      </c>
      <c r="BE125" s="69">
        <f t="shared" si="15"/>
        <v>1</v>
      </c>
      <c r="BF125" s="69">
        <f t="shared" si="8"/>
        <v>1</v>
      </c>
      <c r="BG125" s="69">
        <f t="shared" si="9"/>
        <v>1</v>
      </c>
      <c r="BH125" s="69">
        <f t="shared" si="10"/>
        <v>1</v>
      </c>
    </row>
    <row r="126" spans="1:192" ht="13.5">
      <c r="A126" s="145" t="s">
        <v>138</v>
      </c>
      <c r="B126" s="314"/>
      <c r="C126" s="145" t="s">
        <v>139</v>
      </c>
      <c r="D126" s="314"/>
      <c r="E126" s="145" t="s">
        <v>140</v>
      </c>
      <c r="F126" s="314"/>
      <c r="G126" s="145" t="s">
        <v>141</v>
      </c>
      <c r="H126" s="314"/>
      <c r="I126" s="145" t="s">
        <v>142</v>
      </c>
      <c r="J126" s="314"/>
      <c r="K126" s="314"/>
      <c r="L126" s="145" t="s">
        <v>144</v>
      </c>
      <c r="M126" s="314"/>
      <c r="N126" s="314"/>
      <c r="O126" s="145"/>
      <c r="P126" s="314"/>
      <c r="Q126" s="145"/>
      <c r="R126" s="314"/>
      <c r="S126" s="194" t="s">
        <v>145</v>
      </c>
      <c r="T126" s="314"/>
      <c r="U126" s="314"/>
      <c r="V126" s="314"/>
      <c r="W126" s="314"/>
      <c r="X126" s="314"/>
      <c r="Y126" s="314"/>
      <c r="Z126" s="314"/>
      <c r="AA126" s="145" t="s">
        <v>97</v>
      </c>
      <c r="AB126" s="314"/>
      <c r="AC126" s="314"/>
      <c r="AD126" s="314"/>
      <c r="AE126" s="314"/>
      <c r="AF126" s="145" t="s">
        <v>50</v>
      </c>
      <c r="AG126" s="314"/>
      <c r="AH126" s="314"/>
      <c r="AI126" s="71" t="s">
        <v>98</v>
      </c>
      <c r="AJ126" s="195" t="s">
        <v>99</v>
      </c>
      <c r="AK126" s="314"/>
      <c r="AL126" s="314"/>
      <c r="AM126" s="314"/>
      <c r="AN126" s="314"/>
      <c r="AO126" s="314"/>
      <c r="AP126" s="127">
        <v>31301980</v>
      </c>
      <c r="AQ126" s="127">
        <v>31301980</v>
      </c>
      <c r="AR126" s="127">
        <v>0</v>
      </c>
      <c r="AS126" s="187">
        <v>0</v>
      </c>
      <c r="AT126" s="188"/>
      <c r="AU126" s="187">
        <v>31301980</v>
      </c>
      <c r="AV126" s="188"/>
      <c r="AW126" s="127">
        <v>0</v>
      </c>
      <c r="AX126" s="127">
        <v>31301980</v>
      </c>
      <c r="AY126" s="127">
        <v>0</v>
      </c>
      <c r="AZ126" s="127">
        <v>31301980</v>
      </c>
      <c r="BA126" s="127">
        <v>0</v>
      </c>
      <c r="BB126" s="127">
        <v>31301980</v>
      </c>
      <c r="BC126" s="127">
        <v>0</v>
      </c>
      <c r="BD126" s="127">
        <v>0</v>
      </c>
      <c r="BE126" s="69">
        <f t="shared" si="15"/>
        <v>1</v>
      </c>
      <c r="BF126" s="69">
        <f t="shared" si="8"/>
        <v>1</v>
      </c>
      <c r="BG126" s="69">
        <f t="shared" si="9"/>
        <v>1</v>
      </c>
      <c r="BH126" s="69">
        <f t="shared" si="10"/>
        <v>1</v>
      </c>
    </row>
    <row r="127" spans="1:192" ht="13.5">
      <c r="A127" s="145" t="s">
        <v>138</v>
      </c>
      <c r="B127" s="314"/>
      <c r="C127" s="145" t="s">
        <v>139</v>
      </c>
      <c r="D127" s="314"/>
      <c r="E127" s="145" t="s">
        <v>140</v>
      </c>
      <c r="F127" s="314"/>
      <c r="G127" s="145" t="s">
        <v>141</v>
      </c>
      <c r="H127" s="314"/>
      <c r="I127" s="145" t="s">
        <v>142</v>
      </c>
      <c r="J127" s="314"/>
      <c r="K127" s="314"/>
      <c r="L127" s="145" t="s">
        <v>144</v>
      </c>
      <c r="M127" s="314"/>
      <c r="N127" s="314"/>
      <c r="O127" s="145" t="s">
        <v>74</v>
      </c>
      <c r="P127" s="314"/>
      <c r="Q127" s="145"/>
      <c r="R127" s="314"/>
      <c r="S127" s="194" t="s">
        <v>146</v>
      </c>
      <c r="T127" s="314"/>
      <c r="U127" s="314"/>
      <c r="V127" s="314"/>
      <c r="W127" s="314"/>
      <c r="X127" s="314"/>
      <c r="Y127" s="314"/>
      <c r="Z127" s="314"/>
      <c r="AA127" s="145" t="s">
        <v>97</v>
      </c>
      <c r="AB127" s="314"/>
      <c r="AC127" s="314"/>
      <c r="AD127" s="314"/>
      <c r="AE127" s="314"/>
      <c r="AF127" s="145" t="s">
        <v>50</v>
      </c>
      <c r="AG127" s="314"/>
      <c r="AH127" s="314"/>
      <c r="AI127" s="71" t="s">
        <v>98</v>
      </c>
      <c r="AJ127" s="195" t="s">
        <v>99</v>
      </c>
      <c r="AK127" s="314"/>
      <c r="AL127" s="314"/>
      <c r="AM127" s="314"/>
      <c r="AN127" s="314"/>
      <c r="AO127" s="314"/>
      <c r="AP127" s="127">
        <v>31301980</v>
      </c>
      <c r="AQ127" s="127">
        <v>31301980</v>
      </c>
      <c r="AR127" s="127">
        <v>0</v>
      </c>
      <c r="AS127" s="187">
        <v>0</v>
      </c>
      <c r="AT127" s="188"/>
      <c r="AU127" s="187">
        <v>31301980</v>
      </c>
      <c r="AV127" s="188"/>
      <c r="AW127" s="127">
        <v>0</v>
      </c>
      <c r="AX127" s="127">
        <v>31301980</v>
      </c>
      <c r="AY127" s="127">
        <v>0</v>
      </c>
      <c r="AZ127" s="127">
        <v>31301980</v>
      </c>
      <c r="BA127" s="127">
        <v>0</v>
      </c>
      <c r="BB127" s="127">
        <v>31301980</v>
      </c>
      <c r="BC127" s="127">
        <v>0</v>
      </c>
      <c r="BD127" s="127">
        <v>0</v>
      </c>
      <c r="BE127" s="69">
        <f t="shared" si="15"/>
        <v>1</v>
      </c>
      <c r="BF127" s="69">
        <f t="shared" si="8"/>
        <v>1</v>
      </c>
      <c r="BG127" s="69">
        <f t="shared" si="9"/>
        <v>1</v>
      </c>
      <c r="BH127" s="69">
        <f t="shared" si="10"/>
        <v>1</v>
      </c>
    </row>
    <row r="128" spans="1:192" ht="13.5">
      <c r="A128" s="145" t="s">
        <v>138</v>
      </c>
      <c r="B128" s="314"/>
      <c r="C128" s="145" t="s">
        <v>139</v>
      </c>
      <c r="D128" s="314"/>
      <c r="E128" s="145" t="s">
        <v>140</v>
      </c>
      <c r="F128" s="314"/>
      <c r="G128" s="145" t="s">
        <v>141</v>
      </c>
      <c r="H128" s="314"/>
      <c r="I128" s="145" t="s">
        <v>142</v>
      </c>
      <c r="J128" s="314"/>
      <c r="K128" s="314"/>
      <c r="L128" s="145" t="s">
        <v>144</v>
      </c>
      <c r="M128" s="314"/>
      <c r="N128" s="314"/>
      <c r="O128" s="145"/>
      <c r="P128" s="314"/>
      <c r="Q128" s="145"/>
      <c r="R128" s="314"/>
      <c r="S128" s="194" t="s">
        <v>145</v>
      </c>
      <c r="T128" s="314"/>
      <c r="U128" s="314"/>
      <c r="V128" s="314"/>
      <c r="W128" s="314"/>
      <c r="X128" s="314"/>
      <c r="Y128" s="314"/>
      <c r="Z128" s="314"/>
      <c r="AA128" s="145" t="s">
        <v>97</v>
      </c>
      <c r="AB128" s="314"/>
      <c r="AC128" s="314"/>
      <c r="AD128" s="314"/>
      <c r="AE128" s="314"/>
      <c r="AF128" s="145" t="s">
        <v>50</v>
      </c>
      <c r="AG128" s="314"/>
      <c r="AH128" s="314"/>
      <c r="AI128" s="71" t="s">
        <v>153</v>
      </c>
      <c r="AJ128" s="195" t="s">
        <v>154</v>
      </c>
      <c r="AK128" s="314"/>
      <c r="AL128" s="314"/>
      <c r="AM128" s="314"/>
      <c r="AN128" s="314"/>
      <c r="AO128" s="314"/>
      <c r="AP128" s="127">
        <v>56090592</v>
      </c>
      <c r="AQ128" s="127">
        <v>34200000</v>
      </c>
      <c r="AR128" s="127">
        <v>21890592</v>
      </c>
      <c r="AS128" s="187">
        <v>0</v>
      </c>
      <c r="AT128" s="188"/>
      <c r="AU128" s="187">
        <v>34200000</v>
      </c>
      <c r="AV128" s="188"/>
      <c r="AW128" s="127">
        <v>0</v>
      </c>
      <c r="AX128" s="127">
        <v>16000000</v>
      </c>
      <c r="AY128" s="127">
        <v>18200000</v>
      </c>
      <c r="AZ128" s="127">
        <v>16000000</v>
      </c>
      <c r="BA128" s="127">
        <v>0</v>
      </c>
      <c r="BB128" s="127">
        <v>16000000</v>
      </c>
      <c r="BC128" s="127">
        <v>0</v>
      </c>
      <c r="BD128" s="127">
        <v>0</v>
      </c>
      <c r="BE128" s="69">
        <f t="shared" si="15"/>
        <v>0.60972792014746435</v>
      </c>
      <c r="BF128" s="69">
        <f t="shared" si="8"/>
        <v>0.60972792014746435</v>
      </c>
      <c r="BG128" s="69">
        <f t="shared" si="9"/>
        <v>0.28525282813916458</v>
      </c>
      <c r="BH128" s="69">
        <f t="shared" si="10"/>
        <v>0.28525282813916458</v>
      </c>
    </row>
    <row r="129" spans="1:102" ht="13.5">
      <c r="A129" s="145" t="s">
        <v>138</v>
      </c>
      <c r="B129" s="314"/>
      <c r="C129" s="145" t="s">
        <v>139</v>
      </c>
      <c r="D129" s="314"/>
      <c r="E129" s="145" t="s">
        <v>140</v>
      </c>
      <c r="F129" s="314"/>
      <c r="G129" s="145" t="s">
        <v>141</v>
      </c>
      <c r="H129" s="314"/>
      <c r="I129" s="145" t="s">
        <v>142</v>
      </c>
      <c r="J129" s="314"/>
      <c r="K129" s="314"/>
      <c r="L129" s="145" t="s">
        <v>144</v>
      </c>
      <c r="M129" s="314"/>
      <c r="N129" s="314"/>
      <c r="O129" s="145" t="s">
        <v>74</v>
      </c>
      <c r="P129" s="314"/>
      <c r="Q129" s="145"/>
      <c r="R129" s="314"/>
      <c r="S129" s="194" t="s">
        <v>146</v>
      </c>
      <c r="T129" s="314"/>
      <c r="U129" s="314"/>
      <c r="V129" s="314"/>
      <c r="W129" s="314"/>
      <c r="X129" s="314"/>
      <c r="Y129" s="314"/>
      <c r="Z129" s="314"/>
      <c r="AA129" s="145" t="s">
        <v>97</v>
      </c>
      <c r="AB129" s="314"/>
      <c r="AC129" s="314"/>
      <c r="AD129" s="314"/>
      <c r="AE129" s="314"/>
      <c r="AF129" s="145" t="s">
        <v>50</v>
      </c>
      <c r="AG129" s="314"/>
      <c r="AH129" s="314"/>
      <c r="AI129" s="71" t="s">
        <v>153</v>
      </c>
      <c r="AJ129" s="195" t="s">
        <v>154</v>
      </c>
      <c r="AK129" s="314"/>
      <c r="AL129" s="314"/>
      <c r="AM129" s="314"/>
      <c r="AN129" s="314"/>
      <c r="AO129" s="314"/>
      <c r="AP129" s="127">
        <v>56090592</v>
      </c>
      <c r="AQ129" s="127">
        <v>34200000</v>
      </c>
      <c r="AR129" s="127">
        <v>21890592</v>
      </c>
      <c r="AS129" s="187">
        <v>0</v>
      </c>
      <c r="AT129" s="188"/>
      <c r="AU129" s="187">
        <v>34200000</v>
      </c>
      <c r="AV129" s="188"/>
      <c r="AW129" s="127">
        <v>0</v>
      </c>
      <c r="AX129" s="127">
        <v>16000000</v>
      </c>
      <c r="AY129" s="127">
        <v>18200000</v>
      </c>
      <c r="AZ129" s="127">
        <v>16000000</v>
      </c>
      <c r="BA129" s="127">
        <v>0</v>
      </c>
      <c r="BB129" s="127">
        <v>16000000</v>
      </c>
      <c r="BC129" s="127">
        <v>0</v>
      </c>
      <c r="BD129" s="127">
        <v>0</v>
      </c>
      <c r="BE129" s="69">
        <f t="shared" si="15"/>
        <v>0.60972792014746435</v>
      </c>
      <c r="BF129" s="69">
        <f t="shared" si="8"/>
        <v>0.60972792014746435</v>
      </c>
      <c r="BG129" s="69">
        <f t="shared" si="9"/>
        <v>0.28525282813916458</v>
      </c>
      <c r="BH129" s="69">
        <f t="shared" si="10"/>
        <v>0.28525282813916458</v>
      </c>
    </row>
    <row r="130" spans="1:102" ht="13.5">
      <c r="A130" s="145" t="s">
        <v>138</v>
      </c>
      <c r="B130" s="314"/>
      <c r="C130" s="145" t="s">
        <v>139</v>
      </c>
      <c r="D130" s="314"/>
      <c r="E130" s="145" t="s">
        <v>140</v>
      </c>
      <c r="F130" s="314"/>
      <c r="G130" s="145" t="s">
        <v>141</v>
      </c>
      <c r="H130" s="314"/>
      <c r="I130" s="145" t="s">
        <v>142</v>
      </c>
      <c r="J130" s="314"/>
      <c r="K130" s="314"/>
      <c r="L130" s="145" t="s">
        <v>147</v>
      </c>
      <c r="M130" s="314"/>
      <c r="N130" s="314"/>
      <c r="O130" s="145"/>
      <c r="P130" s="314"/>
      <c r="Q130" s="145"/>
      <c r="R130" s="314"/>
      <c r="S130" s="194" t="s">
        <v>148</v>
      </c>
      <c r="T130" s="314"/>
      <c r="U130" s="314"/>
      <c r="V130" s="314"/>
      <c r="W130" s="314"/>
      <c r="X130" s="314"/>
      <c r="Y130" s="314"/>
      <c r="Z130" s="314"/>
      <c r="AA130" s="145" t="s">
        <v>97</v>
      </c>
      <c r="AB130" s="314"/>
      <c r="AC130" s="314"/>
      <c r="AD130" s="314"/>
      <c r="AE130" s="314"/>
      <c r="AF130" s="145" t="s">
        <v>50</v>
      </c>
      <c r="AG130" s="314"/>
      <c r="AH130" s="314"/>
      <c r="AI130" s="71" t="s">
        <v>153</v>
      </c>
      <c r="AJ130" s="195" t="s">
        <v>154</v>
      </c>
      <c r="AK130" s="314"/>
      <c r="AL130" s="314"/>
      <c r="AM130" s="314"/>
      <c r="AN130" s="314"/>
      <c r="AO130" s="314"/>
      <c r="AP130" s="127">
        <v>431660690</v>
      </c>
      <c r="AQ130" s="127">
        <v>416680304</v>
      </c>
      <c r="AR130" s="127">
        <v>14980386</v>
      </c>
      <c r="AS130" s="187">
        <v>0</v>
      </c>
      <c r="AT130" s="188"/>
      <c r="AU130" s="187">
        <v>416680304</v>
      </c>
      <c r="AV130" s="188"/>
      <c r="AW130" s="127">
        <v>0</v>
      </c>
      <c r="AX130" s="127">
        <v>256349199</v>
      </c>
      <c r="AY130" s="127">
        <v>160331105</v>
      </c>
      <c r="AZ130" s="127">
        <v>254849199</v>
      </c>
      <c r="BA130" s="127">
        <v>1500000</v>
      </c>
      <c r="BB130" s="127">
        <v>254849199</v>
      </c>
      <c r="BC130" s="127">
        <v>0</v>
      </c>
      <c r="BD130" s="127">
        <v>0</v>
      </c>
      <c r="BE130" s="69">
        <f t="shared" si="15"/>
        <v>0.96529592259142249</v>
      </c>
      <c r="BF130" s="69">
        <f t="shared" si="8"/>
        <v>0.96529592259142249</v>
      </c>
      <c r="BG130" s="69">
        <f t="shared" si="9"/>
        <v>0.59386737068876949</v>
      </c>
      <c r="BH130" s="69">
        <f t="shared" si="10"/>
        <v>0.59039241910121587</v>
      </c>
    </row>
    <row r="131" spans="1:102" ht="13.5">
      <c r="A131" s="145" t="s">
        <v>138</v>
      </c>
      <c r="B131" s="314"/>
      <c r="C131" s="145" t="s">
        <v>139</v>
      </c>
      <c r="D131" s="314"/>
      <c r="E131" s="145" t="s">
        <v>140</v>
      </c>
      <c r="F131" s="314"/>
      <c r="G131" s="145" t="s">
        <v>141</v>
      </c>
      <c r="H131" s="314"/>
      <c r="I131" s="145" t="s">
        <v>142</v>
      </c>
      <c r="J131" s="314"/>
      <c r="K131" s="314"/>
      <c r="L131" s="145" t="s">
        <v>147</v>
      </c>
      <c r="M131" s="314"/>
      <c r="N131" s="314"/>
      <c r="O131" s="145" t="s">
        <v>74</v>
      </c>
      <c r="P131" s="314"/>
      <c r="Q131" s="145"/>
      <c r="R131" s="314"/>
      <c r="S131" s="194" t="s">
        <v>149</v>
      </c>
      <c r="T131" s="314"/>
      <c r="U131" s="314"/>
      <c r="V131" s="314"/>
      <c r="W131" s="314"/>
      <c r="X131" s="314"/>
      <c r="Y131" s="314"/>
      <c r="Z131" s="314"/>
      <c r="AA131" s="145" t="s">
        <v>97</v>
      </c>
      <c r="AB131" s="314"/>
      <c r="AC131" s="314"/>
      <c r="AD131" s="314"/>
      <c r="AE131" s="314"/>
      <c r="AF131" s="145" t="s">
        <v>50</v>
      </c>
      <c r="AG131" s="314"/>
      <c r="AH131" s="314"/>
      <c r="AI131" s="71" t="s">
        <v>153</v>
      </c>
      <c r="AJ131" s="195" t="s">
        <v>154</v>
      </c>
      <c r="AK131" s="314"/>
      <c r="AL131" s="314"/>
      <c r="AM131" s="314"/>
      <c r="AN131" s="314"/>
      <c r="AO131" s="314"/>
      <c r="AP131" s="127">
        <v>431660690</v>
      </c>
      <c r="AQ131" s="127">
        <v>416680304</v>
      </c>
      <c r="AR131" s="127">
        <v>14980386</v>
      </c>
      <c r="AS131" s="187">
        <v>0</v>
      </c>
      <c r="AT131" s="188"/>
      <c r="AU131" s="187">
        <v>416680304</v>
      </c>
      <c r="AV131" s="188"/>
      <c r="AW131" s="127">
        <v>0</v>
      </c>
      <c r="AX131" s="127">
        <v>256349199</v>
      </c>
      <c r="AY131" s="127">
        <v>160331105</v>
      </c>
      <c r="AZ131" s="127">
        <v>254849199</v>
      </c>
      <c r="BA131" s="127">
        <v>1500000</v>
      </c>
      <c r="BB131" s="127">
        <v>254849199</v>
      </c>
      <c r="BC131" s="127">
        <v>0</v>
      </c>
      <c r="BD131" s="127">
        <v>0</v>
      </c>
      <c r="BE131" s="69">
        <f t="shared" si="15"/>
        <v>0.96529592259142249</v>
      </c>
      <c r="BF131" s="69">
        <f t="shared" si="8"/>
        <v>0.96529592259142249</v>
      </c>
      <c r="BG131" s="69">
        <f t="shared" si="9"/>
        <v>0.59386737068876949</v>
      </c>
      <c r="BH131" s="69">
        <f t="shared" si="10"/>
        <v>0.59039241910121587</v>
      </c>
    </row>
    <row r="132" spans="1:102" ht="13.5">
      <c r="A132" s="145" t="s">
        <v>138</v>
      </c>
      <c r="B132" s="314"/>
      <c r="C132" s="145" t="s">
        <v>139</v>
      </c>
      <c r="D132" s="314"/>
      <c r="E132" s="145" t="s">
        <v>140</v>
      </c>
      <c r="F132" s="314"/>
      <c r="G132" s="145" t="s">
        <v>141</v>
      </c>
      <c r="H132" s="314"/>
      <c r="I132" s="145" t="s">
        <v>142</v>
      </c>
      <c r="J132" s="314"/>
      <c r="K132" s="314"/>
      <c r="L132" s="145" t="s">
        <v>150</v>
      </c>
      <c r="M132" s="314"/>
      <c r="N132" s="314"/>
      <c r="O132" s="145" t="s">
        <v>12</v>
      </c>
      <c r="P132" s="314"/>
      <c r="Q132" s="145" t="s">
        <v>12</v>
      </c>
      <c r="R132" s="314"/>
      <c r="S132" s="194" t="s">
        <v>151</v>
      </c>
      <c r="T132" s="314"/>
      <c r="U132" s="314"/>
      <c r="V132" s="314"/>
      <c r="W132" s="314"/>
      <c r="X132" s="314"/>
      <c r="Y132" s="314"/>
      <c r="Z132" s="314"/>
      <c r="AA132" s="145" t="s">
        <v>97</v>
      </c>
      <c r="AB132" s="314"/>
      <c r="AC132" s="314"/>
      <c r="AD132" s="314"/>
      <c r="AE132" s="314"/>
      <c r="AF132" s="145" t="s">
        <v>50</v>
      </c>
      <c r="AG132" s="314"/>
      <c r="AH132" s="314"/>
      <c r="AI132" s="71" t="s">
        <v>98</v>
      </c>
      <c r="AJ132" s="195" t="s">
        <v>99</v>
      </c>
      <c r="AK132" s="314"/>
      <c r="AL132" s="314"/>
      <c r="AM132" s="314"/>
      <c r="AN132" s="314"/>
      <c r="AO132" s="314"/>
      <c r="AP132" s="127">
        <v>0</v>
      </c>
      <c r="AQ132" s="127">
        <v>0</v>
      </c>
      <c r="AR132" s="127">
        <v>0</v>
      </c>
      <c r="AS132" s="187">
        <v>0</v>
      </c>
      <c r="AT132" s="188"/>
      <c r="AU132" s="187">
        <v>0</v>
      </c>
      <c r="AV132" s="188"/>
      <c r="AW132" s="127">
        <v>0</v>
      </c>
      <c r="AX132" s="127">
        <v>0</v>
      </c>
      <c r="AY132" s="127">
        <v>0</v>
      </c>
      <c r="AZ132" s="127">
        <v>0</v>
      </c>
      <c r="BA132" s="127">
        <v>0</v>
      </c>
      <c r="BB132" s="127">
        <v>0</v>
      </c>
      <c r="BC132" s="127">
        <v>0</v>
      </c>
      <c r="BD132" s="127">
        <v>0</v>
      </c>
      <c r="BE132" s="69">
        <v>0</v>
      </c>
      <c r="BF132" s="69">
        <v>0</v>
      </c>
      <c r="BG132" s="69">
        <v>0</v>
      </c>
      <c r="BH132" s="69">
        <v>0</v>
      </c>
    </row>
    <row r="133" spans="1:102" ht="13.5">
      <c r="A133" s="145" t="s">
        <v>138</v>
      </c>
      <c r="B133" s="314"/>
      <c r="C133" s="145" t="s">
        <v>139</v>
      </c>
      <c r="D133" s="314"/>
      <c r="E133" s="145" t="s">
        <v>140</v>
      </c>
      <c r="F133" s="314"/>
      <c r="G133" s="145" t="s">
        <v>141</v>
      </c>
      <c r="H133" s="314"/>
      <c r="I133" s="145" t="s">
        <v>142</v>
      </c>
      <c r="J133" s="314"/>
      <c r="K133" s="314"/>
      <c r="L133" s="145" t="s">
        <v>150</v>
      </c>
      <c r="M133" s="314"/>
      <c r="N133" s="314"/>
      <c r="O133" s="145" t="s">
        <v>74</v>
      </c>
      <c r="P133" s="314"/>
      <c r="Q133" s="145" t="s">
        <v>12</v>
      </c>
      <c r="R133" s="314"/>
      <c r="S133" s="194" t="s">
        <v>152</v>
      </c>
      <c r="T133" s="314"/>
      <c r="U133" s="314"/>
      <c r="V133" s="314"/>
      <c r="W133" s="314"/>
      <c r="X133" s="314"/>
      <c r="Y133" s="314"/>
      <c r="Z133" s="314"/>
      <c r="AA133" s="145" t="s">
        <v>97</v>
      </c>
      <c r="AB133" s="314"/>
      <c r="AC133" s="314"/>
      <c r="AD133" s="314"/>
      <c r="AE133" s="314"/>
      <c r="AF133" s="145" t="s">
        <v>50</v>
      </c>
      <c r="AG133" s="314"/>
      <c r="AH133" s="314"/>
      <c r="AI133" s="71" t="s">
        <v>98</v>
      </c>
      <c r="AJ133" s="195" t="s">
        <v>99</v>
      </c>
      <c r="AK133" s="314"/>
      <c r="AL133" s="314"/>
      <c r="AM133" s="314"/>
      <c r="AN133" s="314"/>
      <c r="AO133" s="314"/>
      <c r="AP133" s="127">
        <v>0</v>
      </c>
      <c r="AQ133" s="127">
        <v>0</v>
      </c>
      <c r="AR133" s="127">
        <v>0</v>
      </c>
      <c r="AS133" s="187">
        <v>0</v>
      </c>
      <c r="AT133" s="188"/>
      <c r="AU133" s="187">
        <v>0</v>
      </c>
      <c r="AV133" s="188"/>
      <c r="AW133" s="127">
        <v>0</v>
      </c>
      <c r="AX133" s="127">
        <v>0</v>
      </c>
      <c r="AY133" s="127">
        <v>0</v>
      </c>
      <c r="AZ133" s="127">
        <v>0</v>
      </c>
      <c r="BA133" s="127">
        <v>0</v>
      </c>
      <c r="BB133" s="127">
        <v>0</v>
      </c>
      <c r="BC133" s="127">
        <v>0</v>
      </c>
      <c r="BD133" s="127">
        <v>0</v>
      </c>
      <c r="BE133" s="69">
        <v>0</v>
      </c>
      <c r="BF133" s="69">
        <v>0</v>
      </c>
      <c r="BG133" s="69">
        <v>0</v>
      </c>
      <c r="BH133" s="69">
        <v>0</v>
      </c>
    </row>
    <row r="134" spans="1:102" ht="13.5">
      <c r="A134" s="145" t="s">
        <v>138</v>
      </c>
      <c r="B134" s="314"/>
      <c r="C134" s="145" t="s">
        <v>139</v>
      </c>
      <c r="D134" s="314"/>
      <c r="E134" s="145" t="s">
        <v>140</v>
      </c>
      <c r="F134" s="314"/>
      <c r="G134" s="145" t="s">
        <v>141</v>
      </c>
      <c r="H134" s="314"/>
      <c r="I134" s="145" t="s">
        <v>142</v>
      </c>
      <c r="J134" s="314"/>
      <c r="K134" s="314"/>
      <c r="L134" s="145" t="s">
        <v>150</v>
      </c>
      <c r="M134" s="314"/>
      <c r="N134" s="314"/>
      <c r="O134" s="145" t="s">
        <v>12</v>
      </c>
      <c r="P134" s="314"/>
      <c r="Q134" s="145" t="s">
        <v>12</v>
      </c>
      <c r="R134" s="314"/>
      <c r="S134" s="194" t="s">
        <v>151</v>
      </c>
      <c r="T134" s="314"/>
      <c r="U134" s="314"/>
      <c r="V134" s="314"/>
      <c r="W134" s="314"/>
      <c r="X134" s="314"/>
      <c r="Y134" s="314"/>
      <c r="Z134" s="314"/>
      <c r="AA134" s="145" t="s">
        <v>97</v>
      </c>
      <c r="AB134" s="314"/>
      <c r="AC134" s="314"/>
      <c r="AD134" s="314"/>
      <c r="AE134" s="314"/>
      <c r="AF134" s="145" t="s">
        <v>50</v>
      </c>
      <c r="AG134" s="314"/>
      <c r="AH134" s="314"/>
      <c r="AI134" s="71" t="s">
        <v>153</v>
      </c>
      <c r="AJ134" s="195" t="s">
        <v>154</v>
      </c>
      <c r="AK134" s="314"/>
      <c r="AL134" s="314"/>
      <c r="AM134" s="314"/>
      <c r="AN134" s="314"/>
      <c r="AO134" s="314"/>
      <c r="AP134" s="127">
        <v>124142481</v>
      </c>
      <c r="AQ134" s="127">
        <v>50779456</v>
      </c>
      <c r="AR134" s="127">
        <v>73363025</v>
      </c>
      <c r="AS134" s="187">
        <v>0</v>
      </c>
      <c r="AT134" s="188"/>
      <c r="AU134" s="187">
        <v>50779456</v>
      </c>
      <c r="AV134" s="188"/>
      <c r="AW134" s="127">
        <v>0</v>
      </c>
      <c r="AX134" s="127">
        <v>9734248</v>
      </c>
      <c r="AY134" s="127">
        <v>41045208</v>
      </c>
      <c r="AZ134" s="127">
        <v>9734248</v>
      </c>
      <c r="BA134" s="127">
        <v>0</v>
      </c>
      <c r="BB134" s="127">
        <v>9734248</v>
      </c>
      <c r="BC134" s="127">
        <v>0</v>
      </c>
      <c r="BD134" s="127">
        <v>2288060</v>
      </c>
      <c r="BE134" s="69">
        <f t="shared" si="15"/>
        <v>0.40904173648664233</v>
      </c>
      <c r="BF134" s="69">
        <f t="shared" si="8"/>
        <v>0.40904173648664233</v>
      </c>
      <c r="BG134" s="69">
        <f t="shared" si="9"/>
        <v>7.8411901563333511E-2</v>
      </c>
      <c r="BH134" s="69">
        <f t="shared" si="10"/>
        <v>7.8411901563333511E-2</v>
      </c>
    </row>
    <row r="135" spans="1:102" ht="13.5">
      <c r="A135" s="145" t="s">
        <v>138</v>
      </c>
      <c r="B135" s="314"/>
      <c r="C135" s="145" t="s">
        <v>139</v>
      </c>
      <c r="D135" s="314"/>
      <c r="E135" s="145" t="s">
        <v>140</v>
      </c>
      <c r="F135" s="314"/>
      <c r="G135" s="145" t="s">
        <v>141</v>
      </c>
      <c r="H135" s="314"/>
      <c r="I135" s="145" t="s">
        <v>142</v>
      </c>
      <c r="J135" s="314"/>
      <c r="K135" s="314"/>
      <c r="L135" s="145" t="s">
        <v>150</v>
      </c>
      <c r="M135" s="314"/>
      <c r="N135" s="314"/>
      <c r="O135" s="145" t="s">
        <v>74</v>
      </c>
      <c r="P135" s="314"/>
      <c r="Q135" s="145" t="s">
        <v>12</v>
      </c>
      <c r="R135" s="314"/>
      <c r="S135" s="194" t="s">
        <v>152</v>
      </c>
      <c r="T135" s="314"/>
      <c r="U135" s="314"/>
      <c r="V135" s="314"/>
      <c r="W135" s="314"/>
      <c r="X135" s="314"/>
      <c r="Y135" s="314"/>
      <c r="Z135" s="314"/>
      <c r="AA135" s="145" t="s">
        <v>97</v>
      </c>
      <c r="AB135" s="314"/>
      <c r="AC135" s="314"/>
      <c r="AD135" s="314"/>
      <c r="AE135" s="314"/>
      <c r="AF135" s="145" t="s">
        <v>50</v>
      </c>
      <c r="AG135" s="314"/>
      <c r="AH135" s="314"/>
      <c r="AI135" s="71" t="s">
        <v>153</v>
      </c>
      <c r="AJ135" s="195" t="s">
        <v>154</v>
      </c>
      <c r="AK135" s="314"/>
      <c r="AL135" s="314"/>
      <c r="AM135" s="314"/>
      <c r="AN135" s="314"/>
      <c r="AO135" s="314"/>
      <c r="AP135" s="127">
        <v>124142481</v>
      </c>
      <c r="AQ135" s="127">
        <v>50779456</v>
      </c>
      <c r="AR135" s="127">
        <v>73363025</v>
      </c>
      <c r="AS135" s="187">
        <v>0</v>
      </c>
      <c r="AT135" s="188"/>
      <c r="AU135" s="187">
        <v>50779456</v>
      </c>
      <c r="AV135" s="188"/>
      <c r="AW135" s="127">
        <v>0</v>
      </c>
      <c r="AX135" s="127">
        <v>9734248</v>
      </c>
      <c r="AY135" s="127">
        <v>41045208</v>
      </c>
      <c r="AZ135" s="127">
        <v>9734248</v>
      </c>
      <c r="BA135" s="127">
        <v>0</v>
      </c>
      <c r="BB135" s="127">
        <v>9734248</v>
      </c>
      <c r="BC135" s="127">
        <v>0</v>
      </c>
      <c r="BD135" s="127">
        <v>2288060</v>
      </c>
      <c r="BE135" s="69">
        <f t="shared" si="15"/>
        <v>0.40904173648664233</v>
      </c>
      <c r="BF135" s="69">
        <f t="shared" si="8"/>
        <v>0.40904173648664233</v>
      </c>
      <c r="BG135" s="69">
        <f t="shared" si="9"/>
        <v>7.8411901563333511E-2</v>
      </c>
      <c r="BH135" s="69">
        <f t="shared" si="10"/>
        <v>7.8411901563333511E-2</v>
      </c>
    </row>
    <row r="136" spans="1:102" s="97" customFormat="1" ht="13.5">
      <c r="A136" s="151" t="s">
        <v>138</v>
      </c>
      <c r="B136" s="315"/>
      <c r="C136" s="151" t="s">
        <v>155</v>
      </c>
      <c r="D136" s="315"/>
      <c r="E136" s="151" t="s">
        <v>140</v>
      </c>
      <c r="F136" s="315"/>
      <c r="G136" s="151" t="s">
        <v>156</v>
      </c>
      <c r="H136" s="315"/>
      <c r="I136" s="151" t="s">
        <v>142</v>
      </c>
      <c r="J136" s="315"/>
      <c r="K136" s="315"/>
      <c r="L136" s="151"/>
      <c r="M136" s="315"/>
      <c r="N136" s="315"/>
      <c r="O136" s="151"/>
      <c r="P136" s="315"/>
      <c r="Q136" s="151"/>
      <c r="R136" s="315"/>
      <c r="S136" s="198" t="s">
        <v>157</v>
      </c>
      <c r="T136" s="315"/>
      <c r="U136" s="315"/>
      <c r="V136" s="315"/>
      <c r="W136" s="315"/>
      <c r="X136" s="315"/>
      <c r="Y136" s="315"/>
      <c r="Z136" s="315"/>
      <c r="AA136" s="151" t="s">
        <v>49</v>
      </c>
      <c r="AB136" s="315"/>
      <c r="AC136" s="315"/>
      <c r="AD136" s="315"/>
      <c r="AE136" s="315"/>
      <c r="AF136" s="151" t="s">
        <v>50</v>
      </c>
      <c r="AG136" s="315"/>
      <c r="AH136" s="315"/>
      <c r="AI136" s="128" t="s">
        <v>51</v>
      </c>
      <c r="AJ136" s="199" t="s">
        <v>52</v>
      </c>
      <c r="AK136" s="315"/>
      <c r="AL136" s="315"/>
      <c r="AM136" s="315"/>
      <c r="AN136" s="315"/>
      <c r="AO136" s="315"/>
      <c r="AP136" s="129">
        <v>495436901</v>
      </c>
      <c r="AQ136" s="129">
        <v>493650241.18000001</v>
      </c>
      <c r="AR136" s="129">
        <v>1786659.82</v>
      </c>
      <c r="AS136" s="196">
        <v>0</v>
      </c>
      <c r="AT136" s="197"/>
      <c r="AU136" s="196">
        <v>493650241.18000001</v>
      </c>
      <c r="AV136" s="197"/>
      <c r="AW136" s="129">
        <v>0</v>
      </c>
      <c r="AX136" s="129">
        <v>347062044.18000001</v>
      </c>
      <c r="AY136" s="129">
        <v>146588197</v>
      </c>
      <c r="AZ136" s="129">
        <v>347062044.18000001</v>
      </c>
      <c r="BA136" s="129">
        <v>0</v>
      </c>
      <c r="BB136" s="129">
        <v>347062044.18000001</v>
      </c>
      <c r="BC136" s="129">
        <v>0</v>
      </c>
      <c r="BD136" s="129">
        <v>0</v>
      </c>
      <c r="BE136" s="130">
        <f t="shared" si="15"/>
        <v>0.99639376918353528</v>
      </c>
      <c r="BF136" s="130">
        <f t="shared" si="8"/>
        <v>0.99639376918353528</v>
      </c>
      <c r="BG136" s="130">
        <f t="shared" si="9"/>
        <v>0.70051714654173491</v>
      </c>
      <c r="BH136" s="130">
        <f t="shared" si="10"/>
        <v>0.70051714654173491</v>
      </c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</row>
    <row r="137" spans="1:102" ht="13.5">
      <c r="A137" s="145" t="s">
        <v>138</v>
      </c>
      <c r="B137" s="314"/>
      <c r="C137" s="145" t="s">
        <v>155</v>
      </c>
      <c r="D137" s="314"/>
      <c r="E137" s="145" t="s">
        <v>140</v>
      </c>
      <c r="F137" s="314"/>
      <c r="G137" s="145" t="s">
        <v>156</v>
      </c>
      <c r="H137" s="314"/>
      <c r="I137" s="145" t="s">
        <v>142</v>
      </c>
      <c r="J137" s="314"/>
      <c r="K137" s="314"/>
      <c r="L137" s="145" t="s">
        <v>158</v>
      </c>
      <c r="M137" s="314"/>
      <c r="N137" s="314"/>
      <c r="O137" s="145"/>
      <c r="P137" s="314"/>
      <c r="Q137" s="145"/>
      <c r="R137" s="314"/>
      <c r="S137" s="194" t="s">
        <v>159</v>
      </c>
      <c r="T137" s="314"/>
      <c r="U137" s="314"/>
      <c r="V137" s="314"/>
      <c r="W137" s="314"/>
      <c r="X137" s="314"/>
      <c r="Y137" s="314"/>
      <c r="Z137" s="314"/>
      <c r="AA137" s="145" t="s">
        <v>49</v>
      </c>
      <c r="AB137" s="314"/>
      <c r="AC137" s="314"/>
      <c r="AD137" s="314"/>
      <c r="AE137" s="314"/>
      <c r="AF137" s="145" t="s">
        <v>50</v>
      </c>
      <c r="AG137" s="314"/>
      <c r="AH137" s="314"/>
      <c r="AI137" s="71" t="s">
        <v>51</v>
      </c>
      <c r="AJ137" s="195" t="s">
        <v>52</v>
      </c>
      <c r="AK137" s="314"/>
      <c r="AL137" s="314"/>
      <c r="AM137" s="314"/>
      <c r="AN137" s="314"/>
      <c r="AO137" s="314"/>
      <c r="AP137" s="127">
        <v>209416524</v>
      </c>
      <c r="AQ137" s="127">
        <v>209416524</v>
      </c>
      <c r="AR137" s="127">
        <v>0</v>
      </c>
      <c r="AS137" s="187">
        <v>0</v>
      </c>
      <c r="AT137" s="188"/>
      <c r="AU137" s="187">
        <v>209416524</v>
      </c>
      <c r="AV137" s="188"/>
      <c r="AW137" s="127">
        <v>0</v>
      </c>
      <c r="AX137" s="127">
        <v>103093572</v>
      </c>
      <c r="AY137" s="127">
        <v>106322952</v>
      </c>
      <c r="AZ137" s="127">
        <v>103093572</v>
      </c>
      <c r="BA137" s="127">
        <v>0</v>
      </c>
      <c r="BB137" s="127">
        <v>103093572</v>
      </c>
      <c r="BC137" s="127">
        <v>0</v>
      </c>
      <c r="BD137" s="127">
        <v>0</v>
      </c>
      <c r="BE137" s="69">
        <f t="shared" si="15"/>
        <v>1</v>
      </c>
      <c r="BF137" s="69">
        <f t="shared" si="8"/>
        <v>1</v>
      </c>
      <c r="BG137" s="69">
        <f t="shared" si="9"/>
        <v>0.4922895769199187</v>
      </c>
      <c r="BH137" s="69">
        <f t="shared" si="10"/>
        <v>0.4922895769199187</v>
      </c>
    </row>
    <row r="138" spans="1:102" ht="13.5">
      <c r="A138" s="145" t="s">
        <v>138</v>
      </c>
      <c r="B138" s="314"/>
      <c r="C138" s="145" t="s">
        <v>155</v>
      </c>
      <c r="D138" s="314"/>
      <c r="E138" s="145" t="s">
        <v>140</v>
      </c>
      <c r="F138" s="314"/>
      <c r="G138" s="145" t="s">
        <v>156</v>
      </c>
      <c r="H138" s="314"/>
      <c r="I138" s="145" t="s">
        <v>142</v>
      </c>
      <c r="J138" s="314"/>
      <c r="K138" s="314"/>
      <c r="L138" s="145" t="s">
        <v>158</v>
      </c>
      <c r="M138" s="314"/>
      <c r="N138" s="314"/>
      <c r="O138" s="145" t="s">
        <v>74</v>
      </c>
      <c r="P138" s="314"/>
      <c r="Q138" s="145"/>
      <c r="R138" s="314"/>
      <c r="S138" s="194" t="s">
        <v>160</v>
      </c>
      <c r="T138" s="314"/>
      <c r="U138" s="314"/>
      <c r="V138" s="314"/>
      <c r="W138" s="314"/>
      <c r="X138" s="314"/>
      <c r="Y138" s="314"/>
      <c r="Z138" s="314"/>
      <c r="AA138" s="145" t="s">
        <v>49</v>
      </c>
      <c r="AB138" s="314"/>
      <c r="AC138" s="314"/>
      <c r="AD138" s="314"/>
      <c r="AE138" s="314"/>
      <c r="AF138" s="145" t="s">
        <v>50</v>
      </c>
      <c r="AG138" s="314"/>
      <c r="AH138" s="314"/>
      <c r="AI138" s="71" t="s">
        <v>51</v>
      </c>
      <c r="AJ138" s="195" t="s">
        <v>52</v>
      </c>
      <c r="AK138" s="314"/>
      <c r="AL138" s="314"/>
      <c r="AM138" s="314"/>
      <c r="AN138" s="314"/>
      <c r="AO138" s="314"/>
      <c r="AP138" s="127">
        <v>209416524</v>
      </c>
      <c r="AQ138" s="127">
        <v>209416524</v>
      </c>
      <c r="AR138" s="127">
        <v>0</v>
      </c>
      <c r="AS138" s="187">
        <v>0</v>
      </c>
      <c r="AT138" s="188"/>
      <c r="AU138" s="187">
        <v>209416524</v>
      </c>
      <c r="AV138" s="188"/>
      <c r="AW138" s="127">
        <v>0</v>
      </c>
      <c r="AX138" s="127">
        <v>103093572</v>
      </c>
      <c r="AY138" s="127">
        <v>106322952</v>
      </c>
      <c r="AZ138" s="127">
        <v>103093572</v>
      </c>
      <c r="BA138" s="127">
        <v>0</v>
      </c>
      <c r="BB138" s="127">
        <v>103093572</v>
      </c>
      <c r="BC138" s="127">
        <v>0</v>
      </c>
      <c r="BD138" s="127">
        <v>0</v>
      </c>
      <c r="BE138" s="69">
        <f t="shared" si="15"/>
        <v>1</v>
      </c>
      <c r="BF138" s="69">
        <f t="shared" si="8"/>
        <v>1</v>
      </c>
      <c r="BG138" s="69">
        <f t="shared" si="9"/>
        <v>0.4922895769199187</v>
      </c>
      <c r="BH138" s="69">
        <f t="shared" si="10"/>
        <v>0.4922895769199187</v>
      </c>
    </row>
    <row r="139" spans="1:102" ht="13.5">
      <c r="A139" s="145" t="s">
        <v>138</v>
      </c>
      <c r="B139" s="314"/>
      <c r="C139" s="145" t="s">
        <v>155</v>
      </c>
      <c r="D139" s="314"/>
      <c r="E139" s="145" t="s">
        <v>140</v>
      </c>
      <c r="F139" s="314"/>
      <c r="G139" s="145" t="s">
        <v>156</v>
      </c>
      <c r="H139" s="314"/>
      <c r="I139" s="145" t="s">
        <v>142</v>
      </c>
      <c r="J139" s="314"/>
      <c r="K139" s="314"/>
      <c r="L139" s="145" t="s">
        <v>170</v>
      </c>
      <c r="M139" s="314"/>
      <c r="N139" s="314"/>
      <c r="O139" s="145"/>
      <c r="P139" s="314"/>
      <c r="Q139" s="145"/>
      <c r="R139" s="314"/>
      <c r="S139" s="194" t="s">
        <v>171</v>
      </c>
      <c r="T139" s="314"/>
      <c r="U139" s="314"/>
      <c r="V139" s="314"/>
      <c r="W139" s="314"/>
      <c r="X139" s="314"/>
      <c r="Y139" s="314"/>
      <c r="Z139" s="314"/>
      <c r="AA139" s="145" t="s">
        <v>49</v>
      </c>
      <c r="AB139" s="314"/>
      <c r="AC139" s="314"/>
      <c r="AD139" s="314"/>
      <c r="AE139" s="314"/>
      <c r="AF139" s="145" t="s">
        <v>50</v>
      </c>
      <c r="AG139" s="314"/>
      <c r="AH139" s="314"/>
      <c r="AI139" s="71" t="s">
        <v>51</v>
      </c>
      <c r="AJ139" s="195" t="s">
        <v>52</v>
      </c>
      <c r="AK139" s="314"/>
      <c r="AL139" s="314"/>
      <c r="AM139" s="314"/>
      <c r="AN139" s="314"/>
      <c r="AO139" s="314"/>
      <c r="AP139" s="127">
        <v>74360000</v>
      </c>
      <c r="AQ139" s="127">
        <v>74359999</v>
      </c>
      <c r="AR139" s="127">
        <v>1</v>
      </c>
      <c r="AS139" s="187">
        <v>0</v>
      </c>
      <c r="AT139" s="188"/>
      <c r="AU139" s="187">
        <v>74359999</v>
      </c>
      <c r="AV139" s="188"/>
      <c r="AW139" s="127">
        <v>0</v>
      </c>
      <c r="AX139" s="127">
        <v>69664755</v>
      </c>
      <c r="AY139" s="127">
        <v>4695244</v>
      </c>
      <c r="AZ139" s="127">
        <v>69664755</v>
      </c>
      <c r="BA139" s="127">
        <v>0</v>
      </c>
      <c r="BB139" s="127">
        <v>69664755</v>
      </c>
      <c r="BC139" s="127">
        <v>0</v>
      </c>
      <c r="BD139" s="127">
        <v>0</v>
      </c>
      <c r="BE139" s="69">
        <f t="shared" si="15"/>
        <v>0.99999998655190958</v>
      </c>
      <c r="BF139" s="69">
        <f t="shared" si="8"/>
        <v>0.99999998655190958</v>
      </c>
      <c r="BG139" s="69">
        <f t="shared" si="9"/>
        <v>0.93685792092522857</v>
      </c>
      <c r="BH139" s="69">
        <f t="shared" si="10"/>
        <v>0.93685792092522857</v>
      </c>
    </row>
    <row r="140" spans="1:102" ht="13.5">
      <c r="A140" s="145" t="s">
        <v>138</v>
      </c>
      <c r="B140" s="314"/>
      <c r="C140" s="145" t="s">
        <v>155</v>
      </c>
      <c r="D140" s="314"/>
      <c r="E140" s="145" t="s">
        <v>140</v>
      </c>
      <c r="F140" s="314"/>
      <c r="G140" s="145" t="s">
        <v>156</v>
      </c>
      <c r="H140" s="314"/>
      <c r="I140" s="145" t="s">
        <v>142</v>
      </c>
      <c r="J140" s="314"/>
      <c r="K140" s="314"/>
      <c r="L140" s="145" t="s">
        <v>170</v>
      </c>
      <c r="M140" s="314"/>
      <c r="N140" s="314"/>
      <c r="O140" s="145" t="s">
        <v>74</v>
      </c>
      <c r="P140" s="314"/>
      <c r="Q140" s="145"/>
      <c r="R140" s="314"/>
      <c r="S140" s="194" t="s">
        <v>172</v>
      </c>
      <c r="T140" s="314"/>
      <c r="U140" s="314"/>
      <c r="V140" s="314"/>
      <c r="W140" s="314"/>
      <c r="X140" s="314"/>
      <c r="Y140" s="314"/>
      <c r="Z140" s="314"/>
      <c r="AA140" s="145" t="s">
        <v>49</v>
      </c>
      <c r="AB140" s="314"/>
      <c r="AC140" s="314"/>
      <c r="AD140" s="314"/>
      <c r="AE140" s="314"/>
      <c r="AF140" s="145" t="s">
        <v>50</v>
      </c>
      <c r="AG140" s="314"/>
      <c r="AH140" s="314"/>
      <c r="AI140" s="71" t="s">
        <v>51</v>
      </c>
      <c r="AJ140" s="195" t="s">
        <v>52</v>
      </c>
      <c r="AK140" s="314"/>
      <c r="AL140" s="314"/>
      <c r="AM140" s="314"/>
      <c r="AN140" s="314"/>
      <c r="AO140" s="314"/>
      <c r="AP140" s="127">
        <v>74360000</v>
      </c>
      <c r="AQ140" s="127">
        <v>74359999</v>
      </c>
      <c r="AR140" s="127">
        <v>1</v>
      </c>
      <c r="AS140" s="187">
        <v>0</v>
      </c>
      <c r="AT140" s="188"/>
      <c r="AU140" s="187">
        <v>74359999</v>
      </c>
      <c r="AV140" s="188"/>
      <c r="AW140" s="127">
        <v>0</v>
      </c>
      <c r="AX140" s="127">
        <v>69664755</v>
      </c>
      <c r="AY140" s="127">
        <v>4695244</v>
      </c>
      <c r="AZ140" s="127">
        <v>69664755</v>
      </c>
      <c r="BA140" s="127">
        <v>0</v>
      </c>
      <c r="BB140" s="127">
        <v>69664755</v>
      </c>
      <c r="BC140" s="127">
        <v>0</v>
      </c>
      <c r="BD140" s="127">
        <v>0</v>
      </c>
      <c r="BE140" s="69">
        <f t="shared" si="15"/>
        <v>0.99999998655190958</v>
      </c>
      <c r="BF140" s="69">
        <f t="shared" si="8"/>
        <v>0.99999998655190958</v>
      </c>
      <c r="BG140" s="69">
        <f t="shared" si="9"/>
        <v>0.93685792092522857</v>
      </c>
      <c r="BH140" s="69">
        <f t="shared" si="10"/>
        <v>0.93685792092522857</v>
      </c>
    </row>
    <row r="141" spans="1:102" ht="13.5">
      <c r="A141" s="145" t="s">
        <v>138</v>
      </c>
      <c r="B141" s="314"/>
      <c r="C141" s="145" t="s">
        <v>155</v>
      </c>
      <c r="D141" s="314"/>
      <c r="E141" s="145" t="s">
        <v>140</v>
      </c>
      <c r="F141" s="314"/>
      <c r="G141" s="145" t="s">
        <v>156</v>
      </c>
      <c r="H141" s="314"/>
      <c r="I141" s="145" t="s">
        <v>142</v>
      </c>
      <c r="J141" s="314"/>
      <c r="K141" s="314"/>
      <c r="L141" s="145" t="s">
        <v>164</v>
      </c>
      <c r="M141" s="314"/>
      <c r="N141" s="314"/>
      <c r="O141" s="145"/>
      <c r="P141" s="314"/>
      <c r="Q141" s="145"/>
      <c r="R141" s="314"/>
      <c r="S141" s="194" t="s">
        <v>165</v>
      </c>
      <c r="T141" s="314"/>
      <c r="U141" s="314"/>
      <c r="V141" s="314"/>
      <c r="W141" s="314"/>
      <c r="X141" s="314"/>
      <c r="Y141" s="314"/>
      <c r="Z141" s="314"/>
      <c r="AA141" s="145" t="s">
        <v>49</v>
      </c>
      <c r="AB141" s="314"/>
      <c r="AC141" s="314"/>
      <c r="AD141" s="314"/>
      <c r="AE141" s="314"/>
      <c r="AF141" s="145" t="s">
        <v>50</v>
      </c>
      <c r="AG141" s="314"/>
      <c r="AH141" s="314"/>
      <c r="AI141" s="71" t="s">
        <v>51</v>
      </c>
      <c r="AJ141" s="195" t="s">
        <v>52</v>
      </c>
      <c r="AK141" s="314"/>
      <c r="AL141" s="314"/>
      <c r="AM141" s="314"/>
      <c r="AN141" s="314"/>
      <c r="AO141" s="314"/>
      <c r="AP141" s="127">
        <v>80622830</v>
      </c>
      <c r="AQ141" s="127">
        <v>80564029.909999996</v>
      </c>
      <c r="AR141" s="127">
        <v>58800.09</v>
      </c>
      <c r="AS141" s="187">
        <v>0</v>
      </c>
      <c r="AT141" s="188"/>
      <c r="AU141" s="187">
        <v>80564029.909999996</v>
      </c>
      <c r="AV141" s="188"/>
      <c r="AW141" s="127">
        <v>0</v>
      </c>
      <c r="AX141" s="127">
        <v>80564029.909999996</v>
      </c>
      <c r="AY141" s="127">
        <v>0</v>
      </c>
      <c r="AZ141" s="127">
        <v>80564029.909999996</v>
      </c>
      <c r="BA141" s="127">
        <v>0</v>
      </c>
      <c r="BB141" s="127">
        <v>80564029.909999996</v>
      </c>
      <c r="BC141" s="127">
        <v>0</v>
      </c>
      <c r="BD141" s="127">
        <v>0</v>
      </c>
      <c r="BE141" s="69">
        <f t="shared" si="15"/>
        <v>0.99927067692860694</v>
      </c>
      <c r="BF141" s="69">
        <f t="shared" si="8"/>
        <v>0.99927067692860694</v>
      </c>
      <c r="BG141" s="69">
        <f t="shared" si="9"/>
        <v>0.99927067692860694</v>
      </c>
      <c r="BH141" s="69">
        <f t="shared" si="10"/>
        <v>0.99927067692860694</v>
      </c>
    </row>
    <row r="142" spans="1:102" ht="13.5">
      <c r="A142" s="145" t="s">
        <v>138</v>
      </c>
      <c r="B142" s="314"/>
      <c r="C142" s="145" t="s">
        <v>155</v>
      </c>
      <c r="D142" s="314"/>
      <c r="E142" s="145" t="s">
        <v>140</v>
      </c>
      <c r="F142" s="314"/>
      <c r="G142" s="145" t="s">
        <v>156</v>
      </c>
      <c r="H142" s="314"/>
      <c r="I142" s="145" t="s">
        <v>142</v>
      </c>
      <c r="J142" s="314"/>
      <c r="K142" s="314"/>
      <c r="L142" s="145" t="s">
        <v>164</v>
      </c>
      <c r="M142" s="314"/>
      <c r="N142" s="314"/>
      <c r="O142" s="145" t="s">
        <v>74</v>
      </c>
      <c r="P142" s="314"/>
      <c r="Q142" s="145"/>
      <c r="R142" s="314"/>
      <c r="S142" s="194" t="s">
        <v>166</v>
      </c>
      <c r="T142" s="314"/>
      <c r="U142" s="314"/>
      <c r="V142" s="314"/>
      <c r="W142" s="314"/>
      <c r="X142" s="314"/>
      <c r="Y142" s="314"/>
      <c r="Z142" s="314"/>
      <c r="AA142" s="145" t="s">
        <v>49</v>
      </c>
      <c r="AB142" s="314"/>
      <c r="AC142" s="314"/>
      <c r="AD142" s="314"/>
      <c r="AE142" s="314"/>
      <c r="AF142" s="145" t="s">
        <v>50</v>
      </c>
      <c r="AG142" s="314"/>
      <c r="AH142" s="314"/>
      <c r="AI142" s="71" t="s">
        <v>51</v>
      </c>
      <c r="AJ142" s="195" t="s">
        <v>52</v>
      </c>
      <c r="AK142" s="314"/>
      <c r="AL142" s="314"/>
      <c r="AM142" s="314"/>
      <c r="AN142" s="314"/>
      <c r="AO142" s="314"/>
      <c r="AP142" s="127">
        <v>80622830</v>
      </c>
      <c r="AQ142" s="127">
        <v>80564029.909999996</v>
      </c>
      <c r="AR142" s="127">
        <v>58800.09</v>
      </c>
      <c r="AS142" s="187">
        <v>0</v>
      </c>
      <c r="AT142" s="188"/>
      <c r="AU142" s="187">
        <v>80564029.909999996</v>
      </c>
      <c r="AV142" s="188"/>
      <c r="AW142" s="127">
        <v>0</v>
      </c>
      <c r="AX142" s="127">
        <v>80564029.909999996</v>
      </c>
      <c r="AY142" s="127">
        <v>0</v>
      </c>
      <c r="AZ142" s="127">
        <v>80564029.909999996</v>
      </c>
      <c r="BA142" s="127">
        <v>0</v>
      </c>
      <c r="BB142" s="127">
        <v>80564029.909999996</v>
      </c>
      <c r="BC142" s="127">
        <v>0</v>
      </c>
      <c r="BD142" s="127">
        <v>0</v>
      </c>
      <c r="BE142" s="69">
        <f t="shared" si="15"/>
        <v>0.99927067692860694</v>
      </c>
      <c r="BF142" s="69">
        <f t="shared" si="8"/>
        <v>0.99927067692860694</v>
      </c>
      <c r="BG142" s="69">
        <f t="shared" si="9"/>
        <v>0.99927067692860694</v>
      </c>
      <c r="BH142" s="69">
        <f t="shared" si="10"/>
        <v>0.99927067692860694</v>
      </c>
    </row>
    <row r="143" spans="1:102" ht="13.5">
      <c r="A143" s="145" t="s">
        <v>138</v>
      </c>
      <c r="B143" s="314"/>
      <c r="C143" s="145" t="s">
        <v>155</v>
      </c>
      <c r="D143" s="314"/>
      <c r="E143" s="145" t="s">
        <v>140</v>
      </c>
      <c r="F143" s="314"/>
      <c r="G143" s="145" t="s">
        <v>156</v>
      </c>
      <c r="H143" s="314"/>
      <c r="I143" s="145" t="s">
        <v>142</v>
      </c>
      <c r="J143" s="314"/>
      <c r="K143" s="314"/>
      <c r="L143" s="145" t="s">
        <v>167</v>
      </c>
      <c r="M143" s="314"/>
      <c r="N143" s="314"/>
      <c r="O143" s="145"/>
      <c r="P143" s="314"/>
      <c r="Q143" s="145"/>
      <c r="R143" s="314"/>
      <c r="S143" s="194" t="s">
        <v>168</v>
      </c>
      <c r="T143" s="314"/>
      <c r="U143" s="314"/>
      <c r="V143" s="314"/>
      <c r="W143" s="314"/>
      <c r="X143" s="314"/>
      <c r="Y143" s="314"/>
      <c r="Z143" s="314"/>
      <c r="AA143" s="145" t="s">
        <v>49</v>
      </c>
      <c r="AB143" s="314"/>
      <c r="AC143" s="314"/>
      <c r="AD143" s="314"/>
      <c r="AE143" s="314"/>
      <c r="AF143" s="145" t="s">
        <v>50</v>
      </c>
      <c r="AG143" s="314"/>
      <c r="AH143" s="314"/>
      <c r="AI143" s="71" t="s">
        <v>51</v>
      </c>
      <c r="AJ143" s="195" t="s">
        <v>52</v>
      </c>
      <c r="AK143" s="314"/>
      <c r="AL143" s="314"/>
      <c r="AM143" s="314"/>
      <c r="AN143" s="314"/>
      <c r="AO143" s="314"/>
      <c r="AP143" s="127">
        <v>131037547</v>
      </c>
      <c r="AQ143" s="127">
        <v>129309688.27</v>
      </c>
      <c r="AR143" s="127">
        <v>1727858.73</v>
      </c>
      <c r="AS143" s="187">
        <v>0</v>
      </c>
      <c r="AT143" s="188"/>
      <c r="AU143" s="187">
        <v>129309688.27</v>
      </c>
      <c r="AV143" s="188"/>
      <c r="AW143" s="127">
        <v>0</v>
      </c>
      <c r="AX143" s="127">
        <v>93739687.269999996</v>
      </c>
      <c r="AY143" s="127">
        <v>35570001</v>
      </c>
      <c r="AZ143" s="127">
        <v>93739687.269999996</v>
      </c>
      <c r="BA143" s="127">
        <v>0</v>
      </c>
      <c r="BB143" s="127">
        <v>93739687.269999996</v>
      </c>
      <c r="BC143" s="127">
        <v>0</v>
      </c>
      <c r="BD143" s="127">
        <v>0</v>
      </c>
      <c r="BE143" s="69">
        <f t="shared" si="15"/>
        <v>0.98681401804629321</v>
      </c>
      <c r="BF143" s="69">
        <f t="shared" si="8"/>
        <v>0.98681401804629321</v>
      </c>
      <c r="BG143" s="69">
        <f t="shared" si="9"/>
        <v>0.71536509508988289</v>
      </c>
      <c r="BH143" s="69">
        <f t="shared" si="10"/>
        <v>0.71536509508988289</v>
      </c>
    </row>
    <row r="144" spans="1:102" ht="13.5">
      <c r="A144" s="145" t="s">
        <v>138</v>
      </c>
      <c r="B144" s="314"/>
      <c r="C144" s="145" t="s">
        <v>155</v>
      </c>
      <c r="D144" s="314"/>
      <c r="E144" s="145" t="s">
        <v>140</v>
      </c>
      <c r="F144" s="314"/>
      <c r="G144" s="145" t="s">
        <v>156</v>
      </c>
      <c r="H144" s="314"/>
      <c r="I144" s="145" t="s">
        <v>142</v>
      </c>
      <c r="J144" s="314"/>
      <c r="K144" s="314"/>
      <c r="L144" s="145" t="s">
        <v>167</v>
      </c>
      <c r="M144" s="314"/>
      <c r="N144" s="314"/>
      <c r="O144" s="145" t="s">
        <v>74</v>
      </c>
      <c r="P144" s="314"/>
      <c r="Q144" s="145"/>
      <c r="R144" s="314"/>
      <c r="S144" s="194" t="s">
        <v>169</v>
      </c>
      <c r="T144" s="314"/>
      <c r="U144" s="314"/>
      <c r="V144" s="314"/>
      <c r="W144" s="314"/>
      <c r="X144" s="314"/>
      <c r="Y144" s="314"/>
      <c r="Z144" s="314"/>
      <c r="AA144" s="145" t="s">
        <v>49</v>
      </c>
      <c r="AB144" s="314"/>
      <c r="AC144" s="314"/>
      <c r="AD144" s="314"/>
      <c r="AE144" s="314"/>
      <c r="AF144" s="145" t="s">
        <v>50</v>
      </c>
      <c r="AG144" s="314"/>
      <c r="AH144" s="314"/>
      <c r="AI144" s="71" t="s">
        <v>51</v>
      </c>
      <c r="AJ144" s="195" t="s">
        <v>52</v>
      </c>
      <c r="AK144" s="314"/>
      <c r="AL144" s="314"/>
      <c r="AM144" s="314"/>
      <c r="AN144" s="314"/>
      <c r="AO144" s="314"/>
      <c r="AP144" s="127">
        <v>131037547</v>
      </c>
      <c r="AQ144" s="127">
        <v>129309688.27</v>
      </c>
      <c r="AR144" s="127">
        <v>1727858.73</v>
      </c>
      <c r="AS144" s="187">
        <v>0</v>
      </c>
      <c r="AT144" s="188"/>
      <c r="AU144" s="187">
        <v>129309688.27</v>
      </c>
      <c r="AV144" s="188"/>
      <c r="AW144" s="127">
        <v>0</v>
      </c>
      <c r="AX144" s="127">
        <v>93739687.269999996</v>
      </c>
      <c r="AY144" s="127">
        <v>35570001</v>
      </c>
      <c r="AZ144" s="127">
        <v>93739687.269999996</v>
      </c>
      <c r="BA144" s="127">
        <v>0</v>
      </c>
      <c r="BB144" s="127">
        <v>93739687.269999996</v>
      </c>
      <c r="BC144" s="127">
        <v>0</v>
      </c>
      <c r="BD144" s="127">
        <v>0</v>
      </c>
      <c r="BE144" s="69">
        <f t="shared" si="15"/>
        <v>0.98681401804629321</v>
      </c>
      <c r="BF144" s="69">
        <f t="shared" si="8"/>
        <v>0.98681401804629321</v>
      </c>
      <c r="BG144" s="69">
        <f t="shared" si="9"/>
        <v>0.71536509508988289</v>
      </c>
      <c r="BH144" s="69">
        <f t="shared" si="10"/>
        <v>0.71536509508988289</v>
      </c>
    </row>
    <row r="145" spans="1:192" s="97" customFormat="1" ht="13.5">
      <c r="A145" s="151" t="s">
        <v>138</v>
      </c>
      <c r="B145" s="315"/>
      <c r="C145" s="151" t="s">
        <v>155</v>
      </c>
      <c r="D145" s="315"/>
      <c r="E145" s="151" t="s">
        <v>140</v>
      </c>
      <c r="F145" s="315"/>
      <c r="G145" s="151" t="s">
        <v>156</v>
      </c>
      <c r="H145" s="315"/>
      <c r="I145" s="151" t="s">
        <v>142</v>
      </c>
      <c r="J145" s="315"/>
      <c r="K145" s="315"/>
      <c r="L145" s="151"/>
      <c r="M145" s="315"/>
      <c r="N145" s="315"/>
      <c r="O145" s="151"/>
      <c r="P145" s="315"/>
      <c r="Q145" s="151"/>
      <c r="R145" s="315"/>
      <c r="S145" s="198" t="s">
        <v>157</v>
      </c>
      <c r="T145" s="315"/>
      <c r="U145" s="315"/>
      <c r="V145" s="315"/>
      <c r="W145" s="315"/>
      <c r="X145" s="315"/>
      <c r="Y145" s="315"/>
      <c r="Z145" s="315"/>
      <c r="AA145" s="151" t="s">
        <v>97</v>
      </c>
      <c r="AB145" s="315"/>
      <c r="AC145" s="315"/>
      <c r="AD145" s="315"/>
      <c r="AE145" s="315"/>
      <c r="AF145" s="151" t="s">
        <v>50</v>
      </c>
      <c r="AG145" s="315"/>
      <c r="AH145" s="315"/>
      <c r="AI145" s="128" t="s">
        <v>153</v>
      </c>
      <c r="AJ145" s="199" t="s">
        <v>154</v>
      </c>
      <c r="AK145" s="315"/>
      <c r="AL145" s="315"/>
      <c r="AM145" s="315"/>
      <c r="AN145" s="315"/>
      <c r="AO145" s="315"/>
      <c r="AP145" s="129">
        <v>295436900</v>
      </c>
      <c r="AQ145" s="129">
        <v>266544378.49000001</v>
      </c>
      <c r="AR145" s="129">
        <v>28892521.510000002</v>
      </c>
      <c r="AS145" s="196">
        <v>0</v>
      </c>
      <c r="AT145" s="197"/>
      <c r="AU145" s="196">
        <v>266544378.49000001</v>
      </c>
      <c r="AV145" s="197"/>
      <c r="AW145" s="129">
        <v>0</v>
      </c>
      <c r="AX145" s="129">
        <v>255157164.16999999</v>
      </c>
      <c r="AY145" s="129">
        <v>11387214.32</v>
      </c>
      <c r="AZ145" s="129">
        <v>248854234.16999999</v>
      </c>
      <c r="BA145" s="129">
        <v>6302930</v>
      </c>
      <c r="BB145" s="129">
        <v>248854234.16999999</v>
      </c>
      <c r="BC145" s="129">
        <v>0</v>
      </c>
      <c r="BD145" s="129">
        <v>0</v>
      </c>
      <c r="BE145" s="130">
        <f t="shared" si="15"/>
        <v>0.90220408652405981</v>
      </c>
      <c r="BF145" s="130">
        <f t="shared" si="8"/>
        <v>0.90220408652405981</v>
      </c>
      <c r="BG145" s="130">
        <f t="shared" si="9"/>
        <v>0.86366044380373608</v>
      </c>
      <c r="BH145" s="130">
        <f t="shared" si="10"/>
        <v>0.84232617580945368</v>
      </c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</row>
    <row r="146" spans="1:192" ht="13.5">
      <c r="A146" s="145" t="s">
        <v>138</v>
      </c>
      <c r="B146" s="314"/>
      <c r="C146" s="145" t="s">
        <v>155</v>
      </c>
      <c r="D146" s="314"/>
      <c r="E146" s="145" t="s">
        <v>140</v>
      </c>
      <c r="F146" s="314"/>
      <c r="G146" s="145" t="s">
        <v>156</v>
      </c>
      <c r="H146" s="314"/>
      <c r="I146" s="145" t="s">
        <v>142</v>
      </c>
      <c r="J146" s="314"/>
      <c r="K146" s="314"/>
      <c r="L146" s="145" t="s">
        <v>170</v>
      </c>
      <c r="M146" s="314"/>
      <c r="N146" s="314"/>
      <c r="O146" s="145"/>
      <c r="P146" s="314"/>
      <c r="Q146" s="145"/>
      <c r="R146" s="314"/>
      <c r="S146" s="194" t="s">
        <v>171</v>
      </c>
      <c r="T146" s="314"/>
      <c r="U146" s="314"/>
      <c r="V146" s="314"/>
      <c r="W146" s="314"/>
      <c r="X146" s="314"/>
      <c r="Y146" s="314"/>
      <c r="Z146" s="314"/>
      <c r="AA146" s="145" t="s">
        <v>97</v>
      </c>
      <c r="AB146" s="314"/>
      <c r="AC146" s="314"/>
      <c r="AD146" s="314"/>
      <c r="AE146" s="314"/>
      <c r="AF146" s="145" t="s">
        <v>50</v>
      </c>
      <c r="AG146" s="314"/>
      <c r="AH146" s="314"/>
      <c r="AI146" s="71" t="s">
        <v>153</v>
      </c>
      <c r="AJ146" s="195" t="s">
        <v>154</v>
      </c>
      <c r="AK146" s="314"/>
      <c r="AL146" s="314"/>
      <c r="AM146" s="314"/>
      <c r="AN146" s="314"/>
      <c r="AO146" s="314"/>
      <c r="AP146" s="127">
        <v>7500000</v>
      </c>
      <c r="AQ146" s="127">
        <v>0</v>
      </c>
      <c r="AR146" s="127">
        <v>7500000</v>
      </c>
      <c r="AS146" s="187">
        <v>0</v>
      </c>
      <c r="AT146" s="188"/>
      <c r="AU146" s="187">
        <v>0</v>
      </c>
      <c r="AV146" s="188"/>
      <c r="AW146" s="127">
        <v>0</v>
      </c>
      <c r="AX146" s="127">
        <v>0</v>
      </c>
      <c r="AY146" s="127">
        <v>0</v>
      </c>
      <c r="AZ146" s="127">
        <v>0</v>
      </c>
      <c r="BA146" s="127">
        <v>0</v>
      </c>
      <c r="BB146" s="127">
        <v>0</v>
      </c>
      <c r="BC146" s="127">
        <v>0</v>
      </c>
      <c r="BD146" s="127">
        <v>0</v>
      </c>
      <c r="BE146" s="69">
        <f t="shared" si="15"/>
        <v>0</v>
      </c>
      <c r="BF146" s="69">
        <f t="shared" ref="BF146:BF152" si="16">AU146/AP146</f>
        <v>0</v>
      </c>
      <c r="BG146" s="69">
        <f t="shared" ref="BG146:BG152" si="17">+AX146/AP146</f>
        <v>0</v>
      </c>
      <c r="BH146" s="69">
        <f t="shared" ref="BH146:BH152" si="18">BB146/AP146</f>
        <v>0</v>
      </c>
    </row>
    <row r="147" spans="1:192" ht="13.5">
      <c r="A147" s="145" t="s">
        <v>138</v>
      </c>
      <c r="B147" s="314"/>
      <c r="C147" s="145" t="s">
        <v>155</v>
      </c>
      <c r="D147" s="314"/>
      <c r="E147" s="145" t="s">
        <v>140</v>
      </c>
      <c r="F147" s="314"/>
      <c r="G147" s="145" t="s">
        <v>156</v>
      </c>
      <c r="H147" s="314"/>
      <c r="I147" s="145" t="s">
        <v>142</v>
      </c>
      <c r="J147" s="314"/>
      <c r="K147" s="314"/>
      <c r="L147" s="145" t="s">
        <v>170</v>
      </c>
      <c r="M147" s="314"/>
      <c r="N147" s="314"/>
      <c r="O147" s="145" t="s">
        <v>74</v>
      </c>
      <c r="P147" s="314"/>
      <c r="Q147" s="145"/>
      <c r="R147" s="314"/>
      <c r="S147" s="194" t="s">
        <v>172</v>
      </c>
      <c r="T147" s="314"/>
      <c r="U147" s="314"/>
      <c r="V147" s="314"/>
      <c r="W147" s="314"/>
      <c r="X147" s="314"/>
      <c r="Y147" s="314"/>
      <c r="Z147" s="314"/>
      <c r="AA147" s="145" t="s">
        <v>97</v>
      </c>
      <c r="AB147" s="314"/>
      <c r="AC147" s="314"/>
      <c r="AD147" s="314"/>
      <c r="AE147" s="314"/>
      <c r="AF147" s="145" t="s">
        <v>50</v>
      </c>
      <c r="AG147" s="314"/>
      <c r="AH147" s="314"/>
      <c r="AI147" s="71" t="s">
        <v>153</v>
      </c>
      <c r="AJ147" s="195" t="s">
        <v>154</v>
      </c>
      <c r="AK147" s="314"/>
      <c r="AL147" s="314"/>
      <c r="AM147" s="314"/>
      <c r="AN147" s="314"/>
      <c r="AO147" s="314"/>
      <c r="AP147" s="127">
        <v>7500000</v>
      </c>
      <c r="AQ147" s="127">
        <v>0</v>
      </c>
      <c r="AR147" s="127">
        <v>7500000</v>
      </c>
      <c r="AS147" s="187">
        <v>0</v>
      </c>
      <c r="AT147" s="188"/>
      <c r="AU147" s="187">
        <v>0</v>
      </c>
      <c r="AV147" s="188"/>
      <c r="AW147" s="127">
        <v>0</v>
      </c>
      <c r="AX147" s="127">
        <v>0</v>
      </c>
      <c r="AY147" s="127">
        <v>0</v>
      </c>
      <c r="AZ147" s="127">
        <v>0</v>
      </c>
      <c r="BA147" s="127">
        <v>0</v>
      </c>
      <c r="BB147" s="127">
        <v>0</v>
      </c>
      <c r="BC147" s="127">
        <v>0</v>
      </c>
      <c r="BD147" s="127">
        <v>0</v>
      </c>
      <c r="BE147" s="69">
        <f t="shared" si="15"/>
        <v>0</v>
      </c>
      <c r="BF147" s="69">
        <f t="shared" si="16"/>
        <v>0</v>
      </c>
      <c r="BG147" s="69">
        <f t="shared" si="17"/>
        <v>0</v>
      </c>
      <c r="BH147" s="69">
        <f t="shared" si="18"/>
        <v>0</v>
      </c>
    </row>
    <row r="148" spans="1:192" ht="13.5">
      <c r="A148" s="145" t="s">
        <v>138</v>
      </c>
      <c r="B148" s="314"/>
      <c r="C148" s="145" t="s">
        <v>155</v>
      </c>
      <c r="D148" s="314"/>
      <c r="E148" s="145" t="s">
        <v>140</v>
      </c>
      <c r="F148" s="314"/>
      <c r="G148" s="145" t="s">
        <v>156</v>
      </c>
      <c r="H148" s="314"/>
      <c r="I148" s="145" t="s">
        <v>142</v>
      </c>
      <c r="J148" s="314"/>
      <c r="K148" s="314"/>
      <c r="L148" s="145" t="s">
        <v>161</v>
      </c>
      <c r="M148" s="314"/>
      <c r="N148" s="314"/>
      <c r="O148" s="145"/>
      <c r="P148" s="314"/>
      <c r="Q148" s="145"/>
      <c r="R148" s="314"/>
      <c r="S148" s="194" t="s">
        <v>162</v>
      </c>
      <c r="T148" s="314"/>
      <c r="U148" s="314"/>
      <c r="V148" s="314"/>
      <c r="W148" s="314"/>
      <c r="X148" s="314"/>
      <c r="Y148" s="314"/>
      <c r="Z148" s="314"/>
      <c r="AA148" s="145" t="s">
        <v>97</v>
      </c>
      <c r="AB148" s="314"/>
      <c r="AC148" s="314"/>
      <c r="AD148" s="314"/>
      <c r="AE148" s="314"/>
      <c r="AF148" s="145" t="s">
        <v>50</v>
      </c>
      <c r="AG148" s="314"/>
      <c r="AH148" s="314"/>
      <c r="AI148" s="71" t="s">
        <v>153</v>
      </c>
      <c r="AJ148" s="195" t="s">
        <v>154</v>
      </c>
      <c r="AK148" s="314"/>
      <c r="AL148" s="314"/>
      <c r="AM148" s="314"/>
      <c r="AN148" s="314"/>
      <c r="AO148" s="314"/>
      <c r="AP148" s="127">
        <v>45092299</v>
      </c>
      <c r="AQ148" s="127">
        <v>45092299</v>
      </c>
      <c r="AR148" s="127">
        <v>0</v>
      </c>
      <c r="AS148" s="187">
        <v>0</v>
      </c>
      <c r="AT148" s="188"/>
      <c r="AU148" s="187">
        <v>45092299</v>
      </c>
      <c r="AV148" s="188"/>
      <c r="AW148" s="127">
        <v>0</v>
      </c>
      <c r="AX148" s="127">
        <v>37792299</v>
      </c>
      <c r="AY148" s="127">
        <v>7300000</v>
      </c>
      <c r="AZ148" s="127">
        <v>37792299</v>
      </c>
      <c r="BA148" s="127">
        <v>0</v>
      </c>
      <c r="BB148" s="127">
        <v>37792299</v>
      </c>
      <c r="BC148" s="127">
        <v>0</v>
      </c>
      <c r="BD148" s="127">
        <v>0</v>
      </c>
      <c r="BE148" s="69">
        <f t="shared" si="15"/>
        <v>1</v>
      </c>
      <c r="BF148" s="69">
        <f t="shared" si="16"/>
        <v>1</v>
      </c>
      <c r="BG148" s="69">
        <f t="shared" si="17"/>
        <v>0.83810982890892305</v>
      </c>
      <c r="BH148" s="69">
        <f t="shared" si="18"/>
        <v>0.83810982890892305</v>
      </c>
    </row>
    <row r="149" spans="1:192" ht="13.5">
      <c r="A149" s="145" t="s">
        <v>138</v>
      </c>
      <c r="B149" s="314"/>
      <c r="C149" s="145" t="s">
        <v>155</v>
      </c>
      <c r="D149" s="314"/>
      <c r="E149" s="145" t="s">
        <v>140</v>
      </c>
      <c r="F149" s="314"/>
      <c r="G149" s="145" t="s">
        <v>156</v>
      </c>
      <c r="H149" s="314"/>
      <c r="I149" s="145" t="s">
        <v>142</v>
      </c>
      <c r="J149" s="314"/>
      <c r="K149" s="314"/>
      <c r="L149" s="145" t="s">
        <v>161</v>
      </c>
      <c r="M149" s="314"/>
      <c r="N149" s="314"/>
      <c r="O149" s="145" t="s">
        <v>74</v>
      </c>
      <c r="P149" s="314"/>
      <c r="Q149" s="145"/>
      <c r="R149" s="314"/>
      <c r="S149" s="194" t="s">
        <v>163</v>
      </c>
      <c r="T149" s="314"/>
      <c r="U149" s="314"/>
      <c r="V149" s="314"/>
      <c r="W149" s="314"/>
      <c r="X149" s="314"/>
      <c r="Y149" s="314"/>
      <c r="Z149" s="314"/>
      <c r="AA149" s="145" t="s">
        <v>97</v>
      </c>
      <c r="AB149" s="314"/>
      <c r="AC149" s="314"/>
      <c r="AD149" s="314"/>
      <c r="AE149" s="314"/>
      <c r="AF149" s="145" t="s">
        <v>50</v>
      </c>
      <c r="AG149" s="314"/>
      <c r="AH149" s="314"/>
      <c r="AI149" s="71" t="s">
        <v>153</v>
      </c>
      <c r="AJ149" s="195" t="s">
        <v>154</v>
      </c>
      <c r="AK149" s="314"/>
      <c r="AL149" s="314"/>
      <c r="AM149" s="314"/>
      <c r="AN149" s="314"/>
      <c r="AO149" s="314"/>
      <c r="AP149" s="127">
        <v>45092299</v>
      </c>
      <c r="AQ149" s="127">
        <v>45092299</v>
      </c>
      <c r="AR149" s="127">
        <v>0</v>
      </c>
      <c r="AS149" s="187">
        <v>0</v>
      </c>
      <c r="AT149" s="188"/>
      <c r="AU149" s="187">
        <v>45092299</v>
      </c>
      <c r="AV149" s="188"/>
      <c r="AW149" s="127">
        <v>0</v>
      </c>
      <c r="AX149" s="127">
        <v>37792299</v>
      </c>
      <c r="AY149" s="127">
        <v>7300000</v>
      </c>
      <c r="AZ149" s="127">
        <v>37792299</v>
      </c>
      <c r="BA149" s="127">
        <v>0</v>
      </c>
      <c r="BB149" s="127">
        <v>37792299</v>
      </c>
      <c r="BC149" s="127">
        <v>0</v>
      </c>
      <c r="BD149" s="127">
        <v>0</v>
      </c>
      <c r="BE149" s="69">
        <f t="shared" si="15"/>
        <v>1</v>
      </c>
      <c r="BF149" s="69">
        <f t="shared" si="16"/>
        <v>1</v>
      </c>
      <c r="BG149" s="69">
        <f t="shared" si="17"/>
        <v>0.83810982890892305</v>
      </c>
      <c r="BH149" s="69">
        <f t="shared" si="18"/>
        <v>0.83810982890892305</v>
      </c>
    </row>
    <row r="150" spans="1:192" ht="13.5">
      <c r="A150" s="145" t="s">
        <v>138</v>
      </c>
      <c r="B150" s="314"/>
      <c r="C150" s="145" t="s">
        <v>155</v>
      </c>
      <c r="D150" s="314"/>
      <c r="E150" s="145" t="s">
        <v>140</v>
      </c>
      <c r="F150" s="314"/>
      <c r="G150" s="145" t="s">
        <v>156</v>
      </c>
      <c r="H150" s="314"/>
      <c r="I150" s="145" t="s">
        <v>142</v>
      </c>
      <c r="J150" s="314"/>
      <c r="K150" s="314"/>
      <c r="L150" s="145" t="s">
        <v>167</v>
      </c>
      <c r="M150" s="314"/>
      <c r="N150" s="314"/>
      <c r="O150" s="145"/>
      <c r="P150" s="314"/>
      <c r="Q150" s="145"/>
      <c r="R150" s="314"/>
      <c r="S150" s="194" t="s">
        <v>168</v>
      </c>
      <c r="T150" s="314"/>
      <c r="U150" s="314"/>
      <c r="V150" s="314"/>
      <c r="W150" s="314"/>
      <c r="X150" s="314"/>
      <c r="Y150" s="314"/>
      <c r="Z150" s="314"/>
      <c r="AA150" s="145" t="s">
        <v>97</v>
      </c>
      <c r="AB150" s="314"/>
      <c r="AC150" s="314"/>
      <c r="AD150" s="314"/>
      <c r="AE150" s="314"/>
      <c r="AF150" s="145" t="s">
        <v>50</v>
      </c>
      <c r="AG150" s="314"/>
      <c r="AH150" s="314"/>
      <c r="AI150" s="71" t="s">
        <v>153</v>
      </c>
      <c r="AJ150" s="195" t="s">
        <v>154</v>
      </c>
      <c r="AK150" s="314"/>
      <c r="AL150" s="314"/>
      <c r="AM150" s="314"/>
      <c r="AN150" s="314"/>
      <c r="AO150" s="314"/>
      <c r="AP150" s="127">
        <v>242844601</v>
      </c>
      <c r="AQ150" s="127">
        <v>221452079.49000001</v>
      </c>
      <c r="AR150" s="127">
        <v>21392521.510000002</v>
      </c>
      <c r="AS150" s="187">
        <v>0</v>
      </c>
      <c r="AT150" s="188"/>
      <c r="AU150" s="187">
        <v>221452079.49000001</v>
      </c>
      <c r="AV150" s="188"/>
      <c r="AW150" s="127">
        <v>0</v>
      </c>
      <c r="AX150" s="127">
        <v>217364865.16999999</v>
      </c>
      <c r="AY150" s="127">
        <v>4087214.32</v>
      </c>
      <c r="AZ150" s="127">
        <v>211061935.16999999</v>
      </c>
      <c r="BA150" s="127">
        <v>6302930</v>
      </c>
      <c r="BB150" s="127">
        <v>211061935.16999999</v>
      </c>
      <c r="BC150" s="127">
        <v>0</v>
      </c>
      <c r="BD150" s="127">
        <v>0</v>
      </c>
      <c r="BE150" s="69">
        <f t="shared" si="15"/>
        <v>0.91190859742440811</v>
      </c>
      <c r="BF150" s="69">
        <f t="shared" si="16"/>
        <v>0.91190859742440811</v>
      </c>
      <c r="BG150" s="69">
        <f t="shared" si="17"/>
        <v>0.89507802222047339</v>
      </c>
      <c r="BH150" s="69">
        <f t="shared" si="18"/>
        <v>0.86912344067307468</v>
      </c>
    </row>
    <row r="151" spans="1:192" ht="13.5">
      <c r="A151" s="145" t="s">
        <v>138</v>
      </c>
      <c r="B151" s="314"/>
      <c r="C151" s="145" t="s">
        <v>155</v>
      </c>
      <c r="D151" s="314"/>
      <c r="E151" s="145" t="s">
        <v>140</v>
      </c>
      <c r="F151" s="314"/>
      <c r="G151" s="145" t="s">
        <v>156</v>
      </c>
      <c r="H151" s="314"/>
      <c r="I151" s="145" t="s">
        <v>142</v>
      </c>
      <c r="J151" s="314"/>
      <c r="K151" s="314"/>
      <c r="L151" s="145" t="s">
        <v>167</v>
      </c>
      <c r="M151" s="314"/>
      <c r="N151" s="314"/>
      <c r="O151" s="145" t="s">
        <v>74</v>
      </c>
      <c r="P151" s="314"/>
      <c r="Q151" s="145"/>
      <c r="R151" s="314"/>
      <c r="S151" s="194" t="s">
        <v>169</v>
      </c>
      <c r="T151" s="314"/>
      <c r="U151" s="314"/>
      <c r="V151" s="314"/>
      <c r="W151" s="314"/>
      <c r="X151" s="314"/>
      <c r="Y151" s="314"/>
      <c r="Z151" s="314"/>
      <c r="AA151" s="145" t="s">
        <v>97</v>
      </c>
      <c r="AB151" s="314"/>
      <c r="AC151" s="314"/>
      <c r="AD151" s="314"/>
      <c r="AE151" s="314"/>
      <c r="AF151" s="145" t="s">
        <v>50</v>
      </c>
      <c r="AG151" s="314"/>
      <c r="AH151" s="314"/>
      <c r="AI151" s="71" t="s">
        <v>153</v>
      </c>
      <c r="AJ151" s="195" t="s">
        <v>154</v>
      </c>
      <c r="AK151" s="314"/>
      <c r="AL151" s="314"/>
      <c r="AM151" s="314"/>
      <c r="AN151" s="314"/>
      <c r="AO151" s="314"/>
      <c r="AP151" s="127">
        <v>242844601</v>
      </c>
      <c r="AQ151" s="127">
        <v>221452079.49000001</v>
      </c>
      <c r="AR151" s="127">
        <v>21392521.510000002</v>
      </c>
      <c r="AS151" s="187">
        <v>0</v>
      </c>
      <c r="AT151" s="188"/>
      <c r="AU151" s="187">
        <v>221452079.49000001</v>
      </c>
      <c r="AV151" s="188"/>
      <c r="AW151" s="127">
        <v>0</v>
      </c>
      <c r="AX151" s="127">
        <v>217364865.16999999</v>
      </c>
      <c r="AY151" s="127">
        <v>4087214.32</v>
      </c>
      <c r="AZ151" s="127">
        <v>211061935.16999999</v>
      </c>
      <c r="BA151" s="127">
        <v>6302930</v>
      </c>
      <c r="BB151" s="127">
        <v>211061935.16999999</v>
      </c>
      <c r="BC151" s="127">
        <v>0</v>
      </c>
      <c r="BD151" s="127">
        <v>0</v>
      </c>
      <c r="BE151" s="69">
        <f t="shared" si="15"/>
        <v>0.91190859742440811</v>
      </c>
      <c r="BF151" s="69">
        <f t="shared" si="16"/>
        <v>0.91190859742440811</v>
      </c>
      <c r="BG151" s="69">
        <f t="shared" si="17"/>
        <v>0.89507802222047339</v>
      </c>
      <c r="BH151" s="69">
        <f t="shared" si="18"/>
        <v>0.86912344067307468</v>
      </c>
    </row>
    <row r="152" spans="1:192" s="60" customFormat="1" ht="13.5" customHeight="1">
      <c r="A152" s="189" t="s">
        <v>173</v>
      </c>
      <c r="B152" s="189"/>
      <c r="C152" s="189"/>
      <c r="D152" s="189"/>
      <c r="E152" s="189"/>
      <c r="F152" s="189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  <c r="AA152" s="189"/>
      <c r="AB152" s="189"/>
      <c r="AC152" s="189"/>
      <c r="AD152" s="189"/>
      <c r="AE152" s="189"/>
      <c r="AF152" s="189"/>
      <c r="AG152" s="189"/>
      <c r="AH152" s="189"/>
      <c r="AI152" s="189"/>
      <c r="AJ152" s="189"/>
      <c r="AK152" s="189"/>
      <c r="AL152" s="189"/>
      <c r="AM152" s="189"/>
      <c r="AN152" s="189"/>
      <c r="AO152" s="189"/>
      <c r="AP152" s="68">
        <f>+AP145+AP136+AP123+AP122+AP115</f>
        <v>2611910799</v>
      </c>
      <c r="AQ152" s="68">
        <f t="shared" ref="AQ152:AR152" si="19">+AQ145+AQ136+AQ123+AQ122+AQ115</f>
        <v>2468360189.6700001</v>
      </c>
      <c r="AR152" s="68">
        <f t="shared" si="19"/>
        <v>143550609.33000001</v>
      </c>
      <c r="AS152" s="190">
        <f>+AS145+AS136+AS123+AS122+AS115</f>
        <v>0</v>
      </c>
      <c r="AT152" s="191"/>
      <c r="AU152" s="190">
        <f>+AU145+AU136+AU123+AU122+AU115</f>
        <v>2468360189.6700001</v>
      </c>
      <c r="AV152" s="191"/>
      <c r="AW152" s="131">
        <f t="shared" ref="AW152:BD152" si="20">+AW145+AW136+AW123+AW122+AW115</f>
        <v>0</v>
      </c>
      <c r="AX152" s="131">
        <f t="shared" si="20"/>
        <v>1839541393.3499999</v>
      </c>
      <c r="AY152" s="131">
        <f t="shared" si="20"/>
        <v>628818796.31999993</v>
      </c>
      <c r="AZ152" s="131">
        <f t="shared" si="20"/>
        <v>1831738463.3499999</v>
      </c>
      <c r="BA152" s="131">
        <f t="shared" si="20"/>
        <v>7802930</v>
      </c>
      <c r="BB152" s="131">
        <f t="shared" si="20"/>
        <v>1831738463.3499999</v>
      </c>
      <c r="BC152" s="131">
        <f t="shared" si="20"/>
        <v>0</v>
      </c>
      <c r="BD152" s="131">
        <f t="shared" si="20"/>
        <v>2288060</v>
      </c>
      <c r="BE152" s="62">
        <f>AQ152/AP152</f>
        <v>0.94504000313297076</v>
      </c>
      <c r="BF152" s="62">
        <f t="shared" si="16"/>
        <v>0.94504000313297076</v>
      </c>
      <c r="BG152" s="62">
        <f t="shared" si="17"/>
        <v>0.70428951633964276</v>
      </c>
      <c r="BH152" s="62">
        <f t="shared" si="18"/>
        <v>0.70130207511347709</v>
      </c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  <c r="DL152" s="56"/>
      <c r="DM152" s="56"/>
      <c r="DN152" s="56"/>
      <c r="DO152" s="56"/>
      <c r="DP152" s="56"/>
      <c r="DQ152" s="56"/>
      <c r="DR152" s="56"/>
      <c r="DS152" s="56"/>
      <c r="DT152" s="56"/>
      <c r="DU152" s="56"/>
      <c r="DV152" s="56"/>
      <c r="DW152" s="56"/>
      <c r="DX152" s="56"/>
      <c r="DY152" s="56"/>
      <c r="DZ152" s="56"/>
      <c r="EA152" s="56"/>
      <c r="EB152" s="56"/>
      <c r="EC152" s="56"/>
      <c r="ED152" s="56"/>
      <c r="EE152" s="56"/>
      <c r="EF152" s="56"/>
      <c r="EG152" s="56"/>
      <c r="EH152" s="56"/>
      <c r="EI152" s="56"/>
      <c r="EJ152" s="56"/>
      <c r="EK152" s="56"/>
      <c r="EL152" s="56"/>
      <c r="EM152" s="56"/>
      <c r="EN152" s="56"/>
      <c r="EO152" s="56"/>
      <c r="EP152" s="56"/>
      <c r="EQ152" s="56"/>
      <c r="ER152" s="56"/>
      <c r="ES152" s="56"/>
      <c r="ET152" s="56"/>
      <c r="EU152" s="56"/>
      <c r="EV152" s="56"/>
      <c r="EW152" s="56"/>
      <c r="EX152" s="56"/>
      <c r="EY152" s="56"/>
      <c r="EZ152" s="56"/>
      <c r="FA152" s="56"/>
      <c r="FB152" s="56"/>
      <c r="FC152" s="56"/>
      <c r="FD152" s="56"/>
      <c r="FE152" s="56"/>
      <c r="FF152" s="56"/>
      <c r="FG152" s="56"/>
      <c r="FH152" s="56"/>
      <c r="FI152" s="56"/>
      <c r="FJ152" s="56"/>
      <c r="FK152" s="56"/>
      <c r="FL152" s="56"/>
      <c r="FM152" s="56"/>
      <c r="FN152" s="56"/>
      <c r="FO152" s="56"/>
      <c r="FP152" s="56"/>
      <c r="FQ152" s="56"/>
      <c r="FR152" s="56"/>
      <c r="FS152" s="56"/>
      <c r="FT152" s="56"/>
      <c r="FU152" s="56"/>
      <c r="FV152" s="56"/>
      <c r="FW152" s="56"/>
      <c r="FX152" s="56"/>
      <c r="FY152" s="56"/>
      <c r="FZ152" s="56"/>
      <c r="GA152" s="56"/>
      <c r="GB152" s="56"/>
      <c r="GC152" s="56"/>
      <c r="GD152" s="56"/>
      <c r="GE152" s="56"/>
      <c r="GF152" s="56"/>
      <c r="GG152" s="56"/>
      <c r="GH152" s="56"/>
      <c r="GI152" s="56"/>
      <c r="GJ152" s="61"/>
    </row>
    <row r="153" spans="1:192" s="133" customFormat="1"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134"/>
      <c r="BF153" s="134"/>
      <c r="BG153" s="134"/>
      <c r="BH153" s="134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73"/>
      <c r="FG153" s="73"/>
      <c r="FH153" s="73"/>
      <c r="FI153" s="73"/>
      <c r="FJ153" s="73"/>
      <c r="FK153" s="73"/>
      <c r="FL153" s="73"/>
      <c r="FM153" s="73"/>
      <c r="FN153" s="73"/>
      <c r="FO153" s="73"/>
      <c r="FP153" s="73"/>
      <c r="FQ153" s="73"/>
      <c r="FR153" s="73"/>
      <c r="FS153" s="73"/>
      <c r="FT153" s="73"/>
      <c r="FU153" s="73"/>
      <c r="FV153" s="73"/>
      <c r="FW153" s="73"/>
      <c r="FX153" s="73"/>
      <c r="FY153" s="73"/>
      <c r="FZ153" s="73"/>
      <c r="GA153" s="73"/>
      <c r="GB153" s="73"/>
      <c r="GC153" s="73"/>
      <c r="GD153" s="73"/>
      <c r="GE153" s="73"/>
      <c r="GF153" s="73"/>
      <c r="GG153" s="73"/>
      <c r="GH153" s="73"/>
      <c r="GI153" s="73"/>
      <c r="GJ153" s="73"/>
    </row>
    <row r="154" spans="1:192" s="60" customFormat="1" ht="13.5" customHeight="1">
      <c r="A154" s="189" t="s">
        <v>174</v>
      </c>
      <c r="B154" s="189"/>
      <c r="C154" s="189"/>
      <c r="D154" s="189"/>
      <c r="E154" s="189"/>
      <c r="F154" s="189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  <c r="Z154" s="189"/>
      <c r="AA154" s="189"/>
      <c r="AB154" s="189"/>
      <c r="AC154" s="189"/>
      <c r="AD154" s="189"/>
      <c r="AE154" s="189"/>
      <c r="AF154" s="189"/>
      <c r="AG154" s="189"/>
      <c r="AH154" s="189"/>
      <c r="AI154" s="189"/>
      <c r="AJ154" s="189"/>
      <c r="AK154" s="189"/>
      <c r="AL154" s="189"/>
      <c r="AM154" s="189"/>
      <c r="AN154" s="189"/>
      <c r="AO154" s="189"/>
      <c r="AP154" s="63">
        <f>+AP152+AP114</f>
        <v>8525279006</v>
      </c>
      <c r="AQ154" s="63">
        <f t="shared" ref="AQ154:AR154" si="21">+AQ152+AQ114</f>
        <v>7909480313.5500002</v>
      </c>
      <c r="AR154" s="63">
        <f t="shared" si="21"/>
        <v>615798692.45000005</v>
      </c>
      <c r="AS154" s="192">
        <f>+AS152+AS114</f>
        <v>0</v>
      </c>
      <c r="AT154" s="193"/>
      <c r="AU154" s="192">
        <f>+AU152+AU114</f>
        <v>7909480313.5500002</v>
      </c>
      <c r="AV154" s="193"/>
      <c r="AW154" s="63">
        <f t="shared" ref="AW154:BD154" si="22">+AW152+AW114</f>
        <v>0</v>
      </c>
      <c r="AX154" s="63">
        <f t="shared" si="22"/>
        <v>7184209701.6200008</v>
      </c>
      <c r="AY154" s="63">
        <f t="shared" si="22"/>
        <v>725270611.92999995</v>
      </c>
      <c r="AZ154" s="63">
        <f t="shared" si="22"/>
        <v>7158073628.8899994</v>
      </c>
      <c r="BA154" s="63">
        <f t="shared" si="22"/>
        <v>26136072.73</v>
      </c>
      <c r="BB154" s="63">
        <f t="shared" si="22"/>
        <v>7158073628.8899994</v>
      </c>
      <c r="BC154" s="63">
        <f t="shared" si="22"/>
        <v>0</v>
      </c>
      <c r="BD154" s="63">
        <f t="shared" si="22"/>
        <v>8300502</v>
      </c>
      <c r="BE154" s="62">
        <f>AQ154/AP154</f>
        <v>0.92776791328276675</v>
      </c>
      <c r="BF154" s="62">
        <f>AU154/AP154</f>
        <v>0.92776791328276675</v>
      </c>
      <c r="BG154" s="62">
        <f>+AX154/AP154</f>
        <v>0.84269496594349946</v>
      </c>
      <c r="BH154" s="62">
        <f>BB154/AP154</f>
        <v>0.83962925129514521</v>
      </c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  <c r="DH154" s="56"/>
      <c r="DI154" s="56"/>
      <c r="DJ154" s="56"/>
      <c r="DK154" s="56"/>
      <c r="DL154" s="56"/>
      <c r="DM154" s="56"/>
      <c r="DN154" s="56"/>
      <c r="DO154" s="56"/>
      <c r="DP154" s="56"/>
      <c r="DQ154" s="56"/>
      <c r="DR154" s="56"/>
      <c r="DS154" s="56"/>
      <c r="DT154" s="56"/>
      <c r="DU154" s="56"/>
      <c r="DV154" s="56"/>
      <c r="DW154" s="56"/>
      <c r="DX154" s="56"/>
      <c r="DY154" s="56"/>
      <c r="DZ154" s="56"/>
      <c r="EA154" s="56"/>
      <c r="EB154" s="56"/>
      <c r="EC154" s="56"/>
      <c r="ED154" s="56"/>
      <c r="EE154" s="56"/>
      <c r="EF154" s="56"/>
      <c r="EG154" s="56"/>
      <c r="EH154" s="56"/>
      <c r="EI154" s="56"/>
      <c r="EJ154" s="56"/>
      <c r="EK154" s="56"/>
      <c r="EL154" s="56"/>
      <c r="EM154" s="56"/>
      <c r="EN154" s="56"/>
      <c r="EO154" s="56"/>
      <c r="EP154" s="56"/>
      <c r="EQ154" s="56"/>
      <c r="ER154" s="56"/>
      <c r="ES154" s="56"/>
      <c r="ET154" s="56"/>
      <c r="EU154" s="56"/>
      <c r="EV154" s="56"/>
      <c r="EW154" s="56"/>
      <c r="EX154" s="56"/>
      <c r="EY154" s="56"/>
      <c r="EZ154" s="56"/>
      <c r="FA154" s="56"/>
      <c r="FB154" s="56"/>
      <c r="FC154" s="56"/>
      <c r="FD154" s="56"/>
      <c r="FE154" s="56"/>
      <c r="FF154" s="56"/>
      <c r="FG154" s="56"/>
      <c r="FH154" s="56"/>
      <c r="FI154" s="56"/>
      <c r="FJ154" s="56"/>
      <c r="FK154" s="56"/>
      <c r="FL154" s="56"/>
      <c r="FM154" s="56"/>
      <c r="FN154" s="56"/>
      <c r="FO154" s="56"/>
      <c r="FP154" s="56"/>
      <c r="FQ154" s="56"/>
      <c r="FR154" s="56"/>
      <c r="FS154" s="56"/>
      <c r="FT154" s="56"/>
      <c r="FU154" s="56"/>
      <c r="FV154" s="56"/>
      <c r="FW154" s="56"/>
      <c r="FX154" s="56"/>
      <c r="FY154" s="56"/>
      <c r="FZ154" s="56"/>
      <c r="GA154" s="56"/>
      <c r="GB154" s="56"/>
      <c r="GC154" s="56"/>
      <c r="GD154" s="56"/>
      <c r="GE154" s="56"/>
      <c r="GF154" s="56"/>
      <c r="GG154" s="56"/>
      <c r="GH154" s="56"/>
      <c r="GI154" s="56"/>
      <c r="GJ154" s="61"/>
    </row>
    <row r="156" spans="1:192" s="135" customFormat="1" ht="13.5" customHeight="1">
      <c r="A156" s="117"/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52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117"/>
      <c r="AG156" s="117"/>
      <c r="AH156" s="117"/>
      <c r="AI156" s="117"/>
      <c r="AJ156" s="117"/>
      <c r="AK156" s="117"/>
      <c r="AL156" s="117"/>
      <c r="AM156" s="117"/>
      <c r="AN156" s="117"/>
      <c r="AO156" s="117"/>
      <c r="AP156" s="117"/>
      <c r="AQ156" s="117"/>
      <c r="AR156" s="50"/>
      <c r="AS156" s="186"/>
      <c r="AT156" s="186"/>
      <c r="AU156" s="50"/>
      <c r="AV156" s="50"/>
      <c r="AW156" s="50"/>
      <c r="AX156" s="50"/>
      <c r="AY156" s="50"/>
    </row>
    <row r="157" spans="1:192" s="135" customFormat="1" ht="13.5" customHeight="1">
      <c r="A157" s="117"/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52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  <c r="AL157" s="117"/>
      <c r="AM157" s="117"/>
      <c r="AN157" s="117"/>
      <c r="AO157" s="117"/>
      <c r="AP157" s="117"/>
      <c r="AQ157" s="117"/>
      <c r="AR157" s="50"/>
      <c r="AS157" s="50"/>
      <c r="AT157" s="50"/>
      <c r="AU157" s="50"/>
      <c r="AV157" s="50"/>
      <c r="AW157" s="50"/>
      <c r="AX157" s="50"/>
      <c r="AY157" s="50"/>
    </row>
    <row r="163" spans="1:56">
      <c r="A163" s="2" t="s">
        <v>12</v>
      </c>
      <c r="B163" s="2" t="s">
        <v>12</v>
      </c>
      <c r="C163" s="2" t="s">
        <v>12</v>
      </c>
      <c r="D163" s="2" t="s">
        <v>12</v>
      </c>
      <c r="E163" s="2" t="s">
        <v>12</v>
      </c>
      <c r="F163" s="2" t="s">
        <v>12</v>
      </c>
      <c r="G163" s="2" t="s">
        <v>12</v>
      </c>
      <c r="H163" s="2" t="s">
        <v>12</v>
      </c>
      <c r="I163" s="2" t="s">
        <v>12</v>
      </c>
      <c r="J163" s="171" t="s">
        <v>12</v>
      </c>
      <c r="K163" s="313"/>
      <c r="L163" s="171" t="s">
        <v>12</v>
      </c>
      <c r="M163" s="313"/>
      <c r="N163" s="2" t="s">
        <v>12</v>
      </c>
      <c r="O163" s="2" t="s">
        <v>12</v>
      </c>
      <c r="P163" s="2" t="s">
        <v>12</v>
      </c>
      <c r="Q163" s="2" t="s">
        <v>12</v>
      </c>
      <c r="R163" s="2" t="s">
        <v>12</v>
      </c>
      <c r="S163" s="2" t="s">
        <v>12</v>
      </c>
      <c r="T163" s="2" t="s">
        <v>12</v>
      </c>
      <c r="U163" s="2" t="s">
        <v>12</v>
      </c>
      <c r="V163" s="2" t="s">
        <v>12</v>
      </c>
      <c r="W163" s="2" t="s">
        <v>12</v>
      </c>
      <c r="X163" s="2" t="s">
        <v>12</v>
      </c>
      <c r="Y163" s="2" t="s">
        <v>12</v>
      </c>
      <c r="Z163" s="2" t="s">
        <v>12</v>
      </c>
      <c r="AA163" s="171" t="s">
        <v>12</v>
      </c>
      <c r="AB163" s="313"/>
      <c r="AC163" s="171" t="s">
        <v>12</v>
      </c>
      <c r="AD163" s="313"/>
      <c r="AE163" s="2" t="s">
        <v>12</v>
      </c>
      <c r="AF163" s="2" t="s">
        <v>12</v>
      </c>
      <c r="AG163" s="2" t="s">
        <v>12</v>
      </c>
      <c r="AH163" s="2" t="s">
        <v>12</v>
      </c>
      <c r="AI163" s="2" t="s">
        <v>12</v>
      </c>
      <c r="AJ163" s="2" t="s">
        <v>12</v>
      </c>
      <c r="AK163" s="2" t="s">
        <v>12</v>
      </c>
      <c r="AL163" s="2" t="s">
        <v>12</v>
      </c>
      <c r="AM163" s="171" t="s">
        <v>12</v>
      </c>
      <c r="AN163" s="313"/>
      <c r="AO163" s="313"/>
      <c r="AP163" s="136" t="s">
        <v>12</v>
      </c>
      <c r="AQ163" s="136" t="s">
        <v>12</v>
      </c>
      <c r="AR163" s="136" t="s">
        <v>12</v>
      </c>
      <c r="AS163" s="184" t="s">
        <v>12</v>
      </c>
      <c r="AT163" s="185"/>
      <c r="AU163" s="184" t="s">
        <v>12</v>
      </c>
      <c r="AV163" s="185"/>
      <c r="AW163" s="136" t="s">
        <v>12</v>
      </c>
      <c r="AX163" s="136" t="s">
        <v>12</v>
      </c>
      <c r="AY163" s="136" t="s">
        <v>12</v>
      </c>
      <c r="AZ163" s="136" t="s">
        <v>12</v>
      </c>
      <c r="BA163" s="136" t="s">
        <v>12</v>
      </c>
      <c r="BB163" s="136" t="s">
        <v>12</v>
      </c>
      <c r="BC163" s="136" t="s">
        <v>12</v>
      </c>
      <c r="BD163" s="136" t="s">
        <v>12</v>
      </c>
    </row>
    <row r="164" spans="1:56" ht="0" hidden="1" customHeight="1"/>
  </sheetData>
  <mergeCells count="1886">
    <mergeCell ref="A2:J6"/>
    <mergeCell ref="M3:AA5"/>
    <mergeCell ref="AD3:AM3"/>
    <mergeCell ref="AO3:AS3"/>
    <mergeCell ref="AD5:AM7"/>
    <mergeCell ref="AO5:AS7"/>
    <mergeCell ref="A16:G16"/>
    <mergeCell ref="H16:AO16"/>
    <mergeCell ref="AS16:AT16"/>
    <mergeCell ref="AU16:AV16"/>
    <mergeCell ref="A17:B17"/>
    <mergeCell ref="C17:D17"/>
    <mergeCell ref="E17:F17"/>
    <mergeCell ref="G17:H17"/>
    <mergeCell ref="I17:K17"/>
    <mergeCell ref="L17:N17"/>
    <mergeCell ref="AU14:AV14"/>
    <mergeCell ref="A15:F15"/>
    <mergeCell ref="G15:AG15"/>
    <mergeCell ref="AM15:AO15"/>
    <mergeCell ref="AS15:AT15"/>
    <mergeCell ref="AU15:AV15"/>
    <mergeCell ref="AD9:AM9"/>
    <mergeCell ref="AO9:AS9"/>
    <mergeCell ref="A14:E14"/>
    <mergeCell ref="F14:H14"/>
    <mergeCell ref="I14:P14"/>
    <mergeCell ref="Q14:W14"/>
    <mergeCell ref="X14:AD14"/>
    <mergeCell ref="AE14:AJ14"/>
    <mergeCell ref="AM14:AO14"/>
    <mergeCell ref="AS14:AT14"/>
    <mergeCell ref="S18:Z18"/>
    <mergeCell ref="AA18:AE18"/>
    <mergeCell ref="AF18:AH18"/>
    <mergeCell ref="AJ18:AO18"/>
    <mergeCell ref="AS18:AT18"/>
    <mergeCell ref="AU18:AV18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O17:P17"/>
    <mergeCell ref="Q17:R17"/>
    <mergeCell ref="S17:Z17"/>
    <mergeCell ref="AA17:AE17"/>
    <mergeCell ref="AF17:AH17"/>
    <mergeCell ref="AJ17:AO17"/>
    <mergeCell ref="S20:Z20"/>
    <mergeCell ref="AA20:AE20"/>
    <mergeCell ref="AF20:AH20"/>
    <mergeCell ref="AJ20:AO20"/>
    <mergeCell ref="AS20:AT20"/>
    <mergeCell ref="AU20:AV20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O19:P19"/>
    <mergeCell ref="Q19:R19"/>
    <mergeCell ref="S19:Z19"/>
    <mergeCell ref="AA19:AE19"/>
    <mergeCell ref="AF19:AH19"/>
    <mergeCell ref="AJ19:AO19"/>
    <mergeCell ref="A19:B19"/>
    <mergeCell ref="C19:D19"/>
    <mergeCell ref="E19:F19"/>
    <mergeCell ref="G19:H19"/>
    <mergeCell ref="I19:K19"/>
    <mergeCell ref="L19:N19"/>
    <mergeCell ref="S22:Z22"/>
    <mergeCell ref="AA22:AE22"/>
    <mergeCell ref="AF22:AH22"/>
    <mergeCell ref="AJ22:AO22"/>
    <mergeCell ref="AS22:AT22"/>
    <mergeCell ref="AU22:AV22"/>
    <mergeCell ref="AS21:AT21"/>
    <mergeCell ref="AU21:AV21"/>
    <mergeCell ref="A22:B22"/>
    <mergeCell ref="C22:D22"/>
    <mergeCell ref="E22:F22"/>
    <mergeCell ref="G22:H22"/>
    <mergeCell ref="I22:K22"/>
    <mergeCell ref="L22:N22"/>
    <mergeCell ref="O22:P22"/>
    <mergeCell ref="Q22:R22"/>
    <mergeCell ref="O21:P21"/>
    <mergeCell ref="Q21:R21"/>
    <mergeCell ref="S21:Z21"/>
    <mergeCell ref="AA21:AE21"/>
    <mergeCell ref="AF21:AH21"/>
    <mergeCell ref="AJ21:AO21"/>
    <mergeCell ref="A21:B21"/>
    <mergeCell ref="C21:D21"/>
    <mergeCell ref="E21:F21"/>
    <mergeCell ref="G21:H21"/>
    <mergeCell ref="I21:K21"/>
    <mergeCell ref="L21:N21"/>
    <mergeCell ref="S24:Z24"/>
    <mergeCell ref="AA24:AE24"/>
    <mergeCell ref="AF24:AH24"/>
    <mergeCell ref="AJ24:AO24"/>
    <mergeCell ref="AS24:AT24"/>
    <mergeCell ref="AU24:AV24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O23:P23"/>
    <mergeCell ref="Q23:R23"/>
    <mergeCell ref="S23:Z23"/>
    <mergeCell ref="AA23:AE23"/>
    <mergeCell ref="AF23:AH23"/>
    <mergeCell ref="AJ23:AO23"/>
    <mergeCell ref="A23:B23"/>
    <mergeCell ref="C23:D23"/>
    <mergeCell ref="E23:F23"/>
    <mergeCell ref="G23:H23"/>
    <mergeCell ref="I23:K23"/>
    <mergeCell ref="L23:N23"/>
    <mergeCell ref="S26:Z26"/>
    <mergeCell ref="AA26:AE26"/>
    <mergeCell ref="AF26:AH26"/>
    <mergeCell ref="AJ26:AO26"/>
    <mergeCell ref="AS26:AT26"/>
    <mergeCell ref="AU26:AV26"/>
    <mergeCell ref="AS25:AT25"/>
    <mergeCell ref="AU25:AV25"/>
    <mergeCell ref="A26:B26"/>
    <mergeCell ref="C26:D26"/>
    <mergeCell ref="E26:F26"/>
    <mergeCell ref="G26:H26"/>
    <mergeCell ref="I26:K26"/>
    <mergeCell ref="L26:N26"/>
    <mergeCell ref="O26:P26"/>
    <mergeCell ref="Q26:R26"/>
    <mergeCell ref="O25:P25"/>
    <mergeCell ref="Q25:R25"/>
    <mergeCell ref="S25:Z25"/>
    <mergeCell ref="AA25:AE25"/>
    <mergeCell ref="AF25:AH25"/>
    <mergeCell ref="AJ25:AO25"/>
    <mergeCell ref="A25:B25"/>
    <mergeCell ref="C25:D25"/>
    <mergeCell ref="E25:F25"/>
    <mergeCell ref="G25:H25"/>
    <mergeCell ref="I25:K25"/>
    <mergeCell ref="L25:N25"/>
    <mergeCell ref="S28:Z28"/>
    <mergeCell ref="AA28:AE28"/>
    <mergeCell ref="AF28:AH28"/>
    <mergeCell ref="AJ28:AO28"/>
    <mergeCell ref="AS28:AT28"/>
    <mergeCell ref="AU28:AV28"/>
    <mergeCell ref="AS27:AT27"/>
    <mergeCell ref="AU27:AV27"/>
    <mergeCell ref="A28:B28"/>
    <mergeCell ref="C28:D28"/>
    <mergeCell ref="E28:F28"/>
    <mergeCell ref="G28:H28"/>
    <mergeCell ref="I28:K28"/>
    <mergeCell ref="L28:N28"/>
    <mergeCell ref="O28:P28"/>
    <mergeCell ref="Q28:R28"/>
    <mergeCell ref="O27:P27"/>
    <mergeCell ref="Q27:R27"/>
    <mergeCell ref="S27:Z27"/>
    <mergeCell ref="AA27:AE27"/>
    <mergeCell ref="AF27:AH27"/>
    <mergeCell ref="AJ27:AO27"/>
    <mergeCell ref="A27:B27"/>
    <mergeCell ref="C27:D27"/>
    <mergeCell ref="E27:F27"/>
    <mergeCell ref="G27:H27"/>
    <mergeCell ref="I27:K27"/>
    <mergeCell ref="L27:N27"/>
    <mergeCell ref="S30:Z30"/>
    <mergeCell ref="AA30:AE30"/>
    <mergeCell ref="AF30:AH30"/>
    <mergeCell ref="AJ30:AO30"/>
    <mergeCell ref="AS30:AT30"/>
    <mergeCell ref="AU30:AV30"/>
    <mergeCell ref="AS29:AT29"/>
    <mergeCell ref="AU29:AV29"/>
    <mergeCell ref="A30:B30"/>
    <mergeCell ref="C30:D30"/>
    <mergeCell ref="E30:F30"/>
    <mergeCell ref="G30:H30"/>
    <mergeCell ref="I30:K30"/>
    <mergeCell ref="L30:N30"/>
    <mergeCell ref="O30:P30"/>
    <mergeCell ref="Q30:R30"/>
    <mergeCell ref="O29:P29"/>
    <mergeCell ref="Q29:R29"/>
    <mergeCell ref="S29:Z29"/>
    <mergeCell ref="AA29:AE29"/>
    <mergeCell ref="AF29:AH29"/>
    <mergeCell ref="AJ29:AO29"/>
    <mergeCell ref="A29:B29"/>
    <mergeCell ref="C29:D29"/>
    <mergeCell ref="E29:F29"/>
    <mergeCell ref="G29:H29"/>
    <mergeCell ref="I29:K29"/>
    <mergeCell ref="L29:N29"/>
    <mergeCell ref="S32:Z32"/>
    <mergeCell ref="AA32:AE32"/>
    <mergeCell ref="AF32:AH32"/>
    <mergeCell ref="AJ32:AO32"/>
    <mergeCell ref="AS32:AT32"/>
    <mergeCell ref="AU32:AV32"/>
    <mergeCell ref="AS31:AT31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O31:P31"/>
    <mergeCell ref="Q31:R31"/>
    <mergeCell ref="S31:Z31"/>
    <mergeCell ref="AA31:AE31"/>
    <mergeCell ref="AF31:AH31"/>
    <mergeCell ref="AJ31:AO31"/>
    <mergeCell ref="A31:B31"/>
    <mergeCell ref="C31:D31"/>
    <mergeCell ref="E31:F31"/>
    <mergeCell ref="G31:H31"/>
    <mergeCell ref="I31:K31"/>
    <mergeCell ref="L31:N31"/>
    <mergeCell ref="S34:Z34"/>
    <mergeCell ref="AA34:AE34"/>
    <mergeCell ref="AF34:AH34"/>
    <mergeCell ref="AJ34:AO34"/>
    <mergeCell ref="AS34:AT34"/>
    <mergeCell ref="AU34:AV34"/>
    <mergeCell ref="AS33:AT33"/>
    <mergeCell ref="AU33:AV33"/>
    <mergeCell ref="A34:B34"/>
    <mergeCell ref="C34:D34"/>
    <mergeCell ref="E34:F34"/>
    <mergeCell ref="G34:H34"/>
    <mergeCell ref="I34:K34"/>
    <mergeCell ref="L34:N34"/>
    <mergeCell ref="O34:P34"/>
    <mergeCell ref="Q34:R34"/>
    <mergeCell ref="O33:P33"/>
    <mergeCell ref="Q33:R33"/>
    <mergeCell ref="S33:Z33"/>
    <mergeCell ref="AA33:AE33"/>
    <mergeCell ref="AF33:AH33"/>
    <mergeCell ref="AJ33:AO33"/>
    <mergeCell ref="A33:B33"/>
    <mergeCell ref="C33:D33"/>
    <mergeCell ref="E33:F33"/>
    <mergeCell ref="G33:H33"/>
    <mergeCell ref="I33:K33"/>
    <mergeCell ref="L33:N33"/>
    <mergeCell ref="S36:Z36"/>
    <mergeCell ref="AA36:AE36"/>
    <mergeCell ref="AF36:AH36"/>
    <mergeCell ref="AJ36:AO36"/>
    <mergeCell ref="AS36:AT36"/>
    <mergeCell ref="AU36:AV36"/>
    <mergeCell ref="AS35:AT35"/>
    <mergeCell ref="AU35:AV35"/>
    <mergeCell ref="A36:B36"/>
    <mergeCell ref="C36:D36"/>
    <mergeCell ref="E36:F36"/>
    <mergeCell ref="G36:H36"/>
    <mergeCell ref="I36:K36"/>
    <mergeCell ref="L36:N36"/>
    <mergeCell ref="O36:P36"/>
    <mergeCell ref="Q36:R36"/>
    <mergeCell ref="O35:P35"/>
    <mergeCell ref="Q35:R35"/>
    <mergeCell ref="S35:Z35"/>
    <mergeCell ref="AA35:AE35"/>
    <mergeCell ref="AF35:AH35"/>
    <mergeCell ref="AJ35:AO35"/>
    <mergeCell ref="A35:B35"/>
    <mergeCell ref="C35:D35"/>
    <mergeCell ref="E35:F35"/>
    <mergeCell ref="G35:H35"/>
    <mergeCell ref="I35:K35"/>
    <mergeCell ref="L35:N35"/>
    <mergeCell ref="S38:Z38"/>
    <mergeCell ref="AA38:AE38"/>
    <mergeCell ref="AF38:AH38"/>
    <mergeCell ref="AJ38:AO38"/>
    <mergeCell ref="AS38:AT38"/>
    <mergeCell ref="AU38:AV38"/>
    <mergeCell ref="AS37:AT37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O37:P37"/>
    <mergeCell ref="Q37:R37"/>
    <mergeCell ref="S37:Z37"/>
    <mergeCell ref="AA37:AE37"/>
    <mergeCell ref="AF37:AH37"/>
    <mergeCell ref="AJ37:AO37"/>
    <mergeCell ref="A37:B37"/>
    <mergeCell ref="C37:D37"/>
    <mergeCell ref="E37:F37"/>
    <mergeCell ref="G37:H37"/>
    <mergeCell ref="I37:K37"/>
    <mergeCell ref="L37:N37"/>
    <mergeCell ref="S40:Z40"/>
    <mergeCell ref="AA40:AE40"/>
    <mergeCell ref="AF40:AH40"/>
    <mergeCell ref="AJ40:AO40"/>
    <mergeCell ref="AS40:AT40"/>
    <mergeCell ref="AU40:AV40"/>
    <mergeCell ref="AS39:AT39"/>
    <mergeCell ref="AU39:AV39"/>
    <mergeCell ref="A40:B40"/>
    <mergeCell ref="C40:D40"/>
    <mergeCell ref="E40:F40"/>
    <mergeCell ref="G40:H40"/>
    <mergeCell ref="I40:K40"/>
    <mergeCell ref="L40:N40"/>
    <mergeCell ref="O40:P40"/>
    <mergeCell ref="Q40:R40"/>
    <mergeCell ref="O39:P39"/>
    <mergeCell ref="Q39:R39"/>
    <mergeCell ref="S39:Z39"/>
    <mergeCell ref="AA39:AE39"/>
    <mergeCell ref="AF39:AH39"/>
    <mergeCell ref="AJ39:AO39"/>
    <mergeCell ref="A39:B39"/>
    <mergeCell ref="C39:D39"/>
    <mergeCell ref="E39:F39"/>
    <mergeCell ref="G39:H39"/>
    <mergeCell ref="I39:K39"/>
    <mergeCell ref="L39:N39"/>
    <mergeCell ref="S42:Z42"/>
    <mergeCell ref="AA42:AE42"/>
    <mergeCell ref="AF42:AH42"/>
    <mergeCell ref="AJ42:AO42"/>
    <mergeCell ref="AS42:AT42"/>
    <mergeCell ref="AU42:AV42"/>
    <mergeCell ref="AS41:AT41"/>
    <mergeCell ref="AU41:AV41"/>
    <mergeCell ref="A42:B42"/>
    <mergeCell ref="C42:D42"/>
    <mergeCell ref="E42:F42"/>
    <mergeCell ref="G42:H42"/>
    <mergeCell ref="I42:K42"/>
    <mergeCell ref="L42:N42"/>
    <mergeCell ref="O42:P42"/>
    <mergeCell ref="Q42:R42"/>
    <mergeCell ref="O41:P41"/>
    <mergeCell ref="Q41:R41"/>
    <mergeCell ref="S41:Z41"/>
    <mergeCell ref="AA41:AE41"/>
    <mergeCell ref="AF41:AH41"/>
    <mergeCell ref="AJ41:AO41"/>
    <mergeCell ref="A41:B41"/>
    <mergeCell ref="C41:D41"/>
    <mergeCell ref="E41:F41"/>
    <mergeCell ref="G41:H41"/>
    <mergeCell ref="I41:K41"/>
    <mergeCell ref="L41:N41"/>
    <mergeCell ref="I45:K45"/>
    <mergeCell ref="L45:N45"/>
    <mergeCell ref="S44:Z44"/>
    <mergeCell ref="AA44:AE44"/>
    <mergeCell ref="AF44:AH44"/>
    <mergeCell ref="AJ44:AO44"/>
    <mergeCell ref="AS44:AT44"/>
    <mergeCell ref="AU44:AV44"/>
    <mergeCell ref="AS43:AT43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O43:P43"/>
    <mergeCell ref="Q43:R43"/>
    <mergeCell ref="S43:Z43"/>
    <mergeCell ref="AA43:AE43"/>
    <mergeCell ref="AF43:AH43"/>
    <mergeCell ref="AJ43:AO43"/>
    <mergeCell ref="A43:B43"/>
    <mergeCell ref="C43:D43"/>
    <mergeCell ref="E43:F43"/>
    <mergeCell ref="G43:H43"/>
    <mergeCell ref="I43:K43"/>
    <mergeCell ref="L43:N43"/>
    <mergeCell ref="A47:B47"/>
    <mergeCell ref="C47:D47"/>
    <mergeCell ref="E47:F47"/>
    <mergeCell ref="G47:H47"/>
    <mergeCell ref="I47:K47"/>
    <mergeCell ref="L47:N47"/>
    <mergeCell ref="S46:Z46"/>
    <mergeCell ref="AA46:AE46"/>
    <mergeCell ref="AF46:AH46"/>
    <mergeCell ref="AJ46:AO46"/>
    <mergeCell ref="AS46:AT46"/>
    <mergeCell ref="AU46:AV46"/>
    <mergeCell ref="AS45:AT45"/>
    <mergeCell ref="AU45:AV45"/>
    <mergeCell ref="A46:B46"/>
    <mergeCell ref="C46:D46"/>
    <mergeCell ref="E46:F46"/>
    <mergeCell ref="G46:H46"/>
    <mergeCell ref="I46:K46"/>
    <mergeCell ref="L46:N46"/>
    <mergeCell ref="O46:P46"/>
    <mergeCell ref="Q46:R46"/>
    <mergeCell ref="O45:P45"/>
    <mergeCell ref="Q45:R45"/>
    <mergeCell ref="S45:Z45"/>
    <mergeCell ref="AA45:AE45"/>
    <mergeCell ref="AF45:AH45"/>
    <mergeCell ref="AJ45:AO45"/>
    <mergeCell ref="A45:B45"/>
    <mergeCell ref="C45:D45"/>
    <mergeCell ref="E45:F45"/>
    <mergeCell ref="G45:H45"/>
    <mergeCell ref="AJ49:AO49"/>
    <mergeCell ref="AS49:AT49"/>
    <mergeCell ref="AU49:AV49"/>
    <mergeCell ref="A50:B50"/>
    <mergeCell ref="C50:D50"/>
    <mergeCell ref="E50:F50"/>
    <mergeCell ref="G50:H50"/>
    <mergeCell ref="I50:K50"/>
    <mergeCell ref="L50:N50"/>
    <mergeCell ref="O50:P50"/>
    <mergeCell ref="L49:N49"/>
    <mergeCell ref="O49:P49"/>
    <mergeCell ref="Q49:R49"/>
    <mergeCell ref="S49:Z49"/>
    <mergeCell ref="AA49:AE49"/>
    <mergeCell ref="AF49:AH49"/>
    <mergeCell ref="AS47:AT47"/>
    <mergeCell ref="AU47:AV47"/>
    <mergeCell ref="A48:AO48"/>
    <mergeCell ref="AS48:AT48"/>
    <mergeCell ref="AU48:AV48"/>
    <mergeCell ref="A49:B49"/>
    <mergeCell ref="C49:D49"/>
    <mergeCell ref="E49:F49"/>
    <mergeCell ref="G49:H49"/>
    <mergeCell ref="I49:K49"/>
    <mergeCell ref="O47:P47"/>
    <mergeCell ref="Q47:R47"/>
    <mergeCell ref="S47:Z47"/>
    <mergeCell ref="AA47:AE47"/>
    <mergeCell ref="AF47:AH47"/>
    <mergeCell ref="AJ47:AO47"/>
    <mergeCell ref="AA51:AE51"/>
    <mergeCell ref="AF51:AH51"/>
    <mergeCell ref="AJ51:AO51"/>
    <mergeCell ref="AS51:AT51"/>
    <mergeCell ref="AU51:AV51"/>
    <mergeCell ref="A52:B52"/>
    <mergeCell ref="C52:D52"/>
    <mergeCell ref="E52:F52"/>
    <mergeCell ref="G52:H52"/>
    <mergeCell ref="I52:K52"/>
    <mergeCell ref="AU50:AV50"/>
    <mergeCell ref="A51:B51"/>
    <mergeCell ref="C51:D51"/>
    <mergeCell ref="E51:F51"/>
    <mergeCell ref="G51:H51"/>
    <mergeCell ref="I51:K51"/>
    <mergeCell ref="L51:N51"/>
    <mergeCell ref="O51:P51"/>
    <mergeCell ref="Q51:R51"/>
    <mergeCell ref="S51:Z51"/>
    <mergeCell ref="Q50:R50"/>
    <mergeCell ref="S50:Z50"/>
    <mergeCell ref="AA50:AE50"/>
    <mergeCell ref="AF50:AH50"/>
    <mergeCell ref="AJ50:AO50"/>
    <mergeCell ref="AS50:AT50"/>
    <mergeCell ref="AU53:AV53"/>
    <mergeCell ref="A54:B54"/>
    <mergeCell ref="C54:D54"/>
    <mergeCell ref="E54:F54"/>
    <mergeCell ref="G54:H54"/>
    <mergeCell ref="I54:K54"/>
    <mergeCell ref="L54:N54"/>
    <mergeCell ref="O54:P54"/>
    <mergeCell ref="Q54:R54"/>
    <mergeCell ref="S54:Z54"/>
    <mergeCell ref="Q53:R53"/>
    <mergeCell ref="S53:Z53"/>
    <mergeCell ref="AA53:AE53"/>
    <mergeCell ref="AF53:AH53"/>
    <mergeCell ref="AJ53:AO53"/>
    <mergeCell ref="AS53:AT53"/>
    <mergeCell ref="AJ52:AO52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L52:N52"/>
    <mergeCell ref="O52:P52"/>
    <mergeCell ref="Q52:R52"/>
    <mergeCell ref="S52:Z52"/>
    <mergeCell ref="AA52:AE52"/>
    <mergeCell ref="AF52:AH52"/>
    <mergeCell ref="AJ55:AO55"/>
    <mergeCell ref="AS55:AT55"/>
    <mergeCell ref="AU55:AV55"/>
    <mergeCell ref="A56:B56"/>
    <mergeCell ref="C56:D56"/>
    <mergeCell ref="E56:F56"/>
    <mergeCell ref="G56:H56"/>
    <mergeCell ref="I56:K56"/>
    <mergeCell ref="L56:N56"/>
    <mergeCell ref="O56:P56"/>
    <mergeCell ref="L55:N55"/>
    <mergeCell ref="O55:P55"/>
    <mergeCell ref="Q55:R55"/>
    <mergeCell ref="S55:Z55"/>
    <mergeCell ref="AA55:AE55"/>
    <mergeCell ref="AF55:AH55"/>
    <mergeCell ref="AA54:AE54"/>
    <mergeCell ref="AF54:AH54"/>
    <mergeCell ref="AJ54:AO54"/>
    <mergeCell ref="AS54:AT54"/>
    <mergeCell ref="AU54:AV54"/>
    <mergeCell ref="A55:B55"/>
    <mergeCell ref="C55:D55"/>
    <mergeCell ref="E55:F55"/>
    <mergeCell ref="G55:H55"/>
    <mergeCell ref="I55:K55"/>
    <mergeCell ref="AA57:AE57"/>
    <mergeCell ref="AF57:AH57"/>
    <mergeCell ref="AJ57:AO57"/>
    <mergeCell ref="AS57:AT57"/>
    <mergeCell ref="AU57:AV57"/>
    <mergeCell ref="A58:B58"/>
    <mergeCell ref="C58:D58"/>
    <mergeCell ref="E58:F58"/>
    <mergeCell ref="G58:H58"/>
    <mergeCell ref="I58:K58"/>
    <mergeCell ref="AU56:AV56"/>
    <mergeCell ref="A57:B57"/>
    <mergeCell ref="C57:D57"/>
    <mergeCell ref="E57:F57"/>
    <mergeCell ref="G57:H57"/>
    <mergeCell ref="I57:K57"/>
    <mergeCell ref="L57:N57"/>
    <mergeCell ref="O57:P57"/>
    <mergeCell ref="Q57:R57"/>
    <mergeCell ref="S57:Z57"/>
    <mergeCell ref="Q56:R56"/>
    <mergeCell ref="S56:Z56"/>
    <mergeCell ref="AA56:AE56"/>
    <mergeCell ref="AF56:AH56"/>
    <mergeCell ref="AJ56:AO56"/>
    <mergeCell ref="AS56:AT56"/>
    <mergeCell ref="AU59:AV59"/>
    <mergeCell ref="A60:B60"/>
    <mergeCell ref="C60:D60"/>
    <mergeCell ref="E60:F60"/>
    <mergeCell ref="G60:H60"/>
    <mergeCell ref="I60:K60"/>
    <mergeCell ref="L60:N60"/>
    <mergeCell ref="O60:P60"/>
    <mergeCell ref="Q60:R60"/>
    <mergeCell ref="S60:Z60"/>
    <mergeCell ref="Q59:R59"/>
    <mergeCell ref="S59:Z59"/>
    <mergeCell ref="AA59:AE59"/>
    <mergeCell ref="AF59:AH59"/>
    <mergeCell ref="AJ59:AO59"/>
    <mergeCell ref="AS59:AT59"/>
    <mergeCell ref="AJ58:AO58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L58:N58"/>
    <mergeCell ref="O58:P58"/>
    <mergeCell ref="Q58:R58"/>
    <mergeCell ref="S58:Z58"/>
    <mergeCell ref="AA58:AE58"/>
    <mergeCell ref="AF58:AH58"/>
    <mergeCell ref="AJ61:AO61"/>
    <mergeCell ref="AS61:AT61"/>
    <mergeCell ref="AU61:AV61"/>
    <mergeCell ref="A62:B62"/>
    <mergeCell ref="C62:D62"/>
    <mergeCell ref="E62:F62"/>
    <mergeCell ref="G62:H62"/>
    <mergeCell ref="I62:K62"/>
    <mergeCell ref="L62:N62"/>
    <mergeCell ref="O62:P62"/>
    <mergeCell ref="L61:N61"/>
    <mergeCell ref="O61:P61"/>
    <mergeCell ref="Q61:R61"/>
    <mergeCell ref="S61:Z61"/>
    <mergeCell ref="AA61:AE61"/>
    <mergeCell ref="AF61:AH61"/>
    <mergeCell ref="AA60:AE60"/>
    <mergeCell ref="AF60:AH60"/>
    <mergeCell ref="AJ60:AO60"/>
    <mergeCell ref="AS60:AT60"/>
    <mergeCell ref="AU60:AV60"/>
    <mergeCell ref="A61:B61"/>
    <mergeCell ref="C61:D61"/>
    <mergeCell ref="E61:F61"/>
    <mergeCell ref="G61:H61"/>
    <mergeCell ref="I61:K61"/>
    <mergeCell ref="AA63:AE63"/>
    <mergeCell ref="AF63:AH63"/>
    <mergeCell ref="AJ63:AO63"/>
    <mergeCell ref="AS63:AT63"/>
    <mergeCell ref="AU63:AV63"/>
    <mergeCell ref="A64:B64"/>
    <mergeCell ref="C64:D64"/>
    <mergeCell ref="E64:F64"/>
    <mergeCell ref="G64:H64"/>
    <mergeCell ref="I64:K64"/>
    <mergeCell ref="AU62:AV62"/>
    <mergeCell ref="A63:B63"/>
    <mergeCell ref="C63:D63"/>
    <mergeCell ref="E63:F63"/>
    <mergeCell ref="G63:H63"/>
    <mergeCell ref="I63:K63"/>
    <mergeCell ref="L63:N63"/>
    <mergeCell ref="O63:P63"/>
    <mergeCell ref="Q63:R63"/>
    <mergeCell ref="S63:Z63"/>
    <mergeCell ref="Q62:R62"/>
    <mergeCell ref="S62:Z62"/>
    <mergeCell ref="AA62:AE62"/>
    <mergeCell ref="AF62:AH62"/>
    <mergeCell ref="AJ62:AO62"/>
    <mergeCell ref="AS62:AT62"/>
    <mergeCell ref="AU65:AV65"/>
    <mergeCell ref="A66:B66"/>
    <mergeCell ref="C66:D66"/>
    <mergeCell ref="E66:F66"/>
    <mergeCell ref="G66:H66"/>
    <mergeCell ref="I66:K66"/>
    <mergeCell ref="L66:N66"/>
    <mergeCell ref="O66:P66"/>
    <mergeCell ref="Q66:R66"/>
    <mergeCell ref="S66:Z66"/>
    <mergeCell ref="Q65:R65"/>
    <mergeCell ref="S65:Z65"/>
    <mergeCell ref="AA65:AE65"/>
    <mergeCell ref="AF65:AH65"/>
    <mergeCell ref="AJ65:AO65"/>
    <mergeCell ref="AS65:AT65"/>
    <mergeCell ref="AJ64:AO64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L64:N64"/>
    <mergeCell ref="O64:P64"/>
    <mergeCell ref="Q64:R64"/>
    <mergeCell ref="S64:Z64"/>
    <mergeCell ref="AA64:AE64"/>
    <mergeCell ref="AF64:AH64"/>
    <mergeCell ref="AJ67:AO67"/>
    <mergeCell ref="AS67:AT67"/>
    <mergeCell ref="AU67:AV67"/>
    <mergeCell ref="A68:B68"/>
    <mergeCell ref="C68:D68"/>
    <mergeCell ref="E68:F68"/>
    <mergeCell ref="G68:H68"/>
    <mergeCell ref="I68:K68"/>
    <mergeCell ref="L68:N68"/>
    <mergeCell ref="O68:P68"/>
    <mergeCell ref="L67:N67"/>
    <mergeCell ref="O67:P67"/>
    <mergeCell ref="Q67:R67"/>
    <mergeCell ref="S67:Z67"/>
    <mergeCell ref="AA67:AE67"/>
    <mergeCell ref="AF67:AH67"/>
    <mergeCell ref="AA66:AE66"/>
    <mergeCell ref="AF66:AH66"/>
    <mergeCell ref="AJ66:AO66"/>
    <mergeCell ref="AS66:AT66"/>
    <mergeCell ref="AU66:AV66"/>
    <mergeCell ref="A67:B67"/>
    <mergeCell ref="C67:D67"/>
    <mergeCell ref="E67:F67"/>
    <mergeCell ref="G67:H67"/>
    <mergeCell ref="I67:K67"/>
    <mergeCell ref="AA69:AE69"/>
    <mergeCell ref="AF69:AH69"/>
    <mergeCell ref="AJ69:AO69"/>
    <mergeCell ref="AS69:AT69"/>
    <mergeCell ref="AU69:AV69"/>
    <mergeCell ref="A70:B70"/>
    <mergeCell ref="C70:D70"/>
    <mergeCell ref="E70:F70"/>
    <mergeCell ref="G70:H70"/>
    <mergeCell ref="I70:K70"/>
    <mergeCell ref="AU68:AV68"/>
    <mergeCell ref="A69:B69"/>
    <mergeCell ref="C69:D69"/>
    <mergeCell ref="E69:F69"/>
    <mergeCell ref="G69:H69"/>
    <mergeCell ref="I69:K69"/>
    <mergeCell ref="L69:N69"/>
    <mergeCell ref="O69:P69"/>
    <mergeCell ref="Q69:R69"/>
    <mergeCell ref="S69:Z69"/>
    <mergeCell ref="Q68:R68"/>
    <mergeCell ref="S68:Z68"/>
    <mergeCell ref="AA68:AE68"/>
    <mergeCell ref="AF68:AH68"/>
    <mergeCell ref="AJ68:AO68"/>
    <mergeCell ref="AS68:AT68"/>
    <mergeCell ref="AU71:AV71"/>
    <mergeCell ref="A72:B72"/>
    <mergeCell ref="C72:D72"/>
    <mergeCell ref="E72:F72"/>
    <mergeCell ref="G72:H72"/>
    <mergeCell ref="I72:K72"/>
    <mergeCell ref="L72:N72"/>
    <mergeCell ref="O72:P72"/>
    <mergeCell ref="Q72:R72"/>
    <mergeCell ref="S72:Z72"/>
    <mergeCell ref="Q71:R71"/>
    <mergeCell ref="S71:Z71"/>
    <mergeCell ref="AA71:AE71"/>
    <mergeCell ref="AF71:AH71"/>
    <mergeCell ref="AJ71:AO71"/>
    <mergeCell ref="AS71:AT71"/>
    <mergeCell ref="AJ70:AO70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L70:N70"/>
    <mergeCell ref="O70:P70"/>
    <mergeCell ref="Q70:R70"/>
    <mergeCell ref="S70:Z70"/>
    <mergeCell ref="AA70:AE70"/>
    <mergeCell ref="AF70:AH70"/>
    <mergeCell ref="AJ73:AO73"/>
    <mergeCell ref="AS73:AT73"/>
    <mergeCell ref="AU73:AV73"/>
    <mergeCell ref="A74:B74"/>
    <mergeCell ref="C74:D74"/>
    <mergeCell ref="E74:F74"/>
    <mergeCell ref="G74:H74"/>
    <mergeCell ref="I74:K74"/>
    <mergeCell ref="L74:N74"/>
    <mergeCell ref="O74:P74"/>
    <mergeCell ref="L73:N73"/>
    <mergeCell ref="O73:P73"/>
    <mergeCell ref="Q73:R73"/>
    <mergeCell ref="S73:Z73"/>
    <mergeCell ref="AA73:AE73"/>
    <mergeCell ref="AF73:AH73"/>
    <mergeCell ref="AA72:AE72"/>
    <mergeCell ref="AF72:AH72"/>
    <mergeCell ref="AJ72:AO72"/>
    <mergeCell ref="AS72:AT72"/>
    <mergeCell ref="AU72:AV72"/>
    <mergeCell ref="A73:B73"/>
    <mergeCell ref="C73:D73"/>
    <mergeCell ref="E73:F73"/>
    <mergeCell ref="G73:H73"/>
    <mergeCell ref="I73:K73"/>
    <mergeCell ref="AA75:AE75"/>
    <mergeCell ref="AF75:AH75"/>
    <mergeCell ref="AJ75:AO75"/>
    <mergeCell ref="AS75:AT75"/>
    <mergeCell ref="AU75:AV75"/>
    <mergeCell ref="A76:B76"/>
    <mergeCell ref="C76:D76"/>
    <mergeCell ref="E76:F76"/>
    <mergeCell ref="G76:H76"/>
    <mergeCell ref="I76:K76"/>
    <mergeCell ref="AU74:AV74"/>
    <mergeCell ref="A75:B75"/>
    <mergeCell ref="C75:D75"/>
    <mergeCell ref="E75:F75"/>
    <mergeCell ref="G75:H75"/>
    <mergeCell ref="I75:K75"/>
    <mergeCell ref="L75:N75"/>
    <mergeCell ref="O75:P75"/>
    <mergeCell ref="Q75:R75"/>
    <mergeCell ref="S75:Z75"/>
    <mergeCell ref="Q74:R74"/>
    <mergeCell ref="S74:Z74"/>
    <mergeCell ref="AA74:AE74"/>
    <mergeCell ref="AF74:AH74"/>
    <mergeCell ref="AJ74:AO74"/>
    <mergeCell ref="AS74:AT74"/>
    <mergeCell ref="A78:B78"/>
    <mergeCell ref="C78:D78"/>
    <mergeCell ref="E78:F78"/>
    <mergeCell ref="G78:H78"/>
    <mergeCell ref="I78:K78"/>
    <mergeCell ref="AU77:AV77"/>
    <mergeCell ref="Q77:R77"/>
    <mergeCell ref="S77:Z77"/>
    <mergeCell ref="AA77:AE77"/>
    <mergeCell ref="AF77:AH77"/>
    <mergeCell ref="AJ77:AO77"/>
    <mergeCell ref="AS77:AT77"/>
    <mergeCell ref="AJ76:AO76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L76:N76"/>
    <mergeCell ref="O76:P76"/>
    <mergeCell ref="Q76:R76"/>
    <mergeCell ref="S76:Z76"/>
    <mergeCell ref="AA76:AE76"/>
    <mergeCell ref="AF76:AH76"/>
    <mergeCell ref="AU79:AV79"/>
    <mergeCell ref="A80:B80"/>
    <mergeCell ref="C80:D80"/>
    <mergeCell ref="E80:F80"/>
    <mergeCell ref="G80:H80"/>
    <mergeCell ref="I80:K80"/>
    <mergeCell ref="L80:N80"/>
    <mergeCell ref="O80:P80"/>
    <mergeCell ref="Q80:R80"/>
    <mergeCell ref="S80:Z80"/>
    <mergeCell ref="Q79:R79"/>
    <mergeCell ref="S79:Z79"/>
    <mergeCell ref="AA79:AE79"/>
    <mergeCell ref="AF79:AH79"/>
    <mergeCell ref="AJ79:AO79"/>
    <mergeCell ref="AS79:AT79"/>
    <mergeCell ref="AJ78:AO78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L78:N78"/>
    <mergeCell ref="O78:P78"/>
    <mergeCell ref="Q78:R78"/>
    <mergeCell ref="S78:Z78"/>
    <mergeCell ref="AA78:AE78"/>
    <mergeCell ref="AF78:AH78"/>
    <mergeCell ref="AJ81:AO81"/>
    <mergeCell ref="AS81:AT81"/>
    <mergeCell ref="AU81:AV81"/>
    <mergeCell ref="A82:B82"/>
    <mergeCell ref="C82:D82"/>
    <mergeCell ref="E82:F82"/>
    <mergeCell ref="G82:H82"/>
    <mergeCell ref="I82:K82"/>
    <mergeCell ref="L82:N82"/>
    <mergeCell ref="O82:P82"/>
    <mergeCell ref="L81:N81"/>
    <mergeCell ref="O81:P81"/>
    <mergeCell ref="Q81:R81"/>
    <mergeCell ref="S81:Z81"/>
    <mergeCell ref="AA81:AE81"/>
    <mergeCell ref="AF81:AH81"/>
    <mergeCell ref="AA80:AE80"/>
    <mergeCell ref="AF80:AH80"/>
    <mergeCell ref="AJ80:AO80"/>
    <mergeCell ref="AS80:AT80"/>
    <mergeCell ref="AU80:AV80"/>
    <mergeCell ref="A81:B81"/>
    <mergeCell ref="C81:D81"/>
    <mergeCell ref="E81:F81"/>
    <mergeCell ref="G81:H81"/>
    <mergeCell ref="I81:K81"/>
    <mergeCell ref="AA83:AE83"/>
    <mergeCell ref="AF83:AH83"/>
    <mergeCell ref="AJ83:AO83"/>
    <mergeCell ref="AS83:AT83"/>
    <mergeCell ref="AU83:AV83"/>
    <mergeCell ref="A84:B84"/>
    <mergeCell ref="C84:D84"/>
    <mergeCell ref="E84:F84"/>
    <mergeCell ref="G84:H84"/>
    <mergeCell ref="I84:K84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S83:Z83"/>
    <mergeCell ref="Q82:R82"/>
    <mergeCell ref="S82:Z82"/>
    <mergeCell ref="AA82:AE82"/>
    <mergeCell ref="AF82:AH82"/>
    <mergeCell ref="AJ82:AO82"/>
    <mergeCell ref="AS82:AT82"/>
    <mergeCell ref="AU85:AV85"/>
    <mergeCell ref="A86:B86"/>
    <mergeCell ref="C86:D86"/>
    <mergeCell ref="E86:F86"/>
    <mergeCell ref="G86:H86"/>
    <mergeCell ref="I86:K86"/>
    <mergeCell ref="L86:N86"/>
    <mergeCell ref="O86:P86"/>
    <mergeCell ref="Q86:R86"/>
    <mergeCell ref="S86:Z86"/>
    <mergeCell ref="Q85:R85"/>
    <mergeCell ref="S85:Z85"/>
    <mergeCell ref="AA85:AE85"/>
    <mergeCell ref="AF85:AH85"/>
    <mergeCell ref="AJ85:AO85"/>
    <mergeCell ref="AS85:AT85"/>
    <mergeCell ref="AJ84:AO84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L84:N84"/>
    <mergeCell ref="O84:P84"/>
    <mergeCell ref="Q84:R84"/>
    <mergeCell ref="S84:Z84"/>
    <mergeCell ref="AA84:AE84"/>
    <mergeCell ref="AF84:AH84"/>
    <mergeCell ref="AJ87:AO87"/>
    <mergeCell ref="AS87:AT87"/>
    <mergeCell ref="AU87:AV87"/>
    <mergeCell ref="A88:B88"/>
    <mergeCell ref="C88:D88"/>
    <mergeCell ref="E88:F88"/>
    <mergeCell ref="G88:H88"/>
    <mergeCell ref="I88:K88"/>
    <mergeCell ref="L88:N88"/>
    <mergeCell ref="O88:P88"/>
    <mergeCell ref="L87:N87"/>
    <mergeCell ref="O87:P87"/>
    <mergeCell ref="Q87:R87"/>
    <mergeCell ref="S87:Z87"/>
    <mergeCell ref="AA87:AE87"/>
    <mergeCell ref="AF87:AH87"/>
    <mergeCell ref="AA86:AE86"/>
    <mergeCell ref="AF86:AH86"/>
    <mergeCell ref="AJ86:AO86"/>
    <mergeCell ref="AS86:AT86"/>
    <mergeCell ref="AU86:AV86"/>
    <mergeCell ref="A87:B87"/>
    <mergeCell ref="C87:D87"/>
    <mergeCell ref="E87:F87"/>
    <mergeCell ref="G87:H87"/>
    <mergeCell ref="I87:K87"/>
    <mergeCell ref="AA89:AE89"/>
    <mergeCell ref="AF89:AH89"/>
    <mergeCell ref="AJ89:AO89"/>
    <mergeCell ref="AS89:AT89"/>
    <mergeCell ref="AU89:AV89"/>
    <mergeCell ref="A90:B90"/>
    <mergeCell ref="C90:D90"/>
    <mergeCell ref="E90:F90"/>
    <mergeCell ref="G90:H90"/>
    <mergeCell ref="I90:K90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S89:Z89"/>
    <mergeCell ref="Q88:R88"/>
    <mergeCell ref="S88:Z88"/>
    <mergeCell ref="AA88:AE88"/>
    <mergeCell ref="AF88:AH88"/>
    <mergeCell ref="AJ88:AO88"/>
    <mergeCell ref="AS88:AT88"/>
    <mergeCell ref="AU91:AV91"/>
    <mergeCell ref="A92:AO92"/>
    <mergeCell ref="AS92:AT92"/>
    <mergeCell ref="AU92:AV92"/>
    <mergeCell ref="A93:B93"/>
    <mergeCell ref="C93:D93"/>
    <mergeCell ref="E93:F93"/>
    <mergeCell ref="G93:H93"/>
    <mergeCell ref="I93:K93"/>
    <mergeCell ref="L93:N93"/>
    <mergeCell ref="Q91:R91"/>
    <mergeCell ref="S91:Z91"/>
    <mergeCell ref="AA91:AE91"/>
    <mergeCell ref="AF91:AH91"/>
    <mergeCell ref="AJ91:AO91"/>
    <mergeCell ref="AS91:AT91"/>
    <mergeCell ref="AJ90:AO90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L90:N90"/>
    <mergeCell ref="O90:P90"/>
    <mergeCell ref="Q90:R90"/>
    <mergeCell ref="S90:Z90"/>
    <mergeCell ref="AA90:AE90"/>
    <mergeCell ref="AF90:AH90"/>
    <mergeCell ref="S94:Z94"/>
    <mergeCell ref="AA94:AE94"/>
    <mergeCell ref="AF94:AH94"/>
    <mergeCell ref="AJ94:AO94"/>
    <mergeCell ref="AS94:AT94"/>
    <mergeCell ref="AU94:AV94"/>
    <mergeCell ref="AS93:AT93"/>
    <mergeCell ref="AU93:AV93"/>
    <mergeCell ref="A94:B94"/>
    <mergeCell ref="C94:D94"/>
    <mergeCell ref="E94:F94"/>
    <mergeCell ref="G94:H94"/>
    <mergeCell ref="I94:K94"/>
    <mergeCell ref="L94:N94"/>
    <mergeCell ref="O94:P94"/>
    <mergeCell ref="Q94:R94"/>
    <mergeCell ref="O93:P93"/>
    <mergeCell ref="Q93:R93"/>
    <mergeCell ref="S93:Z93"/>
    <mergeCell ref="AA93:AE93"/>
    <mergeCell ref="AF93:AH93"/>
    <mergeCell ref="AJ93:AO93"/>
    <mergeCell ref="S96:Z96"/>
    <mergeCell ref="AA96:AE96"/>
    <mergeCell ref="AF96:AH96"/>
    <mergeCell ref="AJ96:AO96"/>
    <mergeCell ref="AS96:AT96"/>
    <mergeCell ref="AU96:AV96"/>
    <mergeCell ref="AS95:AT95"/>
    <mergeCell ref="AU95:AV95"/>
    <mergeCell ref="A96:B96"/>
    <mergeCell ref="C96:D96"/>
    <mergeCell ref="E96:F96"/>
    <mergeCell ref="G96:H96"/>
    <mergeCell ref="I96:K96"/>
    <mergeCell ref="L96:N96"/>
    <mergeCell ref="O96:P96"/>
    <mergeCell ref="Q96:R96"/>
    <mergeCell ref="O95:P95"/>
    <mergeCell ref="Q95:R95"/>
    <mergeCell ref="S95:Z95"/>
    <mergeCell ref="AA95:AE95"/>
    <mergeCell ref="AF95:AH95"/>
    <mergeCell ref="AJ95:AO95"/>
    <mergeCell ref="A95:B95"/>
    <mergeCell ref="C95:D95"/>
    <mergeCell ref="E95:F95"/>
    <mergeCell ref="G95:H95"/>
    <mergeCell ref="I95:K95"/>
    <mergeCell ref="L95:N95"/>
    <mergeCell ref="S98:Z98"/>
    <mergeCell ref="AA98:AE98"/>
    <mergeCell ref="AF98:AH98"/>
    <mergeCell ref="AJ98:AO98"/>
    <mergeCell ref="AS98:AT98"/>
    <mergeCell ref="AU98:AV98"/>
    <mergeCell ref="AS97:AT97"/>
    <mergeCell ref="AU97:AV97"/>
    <mergeCell ref="A98:B98"/>
    <mergeCell ref="C98:D98"/>
    <mergeCell ref="E98:F98"/>
    <mergeCell ref="G98:H98"/>
    <mergeCell ref="I98:K98"/>
    <mergeCell ref="L98:N98"/>
    <mergeCell ref="O98:P98"/>
    <mergeCell ref="Q98:R98"/>
    <mergeCell ref="O97:P97"/>
    <mergeCell ref="Q97:R97"/>
    <mergeCell ref="S97:Z97"/>
    <mergeCell ref="AA97:AE97"/>
    <mergeCell ref="AF97:AH97"/>
    <mergeCell ref="AJ97:AO97"/>
    <mergeCell ref="A97:B97"/>
    <mergeCell ref="C97:D97"/>
    <mergeCell ref="E97:F97"/>
    <mergeCell ref="G97:H97"/>
    <mergeCell ref="I97:K97"/>
    <mergeCell ref="L97:N97"/>
    <mergeCell ref="S100:Z100"/>
    <mergeCell ref="AA100:AE100"/>
    <mergeCell ref="AF100:AH100"/>
    <mergeCell ref="AJ100:AO100"/>
    <mergeCell ref="AS100:AT100"/>
    <mergeCell ref="AU100:AV100"/>
    <mergeCell ref="AS99:AT99"/>
    <mergeCell ref="AU99:AV99"/>
    <mergeCell ref="A100:B100"/>
    <mergeCell ref="C100:D100"/>
    <mergeCell ref="E100:F100"/>
    <mergeCell ref="G100:H100"/>
    <mergeCell ref="I100:K100"/>
    <mergeCell ref="L100:N100"/>
    <mergeCell ref="O100:P100"/>
    <mergeCell ref="Q100:R100"/>
    <mergeCell ref="O99:P99"/>
    <mergeCell ref="Q99:R99"/>
    <mergeCell ref="S99:Z99"/>
    <mergeCell ref="AA99:AE99"/>
    <mergeCell ref="AF99:AH99"/>
    <mergeCell ref="AJ99:AO99"/>
    <mergeCell ref="A99:B99"/>
    <mergeCell ref="C99:D99"/>
    <mergeCell ref="E99:F99"/>
    <mergeCell ref="G99:H99"/>
    <mergeCell ref="I99:K99"/>
    <mergeCell ref="L99:N99"/>
    <mergeCell ref="S102:Z102"/>
    <mergeCell ref="AA102:AE102"/>
    <mergeCell ref="AF102:AH102"/>
    <mergeCell ref="AJ102:AO102"/>
    <mergeCell ref="AS102:AT102"/>
    <mergeCell ref="AU102:AV102"/>
    <mergeCell ref="AS101:AT101"/>
    <mergeCell ref="AU101:AV101"/>
    <mergeCell ref="A102:B102"/>
    <mergeCell ref="C102:D102"/>
    <mergeCell ref="E102:F102"/>
    <mergeCell ref="G102:H102"/>
    <mergeCell ref="I102:K102"/>
    <mergeCell ref="L102:N102"/>
    <mergeCell ref="O102:P102"/>
    <mergeCell ref="Q102:R102"/>
    <mergeCell ref="O101:P101"/>
    <mergeCell ref="Q101:R101"/>
    <mergeCell ref="S101:Z101"/>
    <mergeCell ref="AA101:AE101"/>
    <mergeCell ref="AF101:AH101"/>
    <mergeCell ref="AJ101:AO101"/>
    <mergeCell ref="A101:B101"/>
    <mergeCell ref="C101:D101"/>
    <mergeCell ref="E101:F101"/>
    <mergeCell ref="G101:H101"/>
    <mergeCell ref="I101:K101"/>
    <mergeCell ref="L101:N101"/>
    <mergeCell ref="S104:Z104"/>
    <mergeCell ref="AA104:AE104"/>
    <mergeCell ref="AF104:AH104"/>
    <mergeCell ref="AJ104:AO104"/>
    <mergeCell ref="AS104:AT104"/>
    <mergeCell ref="AU104:AV104"/>
    <mergeCell ref="AS103:AT103"/>
    <mergeCell ref="AU103:AV103"/>
    <mergeCell ref="A104:B104"/>
    <mergeCell ref="C104:D104"/>
    <mergeCell ref="E104:F104"/>
    <mergeCell ref="G104:H104"/>
    <mergeCell ref="I104:K104"/>
    <mergeCell ref="L104:N104"/>
    <mergeCell ref="O104:P104"/>
    <mergeCell ref="Q104:R104"/>
    <mergeCell ref="O103:P103"/>
    <mergeCell ref="Q103:R103"/>
    <mergeCell ref="S103:Z103"/>
    <mergeCell ref="AA103:AE103"/>
    <mergeCell ref="AF103:AH103"/>
    <mergeCell ref="AJ103:AO103"/>
    <mergeCell ref="A103:B103"/>
    <mergeCell ref="C103:D103"/>
    <mergeCell ref="E103:F103"/>
    <mergeCell ref="G103:H103"/>
    <mergeCell ref="I103:K103"/>
    <mergeCell ref="L103:N103"/>
    <mergeCell ref="S106:Z106"/>
    <mergeCell ref="AA106:AE106"/>
    <mergeCell ref="AF106:AH106"/>
    <mergeCell ref="AJ106:AO106"/>
    <mergeCell ref="AS106:AT106"/>
    <mergeCell ref="AU106:AV106"/>
    <mergeCell ref="AS105:AT105"/>
    <mergeCell ref="AU105:AV105"/>
    <mergeCell ref="A106:B106"/>
    <mergeCell ref="C106:D106"/>
    <mergeCell ref="E106:F106"/>
    <mergeCell ref="G106:H106"/>
    <mergeCell ref="I106:K106"/>
    <mergeCell ref="L106:N106"/>
    <mergeCell ref="O106:P106"/>
    <mergeCell ref="Q106:R106"/>
    <mergeCell ref="O105:P105"/>
    <mergeCell ref="Q105:R105"/>
    <mergeCell ref="S105:Z105"/>
    <mergeCell ref="AA105:AE105"/>
    <mergeCell ref="AF105:AH105"/>
    <mergeCell ref="AJ105:AO105"/>
    <mergeCell ref="A105:B105"/>
    <mergeCell ref="C105:D105"/>
    <mergeCell ref="E105:F105"/>
    <mergeCell ref="G105:H105"/>
    <mergeCell ref="I105:K105"/>
    <mergeCell ref="L105:N105"/>
    <mergeCell ref="S108:Z108"/>
    <mergeCell ref="AA108:AE108"/>
    <mergeCell ref="AF108:AH108"/>
    <mergeCell ref="AJ108:AO108"/>
    <mergeCell ref="AS108:AT108"/>
    <mergeCell ref="AU108:AV108"/>
    <mergeCell ref="AS107:AT107"/>
    <mergeCell ref="AU107:AV107"/>
    <mergeCell ref="A108:B108"/>
    <mergeCell ref="C108:D108"/>
    <mergeCell ref="E108:F108"/>
    <mergeCell ref="G108:H108"/>
    <mergeCell ref="I108:K108"/>
    <mergeCell ref="L108:N108"/>
    <mergeCell ref="O108:P108"/>
    <mergeCell ref="Q108:R108"/>
    <mergeCell ref="O107:P107"/>
    <mergeCell ref="Q107:R107"/>
    <mergeCell ref="S107:Z107"/>
    <mergeCell ref="AA107:AE107"/>
    <mergeCell ref="AF107:AH107"/>
    <mergeCell ref="AJ107:AO107"/>
    <mergeCell ref="A107:B107"/>
    <mergeCell ref="C107:D107"/>
    <mergeCell ref="E107:F107"/>
    <mergeCell ref="G107:H107"/>
    <mergeCell ref="I107:K107"/>
    <mergeCell ref="L107:N107"/>
    <mergeCell ref="I111:K111"/>
    <mergeCell ref="L111:N111"/>
    <mergeCell ref="S110:Z110"/>
    <mergeCell ref="AA110:AE110"/>
    <mergeCell ref="AF110:AH110"/>
    <mergeCell ref="AJ110:AO110"/>
    <mergeCell ref="AS110:AT110"/>
    <mergeCell ref="AU110:AV110"/>
    <mergeCell ref="AS109:AT109"/>
    <mergeCell ref="AU109:AV109"/>
    <mergeCell ref="A110:B110"/>
    <mergeCell ref="C110:D110"/>
    <mergeCell ref="E110:F110"/>
    <mergeCell ref="G110:H110"/>
    <mergeCell ref="I110:K110"/>
    <mergeCell ref="L110:N110"/>
    <mergeCell ref="O110:P110"/>
    <mergeCell ref="Q110:R110"/>
    <mergeCell ref="O109:P109"/>
    <mergeCell ref="Q109:R109"/>
    <mergeCell ref="S109:Z109"/>
    <mergeCell ref="AA109:AE109"/>
    <mergeCell ref="AF109:AH109"/>
    <mergeCell ref="AJ109:AO109"/>
    <mergeCell ref="A109:B109"/>
    <mergeCell ref="C109:D109"/>
    <mergeCell ref="E109:F109"/>
    <mergeCell ref="G109:H109"/>
    <mergeCell ref="I109:K109"/>
    <mergeCell ref="L109:N109"/>
    <mergeCell ref="A113:AO113"/>
    <mergeCell ref="AS113:AT113"/>
    <mergeCell ref="AU113:AV113"/>
    <mergeCell ref="A114:AO114"/>
    <mergeCell ref="AS114:AT114"/>
    <mergeCell ref="AU114:AV114"/>
    <mergeCell ref="S112:Z112"/>
    <mergeCell ref="AA112:AE112"/>
    <mergeCell ref="AF112:AH112"/>
    <mergeCell ref="AJ112:AO112"/>
    <mergeCell ref="AS112:AT112"/>
    <mergeCell ref="AU112:AV112"/>
    <mergeCell ref="AS111:AT111"/>
    <mergeCell ref="AU111:AV111"/>
    <mergeCell ref="A112:B112"/>
    <mergeCell ref="C112:D112"/>
    <mergeCell ref="E112:F112"/>
    <mergeCell ref="G112:H112"/>
    <mergeCell ref="I112:K112"/>
    <mergeCell ref="L112:N112"/>
    <mergeCell ref="O112:P112"/>
    <mergeCell ref="Q112:R112"/>
    <mergeCell ref="O111:P111"/>
    <mergeCell ref="Q111:R111"/>
    <mergeCell ref="S111:Z111"/>
    <mergeCell ref="AA111:AE111"/>
    <mergeCell ref="AF111:AH111"/>
    <mergeCell ref="AJ111:AO111"/>
    <mergeCell ref="A111:B111"/>
    <mergeCell ref="C111:D111"/>
    <mergeCell ref="E111:F111"/>
    <mergeCell ref="G111:H111"/>
    <mergeCell ref="S116:Z116"/>
    <mergeCell ref="AA116:AE116"/>
    <mergeCell ref="AF116:AH116"/>
    <mergeCell ref="AJ116:AO116"/>
    <mergeCell ref="AS116:AT116"/>
    <mergeCell ref="AU116:AV116"/>
    <mergeCell ref="AS115:AT115"/>
    <mergeCell ref="AU115:AV115"/>
    <mergeCell ref="A116:B116"/>
    <mergeCell ref="C116:D116"/>
    <mergeCell ref="E116:F116"/>
    <mergeCell ref="G116:H116"/>
    <mergeCell ref="I116:K116"/>
    <mergeCell ref="L116:N116"/>
    <mergeCell ref="O116:P116"/>
    <mergeCell ref="Q116:R116"/>
    <mergeCell ref="O115:P115"/>
    <mergeCell ref="Q115:R115"/>
    <mergeCell ref="S115:Z115"/>
    <mergeCell ref="AA115:AE115"/>
    <mergeCell ref="AF115:AH115"/>
    <mergeCell ref="AJ115:AO115"/>
    <mergeCell ref="A115:B115"/>
    <mergeCell ref="C115:D115"/>
    <mergeCell ref="E115:F115"/>
    <mergeCell ref="G115:H115"/>
    <mergeCell ref="I115:K115"/>
    <mergeCell ref="L115:N115"/>
    <mergeCell ref="S118:Z118"/>
    <mergeCell ref="AA118:AE118"/>
    <mergeCell ref="AF118:AH118"/>
    <mergeCell ref="AJ118:AO118"/>
    <mergeCell ref="AS118:AT118"/>
    <mergeCell ref="AU118:AV118"/>
    <mergeCell ref="AS117:AT117"/>
    <mergeCell ref="AU117:AV117"/>
    <mergeCell ref="A118:B118"/>
    <mergeCell ref="C118:D118"/>
    <mergeCell ref="E118:F118"/>
    <mergeCell ref="G118:H118"/>
    <mergeCell ref="I118:K118"/>
    <mergeCell ref="L118:N118"/>
    <mergeCell ref="O118:P118"/>
    <mergeCell ref="Q118:R118"/>
    <mergeCell ref="O117:P117"/>
    <mergeCell ref="Q117:R117"/>
    <mergeCell ref="S117:Z117"/>
    <mergeCell ref="AA117:AE117"/>
    <mergeCell ref="AF117:AH117"/>
    <mergeCell ref="AJ117:AO117"/>
    <mergeCell ref="A117:B117"/>
    <mergeCell ref="C117:D117"/>
    <mergeCell ref="E117:F117"/>
    <mergeCell ref="G117:H117"/>
    <mergeCell ref="I117:K117"/>
    <mergeCell ref="L117:N117"/>
    <mergeCell ref="S120:Z120"/>
    <mergeCell ref="AA120:AE120"/>
    <mergeCell ref="AF120:AH120"/>
    <mergeCell ref="AJ120:AO120"/>
    <mergeCell ref="AS120:AT120"/>
    <mergeCell ref="AU120:AV120"/>
    <mergeCell ref="AS119:AT119"/>
    <mergeCell ref="AU119:AV119"/>
    <mergeCell ref="A120:B120"/>
    <mergeCell ref="C120:D120"/>
    <mergeCell ref="E120:F120"/>
    <mergeCell ref="G120:H120"/>
    <mergeCell ref="I120:K120"/>
    <mergeCell ref="L120:N120"/>
    <mergeCell ref="O120:P120"/>
    <mergeCell ref="Q120:R120"/>
    <mergeCell ref="O119:P119"/>
    <mergeCell ref="Q119:R119"/>
    <mergeCell ref="S119:Z119"/>
    <mergeCell ref="AA119:AE119"/>
    <mergeCell ref="AF119:AH119"/>
    <mergeCell ref="AJ119:AO119"/>
    <mergeCell ref="A119:B119"/>
    <mergeCell ref="C119:D119"/>
    <mergeCell ref="E119:F119"/>
    <mergeCell ref="G119:H119"/>
    <mergeCell ref="I119:K119"/>
    <mergeCell ref="L119:N119"/>
    <mergeCell ref="S122:Z122"/>
    <mergeCell ref="AA122:AE122"/>
    <mergeCell ref="AF122:AH122"/>
    <mergeCell ref="AJ122:AO122"/>
    <mergeCell ref="AS122:AT122"/>
    <mergeCell ref="AU122:AV122"/>
    <mergeCell ref="AS121:AT121"/>
    <mergeCell ref="AU121:AV121"/>
    <mergeCell ref="A122:B122"/>
    <mergeCell ref="C122:D122"/>
    <mergeCell ref="E122:F122"/>
    <mergeCell ref="G122:H122"/>
    <mergeCell ref="I122:K122"/>
    <mergeCell ref="L122:N122"/>
    <mergeCell ref="O122:P122"/>
    <mergeCell ref="Q122:R122"/>
    <mergeCell ref="O121:P121"/>
    <mergeCell ref="Q121:R121"/>
    <mergeCell ref="S121:Z121"/>
    <mergeCell ref="AA121:AE121"/>
    <mergeCell ref="AF121:AH121"/>
    <mergeCell ref="AJ121:AO121"/>
    <mergeCell ref="A121:B121"/>
    <mergeCell ref="C121:D121"/>
    <mergeCell ref="E121:F121"/>
    <mergeCell ref="G121:H121"/>
    <mergeCell ref="I121:K121"/>
    <mergeCell ref="L121:N121"/>
    <mergeCell ref="S124:Z124"/>
    <mergeCell ref="AA124:AE124"/>
    <mergeCell ref="AF124:AH124"/>
    <mergeCell ref="AJ124:AO124"/>
    <mergeCell ref="AS124:AT124"/>
    <mergeCell ref="AU124:AV124"/>
    <mergeCell ref="AS123:AT123"/>
    <mergeCell ref="AU123:AV123"/>
    <mergeCell ref="A124:B124"/>
    <mergeCell ref="C124:D124"/>
    <mergeCell ref="E124:F124"/>
    <mergeCell ref="G124:H124"/>
    <mergeCell ref="I124:K124"/>
    <mergeCell ref="L124:N124"/>
    <mergeCell ref="O124:P124"/>
    <mergeCell ref="Q124:R124"/>
    <mergeCell ref="O123:P123"/>
    <mergeCell ref="Q123:R123"/>
    <mergeCell ref="S123:Z123"/>
    <mergeCell ref="AA123:AE123"/>
    <mergeCell ref="AF123:AH123"/>
    <mergeCell ref="AJ123:AO123"/>
    <mergeCell ref="A123:B123"/>
    <mergeCell ref="C123:D123"/>
    <mergeCell ref="E123:F123"/>
    <mergeCell ref="G123:H123"/>
    <mergeCell ref="I123:K123"/>
    <mergeCell ref="L123:N123"/>
    <mergeCell ref="S126:Z126"/>
    <mergeCell ref="AA126:AE126"/>
    <mergeCell ref="AF126:AH126"/>
    <mergeCell ref="AJ126:AO126"/>
    <mergeCell ref="AS126:AT126"/>
    <mergeCell ref="AU126:AV126"/>
    <mergeCell ref="AS125:AT125"/>
    <mergeCell ref="AU125:AV125"/>
    <mergeCell ref="A126:B126"/>
    <mergeCell ref="C126:D126"/>
    <mergeCell ref="E126:F126"/>
    <mergeCell ref="G126:H126"/>
    <mergeCell ref="I126:K126"/>
    <mergeCell ref="L126:N126"/>
    <mergeCell ref="O126:P126"/>
    <mergeCell ref="Q126:R126"/>
    <mergeCell ref="O125:P125"/>
    <mergeCell ref="Q125:R125"/>
    <mergeCell ref="S125:Z125"/>
    <mergeCell ref="AA125:AE125"/>
    <mergeCell ref="AF125:AH125"/>
    <mergeCell ref="AJ125:AO125"/>
    <mergeCell ref="A125:B125"/>
    <mergeCell ref="C125:D125"/>
    <mergeCell ref="E125:F125"/>
    <mergeCell ref="G125:H125"/>
    <mergeCell ref="I125:K125"/>
    <mergeCell ref="L125:N125"/>
    <mergeCell ref="S128:Z128"/>
    <mergeCell ref="AA128:AE128"/>
    <mergeCell ref="AF128:AH128"/>
    <mergeCell ref="AJ128:AO128"/>
    <mergeCell ref="AS128:AT128"/>
    <mergeCell ref="AU128:AV128"/>
    <mergeCell ref="AS127:AT127"/>
    <mergeCell ref="AU127:AV127"/>
    <mergeCell ref="A128:B128"/>
    <mergeCell ref="C128:D128"/>
    <mergeCell ref="E128:F128"/>
    <mergeCell ref="G128:H128"/>
    <mergeCell ref="I128:K128"/>
    <mergeCell ref="L128:N128"/>
    <mergeCell ref="O128:P128"/>
    <mergeCell ref="Q128:R128"/>
    <mergeCell ref="O127:P127"/>
    <mergeCell ref="Q127:R127"/>
    <mergeCell ref="S127:Z127"/>
    <mergeCell ref="AA127:AE127"/>
    <mergeCell ref="AF127:AH127"/>
    <mergeCell ref="AJ127:AO127"/>
    <mergeCell ref="A127:B127"/>
    <mergeCell ref="C127:D127"/>
    <mergeCell ref="E127:F127"/>
    <mergeCell ref="G127:H127"/>
    <mergeCell ref="I127:K127"/>
    <mergeCell ref="L127:N127"/>
    <mergeCell ref="S130:Z130"/>
    <mergeCell ref="AA130:AE130"/>
    <mergeCell ref="AF130:AH130"/>
    <mergeCell ref="AJ130:AO130"/>
    <mergeCell ref="AS130:AT130"/>
    <mergeCell ref="AU130:AV130"/>
    <mergeCell ref="AS129:AT129"/>
    <mergeCell ref="AU129:AV129"/>
    <mergeCell ref="A130:B130"/>
    <mergeCell ref="C130:D130"/>
    <mergeCell ref="E130:F130"/>
    <mergeCell ref="G130:H130"/>
    <mergeCell ref="I130:K130"/>
    <mergeCell ref="L130:N130"/>
    <mergeCell ref="O130:P130"/>
    <mergeCell ref="Q130:R130"/>
    <mergeCell ref="O129:P129"/>
    <mergeCell ref="Q129:R129"/>
    <mergeCell ref="S129:Z129"/>
    <mergeCell ref="AA129:AE129"/>
    <mergeCell ref="AF129:AH129"/>
    <mergeCell ref="AJ129:AO129"/>
    <mergeCell ref="A129:B129"/>
    <mergeCell ref="C129:D129"/>
    <mergeCell ref="E129:F129"/>
    <mergeCell ref="G129:H129"/>
    <mergeCell ref="I129:K129"/>
    <mergeCell ref="L129:N129"/>
    <mergeCell ref="S132:Z132"/>
    <mergeCell ref="AA132:AE132"/>
    <mergeCell ref="AF132:AH132"/>
    <mergeCell ref="AJ132:AO132"/>
    <mergeCell ref="AS132:AT132"/>
    <mergeCell ref="AU132:AV132"/>
    <mergeCell ref="AS131:AT131"/>
    <mergeCell ref="AU131:AV131"/>
    <mergeCell ref="A132:B132"/>
    <mergeCell ref="C132:D132"/>
    <mergeCell ref="E132:F132"/>
    <mergeCell ref="G132:H132"/>
    <mergeCell ref="I132:K132"/>
    <mergeCell ref="L132:N132"/>
    <mergeCell ref="O132:P132"/>
    <mergeCell ref="Q132:R132"/>
    <mergeCell ref="O131:P131"/>
    <mergeCell ref="Q131:R131"/>
    <mergeCell ref="S131:Z131"/>
    <mergeCell ref="AA131:AE131"/>
    <mergeCell ref="AF131:AH131"/>
    <mergeCell ref="AJ131:AO131"/>
    <mergeCell ref="A131:B131"/>
    <mergeCell ref="C131:D131"/>
    <mergeCell ref="E131:F131"/>
    <mergeCell ref="G131:H131"/>
    <mergeCell ref="I131:K131"/>
    <mergeCell ref="L131:N131"/>
    <mergeCell ref="S134:Z134"/>
    <mergeCell ref="AA134:AE134"/>
    <mergeCell ref="AF134:AH134"/>
    <mergeCell ref="AJ134:AO134"/>
    <mergeCell ref="AS134:AT134"/>
    <mergeCell ref="AU134:AV134"/>
    <mergeCell ref="AS133:AT133"/>
    <mergeCell ref="AU133:AV133"/>
    <mergeCell ref="A134:B134"/>
    <mergeCell ref="C134:D134"/>
    <mergeCell ref="E134:F134"/>
    <mergeCell ref="G134:H134"/>
    <mergeCell ref="I134:K134"/>
    <mergeCell ref="L134:N134"/>
    <mergeCell ref="O134:P134"/>
    <mergeCell ref="Q134:R134"/>
    <mergeCell ref="O133:P133"/>
    <mergeCell ref="Q133:R133"/>
    <mergeCell ref="S133:Z133"/>
    <mergeCell ref="AA133:AE133"/>
    <mergeCell ref="AF133:AH133"/>
    <mergeCell ref="AJ133:AO133"/>
    <mergeCell ref="A133:B133"/>
    <mergeCell ref="C133:D133"/>
    <mergeCell ref="E133:F133"/>
    <mergeCell ref="G133:H133"/>
    <mergeCell ref="I133:K133"/>
    <mergeCell ref="L133:N133"/>
    <mergeCell ref="S136:Z136"/>
    <mergeCell ref="AA136:AE136"/>
    <mergeCell ref="AF136:AH136"/>
    <mergeCell ref="AJ136:AO136"/>
    <mergeCell ref="AS136:AT136"/>
    <mergeCell ref="AU136:AV136"/>
    <mergeCell ref="AS135:AT135"/>
    <mergeCell ref="AU135:AV135"/>
    <mergeCell ref="A136:B136"/>
    <mergeCell ref="C136:D136"/>
    <mergeCell ref="E136:F136"/>
    <mergeCell ref="G136:H136"/>
    <mergeCell ref="I136:K136"/>
    <mergeCell ref="L136:N136"/>
    <mergeCell ref="O136:P136"/>
    <mergeCell ref="Q136:R136"/>
    <mergeCell ref="O135:P135"/>
    <mergeCell ref="Q135:R135"/>
    <mergeCell ref="S135:Z135"/>
    <mergeCell ref="AA135:AE135"/>
    <mergeCell ref="AF135:AH135"/>
    <mergeCell ref="AJ135:AO135"/>
    <mergeCell ref="A135:B135"/>
    <mergeCell ref="C135:D135"/>
    <mergeCell ref="E135:F135"/>
    <mergeCell ref="G135:H135"/>
    <mergeCell ref="I135:K135"/>
    <mergeCell ref="L135:N135"/>
    <mergeCell ref="S138:Z138"/>
    <mergeCell ref="AA138:AE138"/>
    <mergeCell ref="AF138:AH138"/>
    <mergeCell ref="AJ138:AO138"/>
    <mergeCell ref="AS138:AT138"/>
    <mergeCell ref="AU138:AV138"/>
    <mergeCell ref="AS137:AT137"/>
    <mergeCell ref="AU137:AV137"/>
    <mergeCell ref="A138:B138"/>
    <mergeCell ref="C138:D138"/>
    <mergeCell ref="E138:F138"/>
    <mergeCell ref="G138:H138"/>
    <mergeCell ref="I138:K138"/>
    <mergeCell ref="L138:N138"/>
    <mergeCell ref="O138:P138"/>
    <mergeCell ref="Q138:R138"/>
    <mergeCell ref="O137:P137"/>
    <mergeCell ref="Q137:R137"/>
    <mergeCell ref="S137:Z137"/>
    <mergeCell ref="AA137:AE137"/>
    <mergeCell ref="AF137:AH137"/>
    <mergeCell ref="AJ137:AO137"/>
    <mergeCell ref="A137:B137"/>
    <mergeCell ref="C137:D137"/>
    <mergeCell ref="E137:F137"/>
    <mergeCell ref="G137:H137"/>
    <mergeCell ref="I137:K137"/>
    <mergeCell ref="L137:N137"/>
    <mergeCell ref="S140:Z140"/>
    <mergeCell ref="AA140:AE140"/>
    <mergeCell ref="AF140:AH140"/>
    <mergeCell ref="AJ140:AO140"/>
    <mergeCell ref="AS140:AT140"/>
    <mergeCell ref="AU140:AV140"/>
    <mergeCell ref="AS139:AT139"/>
    <mergeCell ref="AU139:AV139"/>
    <mergeCell ref="A140:B140"/>
    <mergeCell ref="C140:D140"/>
    <mergeCell ref="E140:F140"/>
    <mergeCell ref="G140:H140"/>
    <mergeCell ref="I140:K140"/>
    <mergeCell ref="L140:N140"/>
    <mergeCell ref="O140:P140"/>
    <mergeCell ref="Q140:R140"/>
    <mergeCell ref="O139:P139"/>
    <mergeCell ref="Q139:R139"/>
    <mergeCell ref="S139:Z139"/>
    <mergeCell ref="AA139:AE139"/>
    <mergeCell ref="AF139:AH139"/>
    <mergeCell ref="AJ139:AO139"/>
    <mergeCell ref="A139:B139"/>
    <mergeCell ref="C139:D139"/>
    <mergeCell ref="E139:F139"/>
    <mergeCell ref="G139:H139"/>
    <mergeCell ref="I139:K139"/>
    <mergeCell ref="L139:N139"/>
    <mergeCell ref="S142:Z142"/>
    <mergeCell ref="AA142:AE142"/>
    <mergeCell ref="AF142:AH142"/>
    <mergeCell ref="AJ142:AO142"/>
    <mergeCell ref="AS142:AT142"/>
    <mergeCell ref="AU142:AV142"/>
    <mergeCell ref="AS141:AT141"/>
    <mergeCell ref="AU141:AV141"/>
    <mergeCell ref="A142:B142"/>
    <mergeCell ref="C142:D142"/>
    <mergeCell ref="E142:F142"/>
    <mergeCell ref="G142:H142"/>
    <mergeCell ref="I142:K142"/>
    <mergeCell ref="L142:N142"/>
    <mergeCell ref="O142:P142"/>
    <mergeCell ref="Q142:R142"/>
    <mergeCell ref="O141:P141"/>
    <mergeCell ref="Q141:R141"/>
    <mergeCell ref="S141:Z141"/>
    <mergeCell ref="AA141:AE141"/>
    <mergeCell ref="AF141:AH141"/>
    <mergeCell ref="AJ141:AO141"/>
    <mergeCell ref="A141:B141"/>
    <mergeCell ref="C141:D141"/>
    <mergeCell ref="E141:F141"/>
    <mergeCell ref="G141:H141"/>
    <mergeCell ref="I141:K141"/>
    <mergeCell ref="L141:N141"/>
    <mergeCell ref="S144:Z144"/>
    <mergeCell ref="AA144:AE144"/>
    <mergeCell ref="AF144:AH144"/>
    <mergeCell ref="AJ144:AO144"/>
    <mergeCell ref="AS144:AT144"/>
    <mergeCell ref="AU144:AV144"/>
    <mergeCell ref="AS143:AT143"/>
    <mergeCell ref="AU143:AV143"/>
    <mergeCell ref="A144:B144"/>
    <mergeCell ref="C144:D144"/>
    <mergeCell ref="E144:F144"/>
    <mergeCell ref="G144:H144"/>
    <mergeCell ref="I144:K144"/>
    <mergeCell ref="L144:N144"/>
    <mergeCell ref="O144:P144"/>
    <mergeCell ref="Q144:R144"/>
    <mergeCell ref="O143:P143"/>
    <mergeCell ref="Q143:R143"/>
    <mergeCell ref="S143:Z143"/>
    <mergeCell ref="AA143:AE143"/>
    <mergeCell ref="AF143:AH143"/>
    <mergeCell ref="AJ143:AO143"/>
    <mergeCell ref="A143:B143"/>
    <mergeCell ref="C143:D143"/>
    <mergeCell ref="E143:F143"/>
    <mergeCell ref="G143:H143"/>
    <mergeCell ref="I143:K143"/>
    <mergeCell ref="L143:N143"/>
    <mergeCell ref="S146:Z146"/>
    <mergeCell ref="AA146:AE146"/>
    <mergeCell ref="AF146:AH146"/>
    <mergeCell ref="AJ146:AO146"/>
    <mergeCell ref="AS146:AT146"/>
    <mergeCell ref="AU146:AV146"/>
    <mergeCell ref="AS145:AT145"/>
    <mergeCell ref="AU145:AV145"/>
    <mergeCell ref="A146:B146"/>
    <mergeCell ref="C146:D146"/>
    <mergeCell ref="E146:F146"/>
    <mergeCell ref="G146:H146"/>
    <mergeCell ref="I146:K146"/>
    <mergeCell ref="L146:N146"/>
    <mergeCell ref="O146:P146"/>
    <mergeCell ref="Q146:R146"/>
    <mergeCell ref="O145:P145"/>
    <mergeCell ref="Q145:R145"/>
    <mergeCell ref="S145:Z145"/>
    <mergeCell ref="AA145:AE145"/>
    <mergeCell ref="AF145:AH145"/>
    <mergeCell ref="AJ145:AO145"/>
    <mergeCell ref="A145:B145"/>
    <mergeCell ref="C145:D145"/>
    <mergeCell ref="E145:F145"/>
    <mergeCell ref="G145:H145"/>
    <mergeCell ref="I145:K145"/>
    <mergeCell ref="L145:N145"/>
    <mergeCell ref="S148:Z148"/>
    <mergeCell ref="AA148:AE148"/>
    <mergeCell ref="AF148:AH148"/>
    <mergeCell ref="AJ148:AO148"/>
    <mergeCell ref="AS148:AT148"/>
    <mergeCell ref="AU148:AV148"/>
    <mergeCell ref="AS147:AT147"/>
    <mergeCell ref="AU147:AV147"/>
    <mergeCell ref="A148:B148"/>
    <mergeCell ref="C148:D148"/>
    <mergeCell ref="E148:F148"/>
    <mergeCell ref="G148:H148"/>
    <mergeCell ref="I148:K148"/>
    <mergeCell ref="L148:N148"/>
    <mergeCell ref="O148:P148"/>
    <mergeCell ref="Q148:R148"/>
    <mergeCell ref="O147:P147"/>
    <mergeCell ref="Q147:R147"/>
    <mergeCell ref="S147:Z147"/>
    <mergeCell ref="AA147:AE147"/>
    <mergeCell ref="AF147:AH147"/>
    <mergeCell ref="AJ147:AO147"/>
    <mergeCell ref="A147:B147"/>
    <mergeCell ref="C147:D147"/>
    <mergeCell ref="E147:F147"/>
    <mergeCell ref="G147:H147"/>
    <mergeCell ref="I147:K147"/>
    <mergeCell ref="L147:N147"/>
    <mergeCell ref="S150:Z150"/>
    <mergeCell ref="AA150:AE150"/>
    <mergeCell ref="AF150:AH150"/>
    <mergeCell ref="AJ150:AO150"/>
    <mergeCell ref="AS150:AT150"/>
    <mergeCell ref="AU150:AV150"/>
    <mergeCell ref="AS149:AT149"/>
    <mergeCell ref="AU149:AV149"/>
    <mergeCell ref="A150:B150"/>
    <mergeCell ref="C150:D150"/>
    <mergeCell ref="E150:F150"/>
    <mergeCell ref="G150:H150"/>
    <mergeCell ref="I150:K150"/>
    <mergeCell ref="L150:N150"/>
    <mergeCell ref="O150:P150"/>
    <mergeCell ref="Q150:R150"/>
    <mergeCell ref="O149:P149"/>
    <mergeCell ref="Q149:R149"/>
    <mergeCell ref="S149:Z149"/>
    <mergeCell ref="AA149:AE149"/>
    <mergeCell ref="AF149:AH149"/>
    <mergeCell ref="AJ149:AO149"/>
    <mergeCell ref="A149:B149"/>
    <mergeCell ref="C149:D149"/>
    <mergeCell ref="E149:F149"/>
    <mergeCell ref="G149:H149"/>
    <mergeCell ref="I149:K149"/>
    <mergeCell ref="L149:N149"/>
    <mergeCell ref="AU163:AV163"/>
    <mergeCell ref="AS156:AT156"/>
    <mergeCell ref="J163:K163"/>
    <mergeCell ref="L163:M163"/>
    <mergeCell ref="AA163:AB163"/>
    <mergeCell ref="AC163:AD163"/>
    <mergeCell ref="AM163:AO163"/>
    <mergeCell ref="AS163:AT163"/>
    <mergeCell ref="AS151:AT151"/>
    <mergeCell ref="AU151:AV151"/>
    <mergeCell ref="A152:AO152"/>
    <mergeCell ref="AS152:AT152"/>
    <mergeCell ref="AU152:AV152"/>
    <mergeCell ref="A154:AO154"/>
    <mergeCell ref="AS154:AT154"/>
    <mergeCell ref="AU154:AV154"/>
    <mergeCell ref="O151:P151"/>
    <mergeCell ref="Q151:R151"/>
    <mergeCell ref="S151:Z151"/>
    <mergeCell ref="AA151:AE151"/>
    <mergeCell ref="AF151:AH151"/>
    <mergeCell ref="AJ151:AO151"/>
    <mergeCell ref="A151:B151"/>
    <mergeCell ref="C151:D151"/>
    <mergeCell ref="E151:F151"/>
    <mergeCell ref="G151:H151"/>
    <mergeCell ref="I151:K151"/>
    <mergeCell ref="L151:N151"/>
  </mergeCells>
  <pageMargins left="0.39370078740157499" right="0.39370078740157499" top="0.39370078740157499" bottom="0.70272440944881898" header="0.39370078740157499" footer="0.39370078740157499"/>
  <pageSetup paperSize="14" scale="47" orientation="landscape" horizontalDpi="300" verticalDpi="300" r:id="rId1"/>
  <headerFooter alignWithMargins="0">
    <oddFooter>&amp;R&amp;"Arial,Regular"&amp;8 Página 
&amp;"-,Regular"&amp;P 
&amp;"-,Regular"de 
&amp;"-,Regular"&amp;N</oddFooter>
  </headerFooter>
  <rowBreaks count="1" manualBreakCount="1">
    <brk id="158" max="16383" man="1"/>
  </rowBreaks>
  <colBreaks count="1" manualBreakCount="1">
    <brk id="6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GH155"/>
  <sheetViews>
    <sheetView showGridLines="0" topLeftCell="A131" workbookViewId="0">
      <selection activeCell="AQ152" sqref="AQ152"/>
    </sheetView>
  </sheetViews>
  <sheetFormatPr defaultColWidth="11.42578125" defaultRowHeight="12"/>
  <cols>
    <col min="1" max="1" width="2.85546875" style="43" customWidth="1"/>
    <col min="2" max="5" width="2.7109375" style="43" customWidth="1"/>
    <col min="6" max="6" width="2.85546875" style="43" customWidth="1"/>
    <col min="7" max="9" width="2.7109375" style="43" customWidth="1"/>
    <col min="10" max="10" width="2.42578125" style="43" customWidth="1"/>
    <col min="11" max="11" width="0.28515625" style="43" customWidth="1"/>
    <col min="12" max="12" width="1" style="43" customWidth="1"/>
    <col min="13" max="13" width="1.5703125" style="43" customWidth="1"/>
    <col min="14" max="14" width="5.7109375" style="43" customWidth="1"/>
    <col min="15" max="18" width="2.7109375" style="43" customWidth="1"/>
    <col min="19" max="26" width="2.7109375" style="46" customWidth="1"/>
    <col min="27" max="27" width="2.42578125" style="43" customWidth="1"/>
    <col min="28" max="28" width="0.28515625" style="43" customWidth="1"/>
    <col min="29" max="29" width="1.85546875" style="43" customWidth="1"/>
    <col min="30" max="30" width="0.85546875" style="43" customWidth="1"/>
    <col min="31" max="34" width="2.7109375" style="43" customWidth="1"/>
    <col min="35" max="35" width="3.28515625" style="43" customWidth="1"/>
    <col min="36" max="36" width="3.140625" style="46" customWidth="1"/>
    <col min="37" max="38" width="2.7109375" style="46" customWidth="1"/>
    <col min="39" max="40" width="0.85546875" style="46" customWidth="1"/>
    <col min="41" max="41" width="1" style="46" customWidth="1"/>
    <col min="42" max="42" width="14" style="45" customWidth="1"/>
    <col min="43" max="43" width="14.42578125" style="45" customWidth="1"/>
    <col min="44" max="44" width="12.85546875" style="45" customWidth="1"/>
    <col min="45" max="45" width="3.85546875" style="45" customWidth="1"/>
    <col min="46" max="46" width="7" style="45" customWidth="1"/>
    <col min="47" max="47" width="8.140625" style="45" customWidth="1"/>
    <col min="48" max="48" width="4" style="45" customWidth="1"/>
    <col min="49" max="49" width="10.85546875" style="45" customWidth="1"/>
    <col min="50" max="50" width="12.42578125" style="45" customWidth="1"/>
    <col min="51" max="51" width="10.85546875" style="45" customWidth="1"/>
    <col min="52" max="52" width="13" style="45" customWidth="1"/>
    <col min="53" max="53" width="10.85546875" style="45" customWidth="1"/>
    <col min="54" max="54" width="12" style="45" customWidth="1"/>
    <col min="55" max="56" width="10.85546875" style="45" customWidth="1"/>
    <col min="57" max="57" width="11.7109375" style="43" customWidth="1"/>
    <col min="58" max="60" width="11.42578125" style="43"/>
    <col min="61" max="85" width="11.42578125" style="44"/>
    <col min="86" max="16384" width="11.42578125" style="43"/>
  </cols>
  <sheetData>
    <row r="1" spans="1:56" ht="4.3499999999999996" customHeight="1"/>
    <row r="2" spans="1:56" ht="4.3499999999999996" customHeight="1">
      <c r="A2" s="313"/>
      <c r="B2" s="313"/>
      <c r="C2" s="313"/>
      <c r="D2" s="313"/>
      <c r="E2" s="313"/>
      <c r="F2" s="313"/>
      <c r="G2" s="313"/>
      <c r="H2" s="313"/>
      <c r="I2" s="313"/>
      <c r="J2" s="313"/>
    </row>
    <row r="3" spans="1:56" ht="14.1" customHeight="1">
      <c r="A3" s="313"/>
      <c r="B3" s="313"/>
      <c r="C3" s="313"/>
      <c r="D3" s="313"/>
      <c r="E3" s="313"/>
      <c r="F3" s="313"/>
      <c r="G3" s="313"/>
      <c r="H3" s="313"/>
      <c r="I3" s="313"/>
      <c r="J3" s="313"/>
      <c r="M3" s="218" t="s">
        <v>0</v>
      </c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D3" s="214" t="s">
        <v>1</v>
      </c>
      <c r="AE3" s="313"/>
      <c r="AF3" s="313"/>
      <c r="AG3" s="313"/>
      <c r="AH3" s="313"/>
      <c r="AI3" s="313"/>
      <c r="AJ3" s="313"/>
      <c r="AK3" s="313"/>
      <c r="AL3" s="313"/>
      <c r="AM3" s="313"/>
      <c r="AO3" s="166" t="s">
        <v>2</v>
      </c>
      <c r="AP3" s="313"/>
      <c r="AQ3" s="313"/>
      <c r="AR3" s="313"/>
      <c r="AS3" s="313"/>
    </row>
    <row r="4" spans="1:56" ht="7.15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</row>
    <row r="5" spans="1:56" ht="28.35" customHeight="1">
      <c r="A5" s="313"/>
      <c r="B5" s="313"/>
      <c r="C5" s="313"/>
      <c r="D5" s="313"/>
      <c r="E5" s="313"/>
      <c r="F5" s="313"/>
      <c r="G5" s="313"/>
      <c r="H5" s="313"/>
      <c r="I5" s="313"/>
      <c r="J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D5" s="214" t="s">
        <v>3</v>
      </c>
      <c r="AE5" s="313"/>
      <c r="AF5" s="313"/>
      <c r="AG5" s="313"/>
      <c r="AH5" s="313"/>
      <c r="AI5" s="313"/>
      <c r="AJ5" s="313"/>
      <c r="AK5" s="313"/>
      <c r="AL5" s="313"/>
      <c r="AM5" s="313"/>
      <c r="AO5" s="166" t="s">
        <v>4</v>
      </c>
      <c r="AP5" s="313"/>
      <c r="AQ5" s="313"/>
      <c r="AR5" s="313"/>
      <c r="AS5" s="313"/>
    </row>
    <row r="6" spans="1:56" ht="2.85" customHeight="1">
      <c r="A6" s="313"/>
      <c r="B6" s="313"/>
      <c r="C6" s="313"/>
      <c r="D6" s="313"/>
      <c r="E6" s="313"/>
      <c r="F6" s="313"/>
      <c r="G6" s="313"/>
      <c r="H6" s="313"/>
      <c r="I6" s="313"/>
      <c r="J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O6" s="313"/>
      <c r="AP6" s="313"/>
      <c r="AQ6" s="313"/>
      <c r="AR6" s="313"/>
      <c r="AS6" s="313"/>
    </row>
    <row r="7" spans="1:56"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O7" s="313"/>
      <c r="AP7" s="313"/>
      <c r="AQ7" s="313"/>
      <c r="AR7" s="313"/>
      <c r="AS7" s="313"/>
    </row>
    <row r="8" spans="1:56" ht="7.15" customHeight="1"/>
    <row r="9" spans="1:56" ht="14.1" customHeight="1">
      <c r="AD9" s="214" t="s">
        <v>5</v>
      </c>
      <c r="AE9" s="313"/>
      <c r="AF9" s="313"/>
      <c r="AG9" s="313"/>
      <c r="AH9" s="313"/>
      <c r="AI9" s="313"/>
      <c r="AJ9" s="313"/>
      <c r="AK9" s="313"/>
      <c r="AL9" s="313"/>
      <c r="AM9" s="313"/>
      <c r="AO9" s="166"/>
      <c r="AP9" s="313"/>
      <c r="AQ9" s="313"/>
      <c r="AR9" s="313"/>
      <c r="AS9" s="313"/>
    </row>
    <row r="10" spans="1:56" ht="0" hidden="1" customHeight="1"/>
    <row r="11" spans="1:56" ht="19.899999999999999" customHeight="1"/>
    <row r="12" spans="1:56" ht="0" hidden="1" customHeight="1"/>
    <row r="13" spans="1:56" ht="8.4499999999999993" customHeight="1"/>
    <row r="14" spans="1:56">
      <c r="A14" s="219" t="s">
        <v>6</v>
      </c>
      <c r="B14" s="168"/>
      <c r="C14" s="168"/>
      <c r="D14" s="168"/>
      <c r="E14" s="169"/>
      <c r="F14" s="220" t="s">
        <v>207</v>
      </c>
      <c r="G14" s="168"/>
      <c r="H14" s="169"/>
      <c r="I14" s="219" t="s">
        <v>8</v>
      </c>
      <c r="J14" s="168"/>
      <c r="K14" s="168"/>
      <c r="L14" s="168"/>
      <c r="M14" s="168"/>
      <c r="N14" s="168"/>
      <c r="O14" s="168"/>
      <c r="P14" s="169"/>
      <c r="Q14" s="221" t="s">
        <v>9</v>
      </c>
      <c r="R14" s="168"/>
      <c r="S14" s="168"/>
      <c r="T14" s="168"/>
      <c r="U14" s="168"/>
      <c r="V14" s="168"/>
      <c r="W14" s="169"/>
      <c r="X14" s="219" t="s">
        <v>10</v>
      </c>
      <c r="Y14" s="168"/>
      <c r="Z14" s="168"/>
      <c r="AA14" s="168"/>
      <c r="AB14" s="168"/>
      <c r="AC14" s="168"/>
      <c r="AD14" s="169"/>
      <c r="AE14" s="221" t="s">
        <v>208</v>
      </c>
      <c r="AF14" s="168"/>
      <c r="AG14" s="168"/>
      <c r="AH14" s="168"/>
      <c r="AI14" s="168"/>
      <c r="AJ14" s="169"/>
      <c r="AK14" s="48" t="s">
        <v>12</v>
      </c>
      <c r="AL14" s="48" t="s">
        <v>12</v>
      </c>
      <c r="AM14" s="222" t="s">
        <v>12</v>
      </c>
      <c r="AN14" s="223"/>
      <c r="AO14" s="223"/>
      <c r="AP14" s="47" t="s">
        <v>12</v>
      </c>
      <c r="AQ14" s="47" t="s">
        <v>12</v>
      </c>
      <c r="AR14" s="47" t="s">
        <v>12</v>
      </c>
      <c r="AS14" s="224" t="s">
        <v>12</v>
      </c>
      <c r="AT14" s="225"/>
      <c r="AU14" s="224" t="s">
        <v>12</v>
      </c>
      <c r="AV14" s="225"/>
      <c r="AW14" s="47" t="s">
        <v>12</v>
      </c>
      <c r="AX14" s="47" t="s">
        <v>12</v>
      </c>
      <c r="AY14" s="47" t="s">
        <v>12</v>
      </c>
      <c r="AZ14" s="47" t="s">
        <v>12</v>
      </c>
      <c r="BA14" s="47" t="s">
        <v>12</v>
      </c>
      <c r="BB14" s="47" t="s">
        <v>12</v>
      </c>
      <c r="BC14" s="47" t="s">
        <v>12</v>
      </c>
      <c r="BD14" s="47" t="s">
        <v>12</v>
      </c>
    </row>
    <row r="15" spans="1:56">
      <c r="A15" s="226" t="s">
        <v>13</v>
      </c>
      <c r="B15" s="168"/>
      <c r="C15" s="168"/>
      <c r="D15" s="168"/>
      <c r="E15" s="168"/>
      <c r="F15" s="169"/>
      <c r="G15" s="227" t="s">
        <v>4</v>
      </c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9"/>
      <c r="AH15" s="3" t="s">
        <v>12</v>
      </c>
      <c r="AI15" s="3" t="s">
        <v>12</v>
      </c>
      <c r="AJ15" s="84" t="s">
        <v>12</v>
      </c>
      <c r="AK15" s="84" t="s">
        <v>12</v>
      </c>
      <c r="AL15" s="84" t="s">
        <v>12</v>
      </c>
      <c r="AM15" s="228" t="s">
        <v>12</v>
      </c>
      <c r="AN15" s="217"/>
      <c r="AO15" s="217"/>
      <c r="AP15" s="47" t="s">
        <v>12</v>
      </c>
      <c r="AQ15" s="47" t="s">
        <v>12</v>
      </c>
      <c r="AR15" s="47" t="s">
        <v>12</v>
      </c>
      <c r="AS15" s="224" t="s">
        <v>12</v>
      </c>
      <c r="AT15" s="225"/>
      <c r="AU15" s="224" t="s">
        <v>12</v>
      </c>
      <c r="AV15" s="225"/>
      <c r="AW15" s="47" t="s">
        <v>12</v>
      </c>
      <c r="AX15" s="47" t="s">
        <v>12</v>
      </c>
      <c r="AY15" s="47" t="s">
        <v>12</v>
      </c>
      <c r="AZ15" s="47" t="s">
        <v>12</v>
      </c>
      <c r="BA15" s="47" t="s">
        <v>12</v>
      </c>
      <c r="BB15" s="47" t="s">
        <v>12</v>
      </c>
      <c r="BC15" s="47" t="s">
        <v>12</v>
      </c>
      <c r="BD15" s="47" t="s">
        <v>12</v>
      </c>
    </row>
    <row r="16" spans="1:56">
      <c r="A16" s="226" t="s">
        <v>14</v>
      </c>
      <c r="B16" s="168"/>
      <c r="C16" s="168"/>
      <c r="D16" s="168"/>
      <c r="E16" s="168"/>
      <c r="F16" s="168"/>
      <c r="G16" s="169"/>
      <c r="H16" s="227" t="s">
        <v>15</v>
      </c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9"/>
      <c r="AP16" s="47" t="s">
        <v>12</v>
      </c>
      <c r="AQ16" s="47" t="s">
        <v>12</v>
      </c>
      <c r="AR16" s="47" t="s">
        <v>12</v>
      </c>
      <c r="AS16" s="224" t="s">
        <v>12</v>
      </c>
      <c r="AT16" s="225"/>
      <c r="AU16" s="224" t="s">
        <v>12</v>
      </c>
      <c r="AV16" s="225"/>
      <c r="AW16" s="47" t="s">
        <v>12</v>
      </c>
      <c r="AX16" s="47" t="s">
        <v>12</v>
      </c>
      <c r="AY16" s="47" t="s">
        <v>12</v>
      </c>
      <c r="AZ16" s="47" t="s">
        <v>12</v>
      </c>
      <c r="BA16" s="47" t="s">
        <v>12</v>
      </c>
      <c r="BB16" s="47" t="s">
        <v>12</v>
      </c>
      <c r="BC16" s="47" t="s">
        <v>12</v>
      </c>
      <c r="BD16" s="47" t="s">
        <v>12</v>
      </c>
    </row>
    <row r="17" spans="1:79" s="44" customFormat="1" ht="81">
      <c r="A17" s="229" t="s">
        <v>16</v>
      </c>
      <c r="B17" s="230"/>
      <c r="C17" s="231" t="s">
        <v>17</v>
      </c>
      <c r="D17" s="230"/>
      <c r="E17" s="229" t="s">
        <v>18</v>
      </c>
      <c r="F17" s="230"/>
      <c r="G17" s="229" t="s">
        <v>19</v>
      </c>
      <c r="H17" s="230"/>
      <c r="I17" s="229" t="s">
        <v>20</v>
      </c>
      <c r="J17" s="232"/>
      <c r="K17" s="230"/>
      <c r="L17" s="229" t="s">
        <v>21</v>
      </c>
      <c r="M17" s="232"/>
      <c r="N17" s="230"/>
      <c r="O17" s="229" t="s">
        <v>22</v>
      </c>
      <c r="P17" s="230"/>
      <c r="Q17" s="229" t="s">
        <v>23</v>
      </c>
      <c r="R17" s="230"/>
      <c r="S17" s="233" t="s">
        <v>24</v>
      </c>
      <c r="T17" s="232"/>
      <c r="U17" s="232"/>
      <c r="V17" s="232"/>
      <c r="W17" s="232"/>
      <c r="X17" s="232"/>
      <c r="Y17" s="232"/>
      <c r="Z17" s="230"/>
      <c r="AA17" s="229" t="s">
        <v>25</v>
      </c>
      <c r="AB17" s="232"/>
      <c r="AC17" s="232"/>
      <c r="AD17" s="232"/>
      <c r="AE17" s="230"/>
      <c r="AF17" s="229" t="s">
        <v>26</v>
      </c>
      <c r="AG17" s="232"/>
      <c r="AH17" s="230"/>
      <c r="AI17" s="83" t="s">
        <v>27</v>
      </c>
      <c r="AJ17" s="233" t="s">
        <v>28</v>
      </c>
      <c r="AK17" s="232"/>
      <c r="AL17" s="232"/>
      <c r="AM17" s="232"/>
      <c r="AN17" s="232"/>
      <c r="AO17" s="230"/>
      <c r="AP17" s="82" t="s">
        <v>29</v>
      </c>
      <c r="AQ17" s="82" t="s">
        <v>30</v>
      </c>
      <c r="AR17" s="82" t="s">
        <v>31</v>
      </c>
      <c r="AS17" s="234" t="s">
        <v>32</v>
      </c>
      <c r="AT17" s="235"/>
      <c r="AU17" s="234" t="s">
        <v>33</v>
      </c>
      <c r="AV17" s="235"/>
      <c r="AW17" s="82" t="s">
        <v>34</v>
      </c>
      <c r="AX17" s="82" t="s">
        <v>35</v>
      </c>
      <c r="AY17" s="82" t="s">
        <v>36</v>
      </c>
      <c r="AZ17" s="82" t="s">
        <v>37</v>
      </c>
      <c r="BA17" s="82" t="s">
        <v>38</v>
      </c>
      <c r="BB17" s="82" t="s">
        <v>39</v>
      </c>
      <c r="BC17" s="82" t="s">
        <v>40</v>
      </c>
      <c r="BD17" s="82" t="s">
        <v>41</v>
      </c>
      <c r="BE17" s="81" t="s">
        <v>42</v>
      </c>
      <c r="BF17" s="81" t="s">
        <v>43</v>
      </c>
      <c r="BG17" s="81" t="s">
        <v>44</v>
      </c>
      <c r="BH17" s="81" t="s">
        <v>45</v>
      </c>
    </row>
    <row r="18" spans="1:79" s="72" customFormat="1" ht="16.5" customHeight="1">
      <c r="A18" s="236" t="s">
        <v>46</v>
      </c>
      <c r="B18" s="317"/>
      <c r="C18" s="236" t="s">
        <v>47</v>
      </c>
      <c r="D18" s="317"/>
      <c r="E18" s="236"/>
      <c r="F18" s="317"/>
      <c r="G18" s="236"/>
      <c r="H18" s="317"/>
      <c r="I18" s="236"/>
      <c r="J18" s="317"/>
      <c r="K18" s="317"/>
      <c r="L18" s="236"/>
      <c r="M18" s="317"/>
      <c r="N18" s="317"/>
      <c r="O18" s="236"/>
      <c r="P18" s="317"/>
      <c r="Q18" s="236"/>
      <c r="R18" s="317"/>
      <c r="S18" s="237" t="s">
        <v>48</v>
      </c>
      <c r="T18" s="238"/>
      <c r="U18" s="238"/>
      <c r="V18" s="238"/>
      <c r="W18" s="238"/>
      <c r="X18" s="238"/>
      <c r="Y18" s="238"/>
      <c r="Z18" s="238"/>
      <c r="AA18" s="236" t="s">
        <v>49</v>
      </c>
      <c r="AB18" s="317"/>
      <c r="AC18" s="317"/>
      <c r="AD18" s="317"/>
      <c r="AE18" s="317"/>
      <c r="AF18" s="236" t="s">
        <v>50</v>
      </c>
      <c r="AG18" s="317"/>
      <c r="AH18" s="317"/>
      <c r="AI18" s="76" t="s">
        <v>51</v>
      </c>
      <c r="AJ18" s="239" t="s">
        <v>52</v>
      </c>
      <c r="AK18" s="238"/>
      <c r="AL18" s="238"/>
      <c r="AM18" s="238"/>
      <c r="AN18" s="238"/>
      <c r="AO18" s="238"/>
      <c r="AP18" s="75">
        <v>4879427471</v>
      </c>
      <c r="AQ18" s="75">
        <v>4697380341</v>
      </c>
      <c r="AR18" s="75">
        <v>182047130</v>
      </c>
      <c r="AS18" s="240">
        <v>0</v>
      </c>
      <c r="AT18" s="241"/>
      <c r="AU18" s="240">
        <v>4697380341</v>
      </c>
      <c r="AV18" s="241"/>
      <c r="AW18" s="75">
        <v>0</v>
      </c>
      <c r="AX18" s="75">
        <v>4697380341</v>
      </c>
      <c r="AY18" s="75">
        <v>0</v>
      </c>
      <c r="AZ18" s="75">
        <v>4697380341</v>
      </c>
      <c r="BA18" s="75">
        <v>0</v>
      </c>
      <c r="BB18" s="75">
        <v>4697380341</v>
      </c>
      <c r="BC18" s="75">
        <v>0</v>
      </c>
      <c r="BD18" s="75">
        <v>6915694</v>
      </c>
      <c r="BE18" s="74">
        <f t="shared" ref="BE18:BE30" si="0">+AQ18/AP18</f>
        <v>0.96269088308372974</v>
      </c>
      <c r="BF18" s="74">
        <f t="shared" ref="BF18:BF30" si="1">+AU18/AP18</f>
        <v>0.96269088308372974</v>
      </c>
      <c r="BG18" s="74">
        <f t="shared" ref="BG18:BG30" si="2">+AX18/AP18</f>
        <v>0.96269088308372974</v>
      </c>
      <c r="BH18" s="74">
        <f t="shared" ref="BH18:BH30" si="3">+BB18/AP18</f>
        <v>0.96269088308372974</v>
      </c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</row>
    <row r="19" spans="1:79" s="44" customFormat="1" ht="16.5" customHeight="1">
      <c r="A19" s="145" t="s">
        <v>46</v>
      </c>
      <c r="B19" s="314"/>
      <c r="C19" s="145" t="s">
        <v>47</v>
      </c>
      <c r="D19" s="314"/>
      <c r="E19" s="145" t="s">
        <v>47</v>
      </c>
      <c r="F19" s="314"/>
      <c r="G19" s="145"/>
      <c r="H19" s="314"/>
      <c r="I19" s="145"/>
      <c r="J19" s="314"/>
      <c r="K19" s="314"/>
      <c r="L19" s="145"/>
      <c r="M19" s="314"/>
      <c r="N19" s="314"/>
      <c r="O19" s="145"/>
      <c r="P19" s="314"/>
      <c r="Q19" s="145"/>
      <c r="R19" s="314"/>
      <c r="S19" s="242" t="s">
        <v>53</v>
      </c>
      <c r="T19" s="243"/>
      <c r="U19" s="243"/>
      <c r="V19" s="243"/>
      <c r="W19" s="243"/>
      <c r="X19" s="243"/>
      <c r="Y19" s="243"/>
      <c r="Z19" s="243"/>
      <c r="AA19" s="145" t="s">
        <v>49</v>
      </c>
      <c r="AB19" s="314"/>
      <c r="AC19" s="314"/>
      <c r="AD19" s="314"/>
      <c r="AE19" s="314"/>
      <c r="AF19" s="145" t="s">
        <v>50</v>
      </c>
      <c r="AG19" s="314"/>
      <c r="AH19" s="314"/>
      <c r="AI19" s="71" t="s">
        <v>51</v>
      </c>
      <c r="AJ19" s="244" t="s">
        <v>52</v>
      </c>
      <c r="AK19" s="243"/>
      <c r="AL19" s="243"/>
      <c r="AM19" s="243"/>
      <c r="AN19" s="243"/>
      <c r="AO19" s="243"/>
      <c r="AP19" s="70">
        <v>4879427471</v>
      </c>
      <c r="AQ19" s="70">
        <v>4697380341</v>
      </c>
      <c r="AR19" s="70">
        <v>182047130</v>
      </c>
      <c r="AS19" s="245">
        <v>0</v>
      </c>
      <c r="AT19" s="246"/>
      <c r="AU19" s="245">
        <v>4697380341</v>
      </c>
      <c r="AV19" s="246"/>
      <c r="AW19" s="70">
        <v>0</v>
      </c>
      <c r="AX19" s="70">
        <v>4697380341</v>
      </c>
      <c r="AY19" s="70">
        <v>0</v>
      </c>
      <c r="AZ19" s="70">
        <v>4697380341</v>
      </c>
      <c r="BA19" s="70">
        <v>0</v>
      </c>
      <c r="BB19" s="70">
        <v>4697380341</v>
      </c>
      <c r="BC19" s="70">
        <v>0</v>
      </c>
      <c r="BD19" s="70">
        <v>6915694</v>
      </c>
      <c r="BE19" s="69">
        <f t="shared" si="0"/>
        <v>0.96269088308372974</v>
      </c>
      <c r="BF19" s="69">
        <f t="shared" si="1"/>
        <v>0.96269088308372974</v>
      </c>
      <c r="BG19" s="69">
        <f t="shared" si="2"/>
        <v>0.96269088308372974</v>
      </c>
      <c r="BH19" s="69">
        <f t="shared" si="3"/>
        <v>0.96269088308372974</v>
      </c>
    </row>
    <row r="20" spans="1:79" s="72" customFormat="1" ht="16.5" customHeight="1">
      <c r="A20" s="236" t="s">
        <v>46</v>
      </c>
      <c r="B20" s="317"/>
      <c r="C20" s="236" t="s">
        <v>47</v>
      </c>
      <c r="D20" s="317"/>
      <c r="E20" s="236" t="s">
        <v>47</v>
      </c>
      <c r="F20" s="317"/>
      <c r="G20" s="236" t="s">
        <v>47</v>
      </c>
      <c r="H20" s="317"/>
      <c r="I20" s="236"/>
      <c r="J20" s="317"/>
      <c r="K20" s="317"/>
      <c r="L20" s="236"/>
      <c r="M20" s="317"/>
      <c r="N20" s="317"/>
      <c r="O20" s="236"/>
      <c r="P20" s="317"/>
      <c r="Q20" s="236"/>
      <c r="R20" s="317"/>
      <c r="S20" s="237" t="s">
        <v>54</v>
      </c>
      <c r="T20" s="238"/>
      <c r="U20" s="238"/>
      <c r="V20" s="238"/>
      <c r="W20" s="238"/>
      <c r="X20" s="238"/>
      <c r="Y20" s="238"/>
      <c r="Z20" s="238"/>
      <c r="AA20" s="236" t="s">
        <v>49</v>
      </c>
      <c r="AB20" s="317"/>
      <c r="AC20" s="317"/>
      <c r="AD20" s="317"/>
      <c r="AE20" s="317"/>
      <c r="AF20" s="236" t="s">
        <v>50</v>
      </c>
      <c r="AG20" s="317"/>
      <c r="AH20" s="317"/>
      <c r="AI20" s="76" t="s">
        <v>51</v>
      </c>
      <c r="AJ20" s="239" t="s">
        <v>52</v>
      </c>
      <c r="AK20" s="238"/>
      <c r="AL20" s="238"/>
      <c r="AM20" s="238"/>
      <c r="AN20" s="238"/>
      <c r="AO20" s="238"/>
      <c r="AP20" s="75">
        <v>3254350750</v>
      </c>
      <c r="AQ20" s="75">
        <v>3146110630</v>
      </c>
      <c r="AR20" s="75">
        <v>108240120</v>
      </c>
      <c r="AS20" s="240">
        <v>0</v>
      </c>
      <c r="AT20" s="241"/>
      <c r="AU20" s="240">
        <v>3146110630</v>
      </c>
      <c r="AV20" s="241"/>
      <c r="AW20" s="75">
        <v>0</v>
      </c>
      <c r="AX20" s="75">
        <v>3146110630</v>
      </c>
      <c r="AY20" s="75">
        <v>0</v>
      </c>
      <c r="AZ20" s="75">
        <v>3146110630</v>
      </c>
      <c r="BA20" s="75">
        <v>0</v>
      </c>
      <c r="BB20" s="75">
        <v>3146110630</v>
      </c>
      <c r="BC20" s="75">
        <v>0</v>
      </c>
      <c r="BD20" s="75">
        <v>3056296</v>
      </c>
      <c r="BE20" s="74">
        <f t="shared" si="0"/>
        <v>0.96673987276878504</v>
      </c>
      <c r="BF20" s="74">
        <f t="shared" si="1"/>
        <v>0.96673987276878504</v>
      </c>
      <c r="BG20" s="74">
        <f t="shared" si="2"/>
        <v>0.96673987276878504</v>
      </c>
      <c r="BH20" s="74">
        <f t="shared" si="3"/>
        <v>0.96673987276878504</v>
      </c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</row>
    <row r="21" spans="1:79" s="44" customFormat="1" ht="16.5" customHeight="1">
      <c r="A21" s="145" t="s">
        <v>46</v>
      </c>
      <c r="B21" s="314"/>
      <c r="C21" s="145" t="s">
        <v>47</v>
      </c>
      <c r="D21" s="314"/>
      <c r="E21" s="145" t="s">
        <v>47</v>
      </c>
      <c r="F21" s="314"/>
      <c r="G21" s="145" t="s">
        <v>47</v>
      </c>
      <c r="H21" s="314"/>
      <c r="I21" s="145" t="s">
        <v>55</v>
      </c>
      <c r="J21" s="314"/>
      <c r="K21" s="314"/>
      <c r="L21" s="145"/>
      <c r="M21" s="314"/>
      <c r="N21" s="314"/>
      <c r="O21" s="145"/>
      <c r="P21" s="314"/>
      <c r="Q21" s="145"/>
      <c r="R21" s="314"/>
      <c r="S21" s="242" t="s">
        <v>56</v>
      </c>
      <c r="T21" s="243"/>
      <c r="U21" s="243"/>
      <c r="V21" s="243"/>
      <c r="W21" s="243"/>
      <c r="X21" s="243"/>
      <c r="Y21" s="243"/>
      <c r="Z21" s="243"/>
      <c r="AA21" s="145" t="s">
        <v>49</v>
      </c>
      <c r="AB21" s="314"/>
      <c r="AC21" s="314"/>
      <c r="AD21" s="314"/>
      <c r="AE21" s="314"/>
      <c r="AF21" s="145" t="s">
        <v>50</v>
      </c>
      <c r="AG21" s="314"/>
      <c r="AH21" s="314"/>
      <c r="AI21" s="71" t="s">
        <v>51</v>
      </c>
      <c r="AJ21" s="244" t="s">
        <v>52</v>
      </c>
      <c r="AK21" s="243"/>
      <c r="AL21" s="243"/>
      <c r="AM21" s="243"/>
      <c r="AN21" s="243"/>
      <c r="AO21" s="243"/>
      <c r="AP21" s="70">
        <v>3254350750</v>
      </c>
      <c r="AQ21" s="70">
        <v>3146110630</v>
      </c>
      <c r="AR21" s="70">
        <v>108240120</v>
      </c>
      <c r="AS21" s="245">
        <v>0</v>
      </c>
      <c r="AT21" s="246"/>
      <c r="AU21" s="245">
        <v>3146110630</v>
      </c>
      <c r="AV21" s="246"/>
      <c r="AW21" s="70">
        <v>0</v>
      </c>
      <c r="AX21" s="70">
        <v>3146110630</v>
      </c>
      <c r="AY21" s="70">
        <v>0</v>
      </c>
      <c r="AZ21" s="70">
        <v>3146110630</v>
      </c>
      <c r="BA21" s="70">
        <v>0</v>
      </c>
      <c r="BB21" s="70">
        <v>3146110630</v>
      </c>
      <c r="BC21" s="70">
        <v>0</v>
      </c>
      <c r="BD21" s="70">
        <v>3056296</v>
      </c>
      <c r="BE21" s="69">
        <f t="shared" si="0"/>
        <v>0.96673987276878504</v>
      </c>
      <c r="BF21" s="69">
        <f t="shared" si="1"/>
        <v>0.96673987276878504</v>
      </c>
      <c r="BG21" s="69">
        <f t="shared" si="2"/>
        <v>0.96673987276878504</v>
      </c>
      <c r="BH21" s="69">
        <f t="shared" si="3"/>
        <v>0.96673987276878504</v>
      </c>
    </row>
    <row r="22" spans="1:79" s="44" customFormat="1" ht="16.5" customHeight="1">
      <c r="A22" s="145" t="s">
        <v>46</v>
      </c>
      <c r="B22" s="314"/>
      <c r="C22" s="145" t="s">
        <v>47</v>
      </c>
      <c r="D22" s="314"/>
      <c r="E22" s="145" t="s">
        <v>47</v>
      </c>
      <c r="F22" s="314"/>
      <c r="G22" s="145" t="s">
        <v>47</v>
      </c>
      <c r="H22" s="314"/>
      <c r="I22" s="145" t="s">
        <v>55</v>
      </c>
      <c r="J22" s="314"/>
      <c r="K22" s="314"/>
      <c r="L22" s="145" t="s">
        <v>55</v>
      </c>
      <c r="M22" s="314"/>
      <c r="N22" s="314"/>
      <c r="O22" s="145"/>
      <c r="P22" s="314"/>
      <c r="Q22" s="145"/>
      <c r="R22" s="314"/>
      <c r="S22" s="242" t="s">
        <v>57</v>
      </c>
      <c r="T22" s="243"/>
      <c r="U22" s="243"/>
      <c r="V22" s="243"/>
      <c r="W22" s="243"/>
      <c r="X22" s="243"/>
      <c r="Y22" s="243"/>
      <c r="Z22" s="243"/>
      <c r="AA22" s="145" t="s">
        <v>49</v>
      </c>
      <c r="AB22" s="314"/>
      <c r="AC22" s="314"/>
      <c r="AD22" s="314"/>
      <c r="AE22" s="314"/>
      <c r="AF22" s="145" t="s">
        <v>50</v>
      </c>
      <c r="AG22" s="314"/>
      <c r="AH22" s="314"/>
      <c r="AI22" s="71" t="s">
        <v>51</v>
      </c>
      <c r="AJ22" s="244" t="s">
        <v>52</v>
      </c>
      <c r="AK22" s="243"/>
      <c r="AL22" s="243"/>
      <c r="AM22" s="243"/>
      <c r="AN22" s="243"/>
      <c r="AO22" s="243"/>
      <c r="AP22" s="70">
        <v>2496137573</v>
      </c>
      <c r="AQ22" s="70">
        <v>2436005365</v>
      </c>
      <c r="AR22" s="70">
        <v>60132208</v>
      </c>
      <c r="AS22" s="245">
        <v>0</v>
      </c>
      <c r="AT22" s="246"/>
      <c r="AU22" s="245">
        <v>2436005365</v>
      </c>
      <c r="AV22" s="246"/>
      <c r="AW22" s="70">
        <v>0</v>
      </c>
      <c r="AX22" s="70">
        <v>2436005365</v>
      </c>
      <c r="AY22" s="70">
        <v>0</v>
      </c>
      <c r="AZ22" s="70">
        <v>2436005365</v>
      </c>
      <c r="BA22" s="70">
        <v>0</v>
      </c>
      <c r="BB22" s="70">
        <v>2436005365</v>
      </c>
      <c r="BC22" s="70">
        <v>0</v>
      </c>
      <c r="BD22" s="70">
        <v>2998201</v>
      </c>
      <c r="BE22" s="69">
        <f t="shared" si="0"/>
        <v>0.97590989829629871</v>
      </c>
      <c r="BF22" s="69">
        <f t="shared" si="1"/>
        <v>0.97590989829629871</v>
      </c>
      <c r="BG22" s="69">
        <f t="shared" si="2"/>
        <v>0.97590989829629871</v>
      </c>
      <c r="BH22" s="69">
        <f t="shared" si="3"/>
        <v>0.97590989829629871</v>
      </c>
    </row>
    <row r="23" spans="1:79" s="44" customFormat="1" ht="13.5">
      <c r="A23" s="145" t="s">
        <v>46</v>
      </c>
      <c r="B23" s="314"/>
      <c r="C23" s="145" t="s">
        <v>47</v>
      </c>
      <c r="D23" s="314"/>
      <c r="E23" s="145" t="s">
        <v>47</v>
      </c>
      <c r="F23" s="314"/>
      <c r="G23" s="145" t="s">
        <v>47</v>
      </c>
      <c r="H23" s="314"/>
      <c r="I23" s="145" t="s">
        <v>55</v>
      </c>
      <c r="J23" s="314"/>
      <c r="K23" s="314"/>
      <c r="L23" s="145" t="s">
        <v>58</v>
      </c>
      <c r="M23" s="314"/>
      <c r="N23" s="314"/>
      <c r="O23" s="145"/>
      <c r="P23" s="314"/>
      <c r="Q23" s="145"/>
      <c r="R23" s="314"/>
      <c r="S23" s="242" t="s">
        <v>59</v>
      </c>
      <c r="T23" s="243"/>
      <c r="U23" s="243"/>
      <c r="V23" s="243"/>
      <c r="W23" s="243"/>
      <c r="X23" s="243"/>
      <c r="Y23" s="243"/>
      <c r="Z23" s="243"/>
      <c r="AA23" s="145" t="s">
        <v>49</v>
      </c>
      <c r="AB23" s="314"/>
      <c r="AC23" s="314"/>
      <c r="AD23" s="314"/>
      <c r="AE23" s="314"/>
      <c r="AF23" s="145" t="s">
        <v>50</v>
      </c>
      <c r="AG23" s="314"/>
      <c r="AH23" s="314"/>
      <c r="AI23" s="71" t="s">
        <v>51</v>
      </c>
      <c r="AJ23" s="244" t="s">
        <v>52</v>
      </c>
      <c r="AK23" s="243"/>
      <c r="AL23" s="243"/>
      <c r="AM23" s="243"/>
      <c r="AN23" s="243"/>
      <c r="AO23" s="243"/>
      <c r="AP23" s="70">
        <v>122664045</v>
      </c>
      <c r="AQ23" s="70">
        <v>120556673</v>
      </c>
      <c r="AR23" s="70">
        <v>2107372</v>
      </c>
      <c r="AS23" s="245">
        <v>0</v>
      </c>
      <c r="AT23" s="246"/>
      <c r="AU23" s="245">
        <v>120556673</v>
      </c>
      <c r="AV23" s="246"/>
      <c r="AW23" s="70">
        <v>0</v>
      </c>
      <c r="AX23" s="70">
        <v>120556673</v>
      </c>
      <c r="AY23" s="70">
        <v>0</v>
      </c>
      <c r="AZ23" s="70">
        <v>120556673</v>
      </c>
      <c r="BA23" s="70">
        <v>0</v>
      </c>
      <c r="BB23" s="70">
        <v>120556673</v>
      </c>
      <c r="BC23" s="70">
        <v>0</v>
      </c>
      <c r="BD23" s="70">
        <v>0</v>
      </c>
      <c r="BE23" s="69">
        <f t="shared" si="0"/>
        <v>0.9828199697800607</v>
      </c>
      <c r="BF23" s="69">
        <f t="shared" si="1"/>
        <v>0.9828199697800607</v>
      </c>
      <c r="BG23" s="69">
        <f t="shared" si="2"/>
        <v>0.9828199697800607</v>
      </c>
      <c r="BH23" s="69">
        <f t="shared" si="3"/>
        <v>0.9828199697800607</v>
      </c>
    </row>
    <row r="24" spans="1:79" s="44" customFormat="1" ht="13.5">
      <c r="A24" s="145" t="s">
        <v>46</v>
      </c>
      <c r="B24" s="314"/>
      <c r="C24" s="145" t="s">
        <v>47</v>
      </c>
      <c r="D24" s="314"/>
      <c r="E24" s="145" t="s">
        <v>47</v>
      </c>
      <c r="F24" s="314"/>
      <c r="G24" s="145" t="s">
        <v>47</v>
      </c>
      <c r="H24" s="314"/>
      <c r="I24" s="145" t="s">
        <v>55</v>
      </c>
      <c r="J24" s="314"/>
      <c r="K24" s="314"/>
      <c r="L24" s="145" t="s">
        <v>60</v>
      </c>
      <c r="M24" s="314"/>
      <c r="N24" s="314"/>
      <c r="O24" s="145"/>
      <c r="P24" s="314"/>
      <c r="Q24" s="145"/>
      <c r="R24" s="314"/>
      <c r="S24" s="242" t="s">
        <v>61</v>
      </c>
      <c r="T24" s="243"/>
      <c r="U24" s="243"/>
      <c r="V24" s="243"/>
      <c r="W24" s="243"/>
      <c r="X24" s="243"/>
      <c r="Y24" s="243"/>
      <c r="Z24" s="243"/>
      <c r="AA24" s="145" t="s">
        <v>49</v>
      </c>
      <c r="AB24" s="314"/>
      <c r="AC24" s="314"/>
      <c r="AD24" s="314"/>
      <c r="AE24" s="314"/>
      <c r="AF24" s="145" t="s">
        <v>50</v>
      </c>
      <c r="AG24" s="314"/>
      <c r="AH24" s="314"/>
      <c r="AI24" s="71" t="s">
        <v>51</v>
      </c>
      <c r="AJ24" s="244" t="s">
        <v>52</v>
      </c>
      <c r="AK24" s="243"/>
      <c r="AL24" s="243"/>
      <c r="AM24" s="243"/>
      <c r="AN24" s="243"/>
      <c r="AO24" s="243"/>
      <c r="AP24" s="70">
        <v>12263823</v>
      </c>
      <c r="AQ24" s="70">
        <v>12118970</v>
      </c>
      <c r="AR24" s="70">
        <v>144853</v>
      </c>
      <c r="AS24" s="245">
        <v>0</v>
      </c>
      <c r="AT24" s="246"/>
      <c r="AU24" s="245">
        <v>12118970</v>
      </c>
      <c r="AV24" s="246"/>
      <c r="AW24" s="70">
        <v>0</v>
      </c>
      <c r="AX24" s="70">
        <v>12118970</v>
      </c>
      <c r="AY24" s="70">
        <v>0</v>
      </c>
      <c r="AZ24" s="70">
        <v>12118970</v>
      </c>
      <c r="BA24" s="70">
        <v>0</v>
      </c>
      <c r="BB24" s="70">
        <v>12118970</v>
      </c>
      <c r="BC24" s="70">
        <v>0</v>
      </c>
      <c r="BD24" s="70">
        <v>22609</v>
      </c>
      <c r="BE24" s="69">
        <f t="shared" si="0"/>
        <v>0.98818859339375653</v>
      </c>
      <c r="BF24" s="69">
        <f t="shared" si="1"/>
        <v>0.98818859339375653</v>
      </c>
      <c r="BG24" s="69">
        <f t="shared" si="2"/>
        <v>0.98818859339375653</v>
      </c>
      <c r="BH24" s="69">
        <f t="shared" si="3"/>
        <v>0.98818859339375653</v>
      </c>
    </row>
    <row r="25" spans="1:79" s="44" customFormat="1" ht="13.5">
      <c r="A25" s="145" t="s">
        <v>46</v>
      </c>
      <c r="B25" s="314"/>
      <c r="C25" s="145" t="s">
        <v>47</v>
      </c>
      <c r="D25" s="314"/>
      <c r="E25" s="145" t="s">
        <v>47</v>
      </c>
      <c r="F25" s="314"/>
      <c r="G25" s="145" t="s">
        <v>47</v>
      </c>
      <c r="H25" s="314"/>
      <c r="I25" s="145" t="s">
        <v>55</v>
      </c>
      <c r="J25" s="314"/>
      <c r="K25" s="314"/>
      <c r="L25" s="145" t="s">
        <v>62</v>
      </c>
      <c r="M25" s="314"/>
      <c r="N25" s="314"/>
      <c r="O25" s="145"/>
      <c r="P25" s="314"/>
      <c r="Q25" s="145"/>
      <c r="R25" s="314"/>
      <c r="S25" s="242" t="s">
        <v>209</v>
      </c>
      <c r="T25" s="243"/>
      <c r="U25" s="243"/>
      <c r="V25" s="243"/>
      <c r="W25" s="243"/>
      <c r="X25" s="243"/>
      <c r="Y25" s="243"/>
      <c r="Z25" s="243"/>
      <c r="AA25" s="145" t="s">
        <v>49</v>
      </c>
      <c r="AB25" s="314"/>
      <c r="AC25" s="314"/>
      <c r="AD25" s="314"/>
      <c r="AE25" s="314"/>
      <c r="AF25" s="145" t="s">
        <v>50</v>
      </c>
      <c r="AG25" s="314"/>
      <c r="AH25" s="314"/>
      <c r="AI25" s="71" t="s">
        <v>51</v>
      </c>
      <c r="AJ25" s="244" t="s">
        <v>52</v>
      </c>
      <c r="AK25" s="243"/>
      <c r="AL25" s="243"/>
      <c r="AM25" s="243"/>
      <c r="AN25" s="243"/>
      <c r="AO25" s="243"/>
      <c r="AP25" s="70">
        <v>19238376</v>
      </c>
      <c r="AQ25" s="70">
        <v>19026890</v>
      </c>
      <c r="AR25" s="70">
        <v>211486</v>
      </c>
      <c r="AS25" s="245">
        <v>0</v>
      </c>
      <c r="AT25" s="246"/>
      <c r="AU25" s="245">
        <v>19026890</v>
      </c>
      <c r="AV25" s="246"/>
      <c r="AW25" s="70">
        <v>0</v>
      </c>
      <c r="AX25" s="70">
        <v>19026890</v>
      </c>
      <c r="AY25" s="70">
        <v>0</v>
      </c>
      <c r="AZ25" s="70">
        <v>19026890</v>
      </c>
      <c r="BA25" s="70">
        <v>0</v>
      </c>
      <c r="BB25" s="70">
        <v>19026890</v>
      </c>
      <c r="BC25" s="70">
        <v>0</v>
      </c>
      <c r="BD25" s="70">
        <v>35486</v>
      </c>
      <c r="BE25" s="69">
        <f t="shared" si="0"/>
        <v>0.98900707627296602</v>
      </c>
      <c r="BF25" s="69">
        <f t="shared" si="1"/>
        <v>0.98900707627296602</v>
      </c>
      <c r="BG25" s="69">
        <f t="shared" si="2"/>
        <v>0.98900707627296602</v>
      </c>
      <c r="BH25" s="69">
        <f t="shared" si="3"/>
        <v>0.98900707627296602</v>
      </c>
    </row>
    <row r="26" spans="1:79" s="44" customFormat="1" ht="13.5">
      <c r="A26" s="145" t="s">
        <v>46</v>
      </c>
      <c r="B26" s="314"/>
      <c r="C26" s="145" t="s">
        <v>47</v>
      </c>
      <c r="D26" s="314"/>
      <c r="E26" s="145" t="s">
        <v>47</v>
      </c>
      <c r="F26" s="314"/>
      <c r="G26" s="145" t="s">
        <v>47</v>
      </c>
      <c r="H26" s="314"/>
      <c r="I26" s="145" t="s">
        <v>55</v>
      </c>
      <c r="J26" s="314"/>
      <c r="K26" s="314"/>
      <c r="L26" s="145" t="s">
        <v>64</v>
      </c>
      <c r="M26" s="314"/>
      <c r="N26" s="314"/>
      <c r="O26" s="145"/>
      <c r="P26" s="314"/>
      <c r="Q26" s="145"/>
      <c r="R26" s="314"/>
      <c r="S26" s="242" t="s">
        <v>65</v>
      </c>
      <c r="T26" s="243"/>
      <c r="U26" s="243"/>
      <c r="V26" s="243"/>
      <c r="W26" s="243"/>
      <c r="X26" s="243"/>
      <c r="Y26" s="243"/>
      <c r="Z26" s="243"/>
      <c r="AA26" s="145" t="s">
        <v>49</v>
      </c>
      <c r="AB26" s="314"/>
      <c r="AC26" s="314"/>
      <c r="AD26" s="314"/>
      <c r="AE26" s="314"/>
      <c r="AF26" s="145" t="s">
        <v>50</v>
      </c>
      <c r="AG26" s="314"/>
      <c r="AH26" s="314"/>
      <c r="AI26" s="71" t="s">
        <v>51</v>
      </c>
      <c r="AJ26" s="244" t="s">
        <v>52</v>
      </c>
      <c r="AK26" s="243"/>
      <c r="AL26" s="243"/>
      <c r="AM26" s="243"/>
      <c r="AN26" s="243"/>
      <c r="AO26" s="243"/>
      <c r="AP26" s="70">
        <v>123395063</v>
      </c>
      <c r="AQ26" s="70">
        <v>117541416</v>
      </c>
      <c r="AR26" s="70">
        <v>5853647</v>
      </c>
      <c r="AS26" s="245">
        <v>0</v>
      </c>
      <c r="AT26" s="246"/>
      <c r="AU26" s="245">
        <v>117541416</v>
      </c>
      <c r="AV26" s="246"/>
      <c r="AW26" s="70">
        <v>0</v>
      </c>
      <c r="AX26" s="70">
        <v>117541416</v>
      </c>
      <c r="AY26" s="70">
        <v>0</v>
      </c>
      <c r="AZ26" s="70">
        <v>117541416</v>
      </c>
      <c r="BA26" s="70">
        <v>0</v>
      </c>
      <c r="BB26" s="70">
        <v>117541416</v>
      </c>
      <c r="BC26" s="70">
        <v>0</v>
      </c>
      <c r="BD26" s="70">
        <v>0</v>
      </c>
      <c r="BE26" s="69">
        <f t="shared" si="0"/>
        <v>0.9525617406589435</v>
      </c>
      <c r="BF26" s="69">
        <f t="shared" si="1"/>
        <v>0.9525617406589435</v>
      </c>
      <c r="BG26" s="69">
        <f t="shared" si="2"/>
        <v>0.9525617406589435</v>
      </c>
      <c r="BH26" s="69">
        <f t="shared" si="3"/>
        <v>0.9525617406589435</v>
      </c>
    </row>
    <row r="27" spans="1:79" s="44" customFormat="1" ht="13.5">
      <c r="A27" s="145" t="s">
        <v>46</v>
      </c>
      <c r="B27" s="314"/>
      <c r="C27" s="145" t="s">
        <v>47</v>
      </c>
      <c r="D27" s="314"/>
      <c r="E27" s="145" t="s">
        <v>47</v>
      </c>
      <c r="F27" s="314"/>
      <c r="G27" s="145" t="s">
        <v>47</v>
      </c>
      <c r="H27" s="314"/>
      <c r="I27" s="145" t="s">
        <v>55</v>
      </c>
      <c r="J27" s="314"/>
      <c r="K27" s="314"/>
      <c r="L27" s="145" t="s">
        <v>66</v>
      </c>
      <c r="M27" s="314"/>
      <c r="N27" s="314"/>
      <c r="O27" s="145"/>
      <c r="P27" s="314"/>
      <c r="Q27" s="145"/>
      <c r="R27" s="314"/>
      <c r="S27" s="242" t="s">
        <v>67</v>
      </c>
      <c r="T27" s="243"/>
      <c r="U27" s="243"/>
      <c r="V27" s="243"/>
      <c r="W27" s="243"/>
      <c r="X27" s="243"/>
      <c r="Y27" s="243"/>
      <c r="Z27" s="243"/>
      <c r="AA27" s="145" t="s">
        <v>49</v>
      </c>
      <c r="AB27" s="314"/>
      <c r="AC27" s="314"/>
      <c r="AD27" s="314"/>
      <c r="AE27" s="314"/>
      <c r="AF27" s="145" t="s">
        <v>50</v>
      </c>
      <c r="AG27" s="314"/>
      <c r="AH27" s="314"/>
      <c r="AI27" s="71" t="s">
        <v>51</v>
      </c>
      <c r="AJ27" s="244" t="s">
        <v>52</v>
      </c>
      <c r="AK27" s="243"/>
      <c r="AL27" s="243"/>
      <c r="AM27" s="243"/>
      <c r="AN27" s="243"/>
      <c r="AO27" s="243"/>
      <c r="AP27" s="70">
        <v>87365338</v>
      </c>
      <c r="AQ27" s="70">
        <v>79758018</v>
      </c>
      <c r="AR27" s="70">
        <v>7607320</v>
      </c>
      <c r="AS27" s="245">
        <v>0</v>
      </c>
      <c r="AT27" s="246"/>
      <c r="AU27" s="245">
        <v>79758018</v>
      </c>
      <c r="AV27" s="246"/>
      <c r="AW27" s="70">
        <v>0</v>
      </c>
      <c r="AX27" s="70">
        <v>79758018</v>
      </c>
      <c r="AY27" s="70">
        <v>0</v>
      </c>
      <c r="AZ27" s="70">
        <v>79758018</v>
      </c>
      <c r="BA27" s="70">
        <v>0</v>
      </c>
      <c r="BB27" s="70">
        <v>79758018</v>
      </c>
      <c r="BC27" s="70">
        <v>0</v>
      </c>
      <c r="BD27" s="70">
        <v>0</v>
      </c>
      <c r="BE27" s="69">
        <f t="shared" si="0"/>
        <v>0.91292519236862568</v>
      </c>
      <c r="BF27" s="69">
        <f t="shared" si="1"/>
        <v>0.91292519236862568</v>
      </c>
      <c r="BG27" s="69">
        <f t="shared" si="2"/>
        <v>0.91292519236862568</v>
      </c>
      <c r="BH27" s="69">
        <f t="shared" si="3"/>
        <v>0.91292519236862568</v>
      </c>
    </row>
    <row r="28" spans="1:79" s="44" customFormat="1" ht="13.5">
      <c r="A28" s="145" t="s">
        <v>46</v>
      </c>
      <c r="B28" s="314"/>
      <c r="C28" s="145" t="s">
        <v>47</v>
      </c>
      <c r="D28" s="314"/>
      <c r="E28" s="145" t="s">
        <v>47</v>
      </c>
      <c r="F28" s="314"/>
      <c r="G28" s="145" t="s">
        <v>47</v>
      </c>
      <c r="H28" s="314"/>
      <c r="I28" s="145" t="s">
        <v>55</v>
      </c>
      <c r="J28" s="314"/>
      <c r="K28" s="314"/>
      <c r="L28" s="145" t="s">
        <v>68</v>
      </c>
      <c r="M28" s="314"/>
      <c r="N28" s="314"/>
      <c r="O28" s="145"/>
      <c r="P28" s="314"/>
      <c r="Q28" s="145"/>
      <c r="R28" s="314"/>
      <c r="S28" s="242" t="s">
        <v>69</v>
      </c>
      <c r="T28" s="243"/>
      <c r="U28" s="243"/>
      <c r="V28" s="243"/>
      <c r="W28" s="243"/>
      <c r="X28" s="243"/>
      <c r="Y28" s="243"/>
      <c r="Z28" s="243"/>
      <c r="AA28" s="145" t="s">
        <v>49</v>
      </c>
      <c r="AB28" s="314"/>
      <c r="AC28" s="314"/>
      <c r="AD28" s="314"/>
      <c r="AE28" s="314"/>
      <c r="AF28" s="145" t="s">
        <v>50</v>
      </c>
      <c r="AG28" s="314"/>
      <c r="AH28" s="314"/>
      <c r="AI28" s="71" t="s">
        <v>51</v>
      </c>
      <c r="AJ28" s="244" t="s">
        <v>52</v>
      </c>
      <c r="AK28" s="243"/>
      <c r="AL28" s="243"/>
      <c r="AM28" s="243"/>
      <c r="AN28" s="243"/>
      <c r="AO28" s="243"/>
      <c r="AP28" s="70">
        <v>102367</v>
      </c>
      <c r="AQ28" s="70">
        <v>0</v>
      </c>
      <c r="AR28" s="70">
        <v>102367</v>
      </c>
      <c r="AS28" s="245">
        <v>0</v>
      </c>
      <c r="AT28" s="246"/>
      <c r="AU28" s="245">
        <v>0</v>
      </c>
      <c r="AV28" s="246"/>
      <c r="AW28" s="70">
        <v>0</v>
      </c>
      <c r="AX28" s="70">
        <v>0</v>
      </c>
      <c r="AY28" s="70">
        <v>0</v>
      </c>
      <c r="AZ28" s="70">
        <v>0</v>
      </c>
      <c r="BA28" s="70">
        <v>0</v>
      </c>
      <c r="BB28" s="70">
        <v>0</v>
      </c>
      <c r="BC28" s="70">
        <v>0</v>
      </c>
      <c r="BD28" s="70">
        <v>0</v>
      </c>
      <c r="BE28" s="69">
        <f t="shared" si="0"/>
        <v>0</v>
      </c>
      <c r="BF28" s="69">
        <f t="shared" si="1"/>
        <v>0</v>
      </c>
      <c r="BG28" s="69">
        <f t="shared" si="2"/>
        <v>0</v>
      </c>
      <c r="BH28" s="69">
        <f t="shared" si="3"/>
        <v>0</v>
      </c>
    </row>
    <row r="29" spans="1:79" s="44" customFormat="1" ht="13.5">
      <c r="A29" s="145" t="s">
        <v>46</v>
      </c>
      <c r="B29" s="314"/>
      <c r="C29" s="145" t="s">
        <v>47</v>
      </c>
      <c r="D29" s="314"/>
      <c r="E29" s="145" t="s">
        <v>47</v>
      </c>
      <c r="F29" s="314"/>
      <c r="G29" s="145" t="s">
        <v>47</v>
      </c>
      <c r="H29" s="314"/>
      <c r="I29" s="145" t="s">
        <v>55</v>
      </c>
      <c r="J29" s="314"/>
      <c r="K29" s="314"/>
      <c r="L29" s="145" t="s">
        <v>70</v>
      </c>
      <c r="M29" s="314"/>
      <c r="N29" s="314"/>
      <c r="O29" s="145"/>
      <c r="P29" s="314"/>
      <c r="Q29" s="145"/>
      <c r="R29" s="314"/>
      <c r="S29" s="242" t="s">
        <v>71</v>
      </c>
      <c r="T29" s="243"/>
      <c r="U29" s="243"/>
      <c r="V29" s="243"/>
      <c r="W29" s="243"/>
      <c r="X29" s="243"/>
      <c r="Y29" s="243"/>
      <c r="Z29" s="243"/>
      <c r="AA29" s="145" t="s">
        <v>49</v>
      </c>
      <c r="AB29" s="314"/>
      <c r="AC29" s="314"/>
      <c r="AD29" s="314"/>
      <c r="AE29" s="314"/>
      <c r="AF29" s="145" t="s">
        <v>50</v>
      </c>
      <c r="AG29" s="314"/>
      <c r="AH29" s="314"/>
      <c r="AI29" s="71" t="s">
        <v>51</v>
      </c>
      <c r="AJ29" s="244" t="s">
        <v>52</v>
      </c>
      <c r="AK29" s="243"/>
      <c r="AL29" s="243"/>
      <c r="AM29" s="243"/>
      <c r="AN29" s="243"/>
      <c r="AO29" s="243"/>
      <c r="AP29" s="70">
        <v>267498774</v>
      </c>
      <c r="AQ29" s="70">
        <v>252117722</v>
      </c>
      <c r="AR29" s="70">
        <v>15381052</v>
      </c>
      <c r="AS29" s="245">
        <v>0</v>
      </c>
      <c r="AT29" s="246"/>
      <c r="AU29" s="245">
        <v>252117722</v>
      </c>
      <c r="AV29" s="246"/>
      <c r="AW29" s="70">
        <v>0</v>
      </c>
      <c r="AX29" s="70">
        <v>252117722</v>
      </c>
      <c r="AY29" s="70">
        <v>0</v>
      </c>
      <c r="AZ29" s="70">
        <v>252117722</v>
      </c>
      <c r="BA29" s="70">
        <v>0</v>
      </c>
      <c r="BB29" s="70">
        <v>252117722</v>
      </c>
      <c r="BC29" s="70">
        <v>0</v>
      </c>
      <c r="BD29" s="70">
        <v>0</v>
      </c>
      <c r="BE29" s="69">
        <f t="shared" si="0"/>
        <v>0.94250047665639025</v>
      </c>
      <c r="BF29" s="69">
        <f t="shared" si="1"/>
        <v>0.94250047665639025</v>
      </c>
      <c r="BG29" s="69">
        <f t="shared" si="2"/>
        <v>0.94250047665639025</v>
      </c>
      <c r="BH29" s="69">
        <f t="shared" si="3"/>
        <v>0.94250047665639025</v>
      </c>
    </row>
    <row r="30" spans="1:79" s="44" customFormat="1" ht="13.5">
      <c r="A30" s="145" t="s">
        <v>46</v>
      </c>
      <c r="B30" s="314"/>
      <c r="C30" s="145" t="s">
        <v>47</v>
      </c>
      <c r="D30" s="314"/>
      <c r="E30" s="145" t="s">
        <v>47</v>
      </c>
      <c r="F30" s="314"/>
      <c r="G30" s="145" t="s">
        <v>47</v>
      </c>
      <c r="H30" s="314"/>
      <c r="I30" s="145" t="s">
        <v>55</v>
      </c>
      <c r="J30" s="314"/>
      <c r="K30" s="314"/>
      <c r="L30" s="145" t="s">
        <v>72</v>
      </c>
      <c r="M30" s="314"/>
      <c r="N30" s="314"/>
      <c r="O30" s="145"/>
      <c r="P30" s="314"/>
      <c r="Q30" s="145"/>
      <c r="R30" s="314"/>
      <c r="S30" s="242" t="s">
        <v>73</v>
      </c>
      <c r="T30" s="243"/>
      <c r="U30" s="243"/>
      <c r="V30" s="243"/>
      <c r="W30" s="243"/>
      <c r="X30" s="243"/>
      <c r="Y30" s="243"/>
      <c r="Z30" s="243"/>
      <c r="AA30" s="145" t="s">
        <v>49</v>
      </c>
      <c r="AB30" s="314"/>
      <c r="AC30" s="314"/>
      <c r="AD30" s="314"/>
      <c r="AE30" s="314"/>
      <c r="AF30" s="145" t="s">
        <v>50</v>
      </c>
      <c r="AG30" s="314"/>
      <c r="AH30" s="314"/>
      <c r="AI30" s="71" t="s">
        <v>51</v>
      </c>
      <c r="AJ30" s="244" t="s">
        <v>52</v>
      </c>
      <c r="AK30" s="243"/>
      <c r="AL30" s="243"/>
      <c r="AM30" s="243"/>
      <c r="AN30" s="243"/>
      <c r="AO30" s="243"/>
      <c r="AP30" s="70">
        <v>125685391</v>
      </c>
      <c r="AQ30" s="70">
        <v>108985576</v>
      </c>
      <c r="AR30" s="70">
        <v>16699815</v>
      </c>
      <c r="AS30" s="245">
        <v>0</v>
      </c>
      <c r="AT30" s="246"/>
      <c r="AU30" s="245">
        <v>108985576</v>
      </c>
      <c r="AV30" s="246"/>
      <c r="AW30" s="70">
        <v>0</v>
      </c>
      <c r="AX30" s="70">
        <v>108985576</v>
      </c>
      <c r="AY30" s="70">
        <v>0</v>
      </c>
      <c r="AZ30" s="70">
        <v>108985576</v>
      </c>
      <c r="BA30" s="70">
        <v>0</v>
      </c>
      <c r="BB30" s="70">
        <v>108985576</v>
      </c>
      <c r="BC30" s="70">
        <v>0</v>
      </c>
      <c r="BD30" s="70">
        <v>0</v>
      </c>
      <c r="BE30" s="69">
        <f t="shared" si="0"/>
        <v>0.86713002309075049</v>
      </c>
      <c r="BF30" s="69">
        <f t="shared" si="1"/>
        <v>0.86713002309075049</v>
      </c>
      <c r="BG30" s="69">
        <f t="shared" si="2"/>
        <v>0.86713002309075049</v>
      </c>
      <c r="BH30" s="69">
        <f t="shared" si="3"/>
        <v>0.86713002309075049</v>
      </c>
    </row>
    <row r="31" spans="1:79" s="44" customFormat="1" ht="13.5">
      <c r="A31" s="145" t="s">
        <v>46</v>
      </c>
      <c r="B31" s="314"/>
      <c r="C31" s="145" t="s">
        <v>47</v>
      </c>
      <c r="D31" s="314"/>
      <c r="E31" s="145" t="s">
        <v>47</v>
      </c>
      <c r="F31" s="314"/>
      <c r="G31" s="145" t="s">
        <v>47</v>
      </c>
      <c r="H31" s="314"/>
      <c r="I31" s="145" t="s">
        <v>55</v>
      </c>
      <c r="J31" s="314"/>
      <c r="K31" s="314"/>
      <c r="L31" s="145" t="s">
        <v>119</v>
      </c>
      <c r="M31" s="314"/>
      <c r="N31" s="314"/>
      <c r="O31" s="145"/>
      <c r="P31" s="314"/>
      <c r="Q31" s="145"/>
      <c r="R31" s="314"/>
      <c r="S31" s="242" t="s">
        <v>177</v>
      </c>
      <c r="T31" s="243"/>
      <c r="U31" s="243"/>
      <c r="V31" s="243"/>
      <c r="W31" s="243"/>
      <c r="X31" s="243"/>
      <c r="Y31" s="243"/>
      <c r="Z31" s="243"/>
      <c r="AA31" s="145" t="s">
        <v>49</v>
      </c>
      <c r="AB31" s="314"/>
      <c r="AC31" s="314"/>
      <c r="AD31" s="314"/>
      <c r="AE31" s="314"/>
      <c r="AF31" s="145" t="s">
        <v>50</v>
      </c>
      <c r="AG31" s="314"/>
      <c r="AH31" s="314"/>
      <c r="AI31" s="71" t="s">
        <v>51</v>
      </c>
      <c r="AJ31" s="244" t="s">
        <v>52</v>
      </c>
      <c r="AK31" s="243"/>
      <c r="AL31" s="243"/>
      <c r="AM31" s="243"/>
      <c r="AN31" s="243"/>
      <c r="AO31" s="243"/>
      <c r="AP31" s="70">
        <v>0</v>
      </c>
      <c r="AQ31" s="70">
        <v>0</v>
      </c>
      <c r="AR31" s="70">
        <v>0</v>
      </c>
      <c r="AS31" s="245">
        <v>0</v>
      </c>
      <c r="AT31" s="246"/>
      <c r="AU31" s="245">
        <v>0</v>
      </c>
      <c r="AV31" s="246"/>
      <c r="AW31" s="70">
        <v>0</v>
      </c>
      <c r="AX31" s="70">
        <v>0</v>
      </c>
      <c r="AY31" s="70">
        <v>0</v>
      </c>
      <c r="AZ31" s="70">
        <v>0</v>
      </c>
      <c r="BA31" s="70">
        <v>0</v>
      </c>
      <c r="BB31" s="70">
        <v>0</v>
      </c>
      <c r="BC31" s="70">
        <v>0</v>
      </c>
      <c r="BD31" s="70">
        <v>0</v>
      </c>
      <c r="BE31" s="69">
        <v>0</v>
      </c>
      <c r="BF31" s="69">
        <v>0</v>
      </c>
      <c r="BG31" s="69">
        <v>0</v>
      </c>
      <c r="BH31" s="69">
        <v>0</v>
      </c>
    </row>
    <row r="32" spans="1:79" s="72" customFormat="1" ht="13.5">
      <c r="A32" s="236" t="s">
        <v>46</v>
      </c>
      <c r="B32" s="317"/>
      <c r="C32" s="236" t="s">
        <v>47</v>
      </c>
      <c r="D32" s="317"/>
      <c r="E32" s="236" t="s">
        <v>47</v>
      </c>
      <c r="F32" s="317"/>
      <c r="G32" s="236" t="s">
        <v>74</v>
      </c>
      <c r="H32" s="317"/>
      <c r="I32" s="236"/>
      <c r="J32" s="317"/>
      <c r="K32" s="317"/>
      <c r="L32" s="236"/>
      <c r="M32" s="317"/>
      <c r="N32" s="317"/>
      <c r="O32" s="236"/>
      <c r="P32" s="317"/>
      <c r="Q32" s="236"/>
      <c r="R32" s="317"/>
      <c r="S32" s="237" t="s">
        <v>75</v>
      </c>
      <c r="T32" s="238"/>
      <c r="U32" s="238"/>
      <c r="V32" s="238"/>
      <c r="W32" s="238"/>
      <c r="X32" s="238"/>
      <c r="Y32" s="238"/>
      <c r="Z32" s="238"/>
      <c r="AA32" s="236" t="s">
        <v>49</v>
      </c>
      <c r="AB32" s="317"/>
      <c r="AC32" s="317"/>
      <c r="AD32" s="317"/>
      <c r="AE32" s="317"/>
      <c r="AF32" s="236" t="s">
        <v>50</v>
      </c>
      <c r="AG32" s="317"/>
      <c r="AH32" s="317"/>
      <c r="AI32" s="76" t="s">
        <v>51</v>
      </c>
      <c r="AJ32" s="239" t="s">
        <v>52</v>
      </c>
      <c r="AK32" s="238"/>
      <c r="AL32" s="238"/>
      <c r="AM32" s="238"/>
      <c r="AN32" s="238"/>
      <c r="AO32" s="238"/>
      <c r="AP32" s="75">
        <v>1179889376</v>
      </c>
      <c r="AQ32" s="75">
        <v>1107810249</v>
      </c>
      <c r="AR32" s="75">
        <v>72079127</v>
      </c>
      <c r="AS32" s="240">
        <v>0</v>
      </c>
      <c r="AT32" s="241"/>
      <c r="AU32" s="240">
        <v>1107810249</v>
      </c>
      <c r="AV32" s="241"/>
      <c r="AW32" s="75">
        <v>0</v>
      </c>
      <c r="AX32" s="75">
        <v>1107810249</v>
      </c>
      <c r="AY32" s="75">
        <v>0</v>
      </c>
      <c r="AZ32" s="75">
        <v>1107810249</v>
      </c>
      <c r="BA32" s="75">
        <v>0</v>
      </c>
      <c r="BB32" s="75">
        <v>1107810249</v>
      </c>
      <c r="BC32" s="75">
        <v>0</v>
      </c>
      <c r="BD32" s="75">
        <v>0</v>
      </c>
      <c r="BE32" s="74">
        <f t="shared" ref="BE32:BE48" si="4">+AQ32/AP32</f>
        <v>0.93891026695709479</v>
      </c>
      <c r="BF32" s="74">
        <f t="shared" ref="BF32:BF48" si="5">+AU32/AP32</f>
        <v>0.93891026695709479</v>
      </c>
      <c r="BG32" s="74">
        <f t="shared" ref="BG32:BG48" si="6">+AX32/AP32</f>
        <v>0.93891026695709479</v>
      </c>
      <c r="BH32" s="74">
        <f t="shared" ref="BH32:BH48" si="7">+BB32/AP32</f>
        <v>0.93891026695709479</v>
      </c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</row>
    <row r="33" spans="1:190" ht="13.5">
      <c r="A33" s="145" t="s">
        <v>46</v>
      </c>
      <c r="B33" s="314"/>
      <c r="C33" s="145" t="s">
        <v>47</v>
      </c>
      <c r="D33" s="314"/>
      <c r="E33" s="145" t="s">
        <v>47</v>
      </c>
      <c r="F33" s="314"/>
      <c r="G33" s="145" t="s">
        <v>74</v>
      </c>
      <c r="H33" s="314"/>
      <c r="I33" s="145" t="s">
        <v>55</v>
      </c>
      <c r="J33" s="314"/>
      <c r="K33" s="314"/>
      <c r="L33" s="145"/>
      <c r="M33" s="314"/>
      <c r="N33" s="314"/>
      <c r="O33" s="145"/>
      <c r="P33" s="314"/>
      <c r="Q33" s="145"/>
      <c r="R33" s="314"/>
      <c r="S33" s="242" t="s">
        <v>210</v>
      </c>
      <c r="T33" s="243"/>
      <c r="U33" s="243"/>
      <c r="V33" s="243"/>
      <c r="W33" s="243"/>
      <c r="X33" s="243"/>
      <c r="Y33" s="243"/>
      <c r="Z33" s="243"/>
      <c r="AA33" s="145" t="s">
        <v>49</v>
      </c>
      <c r="AB33" s="314"/>
      <c r="AC33" s="314"/>
      <c r="AD33" s="314"/>
      <c r="AE33" s="314"/>
      <c r="AF33" s="145" t="s">
        <v>50</v>
      </c>
      <c r="AG33" s="314"/>
      <c r="AH33" s="314"/>
      <c r="AI33" s="71" t="s">
        <v>51</v>
      </c>
      <c r="AJ33" s="244" t="s">
        <v>52</v>
      </c>
      <c r="AK33" s="243"/>
      <c r="AL33" s="243"/>
      <c r="AM33" s="243"/>
      <c r="AN33" s="243"/>
      <c r="AO33" s="243"/>
      <c r="AP33" s="70">
        <v>331909954</v>
      </c>
      <c r="AQ33" s="70">
        <v>311202108</v>
      </c>
      <c r="AR33" s="70">
        <v>20707846</v>
      </c>
      <c r="AS33" s="245">
        <v>0</v>
      </c>
      <c r="AT33" s="246"/>
      <c r="AU33" s="245">
        <v>311202108</v>
      </c>
      <c r="AV33" s="246"/>
      <c r="AW33" s="70">
        <v>0</v>
      </c>
      <c r="AX33" s="70">
        <v>311202108</v>
      </c>
      <c r="AY33" s="70">
        <v>0</v>
      </c>
      <c r="AZ33" s="70">
        <v>311202108</v>
      </c>
      <c r="BA33" s="70">
        <v>0</v>
      </c>
      <c r="BB33" s="70">
        <v>311202108</v>
      </c>
      <c r="BC33" s="70">
        <v>0</v>
      </c>
      <c r="BD33" s="70">
        <v>0</v>
      </c>
      <c r="BE33" s="69">
        <f t="shared" si="4"/>
        <v>0.93761004829641237</v>
      </c>
      <c r="BF33" s="69">
        <f t="shared" si="5"/>
        <v>0.93761004829641237</v>
      </c>
      <c r="BG33" s="69">
        <f t="shared" si="6"/>
        <v>0.93761004829641237</v>
      </c>
      <c r="BH33" s="69">
        <f t="shared" si="7"/>
        <v>0.93761004829641237</v>
      </c>
    </row>
    <row r="34" spans="1:190" ht="13.5">
      <c r="A34" s="145" t="s">
        <v>46</v>
      </c>
      <c r="B34" s="314"/>
      <c r="C34" s="145" t="s">
        <v>47</v>
      </c>
      <c r="D34" s="314"/>
      <c r="E34" s="145" t="s">
        <v>47</v>
      </c>
      <c r="F34" s="314"/>
      <c r="G34" s="145" t="s">
        <v>74</v>
      </c>
      <c r="H34" s="314"/>
      <c r="I34" s="145" t="s">
        <v>77</v>
      </c>
      <c r="J34" s="314"/>
      <c r="K34" s="314"/>
      <c r="L34" s="145"/>
      <c r="M34" s="314"/>
      <c r="N34" s="314"/>
      <c r="O34" s="145"/>
      <c r="P34" s="314"/>
      <c r="Q34" s="145"/>
      <c r="R34" s="314"/>
      <c r="S34" s="242" t="s">
        <v>211</v>
      </c>
      <c r="T34" s="243"/>
      <c r="U34" s="243"/>
      <c r="V34" s="243"/>
      <c r="W34" s="243"/>
      <c r="X34" s="243"/>
      <c r="Y34" s="243"/>
      <c r="Z34" s="243"/>
      <c r="AA34" s="145" t="s">
        <v>49</v>
      </c>
      <c r="AB34" s="314"/>
      <c r="AC34" s="314"/>
      <c r="AD34" s="314"/>
      <c r="AE34" s="314"/>
      <c r="AF34" s="145" t="s">
        <v>50</v>
      </c>
      <c r="AG34" s="314"/>
      <c r="AH34" s="314"/>
      <c r="AI34" s="71" t="s">
        <v>51</v>
      </c>
      <c r="AJ34" s="244" t="s">
        <v>52</v>
      </c>
      <c r="AK34" s="243"/>
      <c r="AL34" s="243"/>
      <c r="AM34" s="243"/>
      <c r="AN34" s="243"/>
      <c r="AO34" s="243"/>
      <c r="AP34" s="70">
        <v>251240946</v>
      </c>
      <c r="AQ34" s="70">
        <v>236276354</v>
      </c>
      <c r="AR34" s="70">
        <v>14964592</v>
      </c>
      <c r="AS34" s="245">
        <v>0</v>
      </c>
      <c r="AT34" s="246"/>
      <c r="AU34" s="245">
        <v>236276354</v>
      </c>
      <c r="AV34" s="246"/>
      <c r="AW34" s="70">
        <v>0</v>
      </c>
      <c r="AX34" s="70">
        <v>236276354</v>
      </c>
      <c r="AY34" s="70">
        <v>0</v>
      </c>
      <c r="AZ34" s="70">
        <v>236276354</v>
      </c>
      <c r="BA34" s="70">
        <v>0</v>
      </c>
      <c r="BB34" s="70">
        <v>236276354</v>
      </c>
      <c r="BC34" s="70">
        <v>0</v>
      </c>
      <c r="BD34" s="70">
        <v>0</v>
      </c>
      <c r="BE34" s="69">
        <f t="shared" si="4"/>
        <v>0.94043728843466468</v>
      </c>
      <c r="BF34" s="69">
        <f t="shared" si="5"/>
        <v>0.94043728843466468</v>
      </c>
      <c r="BG34" s="69">
        <f t="shared" si="6"/>
        <v>0.94043728843466468</v>
      </c>
      <c r="BH34" s="69">
        <f t="shared" si="7"/>
        <v>0.94043728843466468</v>
      </c>
    </row>
    <row r="35" spans="1:190" ht="13.5">
      <c r="A35" s="145" t="s">
        <v>46</v>
      </c>
      <c r="B35" s="314"/>
      <c r="C35" s="145" t="s">
        <v>47</v>
      </c>
      <c r="D35" s="314"/>
      <c r="E35" s="145" t="s">
        <v>47</v>
      </c>
      <c r="F35" s="314"/>
      <c r="G35" s="145" t="s">
        <v>74</v>
      </c>
      <c r="H35" s="314"/>
      <c r="I35" s="145" t="s">
        <v>58</v>
      </c>
      <c r="J35" s="314"/>
      <c r="K35" s="314"/>
      <c r="L35" s="145"/>
      <c r="M35" s="314"/>
      <c r="N35" s="314"/>
      <c r="O35" s="145"/>
      <c r="P35" s="314"/>
      <c r="Q35" s="145"/>
      <c r="R35" s="314"/>
      <c r="S35" s="242" t="s">
        <v>79</v>
      </c>
      <c r="T35" s="243"/>
      <c r="U35" s="243"/>
      <c r="V35" s="243"/>
      <c r="W35" s="243"/>
      <c r="X35" s="243"/>
      <c r="Y35" s="243"/>
      <c r="Z35" s="243"/>
      <c r="AA35" s="145" t="s">
        <v>49</v>
      </c>
      <c r="AB35" s="314"/>
      <c r="AC35" s="314"/>
      <c r="AD35" s="314"/>
      <c r="AE35" s="314"/>
      <c r="AF35" s="145" t="s">
        <v>50</v>
      </c>
      <c r="AG35" s="314"/>
      <c r="AH35" s="314"/>
      <c r="AI35" s="71" t="s">
        <v>51</v>
      </c>
      <c r="AJ35" s="244" t="s">
        <v>52</v>
      </c>
      <c r="AK35" s="243"/>
      <c r="AL35" s="243"/>
      <c r="AM35" s="243"/>
      <c r="AN35" s="243"/>
      <c r="AO35" s="243"/>
      <c r="AP35" s="70">
        <v>290452939</v>
      </c>
      <c r="AQ35" s="70">
        <v>270072887</v>
      </c>
      <c r="AR35" s="70">
        <v>20380052</v>
      </c>
      <c r="AS35" s="245">
        <v>0</v>
      </c>
      <c r="AT35" s="246"/>
      <c r="AU35" s="245">
        <v>270072887</v>
      </c>
      <c r="AV35" s="246"/>
      <c r="AW35" s="70">
        <v>0</v>
      </c>
      <c r="AX35" s="70">
        <v>270072887</v>
      </c>
      <c r="AY35" s="70">
        <v>0</v>
      </c>
      <c r="AZ35" s="70">
        <v>270072887</v>
      </c>
      <c r="BA35" s="70">
        <v>0</v>
      </c>
      <c r="BB35" s="70">
        <v>270072887</v>
      </c>
      <c r="BC35" s="70">
        <v>0</v>
      </c>
      <c r="BD35" s="70">
        <v>0</v>
      </c>
      <c r="BE35" s="69">
        <f t="shared" si="4"/>
        <v>0.92983354869753965</v>
      </c>
      <c r="BF35" s="69">
        <f t="shared" si="5"/>
        <v>0.92983354869753965</v>
      </c>
      <c r="BG35" s="69">
        <f t="shared" si="6"/>
        <v>0.92983354869753965</v>
      </c>
      <c r="BH35" s="69">
        <f t="shared" si="7"/>
        <v>0.92983354869753965</v>
      </c>
    </row>
    <row r="36" spans="1:190" ht="13.5">
      <c r="A36" s="145" t="s">
        <v>46</v>
      </c>
      <c r="B36" s="314"/>
      <c r="C36" s="145" t="s">
        <v>47</v>
      </c>
      <c r="D36" s="314"/>
      <c r="E36" s="145" t="s">
        <v>47</v>
      </c>
      <c r="F36" s="314"/>
      <c r="G36" s="145" t="s">
        <v>74</v>
      </c>
      <c r="H36" s="314"/>
      <c r="I36" s="145" t="s">
        <v>60</v>
      </c>
      <c r="J36" s="314"/>
      <c r="K36" s="314"/>
      <c r="L36" s="145"/>
      <c r="M36" s="314"/>
      <c r="N36" s="314"/>
      <c r="O36" s="145"/>
      <c r="P36" s="314"/>
      <c r="Q36" s="145"/>
      <c r="R36" s="314"/>
      <c r="S36" s="242" t="s">
        <v>212</v>
      </c>
      <c r="T36" s="243"/>
      <c r="U36" s="243"/>
      <c r="V36" s="243"/>
      <c r="W36" s="243"/>
      <c r="X36" s="243"/>
      <c r="Y36" s="243"/>
      <c r="Z36" s="243"/>
      <c r="AA36" s="145" t="s">
        <v>49</v>
      </c>
      <c r="AB36" s="314"/>
      <c r="AC36" s="314"/>
      <c r="AD36" s="314"/>
      <c r="AE36" s="314"/>
      <c r="AF36" s="145" t="s">
        <v>50</v>
      </c>
      <c r="AG36" s="314"/>
      <c r="AH36" s="314"/>
      <c r="AI36" s="71" t="s">
        <v>51</v>
      </c>
      <c r="AJ36" s="244" t="s">
        <v>52</v>
      </c>
      <c r="AK36" s="243"/>
      <c r="AL36" s="243"/>
      <c r="AM36" s="243"/>
      <c r="AN36" s="243"/>
      <c r="AO36" s="243"/>
      <c r="AP36" s="70">
        <v>126116998</v>
      </c>
      <c r="AQ36" s="70">
        <v>119055500</v>
      </c>
      <c r="AR36" s="70">
        <v>7061498</v>
      </c>
      <c r="AS36" s="245">
        <v>0</v>
      </c>
      <c r="AT36" s="246"/>
      <c r="AU36" s="245">
        <v>119055500</v>
      </c>
      <c r="AV36" s="246"/>
      <c r="AW36" s="70">
        <v>0</v>
      </c>
      <c r="AX36" s="70">
        <v>119055500</v>
      </c>
      <c r="AY36" s="70">
        <v>0</v>
      </c>
      <c r="AZ36" s="70">
        <v>119055500</v>
      </c>
      <c r="BA36" s="70">
        <v>0</v>
      </c>
      <c r="BB36" s="70">
        <v>119055500</v>
      </c>
      <c r="BC36" s="70">
        <v>0</v>
      </c>
      <c r="BD36" s="70">
        <v>0</v>
      </c>
      <c r="BE36" s="69">
        <f t="shared" si="4"/>
        <v>0.94400835643106573</v>
      </c>
      <c r="BF36" s="69">
        <f t="shared" si="5"/>
        <v>0.94400835643106573</v>
      </c>
      <c r="BG36" s="69">
        <f t="shared" si="6"/>
        <v>0.94400835643106573</v>
      </c>
      <c r="BH36" s="69">
        <f t="shared" si="7"/>
        <v>0.94400835643106573</v>
      </c>
    </row>
    <row r="37" spans="1:190" ht="13.5">
      <c r="A37" s="145" t="s">
        <v>46</v>
      </c>
      <c r="B37" s="314"/>
      <c r="C37" s="145" t="s">
        <v>47</v>
      </c>
      <c r="D37" s="314"/>
      <c r="E37" s="145" t="s">
        <v>47</v>
      </c>
      <c r="F37" s="314"/>
      <c r="G37" s="145" t="s">
        <v>74</v>
      </c>
      <c r="H37" s="314"/>
      <c r="I37" s="145" t="s">
        <v>62</v>
      </c>
      <c r="J37" s="314"/>
      <c r="K37" s="314"/>
      <c r="L37" s="145"/>
      <c r="M37" s="314"/>
      <c r="N37" s="314"/>
      <c r="O37" s="145"/>
      <c r="P37" s="314"/>
      <c r="Q37" s="145"/>
      <c r="R37" s="314"/>
      <c r="S37" s="242" t="s">
        <v>81</v>
      </c>
      <c r="T37" s="243"/>
      <c r="U37" s="243"/>
      <c r="V37" s="243"/>
      <c r="W37" s="243"/>
      <c r="X37" s="243"/>
      <c r="Y37" s="243"/>
      <c r="Z37" s="243"/>
      <c r="AA37" s="145" t="s">
        <v>49</v>
      </c>
      <c r="AB37" s="314"/>
      <c r="AC37" s="314"/>
      <c r="AD37" s="314"/>
      <c r="AE37" s="314"/>
      <c r="AF37" s="145" t="s">
        <v>50</v>
      </c>
      <c r="AG37" s="314"/>
      <c r="AH37" s="314"/>
      <c r="AI37" s="71" t="s">
        <v>51</v>
      </c>
      <c r="AJ37" s="244" t="s">
        <v>52</v>
      </c>
      <c r="AK37" s="243"/>
      <c r="AL37" s="243"/>
      <c r="AM37" s="243"/>
      <c r="AN37" s="243"/>
      <c r="AO37" s="243"/>
      <c r="AP37" s="70">
        <v>22476126</v>
      </c>
      <c r="AQ37" s="70">
        <v>22344000</v>
      </c>
      <c r="AR37" s="70">
        <v>132126</v>
      </c>
      <c r="AS37" s="245">
        <v>0</v>
      </c>
      <c r="AT37" s="246"/>
      <c r="AU37" s="245">
        <v>22344000</v>
      </c>
      <c r="AV37" s="246"/>
      <c r="AW37" s="70">
        <v>0</v>
      </c>
      <c r="AX37" s="70">
        <v>22344000</v>
      </c>
      <c r="AY37" s="70">
        <v>0</v>
      </c>
      <c r="AZ37" s="70">
        <v>22344000</v>
      </c>
      <c r="BA37" s="70">
        <v>0</v>
      </c>
      <c r="BB37" s="70">
        <v>22344000</v>
      </c>
      <c r="BC37" s="70">
        <v>0</v>
      </c>
      <c r="BD37" s="70">
        <v>0</v>
      </c>
      <c r="BE37" s="69">
        <f t="shared" si="4"/>
        <v>0.99412149584852838</v>
      </c>
      <c r="BF37" s="69">
        <f t="shared" si="5"/>
        <v>0.99412149584852838</v>
      </c>
      <c r="BG37" s="69">
        <f t="shared" si="6"/>
        <v>0.99412149584852838</v>
      </c>
      <c r="BH37" s="69">
        <f t="shared" si="7"/>
        <v>0.99412149584852838</v>
      </c>
    </row>
    <row r="38" spans="1:190" ht="13.5">
      <c r="A38" s="145" t="s">
        <v>46</v>
      </c>
      <c r="B38" s="314"/>
      <c r="C38" s="145" t="s">
        <v>47</v>
      </c>
      <c r="D38" s="314"/>
      <c r="E38" s="145" t="s">
        <v>47</v>
      </c>
      <c r="F38" s="314"/>
      <c r="G38" s="145" t="s">
        <v>74</v>
      </c>
      <c r="H38" s="314"/>
      <c r="I38" s="145" t="s">
        <v>64</v>
      </c>
      <c r="J38" s="314"/>
      <c r="K38" s="314"/>
      <c r="L38" s="145"/>
      <c r="M38" s="314"/>
      <c r="N38" s="314"/>
      <c r="O38" s="145"/>
      <c r="P38" s="314"/>
      <c r="Q38" s="145"/>
      <c r="R38" s="314"/>
      <c r="S38" s="242" t="s">
        <v>82</v>
      </c>
      <c r="T38" s="243"/>
      <c r="U38" s="243"/>
      <c r="V38" s="243"/>
      <c r="W38" s="243"/>
      <c r="X38" s="243"/>
      <c r="Y38" s="243"/>
      <c r="Z38" s="243"/>
      <c r="AA38" s="145" t="s">
        <v>49</v>
      </c>
      <c r="AB38" s="314"/>
      <c r="AC38" s="314"/>
      <c r="AD38" s="314"/>
      <c r="AE38" s="314"/>
      <c r="AF38" s="145" t="s">
        <v>50</v>
      </c>
      <c r="AG38" s="314"/>
      <c r="AH38" s="314"/>
      <c r="AI38" s="71" t="s">
        <v>51</v>
      </c>
      <c r="AJ38" s="244" t="s">
        <v>52</v>
      </c>
      <c r="AK38" s="243"/>
      <c r="AL38" s="243"/>
      <c r="AM38" s="243"/>
      <c r="AN38" s="243"/>
      <c r="AO38" s="243"/>
      <c r="AP38" s="70">
        <v>94600838</v>
      </c>
      <c r="AQ38" s="70">
        <v>89303500</v>
      </c>
      <c r="AR38" s="70">
        <v>5297338</v>
      </c>
      <c r="AS38" s="245">
        <v>0</v>
      </c>
      <c r="AT38" s="246"/>
      <c r="AU38" s="245">
        <v>89303500</v>
      </c>
      <c r="AV38" s="246"/>
      <c r="AW38" s="70">
        <v>0</v>
      </c>
      <c r="AX38" s="70">
        <v>89303500</v>
      </c>
      <c r="AY38" s="70">
        <v>0</v>
      </c>
      <c r="AZ38" s="70">
        <v>89303500</v>
      </c>
      <c r="BA38" s="70">
        <v>0</v>
      </c>
      <c r="BB38" s="70">
        <v>89303500</v>
      </c>
      <c r="BC38" s="70">
        <v>0</v>
      </c>
      <c r="BD38" s="70">
        <v>0</v>
      </c>
      <c r="BE38" s="69">
        <f t="shared" si="4"/>
        <v>0.9440032655947509</v>
      </c>
      <c r="BF38" s="69">
        <f t="shared" si="5"/>
        <v>0.9440032655947509</v>
      </c>
      <c r="BG38" s="69">
        <f t="shared" si="6"/>
        <v>0.9440032655947509</v>
      </c>
      <c r="BH38" s="69">
        <f t="shared" si="7"/>
        <v>0.9440032655947509</v>
      </c>
    </row>
    <row r="39" spans="1:190" ht="13.5">
      <c r="A39" s="145" t="s">
        <v>46</v>
      </c>
      <c r="B39" s="314"/>
      <c r="C39" s="145" t="s">
        <v>47</v>
      </c>
      <c r="D39" s="314"/>
      <c r="E39" s="145" t="s">
        <v>47</v>
      </c>
      <c r="F39" s="314"/>
      <c r="G39" s="145" t="s">
        <v>74</v>
      </c>
      <c r="H39" s="314"/>
      <c r="I39" s="145" t="s">
        <v>66</v>
      </c>
      <c r="J39" s="314"/>
      <c r="K39" s="314"/>
      <c r="L39" s="145"/>
      <c r="M39" s="314"/>
      <c r="N39" s="314"/>
      <c r="O39" s="145"/>
      <c r="P39" s="314"/>
      <c r="Q39" s="145"/>
      <c r="R39" s="314"/>
      <c r="S39" s="242" t="s">
        <v>83</v>
      </c>
      <c r="T39" s="243"/>
      <c r="U39" s="243"/>
      <c r="V39" s="243"/>
      <c r="W39" s="243"/>
      <c r="X39" s="243"/>
      <c r="Y39" s="243"/>
      <c r="Z39" s="243"/>
      <c r="AA39" s="145" t="s">
        <v>49</v>
      </c>
      <c r="AB39" s="314"/>
      <c r="AC39" s="314"/>
      <c r="AD39" s="314"/>
      <c r="AE39" s="314"/>
      <c r="AF39" s="145" t="s">
        <v>50</v>
      </c>
      <c r="AG39" s="314"/>
      <c r="AH39" s="314"/>
      <c r="AI39" s="71" t="s">
        <v>51</v>
      </c>
      <c r="AJ39" s="244" t="s">
        <v>52</v>
      </c>
      <c r="AK39" s="243"/>
      <c r="AL39" s="243"/>
      <c r="AM39" s="243"/>
      <c r="AN39" s="243"/>
      <c r="AO39" s="243"/>
      <c r="AP39" s="70">
        <v>63091575</v>
      </c>
      <c r="AQ39" s="70">
        <v>59555900</v>
      </c>
      <c r="AR39" s="70">
        <v>3535675</v>
      </c>
      <c r="AS39" s="245">
        <v>0</v>
      </c>
      <c r="AT39" s="246"/>
      <c r="AU39" s="245">
        <v>59555900</v>
      </c>
      <c r="AV39" s="246"/>
      <c r="AW39" s="70">
        <v>0</v>
      </c>
      <c r="AX39" s="70">
        <v>59555900</v>
      </c>
      <c r="AY39" s="70">
        <v>0</v>
      </c>
      <c r="AZ39" s="70">
        <v>59555900</v>
      </c>
      <c r="BA39" s="70">
        <v>0</v>
      </c>
      <c r="BB39" s="70">
        <v>59555900</v>
      </c>
      <c r="BC39" s="70">
        <v>0</v>
      </c>
      <c r="BD39" s="70">
        <v>0</v>
      </c>
      <c r="BE39" s="69">
        <f t="shared" si="4"/>
        <v>0.94395963327908683</v>
      </c>
      <c r="BF39" s="69">
        <f t="shared" si="5"/>
        <v>0.94395963327908683</v>
      </c>
      <c r="BG39" s="69">
        <f t="shared" si="6"/>
        <v>0.94395963327908683</v>
      </c>
      <c r="BH39" s="69">
        <f t="shared" si="7"/>
        <v>0.94395963327908683</v>
      </c>
    </row>
    <row r="40" spans="1:190" s="72" customFormat="1" ht="13.5">
      <c r="A40" s="236" t="s">
        <v>46</v>
      </c>
      <c r="B40" s="317"/>
      <c r="C40" s="236" t="s">
        <v>47</v>
      </c>
      <c r="D40" s="317"/>
      <c r="E40" s="236" t="s">
        <v>47</v>
      </c>
      <c r="F40" s="317"/>
      <c r="G40" s="236" t="s">
        <v>84</v>
      </c>
      <c r="H40" s="317"/>
      <c r="I40" s="236"/>
      <c r="J40" s="317"/>
      <c r="K40" s="317"/>
      <c r="L40" s="236"/>
      <c r="M40" s="317"/>
      <c r="N40" s="317"/>
      <c r="O40" s="236"/>
      <c r="P40" s="317"/>
      <c r="Q40" s="236"/>
      <c r="R40" s="317"/>
      <c r="S40" s="237" t="s">
        <v>85</v>
      </c>
      <c r="T40" s="238"/>
      <c r="U40" s="238"/>
      <c r="V40" s="238"/>
      <c r="W40" s="238"/>
      <c r="X40" s="238"/>
      <c r="Y40" s="238"/>
      <c r="Z40" s="238"/>
      <c r="AA40" s="236" t="s">
        <v>49</v>
      </c>
      <c r="AB40" s="317"/>
      <c r="AC40" s="317"/>
      <c r="AD40" s="317"/>
      <c r="AE40" s="317"/>
      <c r="AF40" s="236" t="s">
        <v>50</v>
      </c>
      <c r="AG40" s="317"/>
      <c r="AH40" s="317"/>
      <c r="AI40" s="76" t="s">
        <v>51</v>
      </c>
      <c r="AJ40" s="239" t="s">
        <v>52</v>
      </c>
      <c r="AK40" s="238"/>
      <c r="AL40" s="238"/>
      <c r="AM40" s="238"/>
      <c r="AN40" s="238"/>
      <c r="AO40" s="238"/>
      <c r="AP40" s="75">
        <v>445187345</v>
      </c>
      <c r="AQ40" s="75">
        <v>443459462</v>
      </c>
      <c r="AR40" s="75">
        <v>1727883</v>
      </c>
      <c r="AS40" s="240">
        <v>0</v>
      </c>
      <c r="AT40" s="241"/>
      <c r="AU40" s="240">
        <v>443459462</v>
      </c>
      <c r="AV40" s="241"/>
      <c r="AW40" s="75">
        <v>0</v>
      </c>
      <c r="AX40" s="75">
        <v>443459462</v>
      </c>
      <c r="AY40" s="75">
        <v>0</v>
      </c>
      <c r="AZ40" s="75">
        <v>443459462</v>
      </c>
      <c r="BA40" s="75">
        <v>0</v>
      </c>
      <c r="BB40" s="75">
        <v>443459462</v>
      </c>
      <c r="BC40" s="75">
        <v>0</v>
      </c>
      <c r="BD40" s="75">
        <v>3859398</v>
      </c>
      <c r="BE40" s="74">
        <f t="shared" si="4"/>
        <v>0.9961187508598206</v>
      </c>
      <c r="BF40" s="74">
        <f t="shared" si="5"/>
        <v>0.9961187508598206</v>
      </c>
      <c r="BG40" s="74">
        <f t="shared" si="6"/>
        <v>0.9961187508598206</v>
      </c>
      <c r="BH40" s="74">
        <f t="shared" si="7"/>
        <v>0.9961187508598206</v>
      </c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</row>
    <row r="41" spans="1:190" ht="13.5">
      <c r="A41" s="145" t="s">
        <v>46</v>
      </c>
      <c r="B41" s="314"/>
      <c r="C41" s="145" t="s">
        <v>47</v>
      </c>
      <c r="D41" s="314"/>
      <c r="E41" s="145" t="s">
        <v>47</v>
      </c>
      <c r="F41" s="314"/>
      <c r="G41" s="145" t="s">
        <v>84</v>
      </c>
      <c r="H41" s="314"/>
      <c r="I41" s="145" t="s">
        <v>55</v>
      </c>
      <c r="J41" s="314"/>
      <c r="K41" s="314"/>
      <c r="L41" s="145"/>
      <c r="M41" s="314"/>
      <c r="N41" s="314"/>
      <c r="O41" s="145"/>
      <c r="P41" s="314"/>
      <c r="Q41" s="145"/>
      <c r="R41" s="314"/>
      <c r="S41" s="242" t="s">
        <v>86</v>
      </c>
      <c r="T41" s="243"/>
      <c r="U41" s="243"/>
      <c r="V41" s="243"/>
      <c r="W41" s="243"/>
      <c r="X41" s="243"/>
      <c r="Y41" s="243"/>
      <c r="Z41" s="243"/>
      <c r="AA41" s="145" t="s">
        <v>49</v>
      </c>
      <c r="AB41" s="314"/>
      <c r="AC41" s="314"/>
      <c r="AD41" s="314"/>
      <c r="AE41" s="314"/>
      <c r="AF41" s="145" t="s">
        <v>50</v>
      </c>
      <c r="AG41" s="314"/>
      <c r="AH41" s="314"/>
      <c r="AI41" s="71" t="s">
        <v>51</v>
      </c>
      <c r="AJ41" s="244" t="s">
        <v>52</v>
      </c>
      <c r="AK41" s="243"/>
      <c r="AL41" s="243"/>
      <c r="AM41" s="243"/>
      <c r="AN41" s="243"/>
      <c r="AO41" s="243"/>
      <c r="AP41" s="70">
        <v>177492721</v>
      </c>
      <c r="AQ41" s="70">
        <v>176779640</v>
      </c>
      <c r="AR41" s="70">
        <v>713081</v>
      </c>
      <c r="AS41" s="245">
        <v>0</v>
      </c>
      <c r="AT41" s="246"/>
      <c r="AU41" s="245">
        <v>176779640</v>
      </c>
      <c r="AV41" s="246"/>
      <c r="AW41" s="70">
        <v>0</v>
      </c>
      <c r="AX41" s="70">
        <v>176779640</v>
      </c>
      <c r="AY41" s="70">
        <v>0</v>
      </c>
      <c r="AZ41" s="70">
        <v>176779640</v>
      </c>
      <c r="BA41" s="70">
        <v>0</v>
      </c>
      <c r="BB41" s="70">
        <v>176779640</v>
      </c>
      <c r="BC41" s="70">
        <v>0</v>
      </c>
      <c r="BD41" s="70">
        <v>0</v>
      </c>
      <c r="BE41" s="69">
        <f t="shared" si="4"/>
        <v>0.99598247750114777</v>
      </c>
      <c r="BF41" s="69">
        <f t="shared" si="5"/>
        <v>0.99598247750114777</v>
      </c>
      <c r="BG41" s="69">
        <f t="shared" si="6"/>
        <v>0.99598247750114777</v>
      </c>
      <c r="BH41" s="69">
        <f t="shared" si="7"/>
        <v>0.99598247750114777</v>
      </c>
    </row>
    <row r="42" spans="1:190" ht="13.5">
      <c r="A42" s="145" t="s">
        <v>46</v>
      </c>
      <c r="B42" s="314"/>
      <c r="C42" s="145" t="s">
        <v>47</v>
      </c>
      <c r="D42" s="314"/>
      <c r="E42" s="145" t="s">
        <v>47</v>
      </c>
      <c r="F42" s="314"/>
      <c r="G42" s="145" t="s">
        <v>84</v>
      </c>
      <c r="H42" s="314"/>
      <c r="I42" s="145" t="s">
        <v>55</v>
      </c>
      <c r="J42" s="314"/>
      <c r="K42" s="314"/>
      <c r="L42" s="145" t="s">
        <v>55</v>
      </c>
      <c r="M42" s="314"/>
      <c r="N42" s="314"/>
      <c r="O42" s="145"/>
      <c r="P42" s="314"/>
      <c r="Q42" s="145"/>
      <c r="R42" s="314"/>
      <c r="S42" s="242" t="s">
        <v>213</v>
      </c>
      <c r="T42" s="243"/>
      <c r="U42" s="243"/>
      <c r="V42" s="243"/>
      <c r="W42" s="243"/>
      <c r="X42" s="243"/>
      <c r="Y42" s="243"/>
      <c r="Z42" s="243"/>
      <c r="AA42" s="145" t="s">
        <v>49</v>
      </c>
      <c r="AB42" s="314"/>
      <c r="AC42" s="314"/>
      <c r="AD42" s="314"/>
      <c r="AE42" s="314"/>
      <c r="AF42" s="145" t="s">
        <v>50</v>
      </c>
      <c r="AG42" s="314"/>
      <c r="AH42" s="314"/>
      <c r="AI42" s="71" t="s">
        <v>51</v>
      </c>
      <c r="AJ42" s="244" t="s">
        <v>52</v>
      </c>
      <c r="AK42" s="243"/>
      <c r="AL42" s="243"/>
      <c r="AM42" s="243"/>
      <c r="AN42" s="243"/>
      <c r="AO42" s="243"/>
      <c r="AP42" s="70">
        <v>137882767</v>
      </c>
      <c r="AQ42" s="70">
        <v>137882767</v>
      </c>
      <c r="AR42" s="70">
        <v>0</v>
      </c>
      <c r="AS42" s="245">
        <v>0</v>
      </c>
      <c r="AT42" s="246"/>
      <c r="AU42" s="245">
        <v>137882767</v>
      </c>
      <c r="AV42" s="246"/>
      <c r="AW42" s="70">
        <v>0</v>
      </c>
      <c r="AX42" s="70">
        <v>137882767</v>
      </c>
      <c r="AY42" s="70">
        <v>0</v>
      </c>
      <c r="AZ42" s="70">
        <v>137882767</v>
      </c>
      <c r="BA42" s="70">
        <v>0</v>
      </c>
      <c r="BB42" s="70">
        <v>137882767</v>
      </c>
      <c r="BC42" s="70">
        <v>0</v>
      </c>
      <c r="BD42" s="70">
        <v>0</v>
      </c>
      <c r="BE42" s="69">
        <f t="shared" si="4"/>
        <v>1</v>
      </c>
      <c r="BF42" s="69">
        <f t="shared" si="5"/>
        <v>1</v>
      </c>
      <c r="BG42" s="69">
        <f t="shared" si="6"/>
        <v>1</v>
      </c>
      <c r="BH42" s="69">
        <f t="shared" si="7"/>
        <v>1</v>
      </c>
    </row>
    <row r="43" spans="1:190" ht="13.5">
      <c r="A43" s="145" t="s">
        <v>46</v>
      </c>
      <c r="B43" s="314"/>
      <c r="C43" s="145" t="s">
        <v>47</v>
      </c>
      <c r="D43" s="314"/>
      <c r="E43" s="145" t="s">
        <v>47</v>
      </c>
      <c r="F43" s="314"/>
      <c r="G43" s="145" t="s">
        <v>84</v>
      </c>
      <c r="H43" s="314"/>
      <c r="I43" s="145" t="s">
        <v>55</v>
      </c>
      <c r="J43" s="314"/>
      <c r="K43" s="314"/>
      <c r="L43" s="145" t="s">
        <v>77</v>
      </c>
      <c r="M43" s="314"/>
      <c r="N43" s="314"/>
      <c r="O43" s="145"/>
      <c r="P43" s="314"/>
      <c r="Q43" s="145"/>
      <c r="R43" s="314"/>
      <c r="S43" s="242" t="s">
        <v>88</v>
      </c>
      <c r="T43" s="243"/>
      <c r="U43" s="243"/>
      <c r="V43" s="243"/>
      <c r="W43" s="243"/>
      <c r="X43" s="243"/>
      <c r="Y43" s="243"/>
      <c r="Z43" s="243"/>
      <c r="AA43" s="145" t="s">
        <v>49</v>
      </c>
      <c r="AB43" s="314"/>
      <c r="AC43" s="314"/>
      <c r="AD43" s="314"/>
      <c r="AE43" s="314"/>
      <c r="AF43" s="145" t="s">
        <v>50</v>
      </c>
      <c r="AG43" s="314"/>
      <c r="AH43" s="314"/>
      <c r="AI43" s="71" t="s">
        <v>51</v>
      </c>
      <c r="AJ43" s="244" t="s">
        <v>52</v>
      </c>
      <c r="AK43" s="243"/>
      <c r="AL43" s="243"/>
      <c r="AM43" s="243"/>
      <c r="AN43" s="243"/>
      <c r="AO43" s="243"/>
      <c r="AP43" s="70">
        <v>26470451</v>
      </c>
      <c r="AQ43" s="70">
        <v>25777279</v>
      </c>
      <c r="AR43" s="70">
        <v>693172</v>
      </c>
      <c r="AS43" s="245">
        <v>0</v>
      </c>
      <c r="AT43" s="246"/>
      <c r="AU43" s="245">
        <v>25777279</v>
      </c>
      <c r="AV43" s="246"/>
      <c r="AW43" s="70">
        <v>0</v>
      </c>
      <c r="AX43" s="70">
        <v>25777279</v>
      </c>
      <c r="AY43" s="70">
        <v>0</v>
      </c>
      <c r="AZ43" s="70">
        <v>25777279</v>
      </c>
      <c r="BA43" s="70">
        <v>0</v>
      </c>
      <c r="BB43" s="70">
        <v>25777279</v>
      </c>
      <c r="BC43" s="70">
        <v>0</v>
      </c>
      <c r="BD43" s="70">
        <v>0</v>
      </c>
      <c r="BE43" s="69">
        <f t="shared" si="4"/>
        <v>0.97381336645907546</v>
      </c>
      <c r="BF43" s="69">
        <f t="shared" si="5"/>
        <v>0.97381336645907546</v>
      </c>
      <c r="BG43" s="69">
        <f t="shared" si="6"/>
        <v>0.97381336645907546</v>
      </c>
      <c r="BH43" s="69">
        <f t="shared" si="7"/>
        <v>0.97381336645907546</v>
      </c>
    </row>
    <row r="44" spans="1:190" ht="13.5">
      <c r="A44" s="145" t="s">
        <v>46</v>
      </c>
      <c r="B44" s="314"/>
      <c r="C44" s="145" t="s">
        <v>47</v>
      </c>
      <c r="D44" s="314"/>
      <c r="E44" s="145" t="s">
        <v>47</v>
      </c>
      <c r="F44" s="314"/>
      <c r="G44" s="145" t="s">
        <v>84</v>
      </c>
      <c r="H44" s="314"/>
      <c r="I44" s="145" t="s">
        <v>55</v>
      </c>
      <c r="J44" s="314"/>
      <c r="K44" s="314"/>
      <c r="L44" s="145" t="s">
        <v>58</v>
      </c>
      <c r="M44" s="314"/>
      <c r="N44" s="314"/>
      <c r="O44" s="145"/>
      <c r="P44" s="314"/>
      <c r="Q44" s="145"/>
      <c r="R44" s="314"/>
      <c r="S44" s="242" t="s">
        <v>89</v>
      </c>
      <c r="T44" s="243"/>
      <c r="U44" s="243"/>
      <c r="V44" s="243"/>
      <c r="W44" s="243"/>
      <c r="X44" s="243"/>
      <c r="Y44" s="243"/>
      <c r="Z44" s="243"/>
      <c r="AA44" s="145" t="s">
        <v>49</v>
      </c>
      <c r="AB44" s="314"/>
      <c r="AC44" s="314"/>
      <c r="AD44" s="314"/>
      <c r="AE44" s="314"/>
      <c r="AF44" s="145" t="s">
        <v>50</v>
      </c>
      <c r="AG44" s="314"/>
      <c r="AH44" s="314"/>
      <c r="AI44" s="71" t="s">
        <v>51</v>
      </c>
      <c r="AJ44" s="244" t="s">
        <v>52</v>
      </c>
      <c r="AK44" s="243"/>
      <c r="AL44" s="243"/>
      <c r="AM44" s="243"/>
      <c r="AN44" s="243"/>
      <c r="AO44" s="243"/>
      <c r="AP44" s="70">
        <v>13139503</v>
      </c>
      <c r="AQ44" s="70">
        <v>13119594</v>
      </c>
      <c r="AR44" s="70">
        <v>19909</v>
      </c>
      <c r="AS44" s="245">
        <v>0</v>
      </c>
      <c r="AT44" s="246"/>
      <c r="AU44" s="245">
        <v>13119594</v>
      </c>
      <c r="AV44" s="246"/>
      <c r="AW44" s="70">
        <v>0</v>
      </c>
      <c r="AX44" s="70">
        <v>13119594</v>
      </c>
      <c r="AY44" s="70">
        <v>0</v>
      </c>
      <c r="AZ44" s="70">
        <v>13119594</v>
      </c>
      <c r="BA44" s="70">
        <v>0</v>
      </c>
      <c r="BB44" s="70">
        <v>13119594</v>
      </c>
      <c r="BC44" s="70">
        <v>0</v>
      </c>
      <c r="BD44" s="70">
        <v>0</v>
      </c>
      <c r="BE44" s="69">
        <f t="shared" si="4"/>
        <v>0.99848479809320034</v>
      </c>
      <c r="BF44" s="69">
        <f t="shared" si="5"/>
        <v>0.99848479809320034</v>
      </c>
      <c r="BG44" s="69">
        <f t="shared" si="6"/>
        <v>0.99848479809320034</v>
      </c>
      <c r="BH44" s="69">
        <f t="shared" si="7"/>
        <v>0.99848479809320034</v>
      </c>
    </row>
    <row r="45" spans="1:190" ht="13.5">
      <c r="A45" s="145" t="s">
        <v>46</v>
      </c>
      <c r="B45" s="314"/>
      <c r="C45" s="145" t="s">
        <v>47</v>
      </c>
      <c r="D45" s="314"/>
      <c r="E45" s="145" t="s">
        <v>47</v>
      </c>
      <c r="F45" s="314"/>
      <c r="G45" s="145" t="s">
        <v>84</v>
      </c>
      <c r="H45" s="314"/>
      <c r="I45" s="145" t="s">
        <v>77</v>
      </c>
      <c r="J45" s="314"/>
      <c r="K45" s="314"/>
      <c r="L45" s="145"/>
      <c r="M45" s="314"/>
      <c r="N45" s="314"/>
      <c r="O45" s="145"/>
      <c r="P45" s="314"/>
      <c r="Q45" s="145"/>
      <c r="R45" s="314"/>
      <c r="S45" s="242" t="s">
        <v>90</v>
      </c>
      <c r="T45" s="243"/>
      <c r="U45" s="243"/>
      <c r="V45" s="243"/>
      <c r="W45" s="243"/>
      <c r="X45" s="243"/>
      <c r="Y45" s="243"/>
      <c r="Z45" s="243"/>
      <c r="AA45" s="145" t="s">
        <v>49</v>
      </c>
      <c r="AB45" s="314"/>
      <c r="AC45" s="314"/>
      <c r="AD45" s="314"/>
      <c r="AE45" s="314"/>
      <c r="AF45" s="145" t="s">
        <v>50</v>
      </c>
      <c r="AG45" s="314"/>
      <c r="AH45" s="314"/>
      <c r="AI45" s="71" t="s">
        <v>51</v>
      </c>
      <c r="AJ45" s="244" t="s">
        <v>52</v>
      </c>
      <c r="AK45" s="243"/>
      <c r="AL45" s="243"/>
      <c r="AM45" s="243"/>
      <c r="AN45" s="243"/>
      <c r="AO45" s="243"/>
      <c r="AP45" s="70">
        <v>145744602</v>
      </c>
      <c r="AQ45" s="70">
        <v>145727861</v>
      </c>
      <c r="AR45" s="70">
        <v>16741</v>
      </c>
      <c r="AS45" s="245">
        <v>0</v>
      </c>
      <c r="AT45" s="246"/>
      <c r="AU45" s="245">
        <v>145727861</v>
      </c>
      <c r="AV45" s="246"/>
      <c r="AW45" s="70">
        <v>0</v>
      </c>
      <c r="AX45" s="70">
        <v>145727861</v>
      </c>
      <c r="AY45" s="70">
        <v>0</v>
      </c>
      <c r="AZ45" s="70">
        <v>145727861</v>
      </c>
      <c r="BA45" s="70">
        <v>0</v>
      </c>
      <c r="BB45" s="70">
        <v>145727861</v>
      </c>
      <c r="BC45" s="70">
        <v>0</v>
      </c>
      <c r="BD45" s="70">
        <v>0</v>
      </c>
      <c r="BE45" s="69">
        <f t="shared" si="4"/>
        <v>0.99988513468238094</v>
      </c>
      <c r="BF45" s="69">
        <f t="shared" si="5"/>
        <v>0.99988513468238094</v>
      </c>
      <c r="BG45" s="69">
        <f t="shared" si="6"/>
        <v>0.99988513468238094</v>
      </c>
      <c r="BH45" s="69">
        <f t="shared" si="7"/>
        <v>0.99988513468238094</v>
      </c>
    </row>
    <row r="46" spans="1:190" ht="13.5">
      <c r="A46" s="145" t="s">
        <v>46</v>
      </c>
      <c r="B46" s="314"/>
      <c r="C46" s="145" t="s">
        <v>47</v>
      </c>
      <c r="D46" s="314"/>
      <c r="E46" s="145" t="s">
        <v>47</v>
      </c>
      <c r="F46" s="314"/>
      <c r="G46" s="145" t="s">
        <v>84</v>
      </c>
      <c r="H46" s="314"/>
      <c r="I46" s="145" t="s">
        <v>91</v>
      </c>
      <c r="J46" s="314"/>
      <c r="K46" s="314"/>
      <c r="L46" s="145"/>
      <c r="M46" s="314"/>
      <c r="N46" s="314"/>
      <c r="O46" s="145"/>
      <c r="P46" s="314"/>
      <c r="Q46" s="145"/>
      <c r="R46" s="314"/>
      <c r="S46" s="242" t="s">
        <v>92</v>
      </c>
      <c r="T46" s="243"/>
      <c r="U46" s="243"/>
      <c r="V46" s="243"/>
      <c r="W46" s="243"/>
      <c r="X46" s="243"/>
      <c r="Y46" s="243"/>
      <c r="Z46" s="243"/>
      <c r="AA46" s="145" t="s">
        <v>49</v>
      </c>
      <c r="AB46" s="314"/>
      <c r="AC46" s="314"/>
      <c r="AD46" s="314"/>
      <c r="AE46" s="314"/>
      <c r="AF46" s="145" t="s">
        <v>50</v>
      </c>
      <c r="AG46" s="314"/>
      <c r="AH46" s="314"/>
      <c r="AI46" s="71" t="s">
        <v>51</v>
      </c>
      <c r="AJ46" s="244" t="s">
        <v>52</v>
      </c>
      <c r="AK46" s="243"/>
      <c r="AL46" s="243"/>
      <c r="AM46" s="243"/>
      <c r="AN46" s="243"/>
      <c r="AO46" s="243"/>
      <c r="AP46" s="70">
        <v>60780399</v>
      </c>
      <c r="AQ46" s="70">
        <v>59792407</v>
      </c>
      <c r="AR46" s="70">
        <v>987992</v>
      </c>
      <c r="AS46" s="245">
        <v>0</v>
      </c>
      <c r="AT46" s="246"/>
      <c r="AU46" s="245">
        <v>59792407</v>
      </c>
      <c r="AV46" s="246"/>
      <c r="AW46" s="70">
        <v>0</v>
      </c>
      <c r="AX46" s="70">
        <v>59792407</v>
      </c>
      <c r="AY46" s="70">
        <v>0</v>
      </c>
      <c r="AZ46" s="70">
        <v>59792407</v>
      </c>
      <c r="BA46" s="70">
        <v>0</v>
      </c>
      <c r="BB46" s="70">
        <v>59792407</v>
      </c>
      <c r="BC46" s="70">
        <v>0</v>
      </c>
      <c r="BD46" s="70">
        <v>3859398</v>
      </c>
      <c r="BE46" s="69">
        <f t="shared" si="4"/>
        <v>0.9837448911778286</v>
      </c>
      <c r="BF46" s="69">
        <f t="shared" si="5"/>
        <v>0.9837448911778286</v>
      </c>
      <c r="BG46" s="69">
        <f t="shared" si="6"/>
        <v>0.9837448911778286</v>
      </c>
      <c r="BH46" s="69">
        <f t="shared" si="7"/>
        <v>0.9837448911778286</v>
      </c>
    </row>
    <row r="47" spans="1:190" ht="13.5">
      <c r="A47" s="145" t="s">
        <v>46</v>
      </c>
      <c r="B47" s="314"/>
      <c r="C47" s="145" t="s">
        <v>47</v>
      </c>
      <c r="D47" s="314"/>
      <c r="E47" s="145" t="s">
        <v>47</v>
      </c>
      <c r="F47" s="314"/>
      <c r="G47" s="145" t="s">
        <v>84</v>
      </c>
      <c r="H47" s="314"/>
      <c r="I47" s="145" t="s">
        <v>93</v>
      </c>
      <c r="J47" s="314"/>
      <c r="K47" s="314"/>
      <c r="L47" s="145"/>
      <c r="M47" s="314"/>
      <c r="N47" s="314"/>
      <c r="O47" s="145"/>
      <c r="P47" s="314"/>
      <c r="Q47" s="145"/>
      <c r="R47" s="314"/>
      <c r="S47" s="242" t="s">
        <v>94</v>
      </c>
      <c r="T47" s="243"/>
      <c r="U47" s="243"/>
      <c r="V47" s="243"/>
      <c r="W47" s="243"/>
      <c r="X47" s="243"/>
      <c r="Y47" s="243"/>
      <c r="Z47" s="243"/>
      <c r="AA47" s="145" t="s">
        <v>49</v>
      </c>
      <c r="AB47" s="314"/>
      <c r="AC47" s="314"/>
      <c r="AD47" s="314"/>
      <c r="AE47" s="314"/>
      <c r="AF47" s="145" t="s">
        <v>50</v>
      </c>
      <c r="AG47" s="314"/>
      <c r="AH47" s="314"/>
      <c r="AI47" s="71" t="s">
        <v>51</v>
      </c>
      <c r="AJ47" s="244" t="s">
        <v>52</v>
      </c>
      <c r="AK47" s="243"/>
      <c r="AL47" s="243"/>
      <c r="AM47" s="243"/>
      <c r="AN47" s="243"/>
      <c r="AO47" s="243"/>
      <c r="AP47" s="70">
        <v>61169623</v>
      </c>
      <c r="AQ47" s="70">
        <v>61159554</v>
      </c>
      <c r="AR47" s="70">
        <v>10069</v>
      </c>
      <c r="AS47" s="245">
        <v>0</v>
      </c>
      <c r="AT47" s="246"/>
      <c r="AU47" s="245">
        <v>61159554</v>
      </c>
      <c r="AV47" s="246"/>
      <c r="AW47" s="70">
        <v>0</v>
      </c>
      <c r="AX47" s="70">
        <v>61159554</v>
      </c>
      <c r="AY47" s="70">
        <v>0</v>
      </c>
      <c r="AZ47" s="70">
        <v>61159554</v>
      </c>
      <c r="BA47" s="70">
        <v>0</v>
      </c>
      <c r="BB47" s="70">
        <v>61159554</v>
      </c>
      <c r="BC47" s="70">
        <v>0</v>
      </c>
      <c r="BD47" s="70">
        <v>0</v>
      </c>
      <c r="BE47" s="69">
        <f t="shared" si="4"/>
        <v>0.99983539215208173</v>
      </c>
      <c r="BF47" s="69">
        <f t="shared" si="5"/>
        <v>0.99983539215208173</v>
      </c>
      <c r="BG47" s="69">
        <f t="shared" si="6"/>
        <v>0.99983539215208173</v>
      </c>
      <c r="BH47" s="69">
        <f t="shared" si="7"/>
        <v>0.99983539215208173</v>
      </c>
    </row>
    <row r="48" spans="1:190" s="77" customFormat="1" ht="13.5" customHeight="1">
      <c r="A48" s="247" t="s">
        <v>95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9"/>
      <c r="AP48" s="80">
        <f>+AP40+AP32+AP20</f>
        <v>4879427471</v>
      </c>
      <c r="AQ48" s="80">
        <f>+AQ40+AQ32+AQ20</f>
        <v>4697380341</v>
      </c>
      <c r="AR48" s="80">
        <f>+AR40+AR32+AR20</f>
        <v>182047130</v>
      </c>
      <c r="AS48" s="250">
        <f>+AS40+AS32+AS20</f>
        <v>0</v>
      </c>
      <c r="AT48" s="251"/>
      <c r="AU48" s="250">
        <f>+AU40+AU32+AU20</f>
        <v>4697380341</v>
      </c>
      <c r="AV48" s="251"/>
      <c r="AW48" s="80">
        <f t="shared" ref="AW48:BD48" si="8">+AW40+AW32+AW20</f>
        <v>0</v>
      </c>
      <c r="AX48" s="80">
        <f t="shared" si="8"/>
        <v>4697380341</v>
      </c>
      <c r="AY48" s="80">
        <f t="shared" si="8"/>
        <v>0</v>
      </c>
      <c r="AZ48" s="80">
        <f t="shared" si="8"/>
        <v>4697380341</v>
      </c>
      <c r="BA48" s="80">
        <f t="shared" si="8"/>
        <v>0</v>
      </c>
      <c r="BB48" s="80">
        <f t="shared" si="8"/>
        <v>4697380341</v>
      </c>
      <c r="BC48" s="80">
        <f t="shared" si="8"/>
        <v>0</v>
      </c>
      <c r="BD48" s="80">
        <f t="shared" si="8"/>
        <v>6915694</v>
      </c>
      <c r="BE48" s="62">
        <f t="shared" si="4"/>
        <v>0.96269088308372974</v>
      </c>
      <c r="BF48" s="62">
        <f t="shared" si="5"/>
        <v>0.96269088308372974</v>
      </c>
      <c r="BG48" s="62">
        <f t="shared" si="6"/>
        <v>0.96269088308372974</v>
      </c>
      <c r="BH48" s="62">
        <f t="shared" si="7"/>
        <v>0.96269088308372974</v>
      </c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79"/>
      <c r="FX48" s="79"/>
      <c r="FY48" s="79"/>
      <c r="FZ48" s="79"/>
      <c r="GA48" s="79"/>
      <c r="GB48" s="79"/>
      <c r="GC48" s="79"/>
      <c r="GD48" s="79"/>
      <c r="GE48" s="79"/>
      <c r="GF48" s="79"/>
      <c r="GG48" s="79"/>
      <c r="GH48" s="78"/>
    </row>
    <row r="49" spans="1:79" s="44" customFormat="1" ht="13.5">
      <c r="A49" s="145" t="s">
        <v>46</v>
      </c>
      <c r="B49" s="314"/>
      <c r="C49" s="145" t="s">
        <v>74</v>
      </c>
      <c r="D49" s="314"/>
      <c r="E49" s="145" t="s">
        <v>47</v>
      </c>
      <c r="F49" s="314"/>
      <c r="G49" s="145"/>
      <c r="H49" s="314"/>
      <c r="I49" s="145"/>
      <c r="J49" s="314"/>
      <c r="K49" s="314"/>
      <c r="L49" s="145"/>
      <c r="M49" s="314"/>
      <c r="N49" s="314"/>
      <c r="O49" s="145"/>
      <c r="P49" s="314"/>
      <c r="Q49" s="145"/>
      <c r="R49" s="314"/>
      <c r="S49" s="242" t="s">
        <v>96</v>
      </c>
      <c r="T49" s="243"/>
      <c r="U49" s="243"/>
      <c r="V49" s="243"/>
      <c r="W49" s="243"/>
      <c r="X49" s="243"/>
      <c r="Y49" s="243"/>
      <c r="Z49" s="243"/>
      <c r="AA49" s="145" t="s">
        <v>97</v>
      </c>
      <c r="AB49" s="314"/>
      <c r="AC49" s="314"/>
      <c r="AD49" s="314"/>
      <c r="AE49" s="314"/>
      <c r="AF49" s="145" t="s">
        <v>50</v>
      </c>
      <c r="AG49" s="314"/>
      <c r="AH49" s="314"/>
      <c r="AI49" s="71" t="s">
        <v>98</v>
      </c>
      <c r="AJ49" s="244" t="s">
        <v>99</v>
      </c>
      <c r="AK49" s="243"/>
      <c r="AL49" s="243"/>
      <c r="AM49" s="243"/>
      <c r="AN49" s="243"/>
      <c r="AO49" s="243"/>
      <c r="AP49" s="70">
        <v>0</v>
      </c>
      <c r="AQ49" s="70">
        <v>0</v>
      </c>
      <c r="AR49" s="70">
        <v>0</v>
      </c>
      <c r="AS49" s="245">
        <v>0</v>
      </c>
      <c r="AT49" s="246"/>
      <c r="AU49" s="245">
        <v>0</v>
      </c>
      <c r="AV49" s="246"/>
      <c r="AW49" s="70">
        <v>0</v>
      </c>
      <c r="AX49" s="70">
        <v>0</v>
      </c>
      <c r="AY49" s="70">
        <v>0</v>
      </c>
      <c r="AZ49" s="70">
        <v>0</v>
      </c>
      <c r="BA49" s="70">
        <v>0</v>
      </c>
      <c r="BB49" s="70">
        <v>0</v>
      </c>
      <c r="BC49" s="70">
        <v>0</v>
      </c>
      <c r="BD49" s="70">
        <v>0</v>
      </c>
      <c r="BE49" s="69">
        <v>0</v>
      </c>
      <c r="BF49" s="69">
        <v>0</v>
      </c>
      <c r="BG49" s="69">
        <v>0</v>
      </c>
      <c r="BH49" s="69">
        <v>0</v>
      </c>
    </row>
    <row r="50" spans="1:79" s="72" customFormat="1" ht="13.5">
      <c r="A50" s="236" t="s">
        <v>46</v>
      </c>
      <c r="B50" s="317"/>
      <c r="C50" s="236" t="s">
        <v>74</v>
      </c>
      <c r="D50" s="317"/>
      <c r="E50" s="236" t="s">
        <v>47</v>
      </c>
      <c r="F50" s="317"/>
      <c r="G50" s="236" t="s">
        <v>47</v>
      </c>
      <c r="H50" s="317"/>
      <c r="I50" s="236"/>
      <c r="J50" s="317"/>
      <c r="K50" s="317"/>
      <c r="L50" s="236"/>
      <c r="M50" s="317"/>
      <c r="N50" s="317"/>
      <c r="O50" s="236"/>
      <c r="P50" s="317"/>
      <c r="Q50" s="236"/>
      <c r="R50" s="317"/>
      <c r="S50" s="237" t="s">
        <v>100</v>
      </c>
      <c r="T50" s="238"/>
      <c r="U50" s="238"/>
      <c r="V50" s="238"/>
      <c r="W50" s="238"/>
      <c r="X50" s="238"/>
      <c r="Y50" s="238"/>
      <c r="Z50" s="238"/>
      <c r="AA50" s="236" t="s">
        <v>97</v>
      </c>
      <c r="AB50" s="317"/>
      <c r="AC50" s="317"/>
      <c r="AD50" s="317"/>
      <c r="AE50" s="317"/>
      <c r="AF50" s="236" t="s">
        <v>50</v>
      </c>
      <c r="AG50" s="317"/>
      <c r="AH50" s="317"/>
      <c r="AI50" s="76" t="s">
        <v>98</v>
      </c>
      <c r="AJ50" s="239" t="s">
        <v>99</v>
      </c>
      <c r="AK50" s="238"/>
      <c r="AL50" s="238"/>
      <c r="AM50" s="238"/>
      <c r="AN50" s="238"/>
      <c r="AO50" s="238"/>
      <c r="AP50" s="75">
        <v>0</v>
      </c>
      <c r="AQ50" s="75">
        <v>0</v>
      </c>
      <c r="AR50" s="75">
        <v>0</v>
      </c>
      <c r="AS50" s="240">
        <v>0</v>
      </c>
      <c r="AT50" s="241"/>
      <c r="AU50" s="240">
        <v>0</v>
      </c>
      <c r="AV50" s="241"/>
      <c r="AW50" s="75">
        <v>0</v>
      </c>
      <c r="AX50" s="75">
        <v>0</v>
      </c>
      <c r="AY50" s="75">
        <v>0</v>
      </c>
      <c r="AZ50" s="75">
        <v>0</v>
      </c>
      <c r="BA50" s="75">
        <v>0</v>
      </c>
      <c r="BB50" s="75">
        <v>0</v>
      </c>
      <c r="BC50" s="75">
        <v>0</v>
      </c>
      <c r="BD50" s="75">
        <v>0</v>
      </c>
      <c r="BE50" s="74">
        <v>0</v>
      </c>
      <c r="BF50" s="74">
        <v>0</v>
      </c>
      <c r="BG50" s="74">
        <v>0</v>
      </c>
      <c r="BH50" s="74">
        <v>0</v>
      </c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</row>
    <row r="51" spans="1:79" s="44" customFormat="1" ht="13.5">
      <c r="A51" s="145" t="s">
        <v>46</v>
      </c>
      <c r="B51" s="314"/>
      <c r="C51" s="145" t="s">
        <v>74</v>
      </c>
      <c r="D51" s="314"/>
      <c r="E51" s="145" t="s">
        <v>47</v>
      </c>
      <c r="F51" s="314"/>
      <c r="G51" s="145" t="s">
        <v>47</v>
      </c>
      <c r="H51" s="314"/>
      <c r="I51" s="145" t="s">
        <v>58</v>
      </c>
      <c r="J51" s="314"/>
      <c r="K51" s="314"/>
      <c r="L51" s="145"/>
      <c r="M51" s="314"/>
      <c r="N51" s="314"/>
      <c r="O51" s="145"/>
      <c r="P51" s="314"/>
      <c r="Q51" s="145"/>
      <c r="R51" s="314"/>
      <c r="S51" s="242" t="s">
        <v>101</v>
      </c>
      <c r="T51" s="243"/>
      <c r="U51" s="243"/>
      <c r="V51" s="243"/>
      <c r="W51" s="243"/>
      <c r="X51" s="243"/>
      <c r="Y51" s="243"/>
      <c r="Z51" s="243"/>
      <c r="AA51" s="145" t="s">
        <v>97</v>
      </c>
      <c r="AB51" s="314"/>
      <c r="AC51" s="314"/>
      <c r="AD51" s="314"/>
      <c r="AE51" s="314"/>
      <c r="AF51" s="145" t="s">
        <v>50</v>
      </c>
      <c r="AG51" s="314"/>
      <c r="AH51" s="314"/>
      <c r="AI51" s="71" t="s">
        <v>98</v>
      </c>
      <c r="AJ51" s="244" t="s">
        <v>99</v>
      </c>
      <c r="AK51" s="243"/>
      <c r="AL51" s="243"/>
      <c r="AM51" s="243"/>
      <c r="AN51" s="243"/>
      <c r="AO51" s="243"/>
      <c r="AP51" s="70">
        <v>0</v>
      </c>
      <c r="AQ51" s="70">
        <v>0</v>
      </c>
      <c r="AR51" s="70">
        <v>0</v>
      </c>
      <c r="AS51" s="245">
        <v>0</v>
      </c>
      <c r="AT51" s="246"/>
      <c r="AU51" s="245">
        <v>0</v>
      </c>
      <c r="AV51" s="246"/>
      <c r="AW51" s="70">
        <v>0</v>
      </c>
      <c r="AX51" s="70">
        <v>0</v>
      </c>
      <c r="AY51" s="70">
        <v>0</v>
      </c>
      <c r="AZ51" s="70">
        <v>0</v>
      </c>
      <c r="BA51" s="70">
        <v>0</v>
      </c>
      <c r="BB51" s="70">
        <v>0</v>
      </c>
      <c r="BC51" s="70">
        <v>0</v>
      </c>
      <c r="BD51" s="70">
        <v>0</v>
      </c>
      <c r="BE51" s="69">
        <v>0</v>
      </c>
      <c r="BF51" s="69">
        <v>0</v>
      </c>
      <c r="BG51" s="69">
        <v>0</v>
      </c>
      <c r="BH51" s="69">
        <v>0</v>
      </c>
    </row>
    <row r="52" spans="1:79" s="44" customFormat="1" ht="13.5">
      <c r="A52" s="145" t="s">
        <v>46</v>
      </c>
      <c r="B52" s="314"/>
      <c r="C52" s="145" t="s">
        <v>74</v>
      </c>
      <c r="D52" s="314"/>
      <c r="E52" s="145" t="s">
        <v>47</v>
      </c>
      <c r="F52" s="314"/>
      <c r="G52" s="145" t="s">
        <v>47</v>
      </c>
      <c r="H52" s="314"/>
      <c r="I52" s="145" t="s">
        <v>58</v>
      </c>
      <c r="J52" s="314"/>
      <c r="K52" s="314"/>
      <c r="L52" s="145" t="s">
        <v>68</v>
      </c>
      <c r="M52" s="314"/>
      <c r="N52" s="314"/>
      <c r="O52" s="145"/>
      <c r="P52" s="314"/>
      <c r="Q52" s="145"/>
      <c r="R52" s="314"/>
      <c r="S52" s="242" t="s">
        <v>178</v>
      </c>
      <c r="T52" s="243"/>
      <c r="U52" s="243"/>
      <c r="V52" s="243"/>
      <c r="W52" s="243"/>
      <c r="X52" s="243"/>
      <c r="Y52" s="243"/>
      <c r="Z52" s="243"/>
      <c r="AA52" s="145" t="s">
        <v>97</v>
      </c>
      <c r="AB52" s="314"/>
      <c r="AC52" s="314"/>
      <c r="AD52" s="314"/>
      <c r="AE52" s="314"/>
      <c r="AF52" s="145" t="s">
        <v>50</v>
      </c>
      <c r="AG52" s="314"/>
      <c r="AH52" s="314"/>
      <c r="AI52" s="71" t="s">
        <v>98</v>
      </c>
      <c r="AJ52" s="244" t="s">
        <v>99</v>
      </c>
      <c r="AK52" s="243"/>
      <c r="AL52" s="243"/>
      <c r="AM52" s="243"/>
      <c r="AN52" s="243"/>
      <c r="AO52" s="243"/>
      <c r="AP52" s="70">
        <v>0</v>
      </c>
      <c r="AQ52" s="70">
        <v>0</v>
      </c>
      <c r="AR52" s="70">
        <v>0</v>
      </c>
      <c r="AS52" s="245">
        <v>0</v>
      </c>
      <c r="AT52" s="246"/>
      <c r="AU52" s="245">
        <v>0</v>
      </c>
      <c r="AV52" s="246"/>
      <c r="AW52" s="70">
        <v>0</v>
      </c>
      <c r="AX52" s="70">
        <v>0</v>
      </c>
      <c r="AY52" s="70">
        <v>0</v>
      </c>
      <c r="AZ52" s="70">
        <v>0</v>
      </c>
      <c r="BA52" s="70">
        <v>0</v>
      </c>
      <c r="BB52" s="70">
        <v>0</v>
      </c>
      <c r="BC52" s="70">
        <v>0</v>
      </c>
      <c r="BD52" s="70">
        <v>0</v>
      </c>
      <c r="BE52" s="69">
        <v>0</v>
      </c>
      <c r="BF52" s="69">
        <v>0</v>
      </c>
      <c r="BG52" s="69">
        <v>0</v>
      </c>
      <c r="BH52" s="69">
        <v>0</v>
      </c>
    </row>
    <row r="53" spans="1:79" s="44" customFormat="1" ht="13.5">
      <c r="A53" s="145" t="s">
        <v>46</v>
      </c>
      <c r="B53" s="314"/>
      <c r="C53" s="145" t="s">
        <v>74</v>
      </c>
      <c r="D53" s="314"/>
      <c r="E53" s="145" t="s">
        <v>74</v>
      </c>
      <c r="F53" s="314"/>
      <c r="G53" s="145"/>
      <c r="H53" s="314"/>
      <c r="I53" s="145"/>
      <c r="J53" s="314"/>
      <c r="K53" s="314"/>
      <c r="L53" s="145"/>
      <c r="M53" s="314"/>
      <c r="N53" s="314"/>
      <c r="O53" s="145"/>
      <c r="P53" s="314"/>
      <c r="Q53" s="145"/>
      <c r="R53" s="314"/>
      <c r="S53" s="242" t="s">
        <v>102</v>
      </c>
      <c r="T53" s="243"/>
      <c r="U53" s="243"/>
      <c r="V53" s="243"/>
      <c r="W53" s="243"/>
      <c r="X53" s="243"/>
      <c r="Y53" s="243"/>
      <c r="Z53" s="243"/>
      <c r="AA53" s="145" t="s">
        <v>49</v>
      </c>
      <c r="AB53" s="314"/>
      <c r="AC53" s="314"/>
      <c r="AD53" s="314"/>
      <c r="AE53" s="314"/>
      <c r="AF53" s="145" t="s">
        <v>50</v>
      </c>
      <c r="AG53" s="314"/>
      <c r="AH53" s="314"/>
      <c r="AI53" s="71" t="s">
        <v>51</v>
      </c>
      <c r="AJ53" s="244" t="s">
        <v>52</v>
      </c>
      <c r="AK53" s="243"/>
      <c r="AL53" s="243"/>
      <c r="AM53" s="243"/>
      <c r="AN53" s="243"/>
      <c r="AO53" s="243"/>
      <c r="AP53" s="70">
        <v>381100000</v>
      </c>
      <c r="AQ53" s="70">
        <v>375718923.86000001</v>
      </c>
      <c r="AR53" s="70">
        <v>5381076.1399999997</v>
      </c>
      <c r="AS53" s="245">
        <v>0</v>
      </c>
      <c r="AT53" s="246"/>
      <c r="AU53" s="245">
        <v>375718923.86000001</v>
      </c>
      <c r="AV53" s="246"/>
      <c r="AW53" s="70">
        <v>0</v>
      </c>
      <c r="AX53" s="70">
        <v>374794811.60000002</v>
      </c>
      <c r="AY53" s="70">
        <v>924112.26</v>
      </c>
      <c r="AZ53" s="70">
        <v>374794811.60000002</v>
      </c>
      <c r="BA53" s="70">
        <v>0</v>
      </c>
      <c r="BB53" s="70">
        <v>374794811.60000002</v>
      </c>
      <c r="BC53" s="70">
        <v>0</v>
      </c>
      <c r="BD53" s="70">
        <v>322201.96000000002</v>
      </c>
      <c r="BE53" s="69">
        <f t="shared" ref="BE53:BE84" si="9">+AQ53/AP53</f>
        <v>0.985880146575702</v>
      </c>
      <c r="BF53" s="69">
        <f t="shared" ref="BF53:BF84" si="10">+AU53/AP53</f>
        <v>0.985880146575702</v>
      </c>
      <c r="BG53" s="69">
        <f t="shared" ref="BG53:BG84" si="11">+AX53/AP53</f>
        <v>0.98345529152453426</v>
      </c>
      <c r="BH53" s="69">
        <f t="shared" ref="BH53:BH84" si="12">+BB53/AP53</f>
        <v>0.98345529152453426</v>
      </c>
    </row>
    <row r="54" spans="1:79" s="44" customFormat="1" ht="13.5">
      <c r="A54" s="145" t="s">
        <v>46</v>
      </c>
      <c r="B54" s="314"/>
      <c r="C54" s="145" t="s">
        <v>74</v>
      </c>
      <c r="D54" s="314"/>
      <c r="E54" s="145" t="s">
        <v>74</v>
      </c>
      <c r="F54" s="314"/>
      <c r="G54" s="145"/>
      <c r="H54" s="314"/>
      <c r="I54" s="145"/>
      <c r="J54" s="314"/>
      <c r="K54" s="314"/>
      <c r="L54" s="145"/>
      <c r="M54" s="314"/>
      <c r="N54" s="314"/>
      <c r="O54" s="145"/>
      <c r="P54" s="314"/>
      <c r="Q54" s="145"/>
      <c r="R54" s="314"/>
      <c r="S54" s="242" t="s">
        <v>102</v>
      </c>
      <c r="T54" s="243"/>
      <c r="U54" s="243"/>
      <c r="V54" s="243"/>
      <c r="W54" s="243"/>
      <c r="X54" s="243"/>
      <c r="Y54" s="243"/>
      <c r="Z54" s="243"/>
      <c r="AA54" s="145" t="s">
        <v>97</v>
      </c>
      <c r="AB54" s="314"/>
      <c r="AC54" s="314"/>
      <c r="AD54" s="314"/>
      <c r="AE54" s="314"/>
      <c r="AF54" s="145" t="s">
        <v>50</v>
      </c>
      <c r="AG54" s="314"/>
      <c r="AH54" s="314"/>
      <c r="AI54" s="71" t="s">
        <v>98</v>
      </c>
      <c r="AJ54" s="244" t="s">
        <v>99</v>
      </c>
      <c r="AK54" s="243"/>
      <c r="AL54" s="243"/>
      <c r="AM54" s="243"/>
      <c r="AN54" s="243"/>
      <c r="AO54" s="243"/>
      <c r="AP54" s="70">
        <v>380985340</v>
      </c>
      <c r="AQ54" s="70">
        <v>353406914.33999997</v>
      </c>
      <c r="AR54" s="70">
        <v>27578425.66</v>
      </c>
      <c r="AS54" s="245">
        <v>0</v>
      </c>
      <c r="AT54" s="246"/>
      <c r="AU54" s="245">
        <v>353406914.33999997</v>
      </c>
      <c r="AV54" s="246"/>
      <c r="AW54" s="70">
        <v>0</v>
      </c>
      <c r="AX54" s="70">
        <v>320936489.5</v>
      </c>
      <c r="AY54" s="70">
        <v>32470424.84</v>
      </c>
      <c r="AZ54" s="70">
        <v>284653158.85000002</v>
      </c>
      <c r="BA54" s="70">
        <v>36283330.649999999</v>
      </c>
      <c r="BB54" s="70">
        <v>284653158.85000002</v>
      </c>
      <c r="BC54" s="70">
        <v>0</v>
      </c>
      <c r="BD54" s="70">
        <v>0</v>
      </c>
      <c r="BE54" s="69">
        <f t="shared" si="9"/>
        <v>0.92761289539382275</v>
      </c>
      <c r="BF54" s="69">
        <f t="shared" si="10"/>
        <v>0.92761289539382275</v>
      </c>
      <c r="BG54" s="69">
        <f t="shared" si="11"/>
        <v>0.84238540385832172</v>
      </c>
      <c r="BH54" s="69">
        <f t="shared" si="12"/>
        <v>0.74714990043973872</v>
      </c>
    </row>
    <row r="55" spans="1:79" s="72" customFormat="1" ht="13.5">
      <c r="A55" s="236" t="s">
        <v>46</v>
      </c>
      <c r="B55" s="317"/>
      <c r="C55" s="236" t="s">
        <v>74</v>
      </c>
      <c r="D55" s="317"/>
      <c r="E55" s="236" t="s">
        <v>74</v>
      </c>
      <c r="F55" s="317"/>
      <c r="G55" s="236" t="s">
        <v>47</v>
      </c>
      <c r="H55" s="317"/>
      <c r="I55" s="236"/>
      <c r="J55" s="317"/>
      <c r="K55" s="317"/>
      <c r="L55" s="236"/>
      <c r="M55" s="317"/>
      <c r="N55" s="317"/>
      <c r="O55" s="236"/>
      <c r="P55" s="317"/>
      <c r="Q55" s="236"/>
      <c r="R55" s="317"/>
      <c r="S55" s="237" t="s">
        <v>103</v>
      </c>
      <c r="T55" s="238"/>
      <c r="U55" s="238"/>
      <c r="V55" s="238"/>
      <c r="W55" s="238"/>
      <c r="X55" s="238"/>
      <c r="Y55" s="238"/>
      <c r="Z55" s="238"/>
      <c r="AA55" s="236" t="s">
        <v>49</v>
      </c>
      <c r="AB55" s="317"/>
      <c r="AC55" s="317"/>
      <c r="AD55" s="317"/>
      <c r="AE55" s="317"/>
      <c r="AF55" s="236" t="s">
        <v>50</v>
      </c>
      <c r="AG55" s="317"/>
      <c r="AH55" s="317"/>
      <c r="AI55" s="76" t="s">
        <v>51</v>
      </c>
      <c r="AJ55" s="239" t="s">
        <v>52</v>
      </c>
      <c r="AK55" s="238"/>
      <c r="AL55" s="238"/>
      <c r="AM55" s="238"/>
      <c r="AN55" s="238"/>
      <c r="AO55" s="238"/>
      <c r="AP55" s="75">
        <v>22880019.129999999</v>
      </c>
      <c r="AQ55" s="75">
        <v>20220700.440000001</v>
      </c>
      <c r="AR55" s="75">
        <v>2659318.69</v>
      </c>
      <c r="AS55" s="240">
        <v>0</v>
      </c>
      <c r="AT55" s="241"/>
      <c r="AU55" s="240">
        <v>20220700.440000001</v>
      </c>
      <c r="AV55" s="241"/>
      <c r="AW55" s="75">
        <v>0</v>
      </c>
      <c r="AX55" s="75">
        <v>19967453.579999998</v>
      </c>
      <c r="AY55" s="75">
        <v>253246.86</v>
      </c>
      <c r="AZ55" s="75">
        <v>19967453.579999998</v>
      </c>
      <c r="BA55" s="75">
        <v>0</v>
      </c>
      <c r="BB55" s="75">
        <v>19967453.579999998</v>
      </c>
      <c r="BC55" s="75">
        <v>0</v>
      </c>
      <c r="BD55" s="75">
        <v>140000</v>
      </c>
      <c r="BE55" s="74">
        <f t="shared" si="9"/>
        <v>0.88377113345534175</v>
      </c>
      <c r="BF55" s="74">
        <f t="shared" si="10"/>
        <v>0.88377113345534175</v>
      </c>
      <c r="BG55" s="74">
        <f t="shared" si="11"/>
        <v>0.87270266106635019</v>
      </c>
      <c r="BH55" s="74">
        <f t="shared" si="12"/>
        <v>0.87270266106635019</v>
      </c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</row>
    <row r="56" spans="1:79" s="72" customFormat="1" ht="13.5">
      <c r="A56" s="236" t="s">
        <v>46</v>
      </c>
      <c r="B56" s="317"/>
      <c r="C56" s="236" t="s">
        <v>74</v>
      </c>
      <c r="D56" s="317"/>
      <c r="E56" s="236" t="s">
        <v>74</v>
      </c>
      <c r="F56" s="317"/>
      <c r="G56" s="236" t="s">
        <v>47</v>
      </c>
      <c r="H56" s="317"/>
      <c r="I56" s="236"/>
      <c r="J56" s="317"/>
      <c r="K56" s="317"/>
      <c r="L56" s="236"/>
      <c r="M56" s="317"/>
      <c r="N56" s="317"/>
      <c r="O56" s="236"/>
      <c r="P56" s="317"/>
      <c r="Q56" s="236"/>
      <c r="R56" s="317"/>
      <c r="S56" s="237" t="s">
        <v>103</v>
      </c>
      <c r="T56" s="238"/>
      <c r="U56" s="238"/>
      <c r="V56" s="238"/>
      <c r="W56" s="238"/>
      <c r="X56" s="238"/>
      <c r="Y56" s="238"/>
      <c r="Z56" s="238"/>
      <c r="AA56" s="236" t="s">
        <v>97</v>
      </c>
      <c r="AB56" s="317"/>
      <c r="AC56" s="317"/>
      <c r="AD56" s="317"/>
      <c r="AE56" s="317"/>
      <c r="AF56" s="236" t="s">
        <v>50</v>
      </c>
      <c r="AG56" s="317"/>
      <c r="AH56" s="317"/>
      <c r="AI56" s="76" t="s">
        <v>98</v>
      </c>
      <c r="AJ56" s="239" t="s">
        <v>99</v>
      </c>
      <c r="AK56" s="238"/>
      <c r="AL56" s="238"/>
      <c r="AM56" s="238"/>
      <c r="AN56" s="238"/>
      <c r="AO56" s="238"/>
      <c r="AP56" s="75">
        <v>27797620.100000001</v>
      </c>
      <c r="AQ56" s="75">
        <v>27786998.899999999</v>
      </c>
      <c r="AR56" s="75">
        <v>10621.2</v>
      </c>
      <c r="AS56" s="240">
        <v>0</v>
      </c>
      <c r="AT56" s="241"/>
      <c r="AU56" s="240">
        <v>27786998.899999999</v>
      </c>
      <c r="AV56" s="241"/>
      <c r="AW56" s="75">
        <v>0</v>
      </c>
      <c r="AX56" s="75">
        <v>20667725.27</v>
      </c>
      <c r="AY56" s="75">
        <v>7119273.6299999999</v>
      </c>
      <c r="AZ56" s="75">
        <v>14948946.470000001</v>
      </c>
      <c r="BA56" s="75">
        <v>5718778.7999999998</v>
      </c>
      <c r="BB56" s="75">
        <v>14948946.470000001</v>
      </c>
      <c r="BC56" s="75">
        <v>0</v>
      </c>
      <c r="BD56" s="75">
        <v>0</v>
      </c>
      <c r="BE56" s="74">
        <f t="shared" si="9"/>
        <v>0.99961790973609277</v>
      </c>
      <c r="BF56" s="74">
        <f t="shared" si="10"/>
        <v>0.99961790973609277</v>
      </c>
      <c r="BG56" s="74">
        <f t="shared" si="11"/>
        <v>0.74350700511947776</v>
      </c>
      <c r="BH56" s="74">
        <f t="shared" si="12"/>
        <v>0.53777792545628755</v>
      </c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</row>
    <row r="57" spans="1:79" s="44" customFormat="1" ht="13.5">
      <c r="A57" s="145" t="s">
        <v>46</v>
      </c>
      <c r="B57" s="314"/>
      <c r="C57" s="145" t="s">
        <v>74</v>
      </c>
      <c r="D57" s="314"/>
      <c r="E57" s="145" t="s">
        <v>74</v>
      </c>
      <c r="F57" s="314"/>
      <c r="G57" s="145" t="s">
        <v>47</v>
      </c>
      <c r="H57" s="314"/>
      <c r="I57" s="145" t="s">
        <v>104</v>
      </c>
      <c r="J57" s="314"/>
      <c r="K57" s="314"/>
      <c r="L57" s="145" t="s">
        <v>55</v>
      </c>
      <c r="M57" s="314"/>
      <c r="N57" s="314"/>
      <c r="O57" s="145"/>
      <c r="P57" s="314"/>
      <c r="Q57" s="145"/>
      <c r="R57" s="314"/>
      <c r="S57" s="242" t="s">
        <v>179</v>
      </c>
      <c r="T57" s="243"/>
      <c r="U57" s="243"/>
      <c r="V57" s="243"/>
      <c r="W57" s="243"/>
      <c r="X57" s="243"/>
      <c r="Y57" s="243"/>
      <c r="Z57" s="243"/>
      <c r="AA57" s="145" t="s">
        <v>97</v>
      </c>
      <c r="AB57" s="314"/>
      <c r="AC57" s="314"/>
      <c r="AD57" s="314"/>
      <c r="AE57" s="314"/>
      <c r="AF57" s="145" t="s">
        <v>50</v>
      </c>
      <c r="AG57" s="314"/>
      <c r="AH57" s="314"/>
      <c r="AI57" s="71" t="s">
        <v>98</v>
      </c>
      <c r="AJ57" s="244" t="s">
        <v>99</v>
      </c>
      <c r="AK57" s="243"/>
      <c r="AL57" s="243"/>
      <c r="AM57" s="243"/>
      <c r="AN57" s="243"/>
      <c r="AO57" s="243"/>
      <c r="AP57" s="70">
        <v>86490.33</v>
      </c>
      <c r="AQ57" s="70">
        <v>86490.33</v>
      </c>
      <c r="AR57" s="70">
        <v>0</v>
      </c>
      <c r="AS57" s="245">
        <v>0</v>
      </c>
      <c r="AT57" s="246"/>
      <c r="AU57" s="245">
        <v>86490.33</v>
      </c>
      <c r="AV57" s="246"/>
      <c r="AW57" s="70">
        <v>0</v>
      </c>
      <c r="AX57" s="70">
        <v>0</v>
      </c>
      <c r="AY57" s="70">
        <v>86490.33</v>
      </c>
      <c r="AZ57" s="70">
        <v>0</v>
      </c>
      <c r="BA57" s="70">
        <v>0</v>
      </c>
      <c r="BB57" s="70">
        <v>0</v>
      </c>
      <c r="BC57" s="70">
        <v>0</v>
      </c>
      <c r="BD57" s="70">
        <v>0</v>
      </c>
      <c r="BE57" s="69">
        <f t="shared" si="9"/>
        <v>1</v>
      </c>
      <c r="BF57" s="69">
        <f t="shared" si="10"/>
        <v>1</v>
      </c>
      <c r="BG57" s="69">
        <f t="shared" si="11"/>
        <v>0</v>
      </c>
      <c r="BH57" s="69">
        <f t="shared" si="12"/>
        <v>0</v>
      </c>
    </row>
    <row r="58" spans="1:79" s="44" customFormat="1" ht="13.5">
      <c r="A58" s="145" t="s">
        <v>46</v>
      </c>
      <c r="B58" s="314"/>
      <c r="C58" s="145" t="s">
        <v>74</v>
      </c>
      <c r="D58" s="314"/>
      <c r="E58" s="145" t="s">
        <v>74</v>
      </c>
      <c r="F58" s="314"/>
      <c r="G58" s="145" t="s">
        <v>47</v>
      </c>
      <c r="H58" s="314"/>
      <c r="I58" s="145" t="s">
        <v>77</v>
      </c>
      <c r="J58" s="314"/>
      <c r="K58" s="314"/>
      <c r="L58" s="145" t="s">
        <v>58</v>
      </c>
      <c r="M58" s="314"/>
      <c r="N58" s="314"/>
      <c r="O58" s="145"/>
      <c r="P58" s="314"/>
      <c r="Q58" s="145"/>
      <c r="R58" s="314"/>
      <c r="S58" s="242" t="s">
        <v>180</v>
      </c>
      <c r="T58" s="243"/>
      <c r="U58" s="243"/>
      <c r="V58" s="243"/>
      <c r="W58" s="243"/>
      <c r="X58" s="243"/>
      <c r="Y58" s="243"/>
      <c r="Z58" s="243"/>
      <c r="AA58" s="145" t="s">
        <v>49</v>
      </c>
      <c r="AB58" s="314"/>
      <c r="AC58" s="314"/>
      <c r="AD58" s="314"/>
      <c r="AE58" s="314"/>
      <c r="AF58" s="145" t="s">
        <v>50</v>
      </c>
      <c r="AG58" s="314"/>
      <c r="AH58" s="314"/>
      <c r="AI58" s="71" t="s">
        <v>51</v>
      </c>
      <c r="AJ58" s="244" t="s">
        <v>52</v>
      </c>
      <c r="AK58" s="243"/>
      <c r="AL58" s="243"/>
      <c r="AM58" s="243"/>
      <c r="AN58" s="243"/>
      <c r="AO58" s="243"/>
      <c r="AP58" s="70">
        <v>200000</v>
      </c>
      <c r="AQ58" s="70">
        <v>0</v>
      </c>
      <c r="AR58" s="70">
        <v>200000</v>
      </c>
      <c r="AS58" s="245">
        <v>0</v>
      </c>
      <c r="AT58" s="246"/>
      <c r="AU58" s="245">
        <v>0</v>
      </c>
      <c r="AV58" s="246"/>
      <c r="AW58" s="70">
        <v>0</v>
      </c>
      <c r="AX58" s="70">
        <v>0</v>
      </c>
      <c r="AY58" s="70">
        <v>0</v>
      </c>
      <c r="AZ58" s="70">
        <v>0</v>
      </c>
      <c r="BA58" s="70">
        <v>0</v>
      </c>
      <c r="BB58" s="70">
        <v>0</v>
      </c>
      <c r="BC58" s="70">
        <v>0</v>
      </c>
      <c r="BD58" s="70">
        <v>50000</v>
      </c>
      <c r="BE58" s="69">
        <f t="shared" si="9"/>
        <v>0</v>
      </c>
      <c r="BF58" s="69">
        <f t="shared" si="10"/>
        <v>0</v>
      </c>
      <c r="BG58" s="69">
        <f t="shared" si="11"/>
        <v>0</v>
      </c>
      <c r="BH58" s="69">
        <f t="shared" si="12"/>
        <v>0</v>
      </c>
    </row>
    <row r="59" spans="1:79" s="44" customFormat="1" ht="13.5">
      <c r="A59" s="145" t="s">
        <v>46</v>
      </c>
      <c r="B59" s="314"/>
      <c r="C59" s="145" t="s">
        <v>74</v>
      </c>
      <c r="D59" s="314"/>
      <c r="E59" s="145" t="s">
        <v>74</v>
      </c>
      <c r="F59" s="314"/>
      <c r="G59" s="145" t="s">
        <v>47</v>
      </c>
      <c r="H59" s="314"/>
      <c r="I59" s="145" t="s">
        <v>77</v>
      </c>
      <c r="J59" s="314"/>
      <c r="K59" s="314"/>
      <c r="L59" s="145" t="s">
        <v>58</v>
      </c>
      <c r="M59" s="314"/>
      <c r="N59" s="314"/>
      <c r="O59" s="145"/>
      <c r="P59" s="314"/>
      <c r="Q59" s="145"/>
      <c r="R59" s="314"/>
      <c r="S59" s="242" t="s">
        <v>180</v>
      </c>
      <c r="T59" s="243"/>
      <c r="U59" s="243"/>
      <c r="V59" s="243"/>
      <c r="W59" s="243"/>
      <c r="X59" s="243"/>
      <c r="Y59" s="243"/>
      <c r="Z59" s="243"/>
      <c r="AA59" s="145" t="s">
        <v>97</v>
      </c>
      <c r="AB59" s="314"/>
      <c r="AC59" s="314"/>
      <c r="AD59" s="314"/>
      <c r="AE59" s="314"/>
      <c r="AF59" s="145" t="s">
        <v>50</v>
      </c>
      <c r="AG59" s="314"/>
      <c r="AH59" s="314"/>
      <c r="AI59" s="71" t="s">
        <v>98</v>
      </c>
      <c r="AJ59" s="244" t="s">
        <v>99</v>
      </c>
      <c r="AK59" s="243"/>
      <c r="AL59" s="243"/>
      <c r="AM59" s="243"/>
      <c r="AN59" s="243"/>
      <c r="AO59" s="243"/>
      <c r="AP59" s="70">
        <v>1094546.48</v>
      </c>
      <c r="AQ59" s="70">
        <v>1094546.48</v>
      </c>
      <c r="AR59" s="70">
        <v>0</v>
      </c>
      <c r="AS59" s="245">
        <v>0</v>
      </c>
      <c r="AT59" s="246"/>
      <c r="AU59" s="245">
        <v>1094546.48</v>
      </c>
      <c r="AV59" s="246"/>
      <c r="AW59" s="70">
        <v>0</v>
      </c>
      <c r="AX59" s="70">
        <v>216896.74</v>
      </c>
      <c r="AY59" s="70">
        <v>877649.74</v>
      </c>
      <c r="AZ59" s="70">
        <v>216896.74</v>
      </c>
      <c r="BA59" s="70">
        <v>0</v>
      </c>
      <c r="BB59" s="70">
        <v>216896.74</v>
      </c>
      <c r="BC59" s="70">
        <v>0</v>
      </c>
      <c r="BD59" s="70">
        <v>0</v>
      </c>
      <c r="BE59" s="69">
        <f t="shared" si="9"/>
        <v>1</v>
      </c>
      <c r="BF59" s="69">
        <f t="shared" si="10"/>
        <v>1</v>
      </c>
      <c r="BG59" s="69">
        <f t="shared" si="11"/>
        <v>0.19816128776915895</v>
      </c>
      <c r="BH59" s="69">
        <f t="shared" si="12"/>
        <v>0.19816128776915895</v>
      </c>
    </row>
    <row r="60" spans="1:79" s="44" customFormat="1" ht="13.5">
      <c r="A60" s="145" t="s">
        <v>46</v>
      </c>
      <c r="B60" s="314"/>
      <c r="C60" s="145" t="s">
        <v>74</v>
      </c>
      <c r="D60" s="314"/>
      <c r="E60" s="145" t="s">
        <v>74</v>
      </c>
      <c r="F60" s="314"/>
      <c r="G60" s="145" t="s">
        <v>47</v>
      </c>
      <c r="H60" s="314"/>
      <c r="I60" s="145" t="s">
        <v>77</v>
      </c>
      <c r="J60" s="314"/>
      <c r="K60" s="314"/>
      <c r="L60" s="145" t="s">
        <v>66</v>
      </c>
      <c r="M60" s="314"/>
      <c r="N60" s="314"/>
      <c r="O60" s="145"/>
      <c r="P60" s="314"/>
      <c r="Q60" s="145"/>
      <c r="R60" s="314"/>
      <c r="S60" s="242" t="s">
        <v>181</v>
      </c>
      <c r="T60" s="243"/>
      <c r="U60" s="243"/>
      <c r="V60" s="243"/>
      <c r="W60" s="243"/>
      <c r="X60" s="243"/>
      <c r="Y60" s="243"/>
      <c r="Z60" s="243"/>
      <c r="AA60" s="145" t="s">
        <v>97</v>
      </c>
      <c r="AB60" s="314"/>
      <c r="AC60" s="314"/>
      <c r="AD60" s="314"/>
      <c r="AE60" s="314"/>
      <c r="AF60" s="145" t="s">
        <v>50</v>
      </c>
      <c r="AG60" s="314"/>
      <c r="AH60" s="314"/>
      <c r="AI60" s="71" t="s">
        <v>98</v>
      </c>
      <c r="AJ60" s="244" t="s">
        <v>99</v>
      </c>
      <c r="AK60" s="243"/>
      <c r="AL60" s="243"/>
      <c r="AM60" s="243"/>
      <c r="AN60" s="243"/>
      <c r="AO60" s="243"/>
      <c r="AP60" s="70">
        <v>4599240</v>
      </c>
      <c r="AQ60" s="70">
        <v>4598019</v>
      </c>
      <c r="AR60" s="70">
        <v>1221</v>
      </c>
      <c r="AS60" s="245">
        <v>0</v>
      </c>
      <c r="AT60" s="246"/>
      <c r="AU60" s="245">
        <v>4598019</v>
      </c>
      <c r="AV60" s="246"/>
      <c r="AW60" s="70">
        <v>0</v>
      </c>
      <c r="AX60" s="70">
        <v>4598019</v>
      </c>
      <c r="AY60" s="70">
        <v>0</v>
      </c>
      <c r="AZ60" s="70">
        <v>3469840</v>
      </c>
      <c r="BA60" s="70">
        <v>1128179</v>
      </c>
      <c r="BB60" s="70">
        <v>3469840</v>
      </c>
      <c r="BC60" s="70">
        <v>0</v>
      </c>
      <c r="BD60" s="70">
        <v>0</v>
      </c>
      <c r="BE60" s="69">
        <f t="shared" si="9"/>
        <v>0.99973452135570229</v>
      </c>
      <c r="BF60" s="69">
        <f t="shared" si="10"/>
        <v>0.99973452135570229</v>
      </c>
      <c r="BG60" s="69">
        <f t="shared" si="11"/>
        <v>0.99973452135570229</v>
      </c>
      <c r="BH60" s="69">
        <f t="shared" si="12"/>
        <v>0.7544376897052556</v>
      </c>
    </row>
    <row r="61" spans="1:79" s="44" customFormat="1" ht="13.5">
      <c r="A61" s="145" t="s">
        <v>46</v>
      </c>
      <c r="B61" s="314"/>
      <c r="C61" s="145" t="s">
        <v>74</v>
      </c>
      <c r="D61" s="314"/>
      <c r="E61" s="145" t="s">
        <v>74</v>
      </c>
      <c r="F61" s="314"/>
      <c r="G61" s="145" t="s">
        <v>47</v>
      </c>
      <c r="H61" s="314"/>
      <c r="I61" s="145" t="s">
        <v>77</v>
      </c>
      <c r="J61" s="314"/>
      <c r="K61" s="314"/>
      <c r="L61" s="145" t="s">
        <v>68</v>
      </c>
      <c r="M61" s="314"/>
      <c r="N61" s="314"/>
      <c r="O61" s="145"/>
      <c r="P61" s="314"/>
      <c r="Q61" s="145"/>
      <c r="R61" s="314"/>
      <c r="S61" s="242" t="s">
        <v>182</v>
      </c>
      <c r="T61" s="243"/>
      <c r="U61" s="243"/>
      <c r="V61" s="243"/>
      <c r="W61" s="243"/>
      <c r="X61" s="243"/>
      <c r="Y61" s="243"/>
      <c r="Z61" s="243"/>
      <c r="AA61" s="145" t="s">
        <v>49</v>
      </c>
      <c r="AB61" s="314"/>
      <c r="AC61" s="314"/>
      <c r="AD61" s="314"/>
      <c r="AE61" s="314"/>
      <c r="AF61" s="145" t="s">
        <v>50</v>
      </c>
      <c r="AG61" s="314"/>
      <c r="AH61" s="314"/>
      <c r="AI61" s="71" t="s">
        <v>51</v>
      </c>
      <c r="AJ61" s="244" t="s">
        <v>52</v>
      </c>
      <c r="AK61" s="243"/>
      <c r="AL61" s="243"/>
      <c r="AM61" s="243"/>
      <c r="AN61" s="243"/>
      <c r="AO61" s="243"/>
      <c r="AP61" s="70">
        <v>17450000</v>
      </c>
      <c r="AQ61" s="70">
        <v>17450000</v>
      </c>
      <c r="AR61" s="70">
        <v>0</v>
      </c>
      <c r="AS61" s="245">
        <v>0</v>
      </c>
      <c r="AT61" s="246"/>
      <c r="AU61" s="245">
        <v>17450000</v>
      </c>
      <c r="AV61" s="246"/>
      <c r="AW61" s="70">
        <v>0</v>
      </c>
      <c r="AX61" s="70">
        <v>17450000</v>
      </c>
      <c r="AY61" s="70">
        <v>0</v>
      </c>
      <c r="AZ61" s="70">
        <v>17450000</v>
      </c>
      <c r="BA61" s="70">
        <v>0</v>
      </c>
      <c r="BB61" s="70">
        <v>17450000</v>
      </c>
      <c r="BC61" s="70">
        <v>0</v>
      </c>
      <c r="BD61" s="70">
        <v>0</v>
      </c>
      <c r="BE61" s="69">
        <f t="shared" si="9"/>
        <v>1</v>
      </c>
      <c r="BF61" s="69">
        <f t="shared" si="10"/>
        <v>1</v>
      </c>
      <c r="BG61" s="69">
        <f t="shared" si="11"/>
        <v>1</v>
      </c>
      <c r="BH61" s="69">
        <f t="shared" si="12"/>
        <v>1</v>
      </c>
    </row>
    <row r="62" spans="1:79" s="44" customFormat="1" ht="13.5">
      <c r="A62" s="145" t="s">
        <v>46</v>
      </c>
      <c r="B62" s="314"/>
      <c r="C62" s="145" t="s">
        <v>74</v>
      </c>
      <c r="D62" s="314"/>
      <c r="E62" s="145" t="s">
        <v>74</v>
      </c>
      <c r="F62" s="314"/>
      <c r="G62" s="145" t="s">
        <v>47</v>
      </c>
      <c r="H62" s="314"/>
      <c r="I62" s="145" t="s">
        <v>77</v>
      </c>
      <c r="J62" s="314"/>
      <c r="K62" s="314"/>
      <c r="L62" s="145" t="s">
        <v>68</v>
      </c>
      <c r="M62" s="314"/>
      <c r="N62" s="314"/>
      <c r="O62" s="145"/>
      <c r="P62" s="314"/>
      <c r="Q62" s="145"/>
      <c r="R62" s="314"/>
      <c r="S62" s="242" t="s">
        <v>182</v>
      </c>
      <c r="T62" s="243"/>
      <c r="U62" s="243"/>
      <c r="V62" s="243"/>
      <c r="W62" s="243"/>
      <c r="X62" s="243"/>
      <c r="Y62" s="243"/>
      <c r="Z62" s="243"/>
      <c r="AA62" s="145" t="s">
        <v>97</v>
      </c>
      <c r="AB62" s="314"/>
      <c r="AC62" s="314"/>
      <c r="AD62" s="314"/>
      <c r="AE62" s="314"/>
      <c r="AF62" s="145" t="s">
        <v>50</v>
      </c>
      <c r="AG62" s="314"/>
      <c r="AH62" s="314"/>
      <c r="AI62" s="71" t="s">
        <v>98</v>
      </c>
      <c r="AJ62" s="244" t="s">
        <v>99</v>
      </c>
      <c r="AK62" s="243"/>
      <c r="AL62" s="243"/>
      <c r="AM62" s="243"/>
      <c r="AN62" s="243"/>
      <c r="AO62" s="243"/>
      <c r="AP62" s="70">
        <v>550000</v>
      </c>
      <c r="AQ62" s="70">
        <v>549999.80000000005</v>
      </c>
      <c r="AR62" s="70">
        <v>0.2</v>
      </c>
      <c r="AS62" s="245">
        <v>0</v>
      </c>
      <c r="AT62" s="246"/>
      <c r="AU62" s="245">
        <v>549999.80000000005</v>
      </c>
      <c r="AV62" s="246"/>
      <c r="AW62" s="70">
        <v>0</v>
      </c>
      <c r="AX62" s="70">
        <v>549999.80000000005</v>
      </c>
      <c r="AY62" s="70">
        <v>0</v>
      </c>
      <c r="AZ62" s="70">
        <v>0</v>
      </c>
      <c r="BA62" s="70">
        <v>549999.80000000005</v>
      </c>
      <c r="BB62" s="70">
        <v>0</v>
      </c>
      <c r="BC62" s="70">
        <v>0</v>
      </c>
      <c r="BD62" s="70">
        <v>0</v>
      </c>
      <c r="BE62" s="69">
        <f t="shared" si="9"/>
        <v>0.99999963636363642</v>
      </c>
      <c r="BF62" s="69">
        <f t="shared" si="10"/>
        <v>0.99999963636363642</v>
      </c>
      <c r="BG62" s="69">
        <f t="shared" si="11"/>
        <v>0.99999963636363642</v>
      </c>
      <c r="BH62" s="69">
        <f t="shared" si="12"/>
        <v>0</v>
      </c>
    </row>
    <row r="63" spans="1:79" s="44" customFormat="1" ht="13.5">
      <c r="A63" s="145" t="s">
        <v>46</v>
      </c>
      <c r="B63" s="314"/>
      <c r="C63" s="145" t="s">
        <v>74</v>
      </c>
      <c r="D63" s="314"/>
      <c r="E63" s="145" t="s">
        <v>74</v>
      </c>
      <c r="F63" s="314"/>
      <c r="G63" s="145" t="s">
        <v>47</v>
      </c>
      <c r="H63" s="314"/>
      <c r="I63" s="145" t="s">
        <v>58</v>
      </c>
      <c r="J63" s="314"/>
      <c r="K63" s="314"/>
      <c r="L63" s="145" t="s">
        <v>77</v>
      </c>
      <c r="M63" s="314"/>
      <c r="N63" s="314"/>
      <c r="O63" s="145"/>
      <c r="P63" s="314"/>
      <c r="Q63" s="145"/>
      <c r="R63" s="314"/>
      <c r="S63" s="242" t="s">
        <v>183</v>
      </c>
      <c r="T63" s="243"/>
      <c r="U63" s="243"/>
      <c r="V63" s="243"/>
      <c r="W63" s="243"/>
      <c r="X63" s="243"/>
      <c r="Y63" s="243"/>
      <c r="Z63" s="243"/>
      <c r="AA63" s="145" t="s">
        <v>49</v>
      </c>
      <c r="AB63" s="314"/>
      <c r="AC63" s="314"/>
      <c r="AD63" s="314"/>
      <c r="AE63" s="314"/>
      <c r="AF63" s="145" t="s">
        <v>50</v>
      </c>
      <c r="AG63" s="314"/>
      <c r="AH63" s="314"/>
      <c r="AI63" s="71" t="s">
        <v>51</v>
      </c>
      <c r="AJ63" s="244" t="s">
        <v>52</v>
      </c>
      <c r="AK63" s="243"/>
      <c r="AL63" s="243"/>
      <c r="AM63" s="243"/>
      <c r="AN63" s="243"/>
      <c r="AO63" s="243"/>
      <c r="AP63" s="70">
        <v>409801</v>
      </c>
      <c r="AQ63" s="70">
        <v>137500.31</v>
      </c>
      <c r="AR63" s="70">
        <v>272300.69</v>
      </c>
      <c r="AS63" s="245">
        <v>0</v>
      </c>
      <c r="AT63" s="246"/>
      <c r="AU63" s="245">
        <v>137500.31</v>
      </c>
      <c r="AV63" s="246"/>
      <c r="AW63" s="70">
        <v>0</v>
      </c>
      <c r="AX63" s="70">
        <v>137500.31</v>
      </c>
      <c r="AY63" s="70">
        <v>0</v>
      </c>
      <c r="AZ63" s="70">
        <v>137500.31</v>
      </c>
      <c r="BA63" s="70">
        <v>0</v>
      </c>
      <c r="BB63" s="70">
        <v>137500.31</v>
      </c>
      <c r="BC63" s="70">
        <v>0</v>
      </c>
      <c r="BD63" s="70">
        <v>90000</v>
      </c>
      <c r="BE63" s="69">
        <f t="shared" si="9"/>
        <v>0.33552946430096559</v>
      </c>
      <c r="BF63" s="69">
        <f t="shared" si="10"/>
        <v>0.33552946430096559</v>
      </c>
      <c r="BG63" s="69">
        <f t="shared" si="11"/>
        <v>0.33552946430096559</v>
      </c>
      <c r="BH63" s="69">
        <f t="shared" si="12"/>
        <v>0.33552946430096559</v>
      </c>
    </row>
    <row r="64" spans="1:79" s="44" customFormat="1" ht="13.5">
      <c r="A64" s="145" t="s">
        <v>46</v>
      </c>
      <c r="B64" s="314"/>
      <c r="C64" s="145" t="s">
        <v>74</v>
      </c>
      <c r="D64" s="314"/>
      <c r="E64" s="145" t="s">
        <v>74</v>
      </c>
      <c r="F64" s="314"/>
      <c r="G64" s="145" t="s">
        <v>47</v>
      </c>
      <c r="H64" s="314"/>
      <c r="I64" s="145" t="s">
        <v>58</v>
      </c>
      <c r="J64" s="314"/>
      <c r="K64" s="314"/>
      <c r="L64" s="145" t="s">
        <v>77</v>
      </c>
      <c r="M64" s="314"/>
      <c r="N64" s="314"/>
      <c r="O64" s="145"/>
      <c r="P64" s="314"/>
      <c r="Q64" s="145"/>
      <c r="R64" s="314"/>
      <c r="S64" s="242" t="s">
        <v>183</v>
      </c>
      <c r="T64" s="243"/>
      <c r="U64" s="243"/>
      <c r="V64" s="243"/>
      <c r="W64" s="243"/>
      <c r="X64" s="243"/>
      <c r="Y64" s="243"/>
      <c r="Z64" s="243"/>
      <c r="AA64" s="145" t="s">
        <v>97</v>
      </c>
      <c r="AB64" s="314"/>
      <c r="AC64" s="314"/>
      <c r="AD64" s="314"/>
      <c r="AE64" s="314"/>
      <c r="AF64" s="145" t="s">
        <v>50</v>
      </c>
      <c r="AG64" s="314"/>
      <c r="AH64" s="314"/>
      <c r="AI64" s="71" t="s">
        <v>98</v>
      </c>
      <c r="AJ64" s="244" t="s">
        <v>99</v>
      </c>
      <c r="AK64" s="243"/>
      <c r="AL64" s="243"/>
      <c r="AM64" s="243"/>
      <c r="AN64" s="243"/>
      <c r="AO64" s="243"/>
      <c r="AP64" s="70">
        <v>7070998.5700000003</v>
      </c>
      <c r="AQ64" s="70">
        <v>7070998.5700000003</v>
      </c>
      <c r="AR64" s="70">
        <v>0</v>
      </c>
      <c r="AS64" s="245">
        <v>0</v>
      </c>
      <c r="AT64" s="246"/>
      <c r="AU64" s="245">
        <v>7070998.5700000003</v>
      </c>
      <c r="AV64" s="246"/>
      <c r="AW64" s="70">
        <v>0</v>
      </c>
      <c r="AX64" s="70">
        <v>4133015.07</v>
      </c>
      <c r="AY64" s="70">
        <v>2937983.5</v>
      </c>
      <c r="AZ64" s="70">
        <v>4133015.07</v>
      </c>
      <c r="BA64" s="70">
        <v>0</v>
      </c>
      <c r="BB64" s="70">
        <v>4133015.07</v>
      </c>
      <c r="BC64" s="70">
        <v>0</v>
      </c>
      <c r="BD64" s="70">
        <v>0</v>
      </c>
      <c r="BE64" s="69">
        <f t="shared" si="9"/>
        <v>1</v>
      </c>
      <c r="BF64" s="69">
        <f t="shared" si="10"/>
        <v>1</v>
      </c>
      <c r="BG64" s="69">
        <f t="shared" si="11"/>
        <v>0.58450232015815551</v>
      </c>
      <c r="BH64" s="69">
        <f t="shared" si="12"/>
        <v>0.58450232015815551</v>
      </c>
    </row>
    <row r="65" spans="1:79" s="44" customFormat="1" ht="13.5">
      <c r="A65" s="145" t="s">
        <v>46</v>
      </c>
      <c r="B65" s="314"/>
      <c r="C65" s="145" t="s">
        <v>74</v>
      </c>
      <c r="D65" s="314"/>
      <c r="E65" s="145" t="s">
        <v>74</v>
      </c>
      <c r="F65" s="314"/>
      <c r="G65" s="145" t="s">
        <v>47</v>
      </c>
      <c r="H65" s="314"/>
      <c r="I65" s="145" t="s">
        <v>58</v>
      </c>
      <c r="J65" s="314"/>
      <c r="K65" s="314"/>
      <c r="L65" s="145" t="s">
        <v>58</v>
      </c>
      <c r="M65" s="314"/>
      <c r="N65" s="314"/>
      <c r="O65" s="145"/>
      <c r="P65" s="314"/>
      <c r="Q65" s="145"/>
      <c r="R65" s="314"/>
      <c r="S65" s="242" t="s">
        <v>184</v>
      </c>
      <c r="T65" s="243"/>
      <c r="U65" s="243"/>
      <c r="V65" s="243"/>
      <c r="W65" s="243"/>
      <c r="X65" s="243"/>
      <c r="Y65" s="243"/>
      <c r="Z65" s="243"/>
      <c r="AA65" s="145" t="s">
        <v>97</v>
      </c>
      <c r="AB65" s="314"/>
      <c r="AC65" s="314"/>
      <c r="AD65" s="314"/>
      <c r="AE65" s="314"/>
      <c r="AF65" s="145" t="s">
        <v>50</v>
      </c>
      <c r="AG65" s="314"/>
      <c r="AH65" s="314"/>
      <c r="AI65" s="71" t="s">
        <v>98</v>
      </c>
      <c r="AJ65" s="244" t="s">
        <v>99</v>
      </c>
      <c r="AK65" s="243"/>
      <c r="AL65" s="243"/>
      <c r="AM65" s="243"/>
      <c r="AN65" s="243"/>
      <c r="AO65" s="243"/>
      <c r="AP65" s="70">
        <v>3990105</v>
      </c>
      <c r="AQ65" s="70">
        <v>3990105</v>
      </c>
      <c r="AR65" s="70">
        <v>0</v>
      </c>
      <c r="AS65" s="245">
        <v>0</v>
      </c>
      <c r="AT65" s="246"/>
      <c r="AU65" s="245">
        <v>3990105</v>
      </c>
      <c r="AV65" s="246"/>
      <c r="AW65" s="70">
        <v>0</v>
      </c>
      <c r="AX65" s="70">
        <v>1122845</v>
      </c>
      <c r="AY65" s="70">
        <v>2867260</v>
      </c>
      <c r="AZ65" s="70">
        <v>1122845</v>
      </c>
      <c r="BA65" s="70">
        <v>0</v>
      </c>
      <c r="BB65" s="70">
        <v>1122845</v>
      </c>
      <c r="BC65" s="70">
        <v>0</v>
      </c>
      <c r="BD65" s="70">
        <v>0</v>
      </c>
      <c r="BE65" s="69">
        <f t="shared" si="9"/>
        <v>1</v>
      </c>
      <c r="BF65" s="69">
        <f t="shared" si="10"/>
        <v>1</v>
      </c>
      <c r="BG65" s="69">
        <f t="shared" si="11"/>
        <v>0.28140738151001038</v>
      </c>
      <c r="BH65" s="69">
        <f t="shared" si="12"/>
        <v>0.28140738151001038</v>
      </c>
    </row>
    <row r="66" spans="1:79" s="44" customFormat="1" ht="13.5">
      <c r="A66" s="145" t="s">
        <v>46</v>
      </c>
      <c r="B66" s="314"/>
      <c r="C66" s="145" t="s">
        <v>74</v>
      </c>
      <c r="D66" s="314"/>
      <c r="E66" s="145" t="s">
        <v>74</v>
      </c>
      <c r="F66" s="314"/>
      <c r="G66" s="145" t="s">
        <v>47</v>
      </c>
      <c r="H66" s="314"/>
      <c r="I66" s="145" t="s">
        <v>58</v>
      </c>
      <c r="J66" s="314"/>
      <c r="K66" s="314"/>
      <c r="L66" s="145" t="s">
        <v>62</v>
      </c>
      <c r="M66" s="314"/>
      <c r="N66" s="314"/>
      <c r="O66" s="145"/>
      <c r="P66" s="314"/>
      <c r="Q66" s="145"/>
      <c r="R66" s="314"/>
      <c r="S66" s="242" t="s">
        <v>185</v>
      </c>
      <c r="T66" s="243"/>
      <c r="U66" s="243"/>
      <c r="V66" s="243"/>
      <c r="W66" s="243"/>
      <c r="X66" s="243"/>
      <c r="Y66" s="243"/>
      <c r="Z66" s="243"/>
      <c r="AA66" s="145" t="s">
        <v>49</v>
      </c>
      <c r="AB66" s="314"/>
      <c r="AC66" s="314"/>
      <c r="AD66" s="314"/>
      <c r="AE66" s="314"/>
      <c r="AF66" s="145" t="s">
        <v>50</v>
      </c>
      <c r="AG66" s="314"/>
      <c r="AH66" s="314"/>
      <c r="AI66" s="71" t="s">
        <v>51</v>
      </c>
      <c r="AJ66" s="244" t="s">
        <v>52</v>
      </c>
      <c r="AK66" s="243"/>
      <c r="AL66" s="243"/>
      <c r="AM66" s="243"/>
      <c r="AN66" s="243"/>
      <c r="AO66" s="243"/>
      <c r="AP66" s="70">
        <v>487899.13</v>
      </c>
      <c r="AQ66" s="70">
        <v>487899.13</v>
      </c>
      <c r="AR66" s="70">
        <v>0</v>
      </c>
      <c r="AS66" s="245">
        <v>0</v>
      </c>
      <c r="AT66" s="246"/>
      <c r="AU66" s="245">
        <v>487899.13</v>
      </c>
      <c r="AV66" s="246"/>
      <c r="AW66" s="70">
        <v>0</v>
      </c>
      <c r="AX66" s="70">
        <v>234652.27</v>
      </c>
      <c r="AY66" s="70">
        <v>253246.86</v>
      </c>
      <c r="AZ66" s="70">
        <v>234652.27</v>
      </c>
      <c r="BA66" s="70">
        <v>0</v>
      </c>
      <c r="BB66" s="70">
        <v>234652.27</v>
      </c>
      <c r="BC66" s="70">
        <v>0</v>
      </c>
      <c r="BD66" s="70">
        <v>0</v>
      </c>
      <c r="BE66" s="69">
        <f t="shared" si="9"/>
        <v>1</v>
      </c>
      <c r="BF66" s="69">
        <f t="shared" si="10"/>
        <v>1</v>
      </c>
      <c r="BG66" s="69">
        <f t="shared" si="11"/>
        <v>0.48094422713973684</v>
      </c>
      <c r="BH66" s="69">
        <f t="shared" si="12"/>
        <v>0.48094422713973684</v>
      </c>
    </row>
    <row r="67" spans="1:79" s="44" customFormat="1" ht="13.5">
      <c r="A67" s="145" t="s">
        <v>46</v>
      </c>
      <c r="B67" s="314"/>
      <c r="C67" s="145" t="s">
        <v>74</v>
      </c>
      <c r="D67" s="314"/>
      <c r="E67" s="145" t="s">
        <v>74</v>
      </c>
      <c r="F67" s="314"/>
      <c r="G67" s="145" t="s">
        <v>47</v>
      </c>
      <c r="H67" s="314"/>
      <c r="I67" s="145" t="s">
        <v>58</v>
      </c>
      <c r="J67" s="314"/>
      <c r="K67" s="314"/>
      <c r="L67" s="145" t="s">
        <v>62</v>
      </c>
      <c r="M67" s="314"/>
      <c r="N67" s="314"/>
      <c r="O67" s="145"/>
      <c r="P67" s="314"/>
      <c r="Q67" s="145"/>
      <c r="R67" s="314"/>
      <c r="S67" s="242" t="s">
        <v>185</v>
      </c>
      <c r="T67" s="243"/>
      <c r="U67" s="243"/>
      <c r="V67" s="243"/>
      <c r="W67" s="243"/>
      <c r="X67" s="243"/>
      <c r="Y67" s="243"/>
      <c r="Z67" s="243"/>
      <c r="AA67" s="145" t="s">
        <v>97</v>
      </c>
      <c r="AB67" s="314"/>
      <c r="AC67" s="314"/>
      <c r="AD67" s="314"/>
      <c r="AE67" s="314"/>
      <c r="AF67" s="145" t="s">
        <v>50</v>
      </c>
      <c r="AG67" s="314"/>
      <c r="AH67" s="314"/>
      <c r="AI67" s="71" t="s">
        <v>98</v>
      </c>
      <c r="AJ67" s="244" t="s">
        <v>99</v>
      </c>
      <c r="AK67" s="243"/>
      <c r="AL67" s="243"/>
      <c r="AM67" s="243"/>
      <c r="AN67" s="243"/>
      <c r="AO67" s="243"/>
      <c r="AP67" s="70">
        <v>6066035.3600000003</v>
      </c>
      <c r="AQ67" s="70">
        <v>6066035.3600000003</v>
      </c>
      <c r="AR67" s="70">
        <v>0</v>
      </c>
      <c r="AS67" s="245">
        <v>0</v>
      </c>
      <c r="AT67" s="246"/>
      <c r="AU67" s="245">
        <v>6066035.3600000003</v>
      </c>
      <c r="AV67" s="246"/>
      <c r="AW67" s="70">
        <v>0</v>
      </c>
      <c r="AX67" s="70">
        <v>5872368.9299999997</v>
      </c>
      <c r="AY67" s="70">
        <v>193666.43</v>
      </c>
      <c r="AZ67" s="70">
        <v>5872368.9299999997</v>
      </c>
      <c r="BA67" s="70">
        <v>0</v>
      </c>
      <c r="BB67" s="70">
        <v>5872368.9299999997</v>
      </c>
      <c r="BC67" s="70">
        <v>0</v>
      </c>
      <c r="BD67" s="70">
        <v>0</v>
      </c>
      <c r="BE67" s="69">
        <f t="shared" si="9"/>
        <v>1</v>
      </c>
      <c r="BF67" s="69">
        <f t="shared" si="10"/>
        <v>1</v>
      </c>
      <c r="BG67" s="69">
        <f t="shared" si="11"/>
        <v>0.96807363978175021</v>
      </c>
      <c r="BH67" s="69">
        <f t="shared" si="12"/>
        <v>0.96807363978175021</v>
      </c>
    </row>
    <row r="68" spans="1:79" s="44" customFormat="1" ht="13.5">
      <c r="A68" s="145" t="s">
        <v>46</v>
      </c>
      <c r="B68" s="314"/>
      <c r="C68" s="145" t="s">
        <v>74</v>
      </c>
      <c r="D68" s="314"/>
      <c r="E68" s="145" t="s">
        <v>74</v>
      </c>
      <c r="F68" s="314"/>
      <c r="G68" s="145" t="s">
        <v>47</v>
      </c>
      <c r="H68" s="314"/>
      <c r="I68" s="145" t="s">
        <v>58</v>
      </c>
      <c r="J68" s="314"/>
      <c r="K68" s="314"/>
      <c r="L68" s="145" t="s">
        <v>64</v>
      </c>
      <c r="M68" s="314"/>
      <c r="N68" s="314"/>
      <c r="O68" s="145"/>
      <c r="P68" s="314"/>
      <c r="Q68" s="145"/>
      <c r="R68" s="314"/>
      <c r="S68" s="242" t="s">
        <v>186</v>
      </c>
      <c r="T68" s="243"/>
      <c r="U68" s="243"/>
      <c r="V68" s="243"/>
      <c r="W68" s="243"/>
      <c r="X68" s="243"/>
      <c r="Y68" s="243"/>
      <c r="Z68" s="243"/>
      <c r="AA68" s="145" t="s">
        <v>49</v>
      </c>
      <c r="AB68" s="314"/>
      <c r="AC68" s="314"/>
      <c r="AD68" s="314"/>
      <c r="AE68" s="314"/>
      <c r="AF68" s="145" t="s">
        <v>50</v>
      </c>
      <c r="AG68" s="314"/>
      <c r="AH68" s="314"/>
      <c r="AI68" s="71" t="s">
        <v>51</v>
      </c>
      <c r="AJ68" s="244" t="s">
        <v>52</v>
      </c>
      <c r="AK68" s="243"/>
      <c r="AL68" s="243"/>
      <c r="AM68" s="243"/>
      <c r="AN68" s="243"/>
      <c r="AO68" s="243"/>
      <c r="AP68" s="70">
        <v>1337767</v>
      </c>
      <c r="AQ68" s="70">
        <v>1337767</v>
      </c>
      <c r="AR68" s="70">
        <v>0</v>
      </c>
      <c r="AS68" s="245">
        <v>0</v>
      </c>
      <c r="AT68" s="246"/>
      <c r="AU68" s="245">
        <v>1337767</v>
      </c>
      <c r="AV68" s="246"/>
      <c r="AW68" s="70">
        <v>0</v>
      </c>
      <c r="AX68" s="70">
        <v>1337767</v>
      </c>
      <c r="AY68" s="70">
        <v>0</v>
      </c>
      <c r="AZ68" s="70">
        <v>1337767</v>
      </c>
      <c r="BA68" s="70">
        <v>0</v>
      </c>
      <c r="BB68" s="70">
        <v>1337767</v>
      </c>
      <c r="BC68" s="70">
        <v>0</v>
      </c>
      <c r="BD68" s="70">
        <v>0</v>
      </c>
      <c r="BE68" s="69">
        <f t="shared" si="9"/>
        <v>1</v>
      </c>
      <c r="BF68" s="69">
        <f t="shared" si="10"/>
        <v>1</v>
      </c>
      <c r="BG68" s="69">
        <f t="shared" si="11"/>
        <v>1</v>
      </c>
      <c r="BH68" s="69">
        <f t="shared" si="12"/>
        <v>1</v>
      </c>
    </row>
    <row r="69" spans="1:79" s="44" customFormat="1" ht="13.5">
      <c r="A69" s="145" t="s">
        <v>46</v>
      </c>
      <c r="B69" s="314"/>
      <c r="C69" s="145" t="s">
        <v>74</v>
      </c>
      <c r="D69" s="314"/>
      <c r="E69" s="145" t="s">
        <v>74</v>
      </c>
      <c r="F69" s="314"/>
      <c r="G69" s="145" t="s">
        <v>47</v>
      </c>
      <c r="H69" s="314"/>
      <c r="I69" s="145" t="s">
        <v>58</v>
      </c>
      <c r="J69" s="314"/>
      <c r="K69" s="314"/>
      <c r="L69" s="145" t="s">
        <v>64</v>
      </c>
      <c r="M69" s="314"/>
      <c r="N69" s="314"/>
      <c r="O69" s="145"/>
      <c r="P69" s="314"/>
      <c r="Q69" s="145"/>
      <c r="R69" s="314"/>
      <c r="S69" s="242" t="s">
        <v>186</v>
      </c>
      <c r="T69" s="243"/>
      <c r="U69" s="243"/>
      <c r="V69" s="243"/>
      <c r="W69" s="243"/>
      <c r="X69" s="243"/>
      <c r="Y69" s="243"/>
      <c r="Z69" s="243"/>
      <c r="AA69" s="145" t="s">
        <v>97</v>
      </c>
      <c r="AB69" s="314"/>
      <c r="AC69" s="314"/>
      <c r="AD69" s="314"/>
      <c r="AE69" s="314"/>
      <c r="AF69" s="145" t="s">
        <v>50</v>
      </c>
      <c r="AG69" s="314"/>
      <c r="AH69" s="314"/>
      <c r="AI69" s="71" t="s">
        <v>98</v>
      </c>
      <c r="AJ69" s="244" t="s">
        <v>99</v>
      </c>
      <c r="AK69" s="243"/>
      <c r="AL69" s="243"/>
      <c r="AM69" s="243"/>
      <c r="AN69" s="243"/>
      <c r="AO69" s="243"/>
      <c r="AP69" s="70">
        <v>290204.36</v>
      </c>
      <c r="AQ69" s="70">
        <v>290204.36</v>
      </c>
      <c r="AR69" s="70">
        <v>0</v>
      </c>
      <c r="AS69" s="245">
        <v>0</v>
      </c>
      <c r="AT69" s="246"/>
      <c r="AU69" s="245">
        <v>290204.36</v>
      </c>
      <c r="AV69" s="246"/>
      <c r="AW69" s="70">
        <v>0</v>
      </c>
      <c r="AX69" s="70">
        <v>133980.73000000001</v>
      </c>
      <c r="AY69" s="70">
        <v>156223.63</v>
      </c>
      <c r="AZ69" s="70">
        <v>133980.73000000001</v>
      </c>
      <c r="BA69" s="70">
        <v>0</v>
      </c>
      <c r="BB69" s="70">
        <v>133980.73000000001</v>
      </c>
      <c r="BC69" s="70">
        <v>0</v>
      </c>
      <c r="BD69" s="70">
        <v>0</v>
      </c>
      <c r="BE69" s="69">
        <f t="shared" si="9"/>
        <v>1</v>
      </c>
      <c r="BF69" s="69">
        <f t="shared" si="10"/>
        <v>1</v>
      </c>
      <c r="BG69" s="69">
        <f t="shared" si="11"/>
        <v>0.46167717810993608</v>
      </c>
      <c r="BH69" s="69">
        <f t="shared" si="12"/>
        <v>0.46167717810993608</v>
      </c>
    </row>
    <row r="70" spans="1:79" s="44" customFormat="1" ht="13.5">
      <c r="A70" s="145" t="s">
        <v>46</v>
      </c>
      <c r="B70" s="314"/>
      <c r="C70" s="145" t="s">
        <v>74</v>
      </c>
      <c r="D70" s="314"/>
      <c r="E70" s="145" t="s">
        <v>74</v>
      </c>
      <c r="F70" s="314"/>
      <c r="G70" s="145" t="s">
        <v>47</v>
      </c>
      <c r="H70" s="314"/>
      <c r="I70" s="145" t="s">
        <v>60</v>
      </c>
      <c r="J70" s="314"/>
      <c r="K70" s="314"/>
      <c r="L70" s="145" t="s">
        <v>64</v>
      </c>
      <c r="M70" s="314"/>
      <c r="N70" s="314"/>
      <c r="O70" s="145"/>
      <c r="P70" s="314"/>
      <c r="Q70" s="145"/>
      <c r="R70" s="314"/>
      <c r="S70" s="242" t="s">
        <v>214</v>
      </c>
      <c r="T70" s="243"/>
      <c r="U70" s="243"/>
      <c r="V70" s="243"/>
      <c r="W70" s="243"/>
      <c r="X70" s="243"/>
      <c r="Y70" s="243"/>
      <c r="Z70" s="243"/>
      <c r="AA70" s="145" t="s">
        <v>97</v>
      </c>
      <c r="AB70" s="314"/>
      <c r="AC70" s="314"/>
      <c r="AD70" s="314"/>
      <c r="AE70" s="314"/>
      <c r="AF70" s="145" t="s">
        <v>50</v>
      </c>
      <c r="AG70" s="314"/>
      <c r="AH70" s="314"/>
      <c r="AI70" s="71" t="s">
        <v>98</v>
      </c>
      <c r="AJ70" s="244" t="s">
        <v>99</v>
      </c>
      <c r="AK70" s="243"/>
      <c r="AL70" s="243"/>
      <c r="AM70" s="243"/>
      <c r="AN70" s="243"/>
      <c r="AO70" s="243"/>
      <c r="AP70" s="70">
        <v>4050000</v>
      </c>
      <c r="AQ70" s="70">
        <v>4040600</v>
      </c>
      <c r="AR70" s="70">
        <v>9400</v>
      </c>
      <c r="AS70" s="245">
        <v>0</v>
      </c>
      <c r="AT70" s="246"/>
      <c r="AU70" s="245">
        <v>4040600</v>
      </c>
      <c r="AV70" s="246"/>
      <c r="AW70" s="70">
        <v>0</v>
      </c>
      <c r="AX70" s="70">
        <v>4040600</v>
      </c>
      <c r="AY70" s="70">
        <v>0</v>
      </c>
      <c r="AZ70" s="70">
        <v>0</v>
      </c>
      <c r="BA70" s="70">
        <v>4040600</v>
      </c>
      <c r="BB70" s="70">
        <v>0</v>
      </c>
      <c r="BC70" s="70">
        <v>0</v>
      </c>
      <c r="BD70" s="70">
        <v>0</v>
      </c>
      <c r="BE70" s="69">
        <f t="shared" si="9"/>
        <v>0.99767901234567902</v>
      </c>
      <c r="BF70" s="69">
        <f t="shared" si="10"/>
        <v>0.99767901234567902</v>
      </c>
      <c r="BG70" s="69">
        <f t="shared" si="11"/>
        <v>0.99767901234567902</v>
      </c>
      <c r="BH70" s="69">
        <f t="shared" si="12"/>
        <v>0</v>
      </c>
    </row>
    <row r="71" spans="1:79" s="44" customFormat="1" ht="13.5">
      <c r="A71" s="145" t="s">
        <v>46</v>
      </c>
      <c r="B71" s="314"/>
      <c r="C71" s="145" t="s">
        <v>74</v>
      </c>
      <c r="D71" s="314"/>
      <c r="E71" s="145" t="s">
        <v>74</v>
      </c>
      <c r="F71" s="314"/>
      <c r="G71" s="145" t="s">
        <v>47</v>
      </c>
      <c r="H71" s="314"/>
      <c r="I71" s="145" t="s">
        <v>60</v>
      </c>
      <c r="J71" s="314"/>
      <c r="K71" s="314"/>
      <c r="L71" s="145" t="s">
        <v>66</v>
      </c>
      <c r="M71" s="314"/>
      <c r="N71" s="314"/>
      <c r="O71" s="145"/>
      <c r="P71" s="314"/>
      <c r="Q71" s="145"/>
      <c r="R71" s="314"/>
      <c r="S71" s="242" t="s">
        <v>187</v>
      </c>
      <c r="T71" s="243"/>
      <c r="U71" s="243"/>
      <c r="V71" s="243"/>
      <c r="W71" s="243"/>
      <c r="X71" s="243"/>
      <c r="Y71" s="243"/>
      <c r="Z71" s="243"/>
      <c r="AA71" s="145" t="s">
        <v>49</v>
      </c>
      <c r="AB71" s="314"/>
      <c r="AC71" s="314"/>
      <c r="AD71" s="314"/>
      <c r="AE71" s="314"/>
      <c r="AF71" s="145" t="s">
        <v>50</v>
      </c>
      <c r="AG71" s="314"/>
      <c r="AH71" s="314"/>
      <c r="AI71" s="71" t="s">
        <v>51</v>
      </c>
      <c r="AJ71" s="244" t="s">
        <v>52</v>
      </c>
      <c r="AK71" s="243"/>
      <c r="AL71" s="243"/>
      <c r="AM71" s="243"/>
      <c r="AN71" s="243"/>
      <c r="AO71" s="243"/>
      <c r="AP71" s="70">
        <v>2994552</v>
      </c>
      <c r="AQ71" s="70">
        <v>807534</v>
      </c>
      <c r="AR71" s="70">
        <v>2187018</v>
      </c>
      <c r="AS71" s="245">
        <v>0</v>
      </c>
      <c r="AT71" s="246"/>
      <c r="AU71" s="245">
        <v>807534</v>
      </c>
      <c r="AV71" s="246"/>
      <c r="AW71" s="70">
        <v>0</v>
      </c>
      <c r="AX71" s="70">
        <v>807534</v>
      </c>
      <c r="AY71" s="70">
        <v>0</v>
      </c>
      <c r="AZ71" s="70">
        <v>807534</v>
      </c>
      <c r="BA71" s="70">
        <v>0</v>
      </c>
      <c r="BB71" s="70">
        <v>807534</v>
      </c>
      <c r="BC71" s="70">
        <v>0</v>
      </c>
      <c r="BD71" s="70">
        <v>0</v>
      </c>
      <c r="BE71" s="69">
        <f t="shared" si="9"/>
        <v>0.26966771657329713</v>
      </c>
      <c r="BF71" s="69">
        <f t="shared" si="10"/>
        <v>0.26966771657329713</v>
      </c>
      <c r="BG71" s="69">
        <f t="shared" si="11"/>
        <v>0.26966771657329713</v>
      </c>
      <c r="BH71" s="69">
        <f t="shared" si="12"/>
        <v>0.26966771657329713</v>
      </c>
    </row>
    <row r="72" spans="1:79" s="72" customFormat="1" ht="13.5">
      <c r="A72" s="236" t="s">
        <v>46</v>
      </c>
      <c r="B72" s="317"/>
      <c r="C72" s="236" t="s">
        <v>74</v>
      </c>
      <c r="D72" s="317"/>
      <c r="E72" s="236" t="s">
        <v>74</v>
      </c>
      <c r="F72" s="317"/>
      <c r="G72" s="236" t="s">
        <v>74</v>
      </c>
      <c r="H72" s="317"/>
      <c r="I72" s="236"/>
      <c r="J72" s="317"/>
      <c r="K72" s="317"/>
      <c r="L72" s="236"/>
      <c r="M72" s="317"/>
      <c r="N72" s="317"/>
      <c r="O72" s="236"/>
      <c r="P72" s="317"/>
      <c r="Q72" s="236"/>
      <c r="R72" s="317"/>
      <c r="S72" s="237" t="s">
        <v>109</v>
      </c>
      <c r="T72" s="238"/>
      <c r="U72" s="238"/>
      <c r="V72" s="238"/>
      <c r="W72" s="238"/>
      <c r="X72" s="238"/>
      <c r="Y72" s="238"/>
      <c r="Z72" s="238"/>
      <c r="AA72" s="236" t="s">
        <v>49</v>
      </c>
      <c r="AB72" s="317"/>
      <c r="AC72" s="317"/>
      <c r="AD72" s="317"/>
      <c r="AE72" s="317"/>
      <c r="AF72" s="236" t="s">
        <v>50</v>
      </c>
      <c r="AG72" s="317"/>
      <c r="AH72" s="317"/>
      <c r="AI72" s="76" t="s">
        <v>51</v>
      </c>
      <c r="AJ72" s="239" t="s">
        <v>52</v>
      </c>
      <c r="AK72" s="238"/>
      <c r="AL72" s="238"/>
      <c r="AM72" s="238"/>
      <c r="AN72" s="238"/>
      <c r="AO72" s="238"/>
      <c r="AP72" s="75">
        <v>358219980.87</v>
      </c>
      <c r="AQ72" s="75">
        <v>355498223.42000002</v>
      </c>
      <c r="AR72" s="75">
        <v>2721757.45</v>
      </c>
      <c r="AS72" s="240">
        <v>0</v>
      </c>
      <c r="AT72" s="241"/>
      <c r="AU72" s="240">
        <v>355498223.42000002</v>
      </c>
      <c r="AV72" s="241"/>
      <c r="AW72" s="75">
        <v>0</v>
      </c>
      <c r="AX72" s="75">
        <v>354827358.01999998</v>
      </c>
      <c r="AY72" s="75">
        <v>670865.4</v>
      </c>
      <c r="AZ72" s="75">
        <v>354827358.01999998</v>
      </c>
      <c r="BA72" s="75">
        <v>0</v>
      </c>
      <c r="BB72" s="75">
        <v>354827358.01999998</v>
      </c>
      <c r="BC72" s="75">
        <v>0</v>
      </c>
      <c r="BD72" s="75">
        <v>182201.96</v>
      </c>
      <c r="BE72" s="74">
        <f t="shared" si="9"/>
        <v>0.9924019943181569</v>
      </c>
      <c r="BF72" s="74">
        <f t="shared" si="10"/>
        <v>0.9924019943181569</v>
      </c>
      <c r="BG72" s="74">
        <f t="shared" si="11"/>
        <v>0.99052921938703575</v>
      </c>
      <c r="BH72" s="74">
        <f t="shared" si="12"/>
        <v>0.99052921938703575</v>
      </c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</row>
    <row r="73" spans="1:79" s="72" customFormat="1" ht="13.5">
      <c r="A73" s="236" t="s">
        <v>46</v>
      </c>
      <c r="B73" s="317"/>
      <c r="C73" s="236" t="s">
        <v>74</v>
      </c>
      <c r="D73" s="317"/>
      <c r="E73" s="236" t="s">
        <v>74</v>
      </c>
      <c r="F73" s="317"/>
      <c r="G73" s="236" t="s">
        <v>74</v>
      </c>
      <c r="H73" s="317"/>
      <c r="I73" s="236"/>
      <c r="J73" s="317"/>
      <c r="K73" s="317"/>
      <c r="L73" s="236"/>
      <c r="M73" s="317"/>
      <c r="N73" s="317"/>
      <c r="O73" s="236"/>
      <c r="P73" s="317"/>
      <c r="Q73" s="236"/>
      <c r="R73" s="317"/>
      <c r="S73" s="237" t="s">
        <v>109</v>
      </c>
      <c r="T73" s="238"/>
      <c r="U73" s="238"/>
      <c r="V73" s="238"/>
      <c r="W73" s="238"/>
      <c r="X73" s="238"/>
      <c r="Y73" s="238"/>
      <c r="Z73" s="238"/>
      <c r="AA73" s="236" t="s">
        <v>97</v>
      </c>
      <c r="AB73" s="317"/>
      <c r="AC73" s="317"/>
      <c r="AD73" s="317"/>
      <c r="AE73" s="317"/>
      <c r="AF73" s="236" t="s">
        <v>50</v>
      </c>
      <c r="AG73" s="317"/>
      <c r="AH73" s="317"/>
      <c r="AI73" s="76" t="s">
        <v>98</v>
      </c>
      <c r="AJ73" s="239" t="s">
        <v>99</v>
      </c>
      <c r="AK73" s="238"/>
      <c r="AL73" s="238"/>
      <c r="AM73" s="238"/>
      <c r="AN73" s="238"/>
      <c r="AO73" s="238"/>
      <c r="AP73" s="75">
        <v>353187719.89999998</v>
      </c>
      <c r="AQ73" s="75">
        <v>325619915.44</v>
      </c>
      <c r="AR73" s="75">
        <v>27567804.460000001</v>
      </c>
      <c r="AS73" s="240">
        <v>0</v>
      </c>
      <c r="AT73" s="241"/>
      <c r="AU73" s="240">
        <v>325619915.44</v>
      </c>
      <c r="AV73" s="241"/>
      <c r="AW73" s="75">
        <v>0</v>
      </c>
      <c r="AX73" s="75">
        <v>300268764.23000002</v>
      </c>
      <c r="AY73" s="75">
        <v>25351151.210000001</v>
      </c>
      <c r="AZ73" s="75">
        <v>269704212.38</v>
      </c>
      <c r="BA73" s="75">
        <v>30564551.850000001</v>
      </c>
      <c r="BB73" s="75">
        <v>269704212.38</v>
      </c>
      <c r="BC73" s="75">
        <v>0</v>
      </c>
      <c r="BD73" s="75">
        <v>0</v>
      </c>
      <c r="BE73" s="74">
        <f t="shared" si="9"/>
        <v>0.92194574469405277</v>
      </c>
      <c r="BF73" s="74">
        <f t="shared" si="10"/>
        <v>0.92194574469405277</v>
      </c>
      <c r="BG73" s="74">
        <f t="shared" si="11"/>
        <v>0.85016762280131597</v>
      </c>
      <c r="BH73" s="74">
        <f t="shared" si="12"/>
        <v>0.76362851023348965</v>
      </c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</row>
    <row r="74" spans="1:79" s="44" customFormat="1" ht="13.5">
      <c r="A74" s="145" t="s">
        <v>46</v>
      </c>
      <c r="B74" s="314"/>
      <c r="C74" s="145" t="s">
        <v>74</v>
      </c>
      <c r="D74" s="314"/>
      <c r="E74" s="145" t="s">
        <v>74</v>
      </c>
      <c r="F74" s="314"/>
      <c r="G74" s="145" t="s">
        <v>74</v>
      </c>
      <c r="H74" s="314"/>
      <c r="I74" s="145" t="s">
        <v>62</v>
      </c>
      <c r="J74" s="314"/>
      <c r="K74" s="314"/>
      <c r="L74" s="145" t="s">
        <v>60</v>
      </c>
      <c r="M74" s="314"/>
      <c r="N74" s="314"/>
      <c r="O74" s="145"/>
      <c r="P74" s="314"/>
      <c r="Q74" s="145"/>
      <c r="R74" s="314"/>
      <c r="S74" s="242" t="s">
        <v>189</v>
      </c>
      <c r="T74" s="243"/>
      <c r="U74" s="243"/>
      <c r="V74" s="243"/>
      <c r="W74" s="243"/>
      <c r="X74" s="243"/>
      <c r="Y74" s="243"/>
      <c r="Z74" s="243"/>
      <c r="AA74" s="145" t="s">
        <v>49</v>
      </c>
      <c r="AB74" s="314"/>
      <c r="AC74" s="314"/>
      <c r="AD74" s="314"/>
      <c r="AE74" s="314"/>
      <c r="AF74" s="145" t="s">
        <v>50</v>
      </c>
      <c r="AG74" s="314"/>
      <c r="AH74" s="314"/>
      <c r="AI74" s="71" t="s">
        <v>51</v>
      </c>
      <c r="AJ74" s="244" t="s">
        <v>52</v>
      </c>
      <c r="AK74" s="243"/>
      <c r="AL74" s="243"/>
      <c r="AM74" s="243"/>
      <c r="AN74" s="243"/>
      <c r="AO74" s="243"/>
      <c r="AP74" s="70">
        <v>66888436.869999997</v>
      </c>
      <c r="AQ74" s="70">
        <v>66888436.869999997</v>
      </c>
      <c r="AR74" s="70">
        <v>0</v>
      </c>
      <c r="AS74" s="245">
        <v>0</v>
      </c>
      <c r="AT74" s="246"/>
      <c r="AU74" s="245">
        <v>66888436.869999997</v>
      </c>
      <c r="AV74" s="246"/>
      <c r="AW74" s="70">
        <v>0</v>
      </c>
      <c r="AX74" s="70">
        <v>66888436.869999997</v>
      </c>
      <c r="AY74" s="70">
        <v>0</v>
      </c>
      <c r="AZ74" s="70">
        <v>66888436.869999997</v>
      </c>
      <c r="BA74" s="70">
        <v>0</v>
      </c>
      <c r="BB74" s="70">
        <v>66888436.869999997</v>
      </c>
      <c r="BC74" s="70">
        <v>0</v>
      </c>
      <c r="BD74" s="70">
        <v>0</v>
      </c>
      <c r="BE74" s="69">
        <f t="shared" si="9"/>
        <v>1</v>
      </c>
      <c r="BF74" s="69">
        <f t="shared" si="10"/>
        <v>1</v>
      </c>
      <c r="BG74" s="69">
        <f t="shared" si="11"/>
        <v>1</v>
      </c>
      <c r="BH74" s="69">
        <f t="shared" si="12"/>
        <v>1</v>
      </c>
    </row>
    <row r="75" spans="1:79" s="44" customFormat="1" ht="13.5">
      <c r="A75" s="145" t="s">
        <v>46</v>
      </c>
      <c r="B75" s="314"/>
      <c r="C75" s="145" t="s">
        <v>74</v>
      </c>
      <c r="D75" s="314"/>
      <c r="E75" s="145" t="s">
        <v>74</v>
      </c>
      <c r="F75" s="314"/>
      <c r="G75" s="145" t="s">
        <v>74</v>
      </c>
      <c r="H75" s="314"/>
      <c r="I75" s="145" t="s">
        <v>62</v>
      </c>
      <c r="J75" s="314"/>
      <c r="K75" s="314"/>
      <c r="L75" s="145" t="s">
        <v>60</v>
      </c>
      <c r="M75" s="314"/>
      <c r="N75" s="314"/>
      <c r="O75" s="145"/>
      <c r="P75" s="314"/>
      <c r="Q75" s="145"/>
      <c r="R75" s="314"/>
      <c r="S75" s="242" t="s">
        <v>189</v>
      </c>
      <c r="T75" s="243"/>
      <c r="U75" s="243"/>
      <c r="V75" s="243"/>
      <c r="W75" s="243"/>
      <c r="X75" s="243"/>
      <c r="Y75" s="243"/>
      <c r="Z75" s="243"/>
      <c r="AA75" s="145" t="s">
        <v>97</v>
      </c>
      <c r="AB75" s="314"/>
      <c r="AC75" s="314"/>
      <c r="AD75" s="314"/>
      <c r="AE75" s="314"/>
      <c r="AF75" s="145" t="s">
        <v>50</v>
      </c>
      <c r="AG75" s="314"/>
      <c r="AH75" s="314"/>
      <c r="AI75" s="71" t="s">
        <v>98</v>
      </c>
      <c r="AJ75" s="244" t="s">
        <v>99</v>
      </c>
      <c r="AK75" s="243"/>
      <c r="AL75" s="243"/>
      <c r="AM75" s="243"/>
      <c r="AN75" s="243"/>
      <c r="AO75" s="243"/>
      <c r="AP75" s="70">
        <v>43980637.979999997</v>
      </c>
      <c r="AQ75" s="70">
        <v>38630951.259999998</v>
      </c>
      <c r="AR75" s="70">
        <v>5349686.72</v>
      </c>
      <c r="AS75" s="245">
        <v>0</v>
      </c>
      <c r="AT75" s="246"/>
      <c r="AU75" s="245">
        <v>38630951.259999998</v>
      </c>
      <c r="AV75" s="246"/>
      <c r="AW75" s="70">
        <v>0</v>
      </c>
      <c r="AX75" s="70">
        <v>38630951.259999998</v>
      </c>
      <c r="AY75" s="70">
        <v>0</v>
      </c>
      <c r="AZ75" s="70">
        <v>38630951.259999998</v>
      </c>
      <c r="BA75" s="70">
        <v>0</v>
      </c>
      <c r="BB75" s="70">
        <v>38630951.259999998</v>
      </c>
      <c r="BC75" s="70">
        <v>0</v>
      </c>
      <c r="BD75" s="70">
        <v>0</v>
      </c>
      <c r="BE75" s="69">
        <f t="shared" si="9"/>
        <v>0.87836268490619107</v>
      </c>
      <c r="BF75" s="69">
        <f t="shared" si="10"/>
        <v>0.87836268490619107</v>
      </c>
      <c r="BG75" s="69">
        <f t="shared" si="11"/>
        <v>0.87836268490619107</v>
      </c>
      <c r="BH75" s="69">
        <f t="shared" si="12"/>
        <v>0.87836268490619107</v>
      </c>
    </row>
    <row r="76" spans="1:79" s="44" customFormat="1" ht="13.5">
      <c r="A76" s="145" t="s">
        <v>46</v>
      </c>
      <c r="B76" s="314"/>
      <c r="C76" s="145" t="s">
        <v>74</v>
      </c>
      <c r="D76" s="314"/>
      <c r="E76" s="145" t="s">
        <v>74</v>
      </c>
      <c r="F76" s="314"/>
      <c r="G76" s="145" t="s">
        <v>74</v>
      </c>
      <c r="H76" s="314"/>
      <c r="I76" s="145" t="s">
        <v>64</v>
      </c>
      <c r="J76" s="314"/>
      <c r="K76" s="314"/>
      <c r="L76" s="145" t="s">
        <v>60</v>
      </c>
      <c r="M76" s="314"/>
      <c r="N76" s="314"/>
      <c r="O76" s="145"/>
      <c r="P76" s="314"/>
      <c r="Q76" s="145"/>
      <c r="R76" s="314"/>
      <c r="S76" s="242" t="s">
        <v>190</v>
      </c>
      <c r="T76" s="243"/>
      <c r="U76" s="243"/>
      <c r="V76" s="243"/>
      <c r="W76" s="243"/>
      <c r="X76" s="243"/>
      <c r="Y76" s="243"/>
      <c r="Z76" s="243"/>
      <c r="AA76" s="145" t="s">
        <v>49</v>
      </c>
      <c r="AB76" s="314"/>
      <c r="AC76" s="314"/>
      <c r="AD76" s="314"/>
      <c r="AE76" s="314"/>
      <c r="AF76" s="145" t="s">
        <v>50</v>
      </c>
      <c r="AG76" s="314"/>
      <c r="AH76" s="314"/>
      <c r="AI76" s="71" t="s">
        <v>51</v>
      </c>
      <c r="AJ76" s="244" t="s">
        <v>52</v>
      </c>
      <c r="AK76" s="243"/>
      <c r="AL76" s="243"/>
      <c r="AM76" s="243"/>
      <c r="AN76" s="243"/>
      <c r="AO76" s="243"/>
      <c r="AP76" s="70">
        <v>1142500</v>
      </c>
      <c r="AQ76" s="70">
        <v>415300</v>
      </c>
      <c r="AR76" s="70">
        <v>727200</v>
      </c>
      <c r="AS76" s="245">
        <v>0</v>
      </c>
      <c r="AT76" s="246"/>
      <c r="AU76" s="245">
        <v>415300</v>
      </c>
      <c r="AV76" s="246"/>
      <c r="AW76" s="70">
        <v>0</v>
      </c>
      <c r="AX76" s="70">
        <v>415300</v>
      </c>
      <c r="AY76" s="70">
        <v>0</v>
      </c>
      <c r="AZ76" s="70">
        <v>415300</v>
      </c>
      <c r="BA76" s="70">
        <v>0</v>
      </c>
      <c r="BB76" s="70">
        <v>415300</v>
      </c>
      <c r="BC76" s="70">
        <v>0</v>
      </c>
      <c r="BD76" s="70">
        <v>147200</v>
      </c>
      <c r="BE76" s="69">
        <f t="shared" si="9"/>
        <v>0.36350109409190373</v>
      </c>
      <c r="BF76" s="69">
        <f t="shared" si="10"/>
        <v>0.36350109409190373</v>
      </c>
      <c r="BG76" s="69">
        <f t="shared" si="11"/>
        <v>0.36350109409190373</v>
      </c>
      <c r="BH76" s="69">
        <f t="shared" si="12"/>
        <v>0.36350109409190373</v>
      </c>
    </row>
    <row r="77" spans="1:79" s="44" customFormat="1" ht="13.5">
      <c r="A77" s="145" t="s">
        <v>46</v>
      </c>
      <c r="B77" s="314"/>
      <c r="C77" s="145" t="s">
        <v>74</v>
      </c>
      <c r="D77" s="314"/>
      <c r="E77" s="145" t="s">
        <v>74</v>
      </c>
      <c r="F77" s="314"/>
      <c r="G77" s="145" t="s">
        <v>74</v>
      </c>
      <c r="H77" s="314"/>
      <c r="I77" s="145" t="s">
        <v>64</v>
      </c>
      <c r="J77" s="314"/>
      <c r="K77" s="314"/>
      <c r="L77" s="145" t="s">
        <v>70</v>
      </c>
      <c r="M77" s="314"/>
      <c r="N77" s="314"/>
      <c r="O77" s="145"/>
      <c r="P77" s="314"/>
      <c r="Q77" s="145"/>
      <c r="R77" s="314"/>
      <c r="S77" s="242" t="s">
        <v>191</v>
      </c>
      <c r="T77" s="243"/>
      <c r="U77" s="243"/>
      <c r="V77" s="243"/>
      <c r="W77" s="243"/>
      <c r="X77" s="243"/>
      <c r="Y77" s="243"/>
      <c r="Z77" s="243"/>
      <c r="AA77" s="145" t="s">
        <v>97</v>
      </c>
      <c r="AB77" s="314"/>
      <c r="AC77" s="314"/>
      <c r="AD77" s="314"/>
      <c r="AE77" s="314"/>
      <c r="AF77" s="145" t="s">
        <v>50</v>
      </c>
      <c r="AG77" s="314"/>
      <c r="AH77" s="314"/>
      <c r="AI77" s="71" t="s">
        <v>98</v>
      </c>
      <c r="AJ77" s="244" t="s">
        <v>99</v>
      </c>
      <c r="AK77" s="243"/>
      <c r="AL77" s="243"/>
      <c r="AM77" s="243"/>
      <c r="AN77" s="243"/>
      <c r="AO77" s="243"/>
      <c r="AP77" s="70">
        <v>40700000</v>
      </c>
      <c r="AQ77" s="70">
        <v>31956504</v>
      </c>
      <c r="AR77" s="70">
        <v>8743496</v>
      </c>
      <c r="AS77" s="245">
        <v>0</v>
      </c>
      <c r="AT77" s="246"/>
      <c r="AU77" s="245">
        <v>31956504</v>
      </c>
      <c r="AV77" s="246"/>
      <c r="AW77" s="70">
        <v>0</v>
      </c>
      <c r="AX77" s="70">
        <v>31956504</v>
      </c>
      <c r="AY77" s="70">
        <v>0</v>
      </c>
      <c r="AZ77" s="70">
        <v>31956504</v>
      </c>
      <c r="BA77" s="70">
        <v>0</v>
      </c>
      <c r="BB77" s="70">
        <v>31956504</v>
      </c>
      <c r="BC77" s="70">
        <v>0</v>
      </c>
      <c r="BD77" s="70">
        <v>0</v>
      </c>
      <c r="BE77" s="69">
        <f t="shared" si="9"/>
        <v>0.78517208845208841</v>
      </c>
      <c r="BF77" s="69">
        <f t="shared" si="10"/>
        <v>0.78517208845208841</v>
      </c>
      <c r="BG77" s="69">
        <f t="shared" si="11"/>
        <v>0.78517208845208841</v>
      </c>
      <c r="BH77" s="69">
        <f t="shared" si="12"/>
        <v>0.78517208845208841</v>
      </c>
    </row>
    <row r="78" spans="1:79" s="44" customFormat="1" ht="13.5">
      <c r="A78" s="145" t="s">
        <v>46</v>
      </c>
      <c r="B78" s="314"/>
      <c r="C78" s="145" t="s">
        <v>74</v>
      </c>
      <c r="D78" s="314"/>
      <c r="E78" s="145" t="s">
        <v>74</v>
      </c>
      <c r="F78" s="314"/>
      <c r="G78" s="145" t="s">
        <v>74</v>
      </c>
      <c r="H78" s="314"/>
      <c r="I78" s="145" t="s">
        <v>66</v>
      </c>
      <c r="J78" s="314"/>
      <c r="K78" s="314"/>
      <c r="L78" s="145" t="s">
        <v>55</v>
      </c>
      <c r="M78" s="314"/>
      <c r="N78" s="314"/>
      <c r="O78" s="145"/>
      <c r="P78" s="314"/>
      <c r="Q78" s="145"/>
      <c r="R78" s="314"/>
      <c r="S78" s="242" t="s">
        <v>192</v>
      </c>
      <c r="T78" s="243"/>
      <c r="U78" s="243"/>
      <c r="V78" s="243"/>
      <c r="W78" s="243"/>
      <c r="X78" s="243"/>
      <c r="Y78" s="243"/>
      <c r="Z78" s="243"/>
      <c r="AA78" s="145" t="s">
        <v>49</v>
      </c>
      <c r="AB78" s="314"/>
      <c r="AC78" s="314"/>
      <c r="AD78" s="314"/>
      <c r="AE78" s="314"/>
      <c r="AF78" s="145" t="s">
        <v>50</v>
      </c>
      <c r="AG78" s="314"/>
      <c r="AH78" s="314"/>
      <c r="AI78" s="71" t="s">
        <v>51</v>
      </c>
      <c r="AJ78" s="244" t="s">
        <v>52</v>
      </c>
      <c r="AK78" s="243"/>
      <c r="AL78" s="243"/>
      <c r="AM78" s="243"/>
      <c r="AN78" s="243"/>
      <c r="AO78" s="243"/>
      <c r="AP78" s="70">
        <v>21305678</v>
      </c>
      <c r="AQ78" s="70">
        <v>20949943.989999998</v>
      </c>
      <c r="AR78" s="70">
        <v>355734.01</v>
      </c>
      <c r="AS78" s="245">
        <v>0</v>
      </c>
      <c r="AT78" s="246"/>
      <c r="AU78" s="245">
        <v>20949943.989999998</v>
      </c>
      <c r="AV78" s="246"/>
      <c r="AW78" s="70">
        <v>0</v>
      </c>
      <c r="AX78" s="70">
        <v>20949943.989999998</v>
      </c>
      <c r="AY78" s="70">
        <v>0</v>
      </c>
      <c r="AZ78" s="70">
        <v>20949943.989999998</v>
      </c>
      <c r="BA78" s="70">
        <v>0</v>
      </c>
      <c r="BB78" s="70">
        <v>20949943.989999998</v>
      </c>
      <c r="BC78" s="70">
        <v>0</v>
      </c>
      <c r="BD78" s="70">
        <v>0</v>
      </c>
      <c r="BE78" s="69">
        <f t="shared" si="9"/>
        <v>0.9833033236492168</v>
      </c>
      <c r="BF78" s="69">
        <f t="shared" si="10"/>
        <v>0.9833033236492168</v>
      </c>
      <c r="BG78" s="69">
        <f t="shared" si="11"/>
        <v>0.9833033236492168</v>
      </c>
      <c r="BH78" s="69">
        <f t="shared" si="12"/>
        <v>0.9833033236492168</v>
      </c>
    </row>
    <row r="79" spans="1:79" s="44" customFormat="1" ht="13.5">
      <c r="A79" s="145" t="s">
        <v>46</v>
      </c>
      <c r="B79" s="314"/>
      <c r="C79" s="145" t="s">
        <v>74</v>
      </c>
      <c r="D79" s="314"/>
      <c r="E79" s="145" t="s">
        <v>74</v>
      </c>
      <c r="F79" s="314"/>
      <c r="G79" s="145" t="s">
        <v>74</v>
      </c>
      <c r="H79" s="314"/>
      <c r="I79" s="145" t="s">
        <v>66</v>
      </c>
      <c r="J79" s="314"/>
      <c r="K79" s="314"/>
      <c r="L79" s="145" t="s">
        <v>55</v>
      </c>
      <c r="M79" s="314"/>
      <c r="N79" s="314"/>
      <c r="O79" s="145"/>
      <c r="P79" s="314"/>
      <c r="Q79" s="145"/>
      <c r="R79" s="314"/>
      <c r="S79" s="242" t="s">
        <v>192</v>
      </c>
      <c r="T79" s="243"/>
      <c r="U79" s="243"/>
      <c r="V79" s="243"/>
      <c r="W79" s="243"/>
      <c r="X79" s="243"/>
      <c r="Y79" s="243"/>
      <c r="Z79" s="243"/>
      <c r="AA79" s="145" t="s">
        <v>97</v>
      </c>
      <c r="AB79" s="314"/>
      <c r="AC79" s="314"/>
      <c r="AD79" s="314"/>
      <c r="AE79" s="314"/>
      <c r="AF79" s="145" t="s">
        <v>50</v>
      </c>
      <c r="AG79" s="314"/>
      <c r="AH79" s="314"/>
      <c r="AI79" s="71" t="s">
        <v>98</v>
      </c>
      <c r="AJ79" s="244" t="s">
        <v>99</v>
      </c>
      <c r="AK79" s="243"/>
      <c r="AL79" s="243"/>
      <c r="AM79" s="243"/>
      <c r="AN79" s="243"/>
      <c r="AO79" s="243"/>
      <c r="AP79" s="70">
        <v>25921608.190000001</v>
      </c>
      <c r="AQ79" s="70">
        <v>25130286</v>
      </c>
      <c r="AR79" s="70">
        <v>791322.19</v>
      </c>
      <c r="AS79" s="245">
        <v>0</v>
      </c>
      <c r="AT79" s="246"/>
      <c r="AU79" s="245">
        <v>25130286</v>
      </c>
      <c r="AV79" s="246"/>
      <c r="AW79" s="70">
        <v>0</v>
      </c>
      <c r="AX79" s="70">
        <v>23294501.91</v>
      </c>
      <c r="AY79" s="70">
        <v>1835784.09</v>
      </c>
      <c r="AZ79" s="70">
        <v>22309951.109999999</v>
      </c>
      <c r="BA79" s="70">
        <v>984550.8</v>
      </c>
      <c r="BB79" s="70">
        <v>22309951.109999999</v>
      </c>
      <c r="BC79" s="70">
        <v>0</v>
      </c>
      <c r="BD79" s="70">
        <v>0</v>
      </c>
      <c r="BE79" s="69">
        <f t="shared" si="9"/>
        <v>0.96947248858173563</v>
      </c>
      <c r="BF79" s="69">
        <f t="shared" si="10"/>
        <v>0.96947248858173563</v>
      </c>
      <c r="BG79" s="69">
        <f t="shared" si="11"/>
        <v>0.89865187912941746</v>
      </c>
      <c r="BH79" s="69">
        <f t="shared" si="12"/>
        <v>0.86067002272670334</v>
      </c>
    </row>
    <row r="80" spans="1:79" s="44" customFormat="1" ht="13.5">
      <c r="A80" s="145" t="s">
        <v>46</v>
      </c>
      <c r="B80" s="314"/>
      <c r="C80" s="145" t="s">
        <v>74</v>
      </c>
      <c r="D80" s="314"/>
      <c r="E80" s="145" t="s">
        <v>74</v>
      </c>
      <c r="F80" s="314"/>
      <c r="G80" s="145" t="s">
        <v>74</v>
      </c>
      <c r="H80" s="314"/>
      <c r="I80" s="145" t="s">
        <v>68</v>
      </c>
      <c r="J80" s="314"/>
      <c r="K80" s="314"/>
      <c r="L80" s="145" t="s">
        <v>77</v>
      </c>
      <c r="M80" s="314"/>
      <c r="N80" s="314"/>
      <c r="O80" s="145"/>
      <c r="P80" s="314"/>
      <c r="Q80" s="145"/>
      <c r="R80" s="314"/>
      <c r="S80" s="242" t="s">
        <v>194</v>
      </c>
      <c r="T80" s="243"/>
      <c r="U80" s="243"/>
      <c r="V80" s="243"/>
      <c r="W80" s="243"/>
      <c r="X80" s="243"/>
      <c r="Y80" s="243"/>
      <c r="Z80" s="243"/>
      <c r="AA80" s="145" t="s">
        <v>49</v>
      </c>
      <c r="AB80" s="314"/>
      <c r="AC80" s="314"/>
      <c r="AD80" s="314"/>
      <c r="AE80" s="314"/>
      <c r="AF80" s="145" t="s">
        <v>50</v>
      </c>
      <c r="AG80" s="314"/>
      <c r="AH80" s="314"/>
      <c r="AI80" s="71" t="s">
        <v>51</v>
      </c>
      <c r="AJ80" s="244" t="s">
        <v>52</v>
      </c>
      <c r="AK80" s="243"/>
      <c r="AL80" s="243"/>
      <c r="AM80" s="243"/>
      <c r="AN80" s="243"/>
      <c r="AO80" s="243"/>
      <c r="AP80" s="70">
        <v>140000</v>
      </c>
      <c r="AQ80" s="70">
        <v>0</v>
      </c>
      <c r="AR80" s="70">
        <v>140000</v>
      </c>
      <c r="AS80" s="245">
        <v>0</v>
      </c>
      <c r="AT80" s="246"/>
      <c r="AU80" s="245">
        <v>0</v>
      </c>
      <c r="AV80" s="246"/>
      <c r="AW80" s="70">
        <v>0</v>
      </c>
      <c r="AX80" s="70">
        <v>0</v>
      </c>
      <c r="AY80" s="70">
        <v>0</v>
      </c>
      <c r="AZ80" s="70">
        <v>0</v>
      </c>
      <c r="BA80" s="70">
        <v>0</v>
      </c>
      <c r="BB80" s="70">
        <v>0</v>
      </c>
      <c r="BC80" s="70">
        <v>0</v>
      </c>
      <c r="BD80" s="70">
        <v>35000</v>
      </c>
      <c r="BE80" s="69">
        <f t="shared" si="9"/>
        <v>0</v>
      </c>
      <c r="BF80" s="69">
        <f t="shared" si="10"/>
        <v>0</v>
      </c>
      <c r="BG80" s="69">
        <f t="shared" si="11"/>
        <v>0</v>
      </c>
      <c r="BH80" s="69">
        <f t="shared" si="12"/>
        <v>0</v>
      </c>
    </row>
    <row r="81" spans="1:190" ht="13.5">
      <c r="A81" s="145" t="s">
        <v>46</v>
      </c>
      <c r="B81" s="314"/>
      <c r="C81" s="145" t="s">
        <v>74</v>
      </c>
      <c r="D81" s="314"/>
      <c r="E81" s="145" t="s">
        <v>74</v>
      </c>
      <c r="F81" s="314"/>
      <c r="G81" s="145" t="s">
        <v>74</v>
      </c>
      <c r="H81" s="314"/>
      <c r="I81" s="145" t="s">
        <v>68</v>
      </c>
      <c r="J81" s="314"/>
      <c r="K81" s="314"/>
      <c r="L81" s="145" t="s">
        <v>58</v>
      </c>
      <c r="M81" s="314"/>
      <c r="N81" s="314"/>
      <c r="O81" s="145"/>
      <c r="P81" s="314"/>
      <c r="Q81" s="145"/>
      <c r="R81" s="314"/>
      <c r="S81" s="242" t="s">
        <v>195</v>
      </c>
      <c r="T81" s="243"/>
      <c r="U81" s="243"/>
      <c r="V81" s="243"/>
      <c r="W81" s="243"/>
      <c r="X81" s="243"/>
      <c r="Y81" s="243"/>
      <c r="Z81" s="243"/>
      <c r="AA81" s="145" t="s">
        <v>49</v>
      </c>
      <c r="AB81" s="314"/>
      <c r="AC81" s="314"/>
      <c r="AD81" s="314"/>
      <c r="AE81" s="314"/>
      <c r="AF81" s="145" t="s">
        <v>50</v>
      </c>
      <c r="AG81" s="314"/>
      <c r="AH81" s="314"/>
      <c r="AI81" s="71" t="s">
        <v>51</v>
      </c>
      <c r="AJ81" s="244" t="s">
        <v>52</v>
      </c>
      <c r="AK81" s="243"/>
      <c r="AL81" s="243"/>
      <c r="AM81" s="243"/>
      <c r="AN81" s="243"/>
      <c r="AO81" s="243"/>
      <c r="AP81" s="70">
        <v>207367324</v>
      </c>
      <c r="AQ81" s="70">
        <v>207367314</v>
      </c>
      <c r="AR81" s="70">
        <v>10</v>
      </c>
      <c r="AS81" s="245">
        <v>0</v>
      </c>
      <c r="AT81" s="246"/>
      <c r="AU81" s="245">
        <v>207367314</v>
      </c>
      <c r="AV81" s="246"/>
      <c r="AW81" s="70">
        <v>0</v>
      </c>
      <c r="AX81" s="70">
        <v>207367314</v>
      </c>
      <c r="AY81" s="70">
        <v>0</v>
      </c>
      <c r="AZ81" s="70">
        <v>207367314</v>
      </c>
      <c r="BA81" s="70">
        <v>0</v>
      </c>
      <c r="BB81" s="70">
        <v>207367314</v>
      </c>
      <c r="BC81" s="70">
        <v>0</v>
      </c>
      <c r="BD81" s="70">
        <v>0</v>
      </c>
      <c r="BE81" s="69">
        <f t="shared" si="9"/>
        <v>0.99999995177639467</v>
      </c>
      <c r="BF81" s="69">
        <f t="shared" si="10"/>
        <v>0.99999995177639467</v>
      </c>
      <c r="BG81" s="69">
        <f t="shared" si="11"/>
        <v>0.99999995177639467</v>
      </c>
      <c r="BH81" s="69">
        <f t="shared" si="12"/>
        <v>0.99999995177639467</v>
      </c>
    </row>
    <row r="82" spans="1:190" ht="13.5">
      <c r="A82" s="145" t="s">
        <v>46</v>
      </c>
      <c r="B82" s="314"/>
      <c r="C82" s="145" t="s">
        <v>74</v>
      </c>
      <c r="D82" s="314"/>
      <c r="E82" s="145" t="s">
        <v>74</v>
      </c>
      <c r="F82" s="314"/>
      <c r="G82" s="145" t="s">
        <v>74</v>
      </c>
      <c r="H82" s="314"/>
      <c r="I82" s="145" t="s">
        <v>68</v>
      </c>
      <c r="J82" s="314"/>
      <c r="K82" s="314"/>
      <c r="L82" s="145" t="s">
        <v>58</v>
      </c>
      <c r="M82" s="314"/>
      <c r="N82" s="314"/>
      <c r="O82" s="145"/>
      <c r="P82" s="314"/>
      <c r="Q82" s="145"/>
      <c r="R82" s="314"/>
      <c r="S82" s="242" t="s">
        <v>195</v>
      </c>
      <c r="T82" s="243"/>
      <c r="U82" s="243"/>
      <c r="V82" s="243"/>
      <c r="W82" s="243"/>
      <c r="X82" s="243"/>
      <c r="Y82" s="243"/>
      <c r="Z82" s="243"/>
      <c r="AA82" s="145" t="s">
        <v>97</v>
      </c>
      <c r="AB82" s="314"/>
      <c r="AC82" s="314"/>
      <c r="AD82" s="314"/>
      <c r="AE82" s="314"/>
      <c r="AF82" s="145" t="s">
        <v>50</v>
      </c>
      <c r="AG82" s="314"/>
      <c r="AH82" s="314"/>
      <c r="AI82" s="71" t="s">
        <v>98</v>
      </c>
      <c r="AJ82" s="244" t="s">
        <v>99</v>
      </c>
      <c r="AK82" s="243"/>
      <c r="AL82" s="243"/>
      <c r="AM82" s="243"/>
      <c r="AN82" s="243"/>
      <c r="AO82" s="243"/>
      <c r="AP82" s="70">
        <v>52860000</v>
      </c>
      <c r="AQ82" s="70">
        <v>48595123</v>
      </c>
      <c r="AR82" s="70">
        <v>4264877</v>
      </c>
      <c r="AS82" s="245">
        <v>0</v>
      </c>
      <c r="AT82" s="246"/>
      <c r="AU82" s="245">
        <v>48595123</v>
      </c>
      <c r="AV82" s="246"/>
      <c r="AW82" s="70">
        <v>0</v>
      </c>
      <c r="AX82" s="70">
        <v>48595123</v>
      </c>
      <c r="AY82" s="70">
        <v>0</v>
      </c>
      <c r="AZ82" s="70">
        <v>39984348</v>
      </c>
      <c r="BA82" s="70">
        <v>8610775</v>
      </c>
      <c r="BB82" s="70">
        <v>39984348</v>
      </c>
      <c r="BC82" s="70">
        <v>0</v>
      </c>
      <c r="BD82" s="70">
        <v>0</v>
      </c>
      <c r="BE82" s="69">
        <f t="shared" si="9"/>
        <v>0.9193174990541052</v>
      </c>
      <c r="BF82" s="69">
        <f t="shared" si="10"/>
        <v>0.9193174990541052</v>
      </c>
      <c r="BG82" s="69">
        <f t="shared" si="11"/>
        <v>0.9193174990541052</v>
      </c>
      <c r="BH82" s="69">
        <f t="shared" si="12"/>
        <v>0.7564197502837684</v>
      </c>
    </row>
    <row r="83" spans="1:190" ht="13.5">
      <c r="A83" s="145" t="s">
        <v>46</v>
      </c>
      <c r="B83" s="314"/>
      <c r="C83" s="145" t="s">
        <v>74</v>
      </c>
      <c r="D83" s="314"/>
      <c r="E83" s="145" t="s">
        <v>74</v>
      </c>
      <c r="F83" s="314"/>
      <c r="G83" s="145" t="s">
        <v>74</v>
      </c>
      <c r="H83" s="314"/>
      <c r="I83" s="145" t="s">
        <v>68</v>
      </c>
      <c r="J83" s="314"/>
      <c r="K83" s="314"/>
      <c r="L83" s="145" t="s">
        <v>60</v>
      </c>
      <c r="M83" s="314"/>
      <c r="N83" s="314"/>
      <c r="O83" s="145"/>
      <c r="P83" s="314"/>
      <c r="Q83" s="145"/>
      <c r="R83" s="314"/>
      <c r="S83" s="242" t="s">
        <v>196</v>
      </c>
      <c r="T83" s="243"/>
      <c r="U83" s="243"/>
      <c r="V83" s="243"/>
      <c r="W83" s="243"/>
      <c r="X83" s="243"/>
      <c r="Y83" s="243"/>
      <c r="Z83" s="243"/>
      <c r="AA83" s="145" t="s">
        <v>49</v>
      </c>
      <c r="AB83" s="314"/>
      <c r="AC83" s="314"/>
      <c r="AD83" s="314"/>
      <c r="AE83" s="314"/>
      <c r="AF83" s="145" t="s">
        <v>50</v>
      </c>
      <c r="AG83" s="314"/>
      <c r="AH83" s="314"/>
      <c r="AI83" s="71" t="s">
        <v>51</v>
      </c>
      <c r="AJ83" s="244" t="s">
        <v>52</v>
      </c>
      <c r="AK83" s="243"/>
      <c r="AL83" s="243"/>
      <c r="AM83" s="243"/>
      <c r="AN83" s="243"/>
      <c r="AO83" s="243"/>
      <c r="AP83" s="70">
        <v>5200000</v>
      </c>
      <c r="AQ83" s="70">
        <v>5018309.5</v>
      </c>
      <c r="AR83" s="70">
        <v>181690.5</v>
      </c>
      <c r="AS83" s="245">
        <v>0</v>
      </c>
      <c r="AT83" s="246"/>
      <c r="AU83" s="245">
        <v>5018309.5</v>
      </c>
      <c r="AV83" s="246"/>
      <c r="AW83" s="70">
        <v>0</v>
      </c>
      <c r="AX83" s="70">
        <v>5018309.5</v>
      </c>
      <c r="AY83" s="70">
        <v>0</v>
      </c>
      <c r="AZ83" s="70">
        <v>5018309.5</v>
      </c>
      <c r="BA83" s="70">
        <v>0</v>
      </c>
      <c r="BB83" s="70">
        <v>5018309.5</v>
      </c>
      <c r="BC83" s="70">
        <v>0</v>
      </c>
      <c r="BD83" s="70">
        <v>0</v>
      </c>
      <c r="BE83" s="69">
        <f t="shared" si="9"/>
        <v>0.96505951923076927</v>
      </c>
      <c r="BF83" s="69">
        <f t="shared" si="10"/>
        <v>0.96505951923076927</v>
      </c>
      <c r="BG83" s="69">
        <f t="shared" si="11"/>
        <v>0.96505951923076927</v>
      </c>
      <c r="BH83" s="69">
        <f t="shared" si="12"/>
        <v>0.96505951923076927</v>
      </c>
    </row>
    <row r="84" spans="1:190" ht="13.5">
      <c r="A84" s="145" t="s">
        <v>46</v>
      </c>
      <c r="B84" s="314"/>
      <c r="C84" s="145" t="s">
        <v>74</v>
      </c>
      <c r="D84" s="314"/>
      <c r="E84" s="145" t="s">
        <v>74</v>
      </c>
      <c r="F84" s="314"/>
      <c r="G84" s="145" t="s">
        <v>74</v>
      </c>
      <c r="H84" s="314"/>
      <c r="I84" s="145" t="s">
        <v>68</v>
      </c>
      <c r="J84" s="314"/>
      <c r="K84" s="314"/>
      <c r="L84" s="145" t="s">
        <v>60</v>
      </c>
      <c r="M84" s="314"/>
      <c r="N84" s="314"/>
      <c r="O84" s="145"/>
      <c r="P84" s="314"/>
      <c r="Q84" s="145"/>
      <c r="R84" s="314"/>
      <c r="S84" s="242" t="s">
        <v>196</v>
      </c>
      <c r="T84" s="243"/>
      <c r="U84" s="243"/>
      <c r="V84" s="243"/>
      <c r="W84" s="243"/>
      <c r="X84" s="243"/>
      <c r="Y84" s="243"/>
      <c r="Z84" s="243"/>
      <c r="AA84" s="145" t="s">
        <v>97</v>
      </c>
      <c r="AB84" s="314"/>
      <c r="AC84" s="314"/>
      <c r="AD84" s="314"/>
      <c r="AE84" s="314"/>
      <c r="AF84" s="145" t="s">
        <v>50</v>
      </c>
      <c r="AG84" s="314"/>
      <c r="AH84" s="314"/>
      <c r="AI84" s="71" t="s">
        <v>98</v>
      </c>
      <c r="AJ84" s="244" t="s">
        <v>99</v>
      </c>
      <c r="AK84" s="243"/>
      <c r="AL84" s="243"/>
      <c r="AM84" s="243"/>
      <c r="AN84" s="243"/>
      <c r="AO84" s="243"/>
      <c r="AP84" s="70">
        <v>17160000</v>
      </c>
      <c r="AQ84" s="70">
        <v>14723406.529999999</v>
      </c>
      <c r="AR84" s="70">
        <v>2436593.4700000002</v>
      </c>
      <c r="AS84" s="245">
        <v>0</v>
      </c>
      <c r="AT84" s="246"/>
      <c r="AU84" s="245">
        <v>14723406.529999999</v>
      </c>
      <c r="AV84" s="246"/>
      <c r="AW84" s="70">
        <v>0</v>
      </c>
      <c r="AX84" s="70">
        <v>14723406.529999999</v>
      </c>
      <c r="AY84" s="70">
        <v>0</v>
      </c>
      <c r="AZ84" s="70">
        <v>14723406.529999999</v>
      </c>
      <c r="BA84" s="70">
        <v>0</v>
      </c>
      <c r="BB84" s="70">
        <v>14723406.529999999</v>
      </c>
      <c r="BC84" s="70">
        <v>0</v>
      </c>
      <c r="BD84" s="70">
        <v>0</v>
      </c>
      <c r="BE84" s="69">
        <f t="shared" si="9"/>
        <v>0.85800737354312351</v>
      </c>
      <c r="BF84" s="69">
        <f t="shared" si="10"/>
        <v>0.85800737354312351</v>
      </c>
      <c r="BG84" s="69">
        <f t="shared" si="11"/>
        <v>0.85800737354312351</v>
      </c>
      <c r="BH84" s="69">
        <f t="shared" si="12"/>
        <v>0.85800737354312351</v>
      </c>
    </row>
    <row r="85" spans="1:190" ht="13.5">
      <c r="A85" s="145" t="s">
        <v>46</v>
      </c>
      <c r="B85" s="314"/>
      <c r="C85" s="145" t="s">
        <v>74</v>
      </c>
      <c r="D85" s="314"/>
      <c r="E85" s="145" t="s">
        <v>74</v>
      </c>
      <c r="F85" s="314"/>
      <c r="G85" s="145" t="s">
        <v>74</v>
      </c>
      <c r="H85" s="314"/>
      <c r="I85" s="145" t="s">
        <v>68</v>
      </c>
      <c r="J85" s="314"/>
      <c r="K85" s="314"/>
      <c r="L85" s="145" t="s">
        <v>62</v>
      </c>
      <c r="M85" s="314"/>
      <c r="N85" s="314"/>
      <c r="O85" s="145"/>
      <c r="P85" s="314"/>
      <c r="Q85" s="145"/>
      <c r="R85" s="314"/>
      <c r="S85" s="242" t="s">
        <v>197</v>
      </c>
      <c r="T85" s="243"/>
      <c r="U85" s="243"/>
      <c r="V85" s="243"/>
      <c r="W85" s="243"/>
      <c r="X85" s="243"/>
      <c r="Y85" s="243"/>
      <c r="Z85" s="243"/>
      <c r="AA85" s="145" t="s">
        <v>49</v>
      </c>
      <c r="AB85" s="314"/>
      <c r="AC85" s="314"/>
      <c r="AD85" s="314"/>
      <c r="AE85" s="314"/>
      <c r="AF85" s="145" t="s">
        <v>50</v>
      </c>
      <c r="AG85" s="314"/>
      <c r="AH85" s="314"/>
      <c r="AI85" s="71" t="s">
        <v>51</v>
      </c>
      <c r="AJ85" s="244" t="s">
        <v>52</v>
      </c>
      <c r="AK85" s="243"/>
      <c r="AL85" s="243"/>
      <c r="AM85" s="243"/>
      <c r="AN85" s="243"/>
      <c r="AO85" s="243"/>
      <c r="AP85" s="70">
        <v>52290133</v>
      </c>
      <c r="AQ85" s="70">
        <v>51110527.090000004</v>
      </c>
      <c r="AR85" s="70">
        <v>1179605.9099999999</v>
      </c>
      <c r="AS85" s="245">
        <v>0</v>
      </c>
      <c r="AT85" s="246"/>
      <c r="AU85" s="245">
        <v>51110527.090000004</v>
      </c>
      <c r="AV85" s="246"/>
      <c r="AW85" s="70">
        <v>0</v>
      </c>
      <c r="AX85" s="70">
        <v>50439661.689999998</v>
      </c>
      <c r="AY85" s="70">
        <v>670865.4</v>
      </c>
      <c r="AZ85" s="70">
        <v>50439661.689999998</v>
      </c>
      <c r="BA85" s="70">
        <v>0</v>
      </c>
      <c r="BB85" s="70">
        <v>50439661.689999998</v>
      </c>
      <c r="BC85" s="70">
        <v>0</v>
      </c>
      <c r="BD85" s="70">
        <v>0</v>
      </c>
      <c r="BE85" s="69">
        <f t="shared" ref="BE85:BE116" si="13">+AQ85/AP85</f>
        <v>0.97744113769991758</v>
      </c>
      <c r="BF85" s="69">
        <f t="shared" ref="BF85:BF116" si="14">+AU85/AP85</f>
        <v>0.97744113769991758</v>
      </c>
      <c r="BG85" s="69">
        <f t="shared" ref="BG85:BG116" si="15">+AX85/AP85</f>
        <v>0.96461146293125699</v>
      </c>
      <c r="BH85" s="69">
        <f t="shared" ref="BH85:BH116" si="16">+BB85/AP85</f>
        <v>0.96461146293125699</v>
      </c>
    </row>
    <row r="86" spans="1:190" ht="13.5">
      <c r="A86" s="145" t="s">
        <v>46</v>
      </c>
      <c r="B86" s="314"/>
      <c r="C86" s="145" t="s">
        <v>74</v>
      </c>
      <c r="D86" s="314"/>
      <c r="E86" s="145" t="s">
        <v>74</v>
      </c>
      <c r="F86" s="314"/>
      <c r="G86" s="145" t="s">
        <v>74</v>
      </c>
      <c r="H86" s="314"/>
      <c r="I86" s="145" t="s">
        <v>68</v>
      </c>
      <c r="J86" s="314"/>
      <c r="K86" s="314"/>
      <c r="L86" s="145" t="s">
        <v>62</v>
      </c>
      <c r="M86" s="314"/>
      <c r="N86" s="314"/>
      <c r="O86" s="145"/>
      <c r="P86" s="314"/>
      <c r="Q86" s="145"/>
      <c r="R86" s="314"/>
      <c r="S86" s="242" t="s">
        <v>197</v>
      </c>
      <c r="T86" s="243"/>
      <c r="U86" s="243"/>
      <c r="V86" s="243"/>
      <c r="W86" s="243"/>
      <c r="X86" s="243"/>
      <c r="Y86" s="243"/>
      <c r="Z86" s="243"/>
      <c r="AA86" s="145" t="s">
        <v>97</v>
      </c>
      <c r="AB86" s="314"/>
      <c r="AC86" s="314"/>
      <c r="AD86" s="314"/>
      <c r="AE86" s="314"/>
      <c r="AF86" s="145" t="s">
        <v>50</v>
      </c>
      <c r="AG86" s="314"/>
      <c r="AH86" s="314"/>
      <c r="AI86" s="71" t="s">
        <v>98</v>
      </c>
      <c r="AJ86" s="244" t="s">
        <v>99</v>
      </c>
      <c r="AK86" s="243"/>
      <c r="AL86" s="243"/>
      <c r="AM86" s="243"/>
      <c r="AN86" s="243"/>
      <c r="AO86" s="243"/>
      <c r="AP86" s="70">
        <v>106972676.39</v>
      </c>
      <c r="AQ86" s="70">
        <v>106972676.39</v>
      </c>
      <c r="AR86" s="70">
        <v>0</v>
      </c>
      <c r="AS86" s="245">
        <v>0</v>
      </c>
      <c r="AT86" s="246"/>
      <c r="AU86" s="245">
        <v>106972676.39</v>
      </c>
      <c r="AV86" s="246"/>
      <c r="AW86" s="70">
        <v>0</v>
      </c>
      <c r="AX86" s="70">
        <v>94186288.099999994</v>
      </c>
      <c r="AY86" s="70">
        <v>12786388.289999999</v>
      </c>
      <c r="AZ86" s="70">
        <v>90675910.099999994</v>
      </c>
      <c r="BA86" s="70">
        <v>3510378</v>
      </c>
      <c r="BB86" s="70">
        <v>90675910.099999994</v>
      </c>
      <c r="BC86" s="70">
        <v>0</v>
      </c>
      <c r="BD86" s="70">
        <v>0</v>
      </c>
      <c r="BE86" s="69">
        <f t="shared" si="13"/>
        <v>1</v>
      </c>
      <c r="BF86" s="69">
        <f t="shared" si="14"/>
        <v>1</v>
      </c>
      <c r="BG86" s="69">
        <f t="shared" si="15"/>
        <v>0.88047052087036215</v>
      </c>
      <c r="BH86" s="69">
        <f t="shared" si="16"/>
        <v>0.84765487001011919</v>
      </c>
    </row>
    <row r="87" spans="1:190" ht="13.5">
      <c r="A87" s="145" t="s">
        <v>46</v>
      </c>
      <c r="B87" s="314"/>
      <c r="C87" s="145" t="s">
        <v>74</v>
      </c>
      <c r="D87" s="314"/>
      <c r="E87" s="145" t="s">
        <v>74</v>
      </c>
      <c r="F87" s="314"/>
      <c r="G87" s="145" t="s">
        <v>74</v>
      </c>
      <c r="H87" s="314"/>
      <c r="I87" s="145" t="s">
        <v>68</v>
      </c>
      <c r="J87" s="314"/>
      <c r="K87" s="314"/>
      <c r="L87" s="145" t="s">
        <v>66</v>
      </c>
      <c r="M87" s="314"/>
      <c r="N87" s="314"/>
      <c r="O87" s="145"/>
      <c r="P87" s="314"/>
      <c r="Q87" s="145"/>
      <c r="R87" s="314"/>
      <c r="S87" s="242" t="s">
        <v>198</v>
      </c>
      <c r="T87" s="243"/>
      <c r="U87" s="243"/>
      <c r="V87" s="243"/>
      <c r="W87" s="243"/>
      <c r="X87" s="243"/>
      <c r="Y87" s="243"/>
      <c r="Z87" s="243"/>
      <c r="AA87" s="145" t="s">
        <v>49</v>
      </c>
      <c r="AB87" s="314"/>
      <c r="AC87" s="314"/>
      <c r="AD87" s="314"/>
      <c r="AE87" s="314"/>
      <c r="AF87" s="145" t="s">
        <v>50</v>
      </c>
      <c r="AG87" s="314"/>
      <c r="AH87" s="314"/>
      <c r="AI87" s="71" t="s">
        <v>51</v>
      </c>
      <c r="AJ87" s="244" t="s">
        <v>52</v>
      </c>
      <c r="AK87" s="243"/>
      <c r="AL87" s="243"/>
      <c r="AM87" s="243"/>
      <c r="AN87" s="243"/>
      <c r="AO87" s="243"/>
      <c r="AP87" s="70">
        <v>3362310</v>
      </c>
      <c r="AQ87" s="70">
        <v>3246478.04</v>
      </c>
      <c r="AR87" s="70">
        <v>115831.96</v>
      </c>
      <c r="AS87" s="245">
        <v>0</v>
      </c>
      <c r="AT87" s="246"/>
      <c r="AU87" s="245">
        <v>3246478.04</v>
      </c>
      <c r="AV87" s="246"/>
      <c r="AW87" s="70">
        <v>0</v>
      </c>
      <c r="AX87" s="70">
        <v>3246478.04</v>
      </c>
      <c r="AY87" s="70">
        <v>0</v>
      </c>
      <c r="AZ87" s="70">
        <v>3246478.04</v>
      </c>
      <c r="BA87" s="70">
        <v>0</v>
      </c>
      <c r="BB87" s="70">
        <v>3246478.04</v>
      </c>
      <c r="BC87" s="70">
        <v>0</v>
      </c>
      <c r="BD87" s="70">
        <v>1.96</v>
      </c>
      <c r="BE87" s="69">
        <f t="shared" si="13"/>
        <v>0.9655498868337542</v>
      </c>
      <c r="BF87" s="69">
        <f t="shared" si="14"/>
        <v>0.9655498868337542</v>
      </c>
      <c r="BG87" s="69">
        <f t="shared" si="15"/>
        <v>0.9655498868337542</v>
      </c>
      <c r="BH87" s="69">
        <f t="shared" si="16"/>
        <v>0.9655498868337542</v>
      </c>
    </row>
    <row r="88" spans="1:190" ht="13.5">
      <c r="A88" s="145" t="s">
        <v>46</v>
      </c>
      <c r="B88" s="314"/>
      <c r="C88" s="145" t="s">
        <v>74</v>
      </c>
      <c r="D88" s="314"/>
      <c r="E88" s="145" t="s">
        <v>74</v>
      </c>
      <c r="F88" s="314"/>
      <c r="G88" s="145" t="s">
        <v>74</v>
      </c>
      <c r="H88" s="314"/>
      <c r="I88" s="145" t="s">
        <v>68</v>
      </c>
      <c r="J88" s="314"/>
      <c r="K88" s="314"/>
      <c r="L88" s="145" t="s">
        <v>66</v>
      </c>
      <c r="M88" s="314"/>
      <c r="N88" s="314"/>
      <c r="O88" s="145"/>
      <c r="P88" s="314"/>
      <c r="Q88" s="145"/>
      <c r="R88" s="314"/>
      <c r="S88" s="242" t="s">
        <v>198</v>
      </c>
      <c r="T88" s="243"/>
      <c r="U88" s="243"/>
      <c r="V88" s="243"/>
      <c r="W88" s="243"/>
      <c r="X88" s="243"/>
      <c r="Y88" s="243"/>
      <c r="Z88" s="243"/>
      <c r="AA88" s="145" t="s">
        <v>97</v>
      </c>
      <c r="AB88" s="314"/>
      <c r="AC88" s="314"/>
      <c r="AD88" s="314"/>
      <c r="AE88" s="314"/>
      <c r="AF88" s="145" t="s">
        <v>50</v>
      </c>
      <c r="AG88" s="314"/>
      <c r="AH88" s="314"/>
      <c r="AI88" s="71" t="s">
        <v>98</v>
      </c>
      <c r="AJ88" s="244" t="s">
        <v>99</v>
      </c>
      <c r="AK88" s="243"/>
      <c r="AL88" s="243"/>
      <c r="AM88" s="243"/>
      <c r="AN88" s="243"/>
      <c r="AO88" s="243"/>
      <c r="AP88" s="70">
        <v>45470724</v>
      </c>
      <c r="AQ88" s="70">
        <v>41179087.960000001</v>
      </c>
      <c r="AR88" s="70">
        <v>4291636.04</v>
      </c>
      <c r="AS88" s="245">
        <v>0</v>
      </c>
      <c r="AT88" s="246"/>
      <c r="AU88" s="245">
        <v>41179087.960000001</v>
      </c>
      <c r="AV88" s="246"/>
      <c r="AW88" s="70">
        <v>0</v>
      </c>
      <c r="AX88" s="70">
        <v>32438257.800000001</v>
      </c>
      <c r="AY88" s="70">
        <v>8740830.1600000001</v>
      </c>
      <c r="AZ88" s="70">
        <v>27845213.75</v>
      </c>
      <c r="BA88" s="70">
        <v>4593044.05</v>
      </c>
      <c r="BB88" s="70">
        <v>27845213.75</v>
      </c>
      <c r="BC88" s="70">
        <v>0</v>
      </c>
      <c r="BD88" s="70">
        <v>0</v>
      </c>
      <c r="BE88" s="69">
        <f t="shared" si="13"/>
        <v>0.90561760045870399</v>
      </c>
      <c r="BF88" s="69">
        <f t="shared" si="14"/>
        <v>0.90561760045870399</v>
      </c>
      <c r="BG88" s="69">
        <f t="shared" si="15"/>
        <v>0.71338775692245415</v>
      </c>
      <c r="BH88" s="69">
        <f t="shared" si="16"/>
        <v>0.61237674047151747</v>
      </c>
    </row>
    <row r="89" spans="1:190" ht="13.5">
      <c r="A89" s="145" t="s">
        <v>46</v>
      </c>
      <c r="B89" s="314"/>
      <c r="C89" s="145" t="s">
        <v>74</v>
      </c>
      <c r="D89" s="314"/>
      <c r="E89" s="145" t="s">
        <v>74</v>
      </c>
      <c r="F89" s="314"/>
      <c r="G89" s="145" t="s">
        <v>74</v>
      </c>
      <c r="H89" s="314"/>
      <c r="I89" s="145" t="s">
        <v>70</v>
      </c>
      <c r="J89" s="314"/>
      <c r="K89" s="314"/>
      <c r="L89" s="145" t="s">
        <v>60</v>
      </c>
      <c r="M89" s="314"/>
      <c r="N89" s="314"/>
      <c r="O89" s="145"/>
      <c r="P89" s="314"/>
      <c r="Q89" s="145"/>
      <c r="R89" s="314"/>
      <c r="S89" s="242" t="s">
        <v>199</v>
      </c>
      <c r="T89" s="243"/>
      <c r="U89" s="243"/>
      <c r="V89" s="243"/>
      <c r="W89" s="243"/>
      <c r="X89" s="243"/>
      <c r="Y89" s="243"/>
      <c r="Z89" s="243"/>
      <c r="AA89" s="145" t="s">
        <v>49</v>
      </c>
      <c r="AB89" s="314"/>
      <c r="AC89" s="314"/>
      <c r="AD89" s="314"/>
      <c r="AE89" s="314"/>
      <c r="AF89" s="145" t="s">
        <v>50</v>
      </c>
      <c r="AG89" s="314"/>
      <c r="AH89" s="314"/>
      <c r="AI89" s="71" t="s">
        <v>51</v>
      </c>
      <c r="AJ89" s="244" t="s">
        <v>52</v>
      </c>
      <c r="AK89" s="243"/>
      <c r="AL89" s="243"/>
      <c r="AM89" s="243"/>
      <c r="AN89" s="243"/>
      <c r="AO89" s="243"/>
      <c r="AP89" s="70">
        <v>523599</v>
      </c>
      <c r="AQ89" s="70">
        <v>501913.93</v>
      </c>
      <c r="AR89" s="70">
        <v>21685.07</v>
      </c>
      <c r="AS89" s="245">
        <v>0</v>
      </c>
      <c r="AT89" s="246"/>
      <c r="AU89" s="245">
        <v>501913.93</v>
      </c>
      <c r="AV89" s="246"/>
      <c r="AW89" s="70">
        <v>0</v>
      </c>
      <c r="AX89" s="70">
        <v>501913.93</v>
      </c>
      <c r="AY89" s="70">
        <v>0</v>
      </c>
      <c r="AZ89" s="70">
        <v>501913.93</v>
      </c>
      <c r="BA89" s="70">
        <v>0</v>
      </c>
      <c r="BB89" s="70">
        <v>501913.93</v>
      </c>
      <c r="BC89" s="70">
        <v>0</v>
      </c>
      <c r="BD89" s="70">
        <v>0</v>
      </c>
      <c r="BE89" s="69">
        <f t="shared" si="13"/>
        <v>0.95858458476811448</v>
      </c>
      <c r="BF89" s="69">
        <f t="shared" si="14"/>
        <v>0.95858458476811448</v>
      </c>
      <c r="BG89" s="69">
        <f t="shared" si="15"/>
        <v>0.95858458476811448</v>
      </c>
      <c r="BH89" s="69">
        <f t="shared" si="16"/>
        <v>0.95858458476811448</v>
      </c>
    </row>
    <row r="90" spans="1:190" ht="13.5">
      <c r="A90" s="145" t="s">
        <v>46</v>
      </c>
      <c r="B90" s="314"/>
      <c r="C90" s="145" t="s">
        <v>74</v>
      </c>
      <c r="D90" s="314"/>
      <c r="E90" s="145" t="s">
        <v>74</v>
      </c>
      <c r="F90" s="314"/>
      <c r="G90" s="145" t="s">
        <v>74</v>
      </c>
      <c r="H90" s="314"/>
      <c r="I90" s="145" t="s">
        <v>70</v>
      </c>
      <c r="J90" s="314"/>
      <c r="K90" s="314"/>
      <c r="L90" s="145" t="s">
        <v>60</v>
      </c>
      <c r="M90" s="314"/>
      <c r="N90" s="314"/>
      <c r="O90" s="145"/>
      <c r="P90" s="314"/>
      <c r="Q90" s="145"/>
      <c r="R90" s="314"/>
      <c r="S90" s="242" t="s">
        <v>199</v>
      </c>
      <c r="T90" s="243"/>
      <c r="U90" s="243"/>
      <c r="V90" s="243"/>
      <c r="W90" s="243"/>
      <c r="X90" s="243"/>
      <c r="Y90" s="243"/>
      <c r="Z90" s="243"/>
      <c r="AA90" s="145" t="s">
        <v>97</v>
      </c>
      <c r="AB90" s="314"/>
      <c r="AC90" s="314"/>
      <c r="AD90" s="314"/>
      <c r="AE90" s="314"/>
      <c r="AF90" s="145" t="s">
        <v>50</v>
      </c>
      <c r="AG90" s="314"/>
      <c r="AH90" s="314"/>
      <c r="AI90" s="71" t="s">
        <v>98</v>
      </c>
      <c r="AJ90" s="244" t="s">
        <v>99</v>
      </c>
      <c r="AK90" s="243"/>
      <c r="AL90" s="243"/>
      <c r="AM90" s="243"/>
      <c r="AN90" s="243"/>
      <c r="AO90" s="243"/>
      <c r="AP90" s="70">
        <v>5275441.34</v>
      </c>
      <c r="AQ90" s="70">
        <v>3615648.3</v>
      </c>
      <c r="AR90" s="70">
        <v>1659793.04</v>
      </c>
      <c r="AS90" s="245">
        <v>0</v>
      </c>
      <c r="AT90" s="246"/>
      <c r="AU90" s="245">
        <v>3615648.3</v>
      </c>
      <c r="AV90" s="246"/>
      <c r="AW90" s="70">
        <v>0</v>
      </c>
      <c r="AX90" s="70">
        <v>3577927.63</v>
      </c>
      <c r="AY90" s="70">
        <v>37720.67</v>
      </c>
      <c r="AZ90" s="70">
        <v>3577927.63</v>
      </c>
      <c r="BA90" s="70">
        <v>0</v>
      </c>
      <c r="BB90" s="70">
        <v>3577927.63</v>
      </c>
      <c r="BC90" s="70">
        <v>0</v>
      </c>
      <c r="BD90" s="70">
        <v>0</v>
      </c>
      <c r="BE90" s="69">
        <f t="shared" si="13"/>
        <v>0.68537361463676139</v>
      </c>
      <c r="BF90" s="69">
        <f t="shared" si="14"/>
        <v>0.68537361463676139</v>
      </c>
      <c r="BG90" s="69">
        <f t="shared" si="15"/>
        <v>0.67822337495653018</v>
      </c>
      <c r="BH90" s="69">
        <f t="shared" si="16"/>
        <v>0.67822337495653018</v>
      </c>
    </row>
    <row r="91" spans="1:190" ht="13.5">
      <c r="A91" s="145" t="s">
        <v>46</v>
      </c>
      <c r="B91" s="314"/>
      <c r="C91" s="145" t="s">
        <v>74</v>
      </c>
      <c r="D91" s="314"/>
      <c r="E91" s="145" t="s">
        <v>74</v>
      </c>
      <c r="F91" s="314"/>
      <c r="G91" s="145" t="s">
        <v>74</v>
      </c>
      <c r="H91" s="314"/>
      <c r="I91" s="145" t="s">
        <v>70</v>
      </c>
      <c r="J91" s="314"/>
      <c r="K91" s="314"/>
      <c r="L91" s="145" t="s">
        <v>64</v>
      </c>
      <c r="M91" s="314"/>
      <c r="N91" s="314"/>
      <c r="O91" s="145"/>
      <c r="P91" s="314"/>
      <c r="Q91" s="145"/>
      <c r="R91" s="314"/>
      <c r="S91" s="242" t="s">
        <v>200</v>
      </c>
      <c r="T91" s="243"/>
      <c r="U91" s="243"/>
      <c r="V91" s="243"/>
      <c r="W91" s="243"/>
      <c r="X91" s="243"/>
      <c r="Y91" s="243"/>
      <c r="Z91" s="243"/>
      <c r="AA91" s="145" t="s">
        <v>97</v>
      </c>
      <c r="AB91" s="314"/>
      <c r="AC91" s="314"/>
      <c r="AD91" s="314"/>
      <c r="AE91" s="314"/>
      <c r="AF91" s="145" t="s">
        <v>50</v>
      </c>
      <c r="AG91" s="314"/>
      <c r="AH91" s="314"/>
      <c r="AI91" s="71" t="s">
        <v>98</v>
      </c>
      <c r="AJ91" s="244" t="s">
        <v>99</v>
      </c>
      <c r="AK91" s="243"/>
      <c r="AL91" s="243"/>
      <c r="AM91" s="243"/>
      <c r="AN91" s="243"/>
      <c r="AO91" s="243"/>
      <c r="AP91" s="70">
        <v>10000000</v>
      </c>
      <c r="AQ91" s="70">
        <v>9969600</v>
      </c>
      <c r="AR91" s="70">
        <v>30400</v>
      </c>
      <c r="AS91" s="245">
        <v>0</v>
      </c>
      <c r="AT91" s="246"/>
      <c r="AU91" s="245">
        <v>9969600</v>
      </c>
      <c r="AV91" s="246"/>
      <c r="AW91" s="70">
        <v>0</v>
      </c>
      <c r="AX91" s="70">
        <v>8019172</v>
      </c>
      <c r="AY91" s="70">
        <v>1950428</v>
      </c>
      <c r="AZ91" s="70">
        <v>0</v>
      </c>
      <c r="BA91" s="70">
        <v>8019172</v>
      </c>
      <c r="BB91" s="70">
        <v>0</v>
      </c>
      <c r="BC91" s="70">
        <v>0</v>
      </c>
      <c r="BD91" s="70">
        <v>0</v>
      </c>
      <c r="BE91" s="69">
        <f t="shared" si="13"/>
        <v>0.99695999999999996</v>
      </c>
      <c r="BF91" s="69">
        <f t="shared" si="14"/>
        <v>0.99695999999999996</v>
      </c>
      <c r="BG91" s="69">
        <f t="shared" si="15"/>
        <v>0.8019172</v>
      </c>
      <c r="BH91" s="69">
        <f t="shared" si="16"/>
        <v>0</v>
      </c>
    </row>
    <row r="92" spans="1:190" ht="13.5">
      <c r="A92" s="145" t="s">
        <v>46</v>
      </c>
      <c r="B92" s="314"/>
      <c r="C92" s="145" t="s">
        <v>74</v>
      </c>
      <c r="D92" s="314"/>
      <c r="E92" s="145" t="s">
        <v>74</v>
      </c>
      <c r="F92" s="314"/>
      <c r="G92" s="145" t="s">
        <v>74</v>
      </c>
      <c r="H92" s="314"/>
      <c r="I92" s="145" t="s">
        <v>70</v>
      </c>
      <c r="J92" s="314"/>
      <c r="K92" s="314"/>
      <c r="L92" s="145" t="s">
        <v>66</v>
      </c>
      <c r="M92" s="314"/>
      <c r="N92" s="314"/>
      <c r="O92" s="145"/>
      <c r="P92" s="314"/>
      <c r="Q92" s="145"/>
      <c r="R92" s="314"/>
      <c r="S92" s="242" t="s">
        <v>201</v>
      </c>
      <c r="T92" s="243"/>
      <c r="U92" s="243"/>
      <c r="V92" s="243"/>
      <c r="W92" s="243"/>
      <c r="X92" s="243"/>
      <c r="Y92" s="243"/>
      <c r="Z92" s="243"/>
      <c r="AA92" s="145" t="s">
        <v>97</v>
      </c>
      <c r="AB92" s="314"/>
      <c r="AC92" s="314"/>
      <c r="AD92" s="314"/>
      <c r="AE92" s="314"/>
      <c r="AF92" s="145" t="s">
        <v>50</v>
      </c>
      <c r="AG92" s="314"/>
      <c r="AH92" s="314"/>
      <c r="AI92" s="71" t="s">
        <v>98</v>
      </c>
      <c r="AJ92" s="244" t="s">
        <v>99</v>
      </c>
      <c r="AK92" s="243"/>
      <c r="AL92" s="243"/>
      <c r="AM92" s="243"/>
      <c r="AN92" s="243"/>
      <c r="AO92" s="243"/>
      <c r="AP92" s="70">
        <v>4846632</v>
      </c>
      <c r="AQ92" s="70">
        <v>4846632</v>
      </c>
      <c r="AR92" s="70">
        <v>0</v>
      </c>
      <c r="AS92" s="245">
        <v>0</v>
      </c>
      <c r="AT92" s="246"/>
      <c r="AU92" s="245">
        <v>4846632</v>
      </c>
      <c r="AV92" s="246"/>
      <c r="AW92" s="70">
        <v>0</v>
      </c>
      <c r="AX92" s="70">
        <v>4846632</v>
      </c>
      <c r="AY92" s="70">
        <v>0</v>
      </c>
      <c r="AZ92" s="70">
        <v>0</v>
      </c>
      <c r="BA92" s="70">
        <v>4846632</v>
      </c>
      <c r="BB92" s="70">
        <v>0</v>
      </c>
      <c r="BC92" s="70">
        <v>0</v>
      </c>
      <c r="BD92" s="70">
        <v>0</v>
      </c>
      <c r="BE92" s="69">
        <f t="shared" si="13"/>
        <v>1</v>
      </c>
      <c r="BF92" s="69">
        <f t="shared" si="14"/>
        <v>1</v>
      </c>
      <c r="BG92" s="69">
        <f t="shared" si="15"/>
        <v>1</v>
      </c>
      <c r="BH92" s="69">
        <f t="shared" si="16"/>
        <v>0</v>
      </c>
    </row>
    <row r="93" spans="1:190" s="60" customFormat="1" ht="13.5" customHeight="1">
      <c r="A93" s="252" t="s">
        <v>115</v>
      </c>
      <c r="B93" s="253"/>
      <c r="C93" s="253"/>
      <c r="D93" s="253"/>
      <c r="E93" s="253"/>
      <c r="F93" s="253"/>
      <c r="G93" s="253"/>
      <c r="H93" s="253"/>
      <c r="I93" s="253"/>
      <c r="J93" s="253"/>
      <c r="K93" s="253"/>
      <c r="L93" s="253"/>
      <c r="M93" s="253"/>
      <c r="N93" s="253"/>
      <c r="O93" s="253"/>
      <c r="P93" s="253"/>
      <c r="Q93" s="253"/>
      <c r="R93" s="253"/>
      <c r="S93" s="253"/>
      <c r="T93" s="253"/>
      <c r="U93" s="253"/>
      <c r="V93" s="253"/>
      <c r="W93" s="253"/>
      <c r="X93" s="253"/>
      <c r="Y93" s="253"/>
      <c r="Z93" s="253"/>
      <c r="AA93" s="253"/>
      <c r="AB93" s="253"/>
      <c r="AC93" s="253"/>
      <c r="AD93" s="253"/>
      <c r="AE93" s="253"/>
      <c r="AF93" s="253"/>
      <c r="AG93" s="253"/>
      <c r="AH93" s="253"/>
      <c r="AI93" s="253"/>
      <c r="AJ93" s="253"/>
      <c r="AK93" s="253"/>
      <c r="AL93" s="253"/>
      <c r="AM93" s="253"/>
      <c r="AN93" s="253"/>
      <c r="AO93" s="254"/>
      <c r="AP93" s="80">
        <f>AP50+AP55+AP56+AP72+AP73</f>
        <v>762085340</v>
      </c>
      <c r="AQ93" s="80">
        <f>AQ50+AQ55+AQ56+AQ72+AQ73</f>
        <v>729125838.20000005</v>
      </c>
      <c r="AR93" s="80">
        <f>AR50+AR55+AR56+AR72+AR73</f>
        <v>32959501.800000001</v>
      </c>
      <c r="AS93" s="250">
        <f>AS50+AS55+AS56+AS72+AS73</f>
        <v>0</v>
      </c>
      <c r="AT93" s="251"/>
      <c r="AU93" s="250">
        <f>AU50+AU55+AU56+AU72+AU73</f>
        <v>729125838.20000005</v>
      </c>
      <c r="AV93" s="251"/>
      <c r="AW93" s="80">
        <f t="shared" ref="AW93:BD93" si="17">AW50+AW55+AW56+AW72+AW73</f>
        <v>0</v>
      </c>
      <c r="AX93" s="80">
        <f t="shared" si="17"/>
        <v>695731301.10000002</v>
      </c>
      <c r="AY93" s="80">
        <f t="shared" si="17"/>
        <v>33394537.100000001</v>
      </c>
      <c r="AZ93" s="80">
        <f t="shared" si="17"/>
        <v>659447970.45000005</v>
      </c>
      <c r="BA93" s="80">
        <f t="shared" si="17"/>
        <v>36283330.649999999</v>
      </c>
      <c r="BB93" s="80">
        <f t="shared" si="17"/>
        <v>659447970.45000005</v>
      </c>
      <c r="BC93" s="80">
        <f t="shared" si="17"/>
        <v>0</v>
      </c>
      <c r="BD93" s="80">
        <f t="shared" si="17"/>
        <v>322201.95999999996</v>
      </c>
      <c r="BE93" s="62">
        <f t="shared" si="13"/>
        <v>0.95675090430161014</v>
      </c>
      <c r="BF93" s="62">
        <f t="shared" si="14"/>
        <v>0.95675090430161014</v>
      </c>
      <c r="BG93" s="62">
        <f t="shared" si="15"/>
        <v>0.91293096006806795</v>
      </c>
      <c r="BH93" s="62">
        <f t="shared" si="16"/>
        <v>0.86532037271573814</v>
      </c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  <c r="FF93" s="56"/>
      <c r="FG93" s="56"/>
      <c r="FH93" s="56"/>
      <c r="FI93" s="56"/>
      <c r="FJ93" s="56"/>
      <c r="FK93" s="56"/>
      <c r="FL93" s="56"/>
      <c r="FM93" s="56"/>
      <c r="FN93" s="56"/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/>
      <c r="GG93" s="56"/>
      <c r="GH93" s="61"/>
    </row>
    <row r="94" spans="1:190" ht="13.5">
      <c r="A94" s="145" t="s">
        <v>46</v>
      </c>
      <c r="B94" s="314"/>
      <c r="C94" s="145" t="s">
        <v>84</v>
      </c>
      <c r="D94" s="314"/>
      <c r="E94" s="145" t="s">
        <v>116</v>
      </c>
      <c r="F94" s="314"/>
      <c r="G94" s="145"/>
      <c r="H94" s="314"/>
      <c r="I94" s="145"/>
      <c r="J94" s="314"/>
      <c r="K94" s="314"/>
      <c r="L94" s="145"/>
      <c r="M94" s="314"/>
      <c r="N94" s="314"/>
      <c r="O94" s="145"/>
      <c r="P94" s="314"/>
      <c r="Q94" s="145"/>
      <c r="R94" s="314"/>
      <c r="S94" s="242" t="s">
        <v>215</v>
      </c>
      <c r="T94" s="243"/>
      <c r="U94" s="243"/>
      <c r="V94" s="243"/>
      <c r="W94" s="243"/>
      <c r="X94" s="243"/>
      <c r="Y94" s="243"/>
      <c r="Z94" s="243"/>
      <c r="AA94" s="145" t="s">
        <v>49</v>
      </c>
      <c r="AB94" s="314"/>
      <c r="AC94" s="314"/>
      <c r="AD94" s="314"/>
      <c r="AE94" s="314"/>
      <c r="AF94" s="145" t="s">
        <v>50</v>
      </c>
      <c r="AG94" s="314"/>
      <c r="AH94" s="314"/>
      <c r="AI94" s="71" t="s">
        <v>51</v>
      </c>
      <c r="AJ94" s="244" t="s">
        <v>52</v>
      </c>
      <c r="AK94" s="243"/>
      <c r="AL94" s="243"/>
      <c r="AM94" s="243"/>
      <c r="AN94" s="243"/>
      <c r="AO94" s="243"/>
      <c r="AP94" s="70">
        <v>18035300</v>
      </c>
      <c r="AQ94" s="70">
        <v>4959375</v>
      </c>
      <c r="AR94" s="70">
        <v>13075925</v>
      </c>
      <c r="AS94" s="245">
        <v>0</v>
      </c>
      <c r="AT94" s="246"/>
      <c r="AU94" s="245">
        <v>4959375</v>
      </c>
      <c r="AV94" s="246"/>
      <c r="AW94" s="70">
        <v>0</v>
      </c>
      <c r="AX94" s="70">
        <v>4959375</v>
      </c>
      <c r="AY94" s="70">
        <v>0</v>
      </c>
      <c r="AZ94" s="70">
        <v>4959375</v>
      </c>
      <c r="BA94" s="70">
        <v>0</v>
      </c>
      <c r="BB94" s="70">
        <v>4959375</v>
      </c>
      <c r="BC94" s="70">
        <v>0</v>
      </c>
      <c r="BD94" s="70">
        <v>334179</v>
      </c>
      <c r="BE94" s="69">
        <f t="shared" si="13"/>
        <v>0.2749815639329537</v>
      </c>
      <c r="BF94" s="69">
        <f t="shared" si="14"/>
        <v>0.2749815639329537</v>
      </c>
      <c r="BG94" s="69">
        <f t="shared" si="15"/>
        <v>0.2749815639329537</v>
      </c>
      <c r="BH94" s="69">
        <f t="shared" si="16"/>
        <v>0.2749815639329537</v>
      </c>
    </row>
    <row r="95" spans="1:190" ht="13.5">
      <c r="A95" s="145" t="s">
        <v>46</v>
      </c>
      <c r="B95" s="314"/>
      <c r="C95" s="145" t="s">
        <v>84</v>
      </c>
      <c r="D95" s="314"/>
      <c r="E95" s="145" t="s">
        <v>116</v>
      </c>
      <c r="F95" s="314"/>
      <c r="G95" s="145" t="s">
        <v>74</v>
      </c>
      <c r="H95" s="314"/>
      <c r="I95" s="145"/>
      <c r="J95" s="314"/>
      <c r="K95" s="314"/>
      <c r="L95" s="145"/>
      <c r="M95" s="314"/>
      <c r="N95" s="314"/>
      <c r="O95" s="145"/>
      <c r="P95" s="314"/>
      <c r="Q95" s="145"/>
      <c r="R95" s="314"/>
      <c r="S95" s="242" t="s">
        <v>118</v>
      </c>
      <c r="T95" s="243"/>
      <c r="U95" s="243"/>
      <c r="V95" s="243"/>
      <c r="W95" s="243"/>
      <c r="X95" s="243"/>
      <c r="Y95" s="243"/>
      <c r="Z95" s="243"/>
      <c r="AA95" s="145" t="s">
        <v>49</v>
      </c>
      <c r="AB95" s="314"/>
      <c r="AC95" s="314"/>
      <c r="AD95" s="314"/>
      <c r="AE95" s="314"/>
      <c r="AF95" s="145" t="s">
        <v>50</v>
      </c>
      <c r="AG95" s="314"/>
      <c r="AH95" s="314"/>
      <c r="AI95" s="71" t="s">
        <v>51</v>
      </c>
      <c r="AJ95" s="244" t="s">
        <v>52</v>
      </c>
      <c r="AK95" s="243"/>
      <c r="AL95" s="243"/>
      <c r="AM95" s="243"/>
      <c r="AN95" s="243"/>
      <c r="AO95" s="243"/>
      <c r="AP95" s="70">
        <v>18035300</v>
      </c>
      <c r="AQ95" s="70">
        <v>4959375</v>
      </c>
      <c r="AR95" s="70">
        <v>13075925</v>
      </c>
      <c r="AS95" s="245">
        <v>0</v>
      </c>
      <c r="AT95" s="246"/>
      <c r="AU95" s="245">
        <v>4959375</v>
      </c>
      <c r="AV95" s="246"/>
      <c r="AW95" s="70">
        <v>0</v>
      </c>
      <c r="AX95" s="70">
        <v>4959375</v>
      </c>
      <c r="AY95" s="70">
        <v>0</v>
      </c>
      <c r="AZ95" s="70">
        <v>4959375</v>
      </c>
      <c r="BA95" s="70">
        <v>0</v>
      </c>
      <c r="BB95" s="70">
        <v>4959375</v>
      </c>
      <c r="BC95" s="70">
        <v>0</v>
      </c>
      <c r="BD95" s="70">
        <v>334179</v>
      </c>
      <c r="BE95" s="69">
        <f t="shared" si="13"/>
        <v>0.2749815639329537</v>
      </c>
      <c r="BF95" s="69">
        <f t="shared" si="14"/>
        <v>0.2749815639329537</v>
      </c>
      <c r="BG95" s="69">
        <f t="shared" si="15"/>
        <v>0.2749815639329537</v>
      </c>
      <c r="BH95" s="69">
        <f t="shared" si="16"/>
        <v>0.2749815639329537</v>
      </c>
    </row>
    <row r="96" spans="1:190" s="72" customFormat="1" ht="13.5">
      <c r="A96" s="236" t="s">
        <v>46</v>
      </c>
      <c r="B96" s="317"/>
      <c r="C96" s="236" t="s">
        <v>84</v>
      </c>
      <c r="D96" s="317"/>
      <c r="E96" s="236" t="s">
        <v>116</v>
      </c>
      <c r="F96" s="317"/>
      <c r="G96" s="236" t="s">
        <v>74</v>
      </c>
      <c r="H96" s="317"/>
      <c r="I96" s="236" t="s">
        <v>119</v>
      </c>
      <c r="J96" s="317"/>
      <c r="K96" s="317"/>
      <c r="L96" s="236"/>
      <c r="M96" s="317"/>
      <c r="N96" s="317"/>
      <c r="O96" s="236"/>
      <c r="P96" s="317"/>
      <c r="Q96" s="236"/>
      <c r="R96" s="317"/>
      <c r="S96" s="237" t="s">
        <v>120</v>
      </c>
      <c r="T96" s="238"/>
      <c r="U96" s="238"/>
      <c r="V96" s="238"/>
      <c r="W96" s="238"/>
      <c r="X96" s="238"/>
      <c r="Y96" s="238"/>
      <c r="Z96" s="238"/>
      <c r="AA96" s="236" t="s">
        <v>49</v>
      </c>
      <c r="AB96" s="317"/>
      <c r="AC96" s="317"/>
      <c r="AD96" s="317"/>
      <c r="AE96" s="317"/>
      <c r="AF96" s="236" t="s">
        <v>50</v>
      </c>
      <c r="AG96" s="317"/>
      <c r="AH96" s="317"/>
      <c r="AI96" s="76" t="s">
        <v>51</v>
      </c>
      <c r="AJ96" s="239" t="s">
        <v>52</v>
      </c>
      <c r="AK96" s="238"/>
      <c r="AL96" s="238"/>
      <c r="AM96" s="238"/>
      <c r="AN96" s="238"/>
      <c r="AO96" s="238"/>
      <c r="AP96" s="75">
        <v>18035300</v>
      </c>
      <c r="AQ96" s="75">
        <v>4959375</v>
      </c>
      <c r="AR96" s="75">
        <v>13075925</v>
      </c>
      <c r="AS96" s="240">
        <v>0</v>
      </c>
      <c r="AT96" s="241"/>
      <c r="AU96" s="240">
        <v>4959375</v>
      </c>
      <c r="AV96" s="241"/>
      <c r="AW96" s="75">
        <v>0</v>
      </c>
      <c r="AX96" s="75">
        <v>4959375</v>
      </c>
      <c r="AY96" s="75">
        <v>0</v>
      </c>
      <c r="AZ96" s="75">
        <v>4959375</v>
      </c>
      <c r="BA96" s="75">
        <v>0</v>
      </c>
      <c r="BB96" s="75">
        <v>4959375</v>
      </c>
      <c r="BC96" s="75">
        <v>0</v>
      </c>
      <c r="BD96" s="75">
        <v>334179</v>
      </c>
      <c r="BE96" s="74">
        <f t="shared" si="13"/>
        <v>0.2749815639329537</v>
      </c>
      <c r="BF96" s="74">
        <f t="shared" si="14"/>
        <v>0.2749815639329537</v>
      </c>
      <c r="BG96" s="74">
        <f t="shared" si="15"/>
        <v>0.2749815639329537</v>
      </c>
      <c r="BH96" s="74">
        <f t="shared" si="16"/>
        <v>0.2749815639329537</v>
      </c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</row>
    <row r="97" spans="1:79" s="44" customFormat="1" ht="13.5">
      <c r="A97" s="145" t="s">
        <v>46</v>
      </c>
      <c r="B97" s="314"/>
      <c r="C97" s="145" t="s">
        <v>84</v>
      </c>
      <c r="D97" s="314"/>
      <c r="E97" s="145" t="s">
        <v>116</v>
      </c>
      <c r="F97" s="314"/>
      <c r="G97" s="145" t="s">
        <v>74</v>
      </c>
      <c r="H97" s="314"/>
      <c r="I97" s="145" t="s">
        <v>119</v>
      </c>
      <c r="J97" s="314"/>
      <c r="K97" s="314"/>
      <c r="L97" s="145" t="s">
        <v>55</v>
      </c>
      <c r="M97" s="314"/>
      <c r="N97" s="314"/>
      <c r="O97" s="145"/>
      <c r="P97" s="314"/>
      <c r="Q97" s="145"/>
      <c r="R97" s="314"/>
      <c r="S97" s="242" t="s">
        <v>121</v>
      </c>
      <c r="T97" s="243"/>
      <c r="U97" s="243"/>
      <c r="V97" s="243"/>
      <c r="W97" s="243"/>
      <c r="X97" s="243"/>
      <c r="Y97" s="243"/>
      <c r="Z97" s="243"/>
      <c r="AA97" s="145" t="s">
        <v>49</v>
      </c>
      <c r="AB97" s="314"/>
      <c r="AC97" s="314"/>
      <c r="AD97" s="314"/>
      <c r="AE97" s="314"/>
      <c r="AF97" s="145" t="s">
        <v>50</v>
      </c>
      <c r="AG97" s="314"/>
      <c r="AH97" s="314"/>
      <c r="AI97" s="71" t="s">
        <v>51</v>
      </c>
      <c r="AJ97" s="244" t="s">
        <v>52</v>
      </c>
      <c r="AK97" s="243"/>
      <c r="AL97" s="243"/>
      <c r="AM97" s="243"/>
      <c r="AN97" s="243"/>
      <c r="AO97" s="243"/>
      <c r="AP97" s="70">
        <v>12730800</v>
      </c>
      <c r="AQ97" s="70">
        <v>4959375</v>
      </c>
      <c r="AR97" s="70">
        <v>7771425</v>
      </c>
      <c r="AS97" s="245">
        <v>0</v>
      </c>
      <c r="AT97" s="246"/>
      <c r="AU97" s="245">
        <v>4959375</v>
      </c>
      <c r="AV97" s="246"/>
      <c r="AW97" s="70">
        <v>0</v>
      </c>
      <c r="AX97" s="70">
        <v>4959375</v>
      </c>
      <c r="AY97" s="70">
        <v>0</v>
      </c>
      <c r="AZ97" s="70">
        <v>4959375</v>
      </c>
      <c r="BA97" s="70">
        <v>0</v>
      </c>
      <c r="BB97" s="70">
        <v>4959375</v>
      </c>
      <c r="BC97" s="70">
        <v>0</v>
      </c>
      <c r="BD97" s="70">
        <v>334179</v>
      </c>
      <c r="BE97" s="69">
        <f t="shared" si="13"/>
        <v>0.38955721557168443</v>
      </c>
      <c r="BF97" s="69">
        <f t="shared" si="14"/>
        <v>0.38955721557168443</v>
      </c>
      <c r="BG97" s="69">
        <f t="shared" si="15"/>
        <v>0.38955721557168443</v>
      </c>
      <c r="BH97" s="69">
        <f t="shared" si="16"/>
        <v>0.38955721557168443</v>
      </c>
    </row>
    <row r="98" spans="1:79" s="44" customFormat="1" ht="13.5">
      <c r="A98" s="145" t="s">
        <v>46</v>
      </c>
      <c r="B98" s="314"/>
      <c r="C98" s="145" t="s">
        <v>84</v>
      </c>
      <c r="D98" s="314"/>
      <c r="E98" s="145" t="s">
        <v>116</v>
      </c>
      <c r="F98" s="314"/>
      <c r="G98" s="145" t="s">
        <v>74</v>
      </c>
      <c r="H98" s="314"/>
      <c r="I98" s="145" t="s">
        <v>119</v>
      </c>
      <c r="J98" s="314"/>
      <c r="K98" s="314"/>
      <c r="L98" s="145" t="s">
        <v>77</v>
      </c>
      <c r="M98" s="314"/>
      <c r="N98" s="314"/>
      <c r="O98" s="145"/>
      <c r="P98" s="314"/>
      <c r="Q98" s="145"/>
      <c r="R98" s="314"/>
      <c r="S98" s="242" t="s">
        <v>122</v>
      </c>
      <c r="T98" s="243"/>
      <c r="U98" s="243"/>
      <c r="V98" s="243"/>
      <c r="W98" s="243"/>
      <c r="X98" s="243"/>
      <c r="Y98" s="243"/>
      <c r="Z98" s="243"/>
      <c r="AA98" s="145" t="s">
        <v>49</v>
      </c>
      <c r="AB98" s="314"/>
      <c r="AC98" s="314"/>
      <c r="AD98" s="314"/>
      <c r="AE98" s="314"/>
      <c r="AF98" s="145" t="s">
        <v>50</v>
      </c>
      <c r="AG98" s="314"/>
      <c r="AH98" s="314"/>
      <c r="AI98" s="71" t="s">
        <v>51</v>
      </c>
      <c r="AJ98" s="244" t="s">
        <v>52</v>
      </c>
      <c r="AK98" s="243"/>
      <c r="AL98" s="243"/>
      <c r="AM98" s="243"/>
      <c r="AN98" s="243"/>
      <c r="AO98" s="243"/>
      <c r="AP98" s="70">
        <v>5304500</v>
      </c>
      <c r="AQ98" s="70">
        <v>0</v>
      </c>
      <c r="AR98" s="70">
        <v>5304500</v>
      </c>
      <c r="AS98" s="245">
        <v>0</v>
      </c>
      <c r="AT98" s="246"/>
      <c r="AU98" s="245">
        <v>0</v>
      </c>
      <c r="AV98" s="246"/>
      <c r="AW98" s="70">
        <v>0</v>
      </c>
      <c r="AX98" s="70">
        <v>0</v>
      </c>
      <c r="AY98" s="70">
        <v>0</v>
      </c>
      <c r="AZ98" s="70">
        <v>0</v>
      </c>
      <c r="BA98" s="70">
        <v>0</v>
      </c>
      <c r="BB98" s="70">
        <v>0</v>
      </c>
      <c r="BC98" s="70">
        <v>0</v>
      </c>
      <c r="BD98" s="70">
        <v>0</v>
      </c>
      <c r="BE98" s="69">
        <f t="shared" si="13"/>
        <v>0</v>
      </c>
      <c r="BF98" s="69">
        <f t="shared" si="14"/>
        <v>0</v>
      </c>
      <c r="BG98" s="69">
        <f t="shared" si="15"/>
        <v>0</v>
      </c>
      <c r="BH98" s="69">
        <f t="shared" si="16"/>
        <v>0</v>
      </c>
    </row>
    <row r="99" spans="1:79" s="72" customFormat="1" ht="13.5">
      <c r="A99" s="236" t="s">
        <v>46</v>
      </c>
      <c r="B99" s="317"/>
      <c r="C99" s="236" t="s">
        <v>84</v>
      </c>
      <c r="D99" s="317"/>
      <c r="E99" s="236" t="s">
        <v>51</v>
      </c>
      <c r="F99" s="317"/>
      <c r="G99" s="236"/>
      <c r="H99" s="317"/>
      <c r="I99" s="236"/>
      <c r="J99" s="317"/>
      <c r="K99" s="317"/>
      <c r="L99" s="236"/>
      <c r="M99" s="317"/>
      <c r="N99" s="317"/>
      <c r="O99" s="236"/>
      <c r="P99" s="317"/>
      <c r="Q99" s="236"/>
      <c r="R99" s="317"/>
      <c r="S99" s="237" t="s">
        <v>123</v>
      </c>
      <c r="T99" s="238"/>
      <c r="U99" s="238"/>
      <c r="V99" s="238"/>
      <c r="W99" s="238"/>
      <c r="X99" s="238"/>
      <c r="Y99" s="238"/>
      <c r="Z99" s="238"/>
      <c r="AA99" s="236" t="s">
        <v>49</v>
      </c>
      <c r="AB99" s="317"/>
      <c r="AC99" s="317"/>
      <c r="AD99" s="317"/>
      <c r="AE99" s="317"/>
      <c r="AF99" s="236" t="s">
        <v>50</v>
      </c>
      <c r="AG99" s="317"/>
      <c r="AH99" s="317"/>
      <c r="AI99" s="76" t="s">
        <v>51</v>
      </c>
      <c r="AJ99" s="239" t="s">
        <v>52</v>
      </c>
      <c r="AK99" s="238"/>
      <c r="AL99" s="238"/>
      <c r="AM99" s="238"/>
      <c r="AN99" s="238"/>
      <c r="AO99" s="238"/>
      <c r="AP99" s="75">
        <v>496287877</v>
      </c>
      <c r="AQ99" s="75">
        <v>7320000</v>
      </c>
      <c r="AR99" s="75">
        <v>488967877</v>
      </c>
      <c r="AS99" s="240">
        <v>0</v>
      </c>
      <c r="AT99" s="241"/>
      <c r="AU99" s="240">
        <v>7320000</v>
      </c>
      <c r="AV99" s="241"/>
      <c r="AW99" s="75">
        <v>0</v>
      </c>
      <c r="AX99" s="75">
        <v>7320000</v>
      </c>
      <c r="AY99" s="75">
        <v>0</v>
      </c>
      <c r="AZ99" s="75">
        <v>7320000</v>
      </c>
      <c r="BA99" s="75">
        <v>0</v>
      </c>
      <c r="BB99" s="75">
        <v>7320000</v>
      </c>
      <c r="BC99" s="75">
        <v>0</v>
      </c>
      <c r="BD99" s="75">
        <v>0</v>
      </c>
      <c r="BE99" s="74">
        <f t="shared" si="13"/>
        <v>1.4749503945670629E-2</v>
      </c>
      <c r="BF99" s="74">
        <f t="shared" si="14"/>
        <v>1.4749503945670629E-2</v>
      </c>
      <c r="BG99" s="74">
        <f t="shared" si="15"/>
        <v>1.4749503945670629E-2</v>
      </c>
      <c r="BH99" s="74">
        <f t="shared" si="16"/>
        <v>1.4749503945670629E-2</v>
      </c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</row>
    <row r="100" spans="1:79" s="44" customFormat="1" ht="13.5">
      <c r="A100" s="145" t="s">
        <v>46</v>
      </c>
      <c r="B100" s="314"/>
      <c r="C100" s="145" t="s">
        <v>84</v>
      </c>
      <c r="D100" s="314"/>
      <c r="E100" s="145" t="s">
        <v>51</v>
      </c>
      <c r="F100" s="314"/>
      <c r="G100" s="145" t="s">
        <v>47</v>
      </c>
      <c r="H100" s="314"/>
      <c r="I100" s="145"/>
      <c r="J100" s="314"/>
      <c r="K100" s="314"/>
      <c r="L100" s="145"/>
      <c r="M100" s="314"/>
      <c r="N100" s="314"/>
      <c r="O100" s="145"/>
      <c r="P100" s="314"/>
      <c r="Q100" s="145"/>
      <c r="R100" s="314"/>
      <c r="S100" s="242" t="s">
        <v>126</v>
      </c>
      <c r="T100" s="243"/>
      <c r="U100" s="243"/>
      <c r="V100" s="243"/>
      <c r="W100" s="243"/>
      <c r="X100" s="243"/>
      <c r="Y100" s="243"/>
      <c r="Z100" s="243"/>
      <c r="AA100" s="145" t="s">
        <v>49</v>
      </c>
      <c r="AB100" s="314"/>
      <c r="AC100" s="314"/>
      <c r="AD100" s="314"/>
      <c r="AE100" s="314"/>
      <c r="AF100" s="145" t="s">
        <v>50</v>
      </c>
      <c r="AG100" s="314"/>
      <c r="AH100" s="314"/>
      <c r="AI100" s="71" t="s">
        <v>51</v>
      </c>
      <c r="AJ100" s="244" t="s">
        <v>52</v>
      </c>
      <c r="AK100" s="243"/>
      <c r="AL100" s="243"/>
      <c r="AM100" s="243"/>
      <c r="AN100" s="243"/>
      <c r="AO100" s="243"/>
      <c r="AP100" s="70">
        <v>496287877</v>
      </c>
      <c r="AQ100" s="70">
        <v>7320000</v>
      </c>
      <c r="AR100" s="70">
        <v>488967877</v>
      </c>
      <c r="AS100" s="245">
        <v>0</v>
      </c>
      <c r="AT100" s="246"/>
      <c r="AU100" s="245">
        <v>7320000</v>
      </c>
      <c r="AV100" s="246"/>
      <c r="AW100" s="70">
        <v>0</v>
      </c>
      <c r="AX100" s="70">
        <v>7320000</v>
      </c>
      <c r="AY100" s="70">
        <v>0</v>
      </c>
      <c r="AZ100" s="70">
        <v>7320000</v>
      </c>
      <c r="BA100" s="70">
        <v>0</v>
      </c>
      <c r="BB100" s="70">
        <v>7320000</v>
      </c>
      <c r="BC100" s="70">
        <v>0</v>
      </c>
      <c r="BD100" s="70">
        <v>0</v>
      </c>
      <c r="BE100" s="69">
        <f t="shared" si="13"/>
        <v>1.4749503945670629E-2</v>
      </c>
      <c r="BF100" s="69">
        <f t="shared" si="14"/>
        <v>1.4749503945670629E-2</v>
      </c>
      <c r="BG100" s="69">
        <f t="shared" si="15"/>
        <v>1.4749503945670629E-2</v>
      </c>
      <c r="BH100" s="69">
        <f t="shared" si="16"/>
        <v>1.4749503945670629E-2</v>
      </c>
    </row>
    <row r="101" spans="1:79" s="44" customFormat="1" ht="13.5">
      <c r="A101" s="145" t="s">
        <v>46</v>
      </c>
      <c r="B101" s="314"/>
      <c r="C101" s="145" t="s">
        <v>84</v>
      </c>
      <c r="D101" s="314"/>
      <c r="E101" s="145" t="s">
        <v>51</v>
      </c>
      <c r="F101" s="314"/>
      <c r="G101" s="145" t="s">
        <v>47</v>
      </c>
      <c r="H101" s="314"/>
      <c r="I101" s="145" t="s">
        <v>55</v>
      </c>
      <c r="J101" s="314"/>
      <c r="K101" s="314"/>
      <c r="L101" s="145"/>
      <c r="M101" s="314"/>
      <c r="N101" s="314"/>
      <c r="O101" s="145"/>
      <c r="P101" s="314"/>
      <c r="Q101" s="145"/>
      <c r="R101" s="314"/>
      <c r="S101" s="242" t="s">
        <v>127</v>
      </c>
      <c r="T101" s="243"/>
      <c r="U101" s="243"/>
      <c r="V101" s="243"/>
      <c r="W101" s="243"/>
      <c r="X101" s="243"/>
      <c r="Y101" s="243"/>
      <c r="Z101" s="243"/>
      <c r="AA101" s="145" t="s">
        <v>49</v>
      </c>
      <c r="AB101" s="314"/>
      <c r="AC101" s="314"/>
      <c r="AD101" s="314"/>
      <c r="AE101" s="314"/>
      <c r="AF101" s="145" t="s">
        <v>50</v>
      </c>
      <c r="AG101" s="314"/>
      <c r="AH101" s="314"/>
      <c r="AI101" s="71" t="s">
        <v>51</v>
      </c>
      <c r="AJ101" s="244" t="s">
        <v>52</v>
      </c>
      <c r="AK101" s="243"/>
      <c r="AL101" s="243"/>
      <c r="AM101" s="243"/>
      <c r="AN101" s="243"/>
      <c r="AO101" s="243"/>
      <c r="AP101" s="70">
        <v>496287877</v>
      </c>
      <c r="AQ101" s="70">
        <v>7320000</v>
      </c>
      <c r="AR101" s="70">
        <v>488967877</v>
      </c>
      <c r="AS101" s="245">
        <v>0</v>
      </c>
      <c r="AT101" s="246"/>
      <c r="AU101" s="245">
        <v>7320000</v>
      </c>
      <c r="AV101" s="246"/>
      <c r="AW101" s="70">
        <v>0</v>
      </c>
      <c r="AX101" s="70">
        <v>7320000</v>
      </c>
      <c r="AY101" s="70">
        <v>0</v>
      </c>
      <c r="AZ101" s="70">
        <v>7320000</v>
      </c>
      <c r="BA101" s="70">
        <v>0</v>
      </c>
      <c r="BB101" s="70">
        <v>7320000</v>
      </c>
      <c r="BC101" s="70">
        <v>0</v>
      </c>
      <c r="BD101" s="70">
        <v>0</v>
      </c>
      <c r="BE101" s="69">
        <f t="shared" si="13"/>
        <v>1.4749503945670629E-2</v>
      </c>
      <c r="BF101" s="69">
        <f t="shared" si="14"/>
        <v>1.4749503945670629E-2</v>
      </c>
      <c r="BG101" s="69">
        <f t="shared" si="15"/>
        <v>1.4749503945670629E-2</v>
      </c>
      <c r="BH101" s="69">
        <f t="shared" si="16"/>
        <v>1.4749503945670629E-2</v>
      </c>
    </row>
    <row r="102" spans="1:79" s="72" customFormat="1" ht="13.5">
      <c r="A102" s="236" t="s">
        <v>46</v>
      </c>
      <c r="B102" s="317"/>
      <c r="C102" s="236" t="s">
        <v>128</v>
      </c>
      <c r="D102" s="317"/>
      <c r="E102" s="236" t="s">
        <v>47</v>
      </c>
      <c r="F102" s="317"/>
      <c r="G102" s="236"/>
      <c r="H102" s="317"/>
      <c r="I102" s="236"/>
      <c r="J102" s="317"/>
      <c r="K102" s="317"/>
      <c r="L102" s="236"/>
      <c r="M102" s="317"/>
      <c r="N102" s="317"/>
      <c r="O102" s="236"/>
      <c r="P102" s="317"/>
      <c r="Q102" s="236"/>
      <c r="R102" s="317"/>
      <c r="S102" s="237" t="s">
        <v>129</v>
      </c>
      <c r="T102" s="238"/>
      <c r="U102" s="238"/>
      <c r="V102" s="238"/>
      <c r="W102" s="238"/>
      <c r="X102" s="238"/>
      <c r="Y102" s="238"/>
      <c r="Z102" s="238"/>
      <c r="AA102" s="236" t="s">
        <v>49</v>
      </c>
      <c r="AB102" s="317"/>
      <c r="AC102" s="317"/>
      <c r="AD102" s="317"/>
      <c r="AE102" s="317"/>
      <c r="AF102" s="236" t="s">
        <v>50</v>
      </c>
      <c r="AG102" s="317"/>
      <c r="AH102" s="317"/>
      <c r="AI102" s="76" t="s">
        <v>51</v>
      </c>
      <c r="AJ102" s="239" t="s">
        <v>52</v>
      </c>
      <c r="AK102" s="238"/>
      <c r="AL102" s="238"/>
      <c r="AM102" s="238"/>
      <c r="AN102" s="238"/>
      <c r="AO102" s="238"/>
      <c r="AP102" s="75">
        <v>20157100</v>
      </c>
      <c r="AQ102" s="75">
        <v>20151100</v>
      </c>
      <c r="AR102" s="75">
        <v>6000</v>
      </c>
      <c r="AS102" s="240">
        <v>0</v>
      </c>
      <c r="AT102" s="241"/>
      <c r="AU102" s="240">
        <v>20151100</v>
      </c>
      <c r="AV102" s="241"/>
      <c r="AW102" s="75">
        <v>0</v>
      </c>
      <c r="AX102" s="75">
        <v>20151100</v>
      </c>
      <c r="AY102" s="75">
        <v>0</v>
      </c>
      <c r="AZ102" s="75">
        <v>20151100</v>
      </c>
      <c r="BA102" s="75">
        <v>0</v>
      </c>
      <c r="BB102" s="75">
        <v>20151100</v>
      </c>
      <c r="BC102" s="75">
        <v>0</v>
      </c>
      <c r="BD102" s="75">
        <v>0</v>
      </c>
      <c r="BE102" s="74">
        <f t="shared" si="13"/>
        <v>0.99970233813395781</v>
      </c>
      <c r="BF102" s="74">
        <f t="shared" si="14"/>
        <v>0.99970233813395781</v>
      </c>
      <c r="BG102" s="74">
        <f t="shared" si="15"/>
        <v>0.99970233813395781</v>
      </c>
      <c r="BH102" s="74">
        <f t="shared" si="16"/>
        <v>0.99970233813395781</v>
      </c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</row>
    <row r="103" spans="1:79" s="72" customFormat="1" ht="13.5">
      <c r="A103" s="236" t="s">
        <v>46</v>
      </c>
      <c r="B103" s="317"/>
      <c r="C103" s="236" t="s">
        <v>128</v>
      </c>
      <c r="D103" s="317"/>
      <c r="E103" s="236" t="s">
        <v>47</v>
      </c>
      <c r="F103" s="317"/>
      <c r="G103" s="236"/>
      <c r="H103" s="317"/>
      <c r="I103" s="236"/>
      <c r="J103" s="317"/>
      <c r="K103" s="317"/>
      <c r="L103" s="236"/>
      <c r="M103" s="317"/>
      <c r="N103" s="317"/>
      <c r="O103" s="236"/>
      <c r="P103" s="317"/>
      <c r="Q103" s="236"/>
      <c r="R103" s="317"/>
      <c r="S103" s="237" t="s">
        <v>129</v>
      </c>
      <c r="T103" s="238"/>
      <c r="U103" s="238"/>
      <c r="V103" s="238"/>
      <c r="W103" s="238"/>
      <c r="X103" s="238"/>
      <c r="Y103" s="238"/>
      <c r="Z103" s="238"/>
      <c r="AA103" s="236" t="s">
        <v>97</v>
      </c>
      <c r="AB103" s="317"/>
      <c r="AC103" s="317"/>
      <c r="AD103" s="317"/>
      <c r="AE103" s="317"/>
      <c r="AF103" s="236" t="s">
        <v>50</v>
      </c>
      <c r="AG103" s="317"/>
      <c r="AH103" s="317"/>
      <c r="AI103" s="76" t="s">
        <v>98</v>
      </c>
      <c r="AJ103" s="239" t="s">
        <v>99</v>
      </c>
      <c r="AK103" s="238"/>
      <c r="AL103" s="238"/>
      <c r="AM103" s="238"/>
      <c r="AN103" s="238"/>
      <c r="AO103" s="238"/>
      <c r="AP103" s="75">
        <v>2354133</v>
      </c>
      <c r="AQ103" s="75">
        <v>2354133</v>
      </c>
      <c r="AR103" s="75">
        <v>0</v>
      </c>
      <c r="AS103" s="240">
        <v>0</v>
      </c>
      <c r="AT103" s="241"/>
      <c r="AU103" s="240">
        <v>2354133</v>
      </c>
      <c r="AV103" s="241"/>
      <c r="AW103" s="75">
        <v>0</v>
      </c>
      <c r="AX103" s="75">
        <v>2354133</v>
      </c>
      <c r="AY103" s="75">
        <v>0</v>
      </c>
      <c r="AZ103" s="75">
        <v>2354133</v>
      </c>
      <c r="BA103" s="75">
        <v>0</v>
      </c>
      <c r="BB103" s="75">
        <v>2354133</v>
      </c>
      <c r="BC103" s="75">
        <v>0</v>
      </c>
      <c r="BD103" s="75">
        <v>0</v>
      </c>
      <c r="BE103" s="74">
        <f t="shared" si="13"/>
        <v>1</v>
      </c>
      <c r="BF103" s="74">
        <f t="shared" si="14"/>
        <v>1</v>
      </c>
      <c r="BG103" s="74">
        <f t="shared" si="15"/>
        <v>1</v>
      </c>
      <c r="BH103" s="74">
        <f t="shared" si="16"/>
        <v>1</v>
      </c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</row>
    <row r="104" spans="1:79" s="44" customFormat="1" ht="13.5">
      <c r="A104" s="145" t="s">
        <v>46</v>
      </c>
      <c r="B104" s="314"/>
      <c r="C104" s="145" t="s">
        <v>128</v>
      </c>
      <c r="D104" s="314"/>
      <c r="E104" s="145" t="s">
        <v>47</v>
      </c>
      <c r="F104" s="314"/>
      <c r="G104" s="145" t="s">
        <v>74</v>
      </c>
      <c r="H104" s="314"/>
      <c r="I104" s="145"/>
      <c r="J104" s="314"/>
      <c r="K104" s="314"/>
      <c r="L104" s="145"/>
      <c r="M104" s="314"/>
      <c r="N104" s="314"/>
      <c r="O104" s="145"/>
      <c r="P104" s="314"/>
      <c r="Q104" s="145"/>
      <c r="R104" s="314"/>
      <c r="S104" s="242" t="s">
        <v>130</v>
      </c>
      <c r="T104" s="243"/>
      <c r="U104" s="243"/>
      <c r="V104" s="243"/>
      <c r="W104" s="243"/>
      <c r="X104" s="243"/>
      <c r="Y104" s="243"/>
      <c r="Z104" s="243"/>
      <c r="AA104" s="145" t="s">
        <v>49</v>
      </c>
      <c r="AB104" s="314"/>
      <c r="AC104" s="314"/>
      <c r="AD104" s="314"/>
      <c r="AE104" s="314"/>
      <c r="AF104" s="145" t="s">
        <v>50</v>
      </c>
      <c r="AG104" s="314"/>
      <c r="AH104" s="314"/>
      <c r="AI104" s="71" t="s">
        <v>51</v>
      </c>
      <c r="AJ104" s="244" t="s">
        <v>52</v>
      </c>
      <c r="AK104" s="243"/>
      <c r="AL104" s="243"/>
      <c r="AM104" s="243"/>
      <c r="AN104" s="243"/>
      <c r="AO104" s="243"/>
      <c r="AP104" s="70">
        <v>20157100</v>
      </c>
      <c r="AQ104" s="70">
        <v>20151100</v>
      </c>
      <c r="AR104" s="70">
        <v>6000</v>
      </c>
      <c r="AS104" s="245">
        <v>0</v>
      </c>
      <c r="AT104" s="246"/>
      <c r="AU104" s="245">
        <v>20151100</v>
      </c>
      <c r="AV104" s="246"/>
      <c r="AW104" s="70">
        <v>0</v>
      </c>
      <c r="AX104" s="70">
        <v>20151100</v>
      </c>
      <c r="AY104" s="70">
        <v>0</v>
      </c>
      <c r="AZ104" s="70">
        <v>20151100</v>
      </c>
      <c r="BA104" s="70">
        <v>0</v>
      </c>
      <c r="BB104" s="70">
        <v>20151100</v>
      </c>
      <c r="BC104" s="70">
        <v>0</v>
      </c>
      <c r="BD104" s="70">
        <v>0</v>
      </c>
      <c r="BE104" s="69">
        <f t="shared" si="13"/>
        <v>0.99970233813395781</v>
      </c>
      <c r="BF104" s="69">
        <f t="shared" si="14"/>
        <v>0.99970233813395781</v>
      </c>
      <c r="BG104" s="69">
        <f t="shared" si="15"/>
        <v>0.99970233813395781</v>
      </c>
      <c r="BH104" s="69">
        <f t="shared" si="16"/>
        <v>0.99970233813395781</v>
      </c>
    </row>
    <row r="105" spans="1:79" s="44" customFormat="1" ht="13.5">
      <c r="A105" s="145" t="s">
        <v>46</v>
      </c>
      <c r="B105" s="314"/>
      <c r="C105" s="145" t="s">
        <v>128</v>
      </c>
      <c r="D105" s="314"/>
      <c r="E105" s="145" t="s">
        <v>47</v>
      </c>
      <c r="F105" s="314"/>
      <c r="G105" s="145" t="s">
        <v>74</v>
      </c>
      <c r="H105" s="314"/>
      <c r="I105" s="145"/>
      <c r="J105" s="314"/>
      <c r="K105" s="314"/>
      <c r="L105" s="145"/>
      <c r="M105" s="314"/>
      <c r="N105" s="314"/>
      <c r="O105" s="145"/>
      <c r="P105" s="314"/>
      <c r="Q105" s="145"/>
      <c r="R105" s="314"/>
      <c r="S105" s="242" t="s">
        <v>130</v>
      </c>
      <c r="T105" s="243"/>
      <c r="U105" s="243"/>
      <c r="V105" s="243"/>
      <c r="W105" s="243"/>
      <c r="X105" s="243"/>
      <c r="Y105" s="243"/>
      <c r="Z105" s="243"/>
      <c r="AA105" s="145" t="s">
        <v>97</v>
      </c>
      <c r="AB105" s="314"/>
      <c r="AC105" s="314"/>
      <c r="AD105" s="314"/>
      <c r="AE105" s="314"/>
      <c r="AF105" s="145" t="s">
        <v>50</v>
      </c>
      <c r="AG105" s="314"/>
      <c r="AH105" s="314"/>
      <c r="AI105" s="71" t="s">
        <v>98</v>
      </c>
      <c r="AJ105" s="244" t="s">
        <v>99</v>
      </c>
      <c r="AK105" s="243"/>
      <c r="AL105" s="243"/>
      <c r="AM105" s="243"/>
      <c r="AN105" s="243"/>
      <c r="AO105" s="243"/>
      <c r="AP105" s="70">
        <v>2354133</v>
      </c>
      <c r="AQ105" s="70">
        <v>2354133</v>
      </c>
      <c r="AR105" s="70">
        <v>0</v>
      </c>
      <c r="AS105" s="245">
        <v>0</v>
      </c>
      <c r="AT105" s="246"/>
      <c r="AU105" s="245">
        <v>2354133</v>
      </c>
      <c r="AV105" s="246"/>
      <c r="AW105" s="70">
        <v>0</v>
      </c>
      <c r="AX105" s="70">
        <v>2354133</v>
      </c>
      <c r="AY105" s="70">
        <v>0</v>
      </c>
      <c r="AZ105" s="70">
        <v>2354133</v>
      </c>
      <c r="BA105" s="70">
        <v>0</v>
      </c>
      <c r="BB105" s="70">
        <v>2354133</v>
      </c>
      <c r="BC105" s="70">
        <v>0</v>
      </c>
      <c r="BD105" s="70">
        <v>0</v>
      </c>
      <c r="BE105" s="69">
        <f t="shared" si="13"/>
        <v>1</v>
      </c>
      <c r="BF105" s="69">
        <f t="shared" si="14"/>
        <v>1</v>
      </c>
      <c r="BG105" s="69">
        <f t="shared" si="15"/>
        <v>1</v>
      </c>
      <c r="BH105" s="69">
        <f t="shared" si="16"/>
        <v>1</v>
      </c>
    </row>
    <row r="106" spans="1:79" s="44" customFormat="1" ht="13.5">
      <c r="A106" s="145" t="s">
        <v>46</v>
      </c>
      <c r="B106" s="314"/>
      <c r="C106" s="145" t="s">
        <v>128</v>
      </c>
      <c r="D106" s="314"/>
      <c r="E106" s="145" t="s">
        <v>47</v>
      </c>
      <c r="F106" s="314"/>
      <c r="G106" s="145" t="s">
        <v>74</v>
      </c>
      <c r="H106" s="314"/>
      <c r="I106" s="145" t="s">
        <v>55</v>
      </c>
      <c r="J106" s="314"/>
      <c r="K106" s="314"/>
      <c r="L106" s="145"/>
      <c r="M106" s="314"/>
      <c r="N106" s="314"/>
      <c r="O106" s="145"/>
      <c r="P106" s="314"/>
      <c r="Q106" s="145"/>
      <c r="R106" s="314"/>
      <c r="S106" s="242" t="s">
        <v>131</v>
      </c>
      <c r="T106" s="243"/>
      <c r="U106" s="243"/>
      <c r="V106" s="243"/>
      <c r="W106" s="243"/>
      <c r="X106" s="243"/>
      <c r="Y106" s="243"/>
      <c r="Z106" s="243"/>
      <c r="AA106" s="145" t="s">
        <v>49</v>
      </c>
      <c r="AB106" s="314"/>
      <c r="AC106" s="314"/>
      <c r="AD106" s="314"/>
      <c r="AE106" s="314"/>
      <c r="AF106" s="145" t="s">
        <v>50</v>
      </c>
      <c r="AG106" s="314"/>
      <c r="AH106" s="314"/>
      <c r="AI106" s="71" t="s">
        <v>51</v>
      </c>
      <c r="AJ106" s="244" t="s">
        <v>52</v>
      </c>
      <c r="AK106" s="243"/>
      <c r="AL106" s="243"/>
      <c r="AM106" s="243"/>
      <c r="AN106" s="243"/>
      <c r="AO106" s="243"/>
      <c r="AP106" s="70">
        <v>20090100</v>
      </c>
      <c r="AQ106" s="70">
        <v>20090100</v>
      </c>
      <c r="AR106" s="70">
        <v>0</v>
      </c>
      <c r="AS106" s="245">
        <v>0</v>
      </c>
      <c r="AT106" s="246"/>
      <c r="AU106" s="245">
        <v>20090100</v>
      </c>
      <c r="AV106" s="246"/>
      <c r="AW106" s="70">
        <v>0</v>
      </c>
      <c r="AX106" s="70">
        <v>20090100</v>
      </c>
      <c r="AY106" s="70">
        <v>0</v>
      </c>
      <c r="AZ106" s="70">
        <v>20090100</v>
      </c>
      <c r="BA106" s="70">
        <v>0</v>
      </c>
      <c r="BB106" s="70">
        <v>20090100</v>
      </c>
      <c r="BC106" s="70">
        <v>0</v>
      </c>
      <c r="BD106" s="70">
        <v>0</v>
      </c>
      <c r="BE106" s="69">
        <f t="shared" si="13"/>
        <v>1</v>
      </c>
      <c r="BF106" s="69">
        <f t="shared" si="14"/>
        <v>1</v>
      </c>
      <c r="BG106" s="69">
        <f t="shared" si="15"/>
        <v>1</v>
      </c>
      <c r="BH106" s="69">
        <f t="shared" si="16"/>
        <v>1</v>
      </c>
    </row>
    <row r="107" spans="1:79" s="44" customFormat="1" ht="13.5">
      <c r="A107" s="145" t="s">
        <v>46</v>
      </c>
      <c r="B107" s="314"/>
      <c r="C107" s="145" t="s">
        <v>128</v>
      </c>
      <c r="D107" s="314"/>
      <c r="E107" s="145" t="s">
        <v>47</v>
      </c>
      <c r="F107" s="314"/>
      <c r="G107" s="145" t="s">
        <v>74</v>
      </c>
      <c r="H107" s="314"/>
      <c r="I107" s="145" t="s">
        <v>55</v>
      </c>
      <c r="J107" s="314"/>
      <c r="K107" s="314"/>
      <c r="L107" s="145"/>
      <c r="M107" s="314"/>
      <c r="N107" s="314"/>
      <c r="O107" s="145"/>
      <c r="P107" s="314"/>
      <c r="Q107" s="145"/>
      <c r="R107" s="314"/>
      <c r="S107" s="242" t="s">
        <v>131</v>
      </c>
      <c r="T107" s="243"/>
      <c r="U107" s="243"/>
      <c r="V107" s="243"/>
      <c r="W107" s="243"/>
      <c r="X107" s="243"/>
      <c r="Y107" s="243"/>
      <c r="Z107" s="243"/>
      <c r="AA107" s="145" t="s">
        <v>97</v>
      </c>
      <c r="AB107" s="314"/>
      <c r="AC107" s="314"/>
      <c r="AD107" s="314"/>
      <c r="AE107" s="314"/>
      <c r="AF107" s="145" t="s">
        <v>50</v>
      </c>
      <c r="AG107" s="314"/>
      <c r="AH107" s="314"/>
      <c r="AI107" s="71" t="s">
        <v>98</v>
      </c>
      <c r="AJ107" s="244" t="s">
        <v>99</v>
      </c>
      <c r="AK107" s="243"/>
      <c r="AL107" s="243"/>
      <c r="AM107" s="243"/>
      <c r="AN107" s="243"/>
      <c r="AO107" s="243"/>
      <c r="AP107" s="70">
        <v>2354133</v>
      </c>
      <c r="AQ107" s="70">
        <v>2354133</v>
      </c>
      <c r="AR107" s="70">
        <v>0</v>
      </c>
      <c r="AS107" s="245">
        <v>0</v>
      </c>
      <c r="AT107" s="246"/>
      <c r="AU107" s="245">
        <v>2354133</v>
      </c>
      <c r="AV107" s="246"/>
      <c r="AW107" s="70">
        <v>0</v>
      </c>
      <c r="AX107" s="70">
        <v>2354133</v>
      </c>
      <c r="AY107" s="70">
        <v>0</v>
      </c>
      <c r="AZ107" s="70">
        <v>2354133</v>
      </c>
      <c r="BA107" s="70">
        <v>0</v>
      </c>
      <c r="BB107" s="70">
        <v>2354133</v>
      </c>
      <c r="BC107" s="70">
        <v>0</v>
      </c>
      <c r="BD107" s="70">
        <v>0</v>
      </c>
      <c r="BE107" s="69">
        <f t="shared" si="13"/>
        <v>1</v>
      </c>
      <c r="BF107" s="69">
        <f t="shared" si="14"/>
        <v>1</v>
      </c>
      <c r="BG107" s="69">
        <f t="shared" si="15"/>
        <v>1</v>
      </c>
      <c r="BH107" s="69">
        <f t="shared" si="16"/>
        <v>1</v>
      </c>
    </row>
    <row r="108" spans="1:79" s="44" customFormat="1" ht="13.5">
      <c r="A108" s="145" t="s">
        <v>46</v>
      </c>
      <c r="B108" s="314"/>
      <c r="C108" s="145" t="s">
        <v>128</v>
      </c>
      <c r="D108" s="314"/>
      <c r="E108" s="145" t="s">
        <v>47</v>
      </c>
      <c r="F108" s="314"/>
      <c r="G108" s="145" t="s">
        <v>74</v>
      </c>
      <c r="H108" s="314"/>
      <c r="I108" s="145" t="s">
        <v>64</v>
      </c>
      <c r="J108" s="314"/>
      <c r="K108" s="314"/>
      <c r="L108" s="145"/>
      <c r="M108" s="314"/>
      <c r="N108" s="314"/>
      <c r="O108" s="145"/>
      <c r="P108" s="314"/>
      <c r="Q108" s="145"/>
      <c r="R108" s="314"/>
      <c r="S108" s="242" t="s">
        <v>202</v>
      </c>
      <c r="T108" s="243"/>
      <c r="U108" s="243"/>
      <c r="V108" s="243"/>
      <c r="W108" s="243"/>
      <c r="X108" s="243"/>
      <c r="Y108" s="243"/>
      <c r="Z108" s="243"/>
      <c r="AA108" s="145" t="s">
        <v>49</v>
      </c>
      <c r="AB108" s="314"/>
      <c r="AC108" s="314"/>
      <c r="AD108" s="314"/>
      <c r="AE108" s="314"/>
      <c r="AF108" s="145" t="s">
        <v>50</v>
      </c>
      <c r="AG108" s="314"/>
      <c r="AH108" s="314"/>
      <c r="AI108" s="71" t="s">
        <v>51</v>
      </c>
      <c r="AJ108" s="244" t="s">
        <v>52</v>
      </c>
      <c r="AK108" s="243"/>
      <c r="AL108" s="243"/>
      <c r="AM108" s="243"/>
      <c r="AN108" s="243"/>
      <c r="AO108" s="243"/>
      <c r="AP108" s="70">
        <v>67000</v>
      </c>
      <c r="AQ108" s="70">
        <v>61000</v>
      </c>
      <c r="AR108" s="70">
        <v>6000</v>
      </c>
      <c r="AS108" s="245">
        <v>0</v>
      </c>
      <c r="AT108" s="246"/>
      <c r="AU108" s="245">
        <v>61000</v>
      </c>
      <c r="AV108" s="246"/>
      <c r="AW108" s="70">
        <v>0</v>
      </c>
      <c r="AX108" s="70">
        <v>61000</v>
      </c>
      <c r="AY108" s="70">
        <v>0</v>
      </c>
      <c r="AZ108" s="70">
        <v>61000</v>
      </c>
      <c r="BA108" s="70">
        <v>0</v>
      </c>
      <c r="BB108" s="70">
        <v>61000</v>
      </c>
      <c r="BC108" s="70">
        <v>0</v>
      </c>
      <c r="BD108" s="70">
        <v>0</v>
      </c>
      <c r="BE108" s="69">
        <f t="shared" si="13"/>
        <v>0.91044776119402981</v>
      </c>
      <c r="BF108" s="69">
        <f t="shared" si="14"/>
        <v>0.91044776119402981</v>
      </c>
      <c r="BG108" s="69">
        <f t="shared" si="15"/>
        <v>0.91044776119402981</v>
      </c>
      <c r="BH108" s="69">
        <f t="shared" si="16"/>
        <v>0.91044776119402981</v>
      </c>
    </row>
    <row r="109" spans="1:79" s="72" customFormat="1" ht="13.5">
      <c r="A109" s="236" t="s">
        <v>46</v>
      </c>
      <c r="B109" s="317"/>
      <c r="C109" s="236" t="s">
        <v>128</v>
      </c>
      <c r="D109" s="317"/>
      <c r="E109" s="236" t="s">
        <v>116</v>
      </c>
      <c r="F109" s="317"/>
      <c r="G109" s="236"/>
      <c r="H109" s="317"/>
      <c r="I109" s="236"/>
      <c r="J109" s="317"/>
      <c r="K109" s="317"/>
      <c r="L109" s="236"/>
      <c r="M109" s="317"/>
      <c r="N109" s="317"/>
      <c r="O109" s="236"/>
      <c r="P109" s="317"/>
      <c r="Q109" s="236"/>
      <c r="R109" s="317"/>
      <c r="S109" s="237" t="s">
        <v>133</v>
      </c>
      <c r="T109" s="238"/>
      <c r="U109" s="238"/>
      <c r="V109" s="238"/>
      <c r="W109" s="238"/>
      <c r="X109" s="238"/>
      <c r="Y109" s="238"/>
      <c r="Z109" s="238"/>
      <c r="AA109" s="236" t="s">
        <v>49</v>
      </c>
      <c r="AB109" s="317"/>
      <c r="AC109" s="317"/>
      <c r="AD109" s="317"/>
      <c r="AE109" s="317"/>
      <c r="AF109" s="236" t="s">
        <v>134</v>
      </c>
      <c r="AG109" s="317"/>
      <c r="AH109" s="317"/>
      <c r="AI109" s="76" t="s">
        <v>124</v>
      </c>
      <c r="AJ109" s="239" t="s">
        <v>125</v>
      </c>
      <c r="AK109" s="238"/>
      <c r="AL109" s="238"/>
      <c r="AM109" s="238"/>
      <c r="AN109" s="238"/>
      <c r="AO109" s="238"/>
      <c r="AP109" s="75">
        <v>16480000</v>
      </c>
      <c r="AQ109" s="75">
        <v>16480000</v>
      </c>
      <c r="AR109" s="75">
        <v>0</v>
      </c>
      <c r="AS109" s="240">
        <v>0</v>
      </c>
      <c r="AT109" s="241"/>
      <c r="AU109" s="240">
        <v>16480000</v>
      </c>
      <c r="AV109" s="241"/>
      <c r="AW109" s="75">
        <v>0</v>
      </c>
      <c r="AX109" s="75">
        <v>16480000</v>
      </c>
      <c r="AY109" s="75">
        <v>0</v>
      </c>
      <c r="AZ109" s="75">
        <v>16480000</v>
      </c>
      <c r="BA109" s="75">
        <v>0</v>
      </c>
      <c r="BB109" s="75">
        <v>16480000</v>
      </c>
      <c r="BC109" s="75">
        <v>0</v>
      </c>
      <c r="BD109" s="75">
        <v>0</v>
      </c>
      <c r="BE109" s="74">
        <f t="shared" si="13"/>
        <v>1</v>
      </c>
      <c r="BF109" s="74">
        <f t="shared" si="14"/>
        <v>1</v>
      </c>
      <c r="BG109" s="74">
        <f t="shared" si="15"/>
        <v>1</v>
      </c>
      <c r="BH109" s="74">
        <f t="shared" si="16"/>
        <v>1</v>
      </c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</row>
    <row r="110" spans="1:79" s="72" customFormat="1" ht="13.5">
      <c r="A110" s="236" t="s">
        <v>46</v>
      </c>
      <c r="B110" s="317"/>
      <c r="C110" s="236" t="s">
        <v>128</v>
      </c>
      <c r="D110" s="317"/>
      <c r="E110" s="236" t="s">
        <v>116</v>
      </c>
      <c r="F110" s="317"/>
      <c r="G110" s="236"/>
      <c r="H110" s="317"/>
      <c r="I110" s="236"/>
      <c r="J110" s="317"/>
      <c r="K110" s="317"/>
      <c r="L110" s="236"/>
      <c r="M110" s="317"/>
      <c r="N110" s="317"/>
      <c r="O110" s="236"/>
      <c r="P110" s="317"/>
      <c r="Q110" s="236"/>
      <c r="R110" s="317"/>
      <c r="S110" s="237" t="s">
        <v>133</v>
      </c>
      <c r="T110" s="238"/>
      <c r="U110" s="238"/>
      <c r="V110" s="238"/>
      <c r="W110" s="238"/>
      <c r="X110" s="238"/>
      <c r="Y110" s="238"/>
      <c r="Z110" s="238"/>
      <c r="AA110" s="236" t="s">
        <v>97</v>
      </c>
      <c r="AB110" s="317"/>
      <c r="AC110" s="317"/>
      <c r="AD110" s="317"/>
      <c r="AE110" s="317"/>
      <c r="AF110" s="236" t="s">
        <v>50</v>
      </c>
      <c r="AG110" s="317"/>
      <c r="AH110" s="317"/>
      <c r="AI110" s="76" t="s">
        <v>98</v>
      </c>
      <c r="AJ110" s="239" t="s">
        <v>99</v>
      </c>
      <c r="AK110" s="238"/>
      <c r="AL110" s="238"/>
      <c r="AM110" s="238"/>
      <c r="AN110" s="238"/>
      <c r="AO110" s="238"/>
      <c r="AP110" s="75">
        <v>1935926</v>
      </c>
      <c r="AQ110" s="75">
        <v>1935926</v>
      </c>
      <c r="AR110" s="75">
        <v>0</v>
      </c>
      <c r="AS110" s="240">
        <v>0</v>
      </c>
      <c r="AT110" s="241"/>
      <c r="AU110" s="240">
        <v>1935926</v>
      </c>
      <c r="AV110" s="241"/>
      <c r="AW110" s="75">
        <v>0</v>
      </c>
      <c r="AX110" s="75">
        <v>1935926</v>
      </c>
      <c r="AY110" s="75">
        <v>0</v>
      </c>
      <c r="AZ110" s="75">
        <v>1935926</v>
      </c>
      <c r="BA110" s="75">
        <v>0</v>
      </c>
      <c r="BB110" s="75">
        <v>1935926</v>
      </c>
      <c r="BC110" s="75">
        <v>0</v>
      </c>
      <c r="BD110" s="75">
        <v>0</v>
      </c>
      <c r="BE110" s="74">
        <f t="shared" si="13"/>
        <v>1</v>
      </c>
      <c r="BF110" s="74">
        <f t="shared" si="14"/>
        <v>1</v>
      </c>
      <c r="BG110" s="74">
        <f t="shared" si="15"/>
        <v>1</v>
      </c>
      <c r="BH110" s="74">
        <f t="shared" si="16"/>
        <v>1</v>
      </c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</row>
    <row r="111" spans="1:79" s="44" customFormat="1" ht="13.5">
      <c r="A111" s="145" t="s">
        <v>46</v>
      </c>
      <c r="B111" s="314"/>
      <c r="C111" s="145" t="s">
        <v>128</v>
      </c>
      <c r="D111" s="314"/>
      <c r="E111" s="145" t="s">
        <v>116</v>
      </c>
      <c r="F111" s="314"/>
      <c r="G111" s="145" t="s">
        <v>47</v>
      </c>
      <c r="H111" s="314"/>
      <c r="I111" s="145"/>
      <c r="J111" s="314"/>
      <c r="K111" s="314"/>
      <c r="L111" s="145"/>
      <c r="M111" s="314"/>
      <c r="N111" s="314"/>
      <c r="O111" s="145"/>
      <c r="P111" s="314"/>
      <c r="Q111" s="145"/>
      <c r="R111" s="314"/>
      <c r="S111" s="242" t="s">
        <v>135</v>
      </c>
      <c r="T111" s="243"/>
      <c r="U111" s="243"/>
      <c r="V111" s="243"/>
      <c r="W111" s="243"/>
      <c r="X111" s="243"/>
      <c r="Y111" s="243"/>
      <c r="Z111" s="243"/>
      <c r="AA111" s="145" t="s">
        <v>49</v>
      </c>
      <c r="AB111" s="314"/>
      <c r="AC111" s="314"/>
      <c r="AD111" s="314"/>
      <c r="AE111" s="314"/>
      <c r="AF111" s="145" t="s">
        <v>134</v>
      </c>
      <c r="AG111" s="314"/>
      <c r="AH111" s="314"/>
      <c r="AI111" s="71" t="s">
        <v>124</v>
      </c>
      <c r="AJ111" s="244" t="s">
        <v>125</v>
      </c>
      <c r="AK111" s="243"/>
      <c r="AL111" s="243"/>
      <c r="AM111" s="243"/>
      <c r="AN111" s="243"/>
      <c r="AO111" s="243"/>
      <c r="AP111" s="70">
        <v>16480000</v>
      </c>
      <c r="AQ111" s="70">
        <v>16480000</v>
      </c>
      <c r="AR111" s="70">
        <v>0</v>
      </c>
      <c r="AS111" s="245">
        <v>0</v>
      </c>
      <c r="AT111" s="246"/>
      <c r="AU111" s="245">
        <v>16480000</v>
      </c>
      <c r="AV111" s="246"/>
      <c r="AW111" s="70">
        <v>0</v>
      </c>
      <c r="AX111" s="70">
        <v>16480000</v>
      </c>
      <c r="AY111" s="70">
        <v>0</v>
      </c>
      <c r="AZ111" s="70">
        <v>16480000</v>
      </c>
      <c r="BA111" s="70">
        <v>0</v>
      </c>
      <c r="BB111" s="70">
        <v>16480000</v>
      </c>
      <c r="BC111" s="70">
        <v>0</v>
      </c>
      <c r="BD111" s="70">
        <v>0</v>
      </c>
      <c r="BE111" s="69">
        <f t="shared" si="13"/>
        <v>1</v>
      </c>
      <c r="BF111" s="69">
        <f t="shared" si="14"/>
        <v>1</v>
      </c>
      <c r="BG111" s="69">
        <f t="shared" si="15"/>
        <v>1</v>
      </c>
      <c r="BH111" s="69">
        <f t="shared" si="16"/>
        <v>1</v>
      </c>
    </row>
    <row r="112" spans="1:79" s="44" customFormat="1" ht="13.5">
      <c r="A112" s="145" t="s">
        <v>46</v>
      </c>
      <c r="B112" s="314"/>
      <c r="C112" s="145" t="s">
        <v>128</v>
      </c>
      <c r="D112" s="314"/>
      <c r="E112" s="145" t="s">
        <v>116</v>
      </c>
      <c r="F112" s="314"/>
      <c r="G112" s="145" t="s">
        <v>47</v>
      </c>
      <c r="H112" s="314"/>
      <c r="I112" s="145"/>
      <c r="J112" s="314"/>
      <c r="K112" s="314"/>
      <c r="L112" s="145"/>
      <c r="M112" s="314"/>
      <c r="N112" s="314"/>
      <c r="O112" s="145"/>
      <c r="P112" s="314"/>
      <c r="Q112" s="145"/>
      <c r="R112" s="314"/>
      <c r="S112" s="242" t="s">
        <v>135</v>
      </c>
      <c r="T112" s="243"/>
      <c r="U112" s="243"/>
      <c r="V112" s="243"/>
      <c r="W112" s="243"/>
      <c r="X112" s="243"/>
      <c r="Y112" s="243"/>
      <c r="Z112" s="243"/>
      <c r="AA112" s="145" t="s">
        <v>97</v>
      </c>
      <c r="AB112" s="314"/>
      <c r="AC112" s="314"/>
      <c r="AD112" s="314"/>
      <c r="AE112" s="314"/>
      <c r="AF112" s="145" t="s">
        <v>50</v>
      </c>
      <c r="AG112" s="314"/>
      <c r="AH112" s="314"/>
      <c r="AI112" s="71" t="s">
        <v>98</v>
      </c>
      <c r="AJ112" s="244" t="s">
        <v>99</v>
      </c>
      <c r="AK112" s="243"/>
      <c r="AL112" s="243"/>
      <c r="AM112" s="243"/>
      <c r="AN112" s="243"/>
      <c r="AO112" s="243"/>
      <c r="AP112" s="70">
        <v>1935926</v>
      </c>
      <c r="AQ112" s="70">
        <v>1935926</v>
      </c>
      <c r="AR112" s="70">
        <v>0</v>
      </c>
      <c r="AS112" s="245">
        <v>0</v>
      </c>
      <c r="AT112" s="246"/>
      <c r="AU112" s="245">
        <v>1935926</v>
      </c>
      <c r="AV112" s="246"/>
      <c r="AW112" s="70">
        <v>0</v>
      </c>
      <c r="AX112" s="70">
        <v>1935926</v>
      </c>
      <c r="AY112" s="70">
        <v>0</v>
      </c>
      <c r="AZ112" s="70">
        <v>1935926</v>
      </c>
      <c r="BA112" s="70">
        <v>0</v>
      </c>
      <c r="BB112" s="70">
        <v>1935926</v>
      </c>
      <c r="BC112" s="70">
        <v>0</v>
      </c>
      <c r="BD112" s="70">
        <v>0</v>
      </c>
      <c r="BE112" s="69">
        <f t="shared" si="13"/>
        <v>1</v>
      </c>
      <c r="BF112" s="69">
        <f t="shared" si="14"/>
        <v>1</v>
      </c>
      <c r="BG112" s="69">
        <f t="shared" si="15"/>
        <v>1</v>
      </c>
      <c r="BH112" s="69">
        <f t="shared" si="16"/>
        <v>1</v>
      </c>
    </row>
    <row r="113" spans="1:190" s="77" customFormat="1" ht="13.5" customHeight="1">
      <c r="A113" s="203" t="s">
        <v>136</v>
      </c>
      <c r="B113" s="255"/>
      <c r="C113" s="255"/>
      <c r="D113" s="255"/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  <c r="U113" s="255"/>
      <c r="V113" s="255"/>
      <c r="W113" s="255"/>
      <c r="X113" s="255"/>
      <c r="Y113" s="255"/>
      <c r="Z113" s="255"/>
      <c r="AA113" s="255"/>
      <c r="AB113" s="255"/>
      <c r="AC113" s="255"/>
      <c r="AD113" s="255"/>
      <c r="AE113" s="255"/>
      <c r="AF113" s="255"/>
      <c r="AG113" s="255"/>
      <c r="AH113" s="255"/>
      <c r="AI113" s="255"/>
      <c r="AJ113" s="255"/>
      <c r="AK113" s="255"/>
      <c r="AL113" s="255"/>
      <c r="AM113" s="255"/>
      <c r="AN113" s="255"/>
      <c r="AO113" s="204"/>
      <c r="AP113" s="80">
        <f>+AP110+AP109+AP103+AP102+AP99+AP96</f>
        <v>555250336</v>
      </c>
      <c r="AQ113" s="80">
        <f>+AQ110+AQ109+AQ103+AQ102+AQ99+AQ96</f>
        <v>53200534</v>
      </c>
      <c r="AR113" s="80">
        <f>+AR110+AR109+AR103+AR102+AR99+AR96</f>
        <v>502049802</v>
      </c>
      <c r="AS113" s="256">
        <f>+AS110+AS109+AS103+AS102+AS99+AS96</f>
        <v>0</v>
      </c>
      <c r="AT113" s="257"/>
      <c r="AU113" s="256">
        <f>+AU110+AU109+AU103+AU102+AU99+AU96</f>
        <v>53200534</v>
      </c>
      <c r="AV113" s="257"/>
      <c r="AW113" s="80">
        <f t="shared" ref="AW113:BD113" si="18">+AW110+AW109+AW103+AW102+AW99+AW96</f>
        <v>0</v>
      </c>
      <c r="AX113" s="80">
        <f t="shared" si="18"/>
        <v>53200534</v>
      </c>
      <c r="AY113" s="80">
        <f t="shared" si="18"/>
        <v>0</v>
      </c>
      <c r="AZ113" s="80">
        <f t="shared" si="18"/>
        <v>53200534</v>
      </c>
      <c r="BA113" s="80">
        <f t="shared" si="18"/>
        <v>0</v>
      </c>
      <c r="BB113" s="80">
        <f t="shared" si="18"/>
        <v>53200534</v>
      </c>
      <c r="BC113" s="80">
        <f t="shared" si="18"/>
        <v>0</v>
      </c>
      <c r="BD113" s="80">
        <f t="shared" si="18"/>
        <v>334179</v>
      </c>
      <c r="BE113" s="62">
        <f t="shared" si="13"/>
        <v>9.5813600732337065E-2</v>
      </c>
      <c r="BF113" s="62">
        <f t="shared" si="14"/>
        <v>9.5813600732337065E-2</v>
      </c>
      <c r="BG113" s="62">
        <f t="shared" si="15"/>
        <v>9.5813600732337065E-2</v>
      </c>
      <c r="BH113" s="62">
        <f t="shared" si="16"/>
        <v>9.5813600732337065E-2</v>
      </c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79"/>
      <c r="CQ113" s="79"/>
      <c r="CR113" s="79"/>
      <c r="CS113" s="79"/>
      <c r="CT113" s="79"/>
      <c r="CU113" s="79"/>
      <c r="CV113" s="79"/>
      <c r="CW113" s="79"/>
      <c r="CX113" s="79"/>
      <c r="CY113" s="79"/>
      <c r="CZ113" s="79"/>
      <c r="DA113" s="79"/>
      <c r="DB113" s="79"/>
      <c r="DC113" s="79"/>
      <c r="DD113" s="79"/>
      <c r="DE113" s="79"/>
      <c r="DF113" s="79"/>
      <c r="DG113" s="79"/>
      <c r="DH113" s="79"/>
      <c r="DI113" s="79"/>
      <c r="DJ113" s="79"/>
      <c r="DK113" s="79"/>
      <c r="DL113" s="79"/>
      <c r="DM113" s="79"/>
      <c r="DN113" s="79"/>
      <c r="DO113" s="79"/>
      <c r="DP113" s="79"/>
      <c r="DQ113" s="79"/>
      <c r="DR113" s="79"/>
      <c r="DS113" s="79"/>
      <c r="DT113" s="79"/>
      <c r="DU113" s="79"/>
      <c r="DV113" s="79"/>
      <c r="DW113" s="79"/>
      <c r="DX113" s="79"/>
      <c r="DY113" s="79"/>
      <c r="DZ113" s="79"/>
      <c r="EA113" s="79"/>
      <c r="EB113" s="79"/>
      <c r="EC113" s="79"/>
      <c r="ED113" s="79"/>
      <c r="EE113" s="79"/>
      <c r="EF113" s="79"/>
      <c r="EG113" s="79"/>
      <c r="EH113" s="79"/>
      <c r="EI113" s="79"/>
      <c r="EJ113" s="79"/>
      <c r="EK113" s="79"/>
      <c r="EL113" s="79"/>
      <c r="EM113" s="79"/>
      <c r="EN113" s="79"/>
      <c r="EO113" s="79"/>
      <c r="EP113" s="79"/>
      <c r="EQ113" s="79"/>
      <c r="ER113" s="79"/>
      <c r="ES113" s="79"/>
      <c r="ET113" s="79"/>
      <c r="EU113" s="79"/>
      <c r="EV113" s="79"/>
      <c r="EW113" s="79"/>
      <c r="EX113" s="79"/>
      <c r="EY113" s="79"/>
      <c r="EZ113" s="79"/>
      <c r="FA113" s="79"/>
      <c r="FB113" s="79"/>
      <c r="FC113" s="79"/>
      <c r="FD113" s="79"/>
      <c r="FE113" s="79"/>
      <c r="FF113" s="79"/>
      <c r="FG113" s="79"/>
      <c r="FH113" s="79"/>
      <c r="FI113" s="79"/>
      <c r="FJ113" s="79"/>
      <c r="FK113" s="79"/>
      <c r="FL113" s="79"/>
      <c r="FM113" s="79"/>
      <c r="FN113" s="79"/>
      <c r="FO113" s="79"/>
      <c r="FP113" s="79"/>
      <c r="FQ113" s="79"/>
      <c r="FR113" s="79"/>
      <c r="FS113" s="79"/>
      <c r="FT113" s="79"/>
      <c r="FU113" s="79"/>
      <c r="FV113" s="79"/>
      <c r="FW113" s="79"/>
      <c r="FX113" s="79"/>
      <c r="FY113" s="79"/>
      <c r="FZ113" s="79"/>
      <c r="GA113" s="79"/>
      <c r="GB113" s="79"/>
      <c r="GC113" s="79"/>
      <c r="GD113" s="79"/>
      <c r="GE113" s="79"/>
      <c r="GF113" s="79"/>
      <c r="GG113" s="79"/>
      <c r="GH113" s="78"/>
    </row>
    <row r="114" spans="1:190" s="77" customFormat="1" ht="13.5" customHeight="1">
      <c r="A114" s="203" t="s">
        <v>137</v>
      </c>
      <c r="B114" s="255"/>
      <c r="C114" s="255"/>
      <c r="D114" s="255"/>
      <c r="E114" s="255"/>
      <c r="F114" s="255"/>
      <c r="G114" s="255"/>
      <c r="H114" s="255"/>
      <c r="I114" s="255"/>
      <c r="J114" s="255"/>
      <c r="K114" s="255"/>
      <c r="L114" s="255"/>
      <c r="M114" s="255"/>
      <c r="N114" s="255"/>
      <c r="O114" s="255"/>
      <c r="P114" s="255"/>
      <c r="Q114" s="255"/>
      <c r="R114" s="255"/>
      <c r="S114" s="255"/>
      <c r="T114" s="255"/>
      <c r="U114" s="255"/>
      <c r="V114" s="255"/>
      <c r="W114" s="255"/>
      <c r="X114" s="255"/>
      <c r="Y114" s="255"/>
      <c r="Z114" s="255"/>
      <c r="AA114" s="255"/>
      <c r="AB114" s="255"/>
      <c r="AC114" s="255"/>
      <c r="AD114" s="255"/>
      <c r="AE114" s="255"/>
      <c r="AF114" s="255"/>
      <c r="AG114" s="255"/>
      <c r="AH114" s="255"/>
      <c r="AI114" s="255"/>
      <c r="AJ114" s="255"/>
      <c r="AK114" s="255"/>
      <c r="AL114" s="255"/>
      <c r="AM114" s="255"/>
      <c r="AN114" s="255"/>
      <c r="AO114" s="204"/>
      <c r="AP114" s="80">
        <f>+AP113+AP93+AP48</f>
        <v>6196763147</v>
      </c>
      <c r="AQ114" s="80">
        <f>+AQ113+AQ93+AQ48</f>
        <v>5479706713.1999998</v>
      </c>
      <c r="AR114" s="80">
        <f>+AR113+AR93+AR48</f>
        <v>717056433.79999995</v>
      </c>
      <c r="AS114" s="256">
        <f>+AS113+AS93+AS48</f>
        <v>0</v>
      </c>
      <c r="AT114" s="257"/>
      <c r="AU114" s="256">
        <f>+AU113+AU93+AU48</f>
        <v>5479706713.1999998</v>
      </c>
      <c r="AV114" s="257"/>
      <c r="AW114" s="80">
        <f t="shared" ref="AW114:BD114" si="19">+AW113+AW93+AW48</f>
        <v>0</v>
      </c>
      <c r="AX114" s="80">
        <f t="shared" si="19"/>
        <v>5446312176.1000004</v>
      </c>
      <c r="AY114" s="80">
        <f t="shared" si="19"/>
        <v>33394537.100000001</v>
      </c>
      <c r="AZ114" s="80">
        <f t="shared" si="19"/>
        <v>5410028845.4499998</v>
      </c>
      <c r="BA114" s="80">
        <f t="shared" si="19"/>
        <v>36283330.649999999</v>
      </c>
      <c r="BB114" s="80">
        <f t="shared" si="19"/>
        <v>5410028845.4499998</v>
      </c>
      <c r="BC114" s="80">
        <f t="shared" si="19"/>
        <v>0</v>
      </c>
      <c r="BD114" s="80">
        <f t="shared" si="19"/>
        <v>7572074.96</v>
      </c>
      <c r="BE114" s="62">
        <f t="shared" si="13"/>
        <v>0.88428532496886791</v>
      </c>
      <c r="BF114" s="62">
        <f t="shared" si="14"/>
        <v>0.88428532496886791</v>
      </c>
      <c r="BG114" s="62">
        <f t="shared" si="15"/>
        <v>0.87889629584062601</v>
      </c>
      <c r="BH114" s="62">
        <f t="shared" si="16"/>
        <v>0.87304108888995102</v>
      </c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/>
      <c r="BX114" s="79"/>
      <c r="BY114" s="79"/>
      <c r="BZ114" s="79"/>
      <c r="CA114" s="79"/>
      <c r="CB114" s="79"/>
      <c r="CC114" s="79"/>
      <c r="CD114" s="79"/>
      <c r="CE114" s="79"/>
      <c r="CF114" s="79"/>
      <c r="CG114" s="79"/>
      <c r="CH114" s="79"/>
      <c r="CI114" s="79"/>
      <c r="CJ114" s="79"/>
      <c r="CK114" s="79"/>
      <c r="CL114" s="79"/>
      <c r="CM114" s="79"/>
      <c r="CN114" s="79"/>
      <c r="CO114" s="79"/>
      <c r="CP114" s="79"/>
      <c r="CQ114" s="79"/>
      <c r="CR114" s="79"/>
      <c r="CS114" s="79"/>
      <c r="CT114" s="79"/>
      <c r="CU114" s="79"/>
      <c r="CV114" s="79"/>
      <c r="CW114" s="79"/>
      <c r="CX114" s="79"/>
      <c r="CY114" s="79"/>
      <c r="CZ114" s="79"/>
      <c r="DA114" s="79"/>
      <c r="DB114" s="79"/>
      <c r="DC114" s="79"/>
      <c r="DD114" s="79"/>
      <c r="DE114" s="79"/>
      <c r="DF114" s="79"/>
      <c r="DG114" s="79"/>
      <c r="DH114" s="79"/>
      <c r="DI114" s="79"/>
      <c r="DJ114" s="79"/>
      <c r="DK114" s="79"/>
      <c r="DL114" s="79"/>
      <c r="DM114" s="79"/>
      <c r="DN114" s="79"/>
      <c r="DO114" s="79"/>
      <c r="DP114" s="79"/>
      <c r="DQ114" s="79"/>
      <c r="DR114" s="79"/>
      <c r="DS114" s="79"/>
      <c r="DT114" s="79"/>
      <c r="DU114" s="79"/>
      <c r="DV114" s="79"/>
      <c r="DW114" s="79"/>
      <c r="DX114" s="79"/>
      <c r="DY114" s="79"/>
      <c r="DZ114" s="79"/>
      <c r="EA114" s="79"/>
      <c r="EB114" s="79"/>
      <c r="EC114" s="79"/>
      <c r="ED114" s="79"/>
      <c r="EE114" s="79"/>
      <c r="EF114" s="79"/>
      <c r="EG114" s="79"/>
      <c r="EH114" s="79"/>
      <c r="EI114" s="79"/>
      <c r="EJ114" s="79"/>
      <c r="EK114" s="79"/>
      <c r="EL114" s="79"/>
      <c r="EM114" s="79"/>
      <c r="EN114" s="79"/>
      <c r="EO114" s="79"/>
      <c r="EP114" s="79"/>
      <c r="EQ114" s="79"/>
      <c r="ER114" s="79"/>
      <c r="ES114" s="79"/>
      <c r="ET114" s="79"/>
      <c r="EU114" s="79"/>
      <c r="EV114" s="79"/>
      <c r="EW114" s="79"/>
      <c r="EX114" s="79"/>
      <c r="EY114" s="79"/>
      <c r="EZ114" s="79"/>
      <c r="FA114" s="79"/>
      <c r="FB114" s="79"/>
      <c r="FC114" s="79"/>
      <c r="FD114" s="79"/>
      <c r="FE114" s="79"/>
      <c r="FF114" s="79"/>
      <c r="FG114" s="79"/>
      <c r="FH114" s="79"/>
      <c r="FI114" s="79"/>
      <c r="FJ114" s="79"/>
      <c r="FK114" s="79"/>
      <c r="FL114" s="79"/>
      <c r="FM114" s="79"/>
      <c r="FN114" s="79"/>
      <c r="FO114" s="79"/>
      <c r="FP114" s="79"/>
      <c r="FQ114" s="79"/>
      <c r="FR114" s="79"/>
      <c r="FS114" s="79"/>
      <c r="FT114" s="79"/>
      <c r="FU114" s="79"/>
      <c r="FV114" s="79"/>
      <c r="FW114" s="79"/>
      <c r="FX114" s="79"/>
      <c r="FY114" s="79"/>
      <c r="FZ114" s="79"/>
      <c r="GA114" s="79"/>
      <c r="GB114" s="79"/>
      <c r="GC114" s="79"/>
      <c r="GD114" s="79"/>
      <c r="GE114" s="79"/>
      <c r="GF114" s="79"/>
      <c r="GG114" s="79"/>
      <c r="GH114" s="78"/>
    </row>
    <row r="115" spans="1:190" s="72" customFormat="1" ht="13.5">
      <c r="A115" s="236" t="s">
        <v>138</v>
      </c>
      <c r="B115" s="317"/>
      <c r="C115" s="236" t="s">
        <v>139</v>
      </c>
      <c r="D115" s="317"/>
      <c r="E115" s="236" t="s">
        <v>140</v>
      </c>
      <c r="F115" s="317"/>
      <c r="G115" s="236" t="s">
        <v>141</v>
      </c>
      <c r="H115" s="317"/>
      <c r="I115" s="236" t="s">
        <v>142</v>
      </c>
      <c r="J115" s="317"/>
      <c r="K115" s="317"/>
      <c r="L115" s="236"/>
      <c r="M115" s="317"/>
      <c r="N115" s="317"/>
      <c r="O115" s="236"/>
      <c r="P115" s="317"/>
      <c r="Q115" s="236"/>
      <c r="R115" s="317"/>
      <c r="S115" s="237" t="s">
        <v>143</v>
      </c>
      <c r="T115" s="238"/>
      <c r="U115" s="238"/>
      <c r="V115" s="238"/>
      <c r="W115" s="238"/>
      <c r="X115" s="238"/>
      <c r="Y115" s="238"/>
      <c r="Z115" s="238"/>
      <c r="AA115" s="236" t="s">
        <v>49</v>
      </c>
      <c r="AB115" s="317"/>
      <c r="AC115" s="317"/>
      <c r="AD115" s="317"/>
      <c r="AE115" s="317"/>
      <c r="AF115" s="236" t="s">
        <v>50</v>
      </c>
      <c r="AG115" s="317"/>
      <c r="AH115" s="317"/>
      <c r="AI115" s="76" t="s">
        <v>51</v>
      </c>
      <c r="AJ115" s="239" t="s">
        <v>52</v>
      </c>
      <c r="AK115" s="238"/>
      <c r="AL115" s="238"/>
      <c r="AM115" s="238"/>
      <c r="AN115" s="238"/>
      <c r="AO115" s="238"/>
      <c r="AP115" s="75">
        <v>1157138558</v>
      </c>
      <c r="AQ115" s="75">
        <v>1141770669.9000001</v>
      </c>
      <c r="AR115" s="75">
        <v>15367888.1</v>
      </c>
      <c r="AS115" s="240">
        <v>0</v>
      </c>
      <c r="AT115" s="241"/>
      <c r="AU115" s="240">
        <v>1141770669.9000001</v>
      </c>
      <c r="AV115" s="241"/>
      <c r="AW115" s="75">
        <v>0</v>
      </c>
      <c r="AX115" s="75">
        <v>1097694219.9000001</v>
      </c>
      <c r="AY115" s="75">
        <v>44076450</v>
      </c>
      <c r="AZ115" s="75">
        <v>1097694219.9000001</v>
      </c>
      <c r="BA115" s="75">
        <v>0</v>
      </c>
      <c r="BB115" s="75">
        <v>1097694219.9000001</v>
      </c>
      <c r="BC115" s="75">
        <v>0</v>
      </c>
      <c r="BD115" s="75">
        <v>0</v>
      </c>
      <c r="BE115" s="74">
        <f t="shared" si="13"/>
        <v>0.98671905970659057</v>
      </c>
      <c r="BF115" s="74">
        <f t="shared" si="14"/>
        <v>0.98671905970659057</v>
      </c>
      <c r="BG115" s="74">
        <f t="shared" si="15"/>
        <v>0.94862815892787844</v>
      </c>
      <c r="BH115" s="74">
        <f t="shared" si="16"/>
        <v>0.94862815892787844</v>
      </c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</row>
    <row r="116" spans="1:190" ht="13.5">
      <c r="A116" s="145" t="s">
        <v>138</v>
      </c>
      <c r="B116" s="314"/>
      <c r="C116" s="145" t="s">
        <v>139</v>
      </c>
      <c r="D116" s="314"/>
      <c r="E116" s="145" t="s">
        <v>140</v>
      </c>
      <c r="F116" s="314"/>
      <c r="G116" s="145" t="s">
        <v>141</v>
      </c>
      <c r="H116" s="314"/>
      <c r="I116" s="145" t="s">
        <v>142</v>
      </c>
      <c r="J116" s="314"/>
      <c r="K116" s="314"/>
      <c r="L116" s="145" t="s">
        <v>144</v>
      </c>
      <c r="M116" s="314"/>
      <c r="N116" s="314"/>
      <c r="O116" s="145"/>
      <c r="P116" s="314"/>
      <c r="Q116" s="145"/>
      <c r="R116" s="314"/>
      <c r="S116" s="242" t="s">
        <v>145</v>
      </c>
      <c r="T116" s="243"/>
      <c r="U116" s="243"/>
      <c r="V116" s="243"/>
      <c r="W116" s="243"/>
      <c r="X116" s="243"/>
      <c r="Y116" s="243"/>
      <c r="Z116" s="243"/>
      <c r="AA116" s="145" t="s">
        <v>49</v>
      </c>
      <c r="AB116" s="314"/>
      <c r="AC116" s="314"/>
      <c r="AD116" s="314"/>
      <c r="AE116" s="314"/>
      <c r="AF116" s="145" t="s">
        <v>50</v>
      </c>
      <c r="AG116" s="314"/>
      <c r="AH116" s="314"/>
      <c r="AI116" s="71" t="s">
        <v>51</v>
      </c>
      <c r="AJ116" s="244" t="s">
        <v>52</v>
      </c>
      <c r="AK116" s="243"/>
      <c r="AL116" s="243"/>
      <c r="AM116" s="243"/>
      <c r="AN116" s="243"/>
      <c r="AO116" s="243"/>
      <c r="AP116" s="70">
        <v>105839274</v>
      </c>
      <c r="AQ116" s="70">
        <v>98768113</v>
      </c>
      <c r="AR116" s="70">
        <v>7071161</v>
      </c>
      <c r="AS116" s="245">
        <v>0</v>
      </c>
      <c r="AT116" s="246"/>
      <c r="AU116" s="245">
        <v>98768113</v>
      </c>
      <c r="AV116" s="246"/>
      <c r="AW116" s="70">
        <v>0</v>
      </c>
      <c r="AX116" s="70">
        <v>88037113</v>
      </c>
      <c r="AY116" s="70">
        <v>10731000</v>
      </c>
      <c r="AZ116" s="70">
        <v>88037113</v>
      </c>
      <c r="BA116" s="70">
        <v>0</v>
      </c>
      <c r="BB116" s="70">
        <v>88037113</v>
      </c>
      <c r="BC116" s="70">
        <v>0</v>
      </c>
      <c r="BD116" s="70">
        <v>0</v>
      </c>
      <c r="BE116" s="69">
        <f t="shared" si="13"/>
        <v>0.93318963053355786</v>
      </c>
      <c r="BF116" s="69">
        <f t="shared" si="14"/>
        <v>0.93318963053355786</v>
      </c>
      <c r="BG116" s="69">
        <f t="shared" si="15"/>
        <v>0.8318000461718964</v>
      </c>
      <c r="BH116" s="69">
        <f t="shared" si="16"/>
        <v>0.8318000461718964</v>
      </c>
    </row>
    <row r="117" spans="1:190" ht="13.5">
      <c r="A117" s="145" t="s">
        <v>138</v>
      </c>
      <c r="B117" s="314"/>
      <c r="C117" s="145" t="s">
        <v>139</v>
      </c>
      <c r="D117" s="314"/>
      <c r="E117" s="145" t="s">
        <v>140</v>
      </c>
      <c r="F117" s="314"/>
      <c r="G117" s="145" t="s">
        <v>141</v>
      </c>
      <c r="H117" s="314"/>
      <c r="I117" s="145" t="s">
        <v>142</v>
      </c>
      <c r="J117" s="314"/>
      <c r="K117" s="314"/>
      <c r="L117" s="145" t="s">
        <v>144</v>
      </c>
      <c r="M117" s="314"/>
      <c r="N117" s="314"/>
      <c r="O117" s="145" t="s">
        <v>74</v>
      </c>
      <c r="P117" s="314"/>
      <c r="Q117" s="145"/>
      <c r="R117" s="314"/>
      <c r="S117" s="242" t="s">
        <v>146</v>
      </c>
      <c r="T117" s="243"/>
      <c r="U117" s="243"/>
      <c r="V117" s="243"/>
      <c r="W117" s="243"/>
      <c r="X117" s="243"/>
      <c r="Y117" s="243"/>
      <c r="Z117" s="243"/>
      <c r="AA117" s="145" t="s">
        <v>49</v>
      </c>
      <c r="AB117" s="314"/>
      <c r="AC117" s="314"/>
      <c r="AD117" s="314"/>
      <c r="AE117" s="314"/>
      <c r="AF117" s="145" t="s">
        <v>50</v>
      </c>
      <c r="AG117" s="314"/>
      <c r="AH117" s="314"/>
      <c r="AI117" s="71" t="s">
        <v>51</v>
      </c>
      <c r="AJ117" s="244" t="s">
        <v>52</v>
      </c>
      <c r="AK117" s="243"/>
      <c r="AL117" s="243"/>
      <c r="AM117" s="243"/>
      <c r="AN117" s="243"/>
      <c r="AO117" s="243"/>
      <c r="AP117" s="70">
        <v>105839274</v>
      </c>
      <c r="AQ117" s="70">
        <v>98768113</v>
      </c>
      <c r="AR117" s="70">
        <v>7071161</v>
      </c>
      <c r="AS117" s="245">
        <v>0</v>
      </c>
      <c r="AT117" s="246"/>
      <c r="AU117" s="245">
        <v>98768113</v>
      </c>
      <c r="AV117" s="246"/>
      <c r="AW117" s="70">
        <v>0</v>
      </c>
      <c r="AX117" s="70">
        <v>88037113</v>
      </c>
      <c r="AY117" s="70">
        <v>10731000</v>
      </c>
      <c r="AZ117" s="70">
        <v>88037113</v>
      </c>
      <c r="BA117" s="70">
        <v>0</v>
      </c>
      <c r="BB117" s="70">
        <v>88037113</v>
      </c>
      <c r="BC117" s="70">
        <v>0</v>
      </c>
      <c r="BD117" s="70">
        <v>0</v>
      </c>
      <c r="BE117" s="69">
        <f t="shared" ref="BE117:BE122" si="20">+AQ117/AP117</f>
        <v>0.93318963053355786</v>
      </c>
      <c r="BF117" s="69">
        <f t="shared" ref="BF117:BF122" si="21">+AU117/AP117</f>
        <v>0.93318963053355786</v>
      </c>
      <c r="BG117" s="69">
        <f t="shared" ref="BG117:BG122" si="22">+AX117/AP117</f>
        <v>0.8318000461718964</v>
      </c>
      <c r="BH117" s="69">
        <f t="shared" ref="BH117:BH122" si="23">+BB117/AP117</f>
        <v>0.8318000461718964</v>
      </c>
    </row>
    <row r="118" spans="1:190" ht="13.5">
      <c r="A118" s="145" t="s">
        <v>138</v>
      </c>
      <c r="B118" s="314"/>
      <c r="C118" s="145" t="s">
        <v>139</v>
      </c>
      <c r="D118" s="314"/>
      <c r="E118" s="145" t="s">
        <v>140</v>
      </c>
      <c r="F118" s="314"/>
      <c r="G118" s="145" t="s">
        <v>141</v>
      </c>
      <c r="H118" s="314"/>
      <c r="I118" s="145" t="s">
        <v>142</v>
      </c>
      <c r="J118" s="314"/>
      <c r="K118" s="314"/>
      <c r="L118" s="145" t="s">
        <v>147</v>
      </c>
      <c r="M118" s="314"/>
      <c r="N118" s="314"/>
      <c r="O118" s="145"/>
      <c r="P118" s="314"/>
      <c r="Q118" s="145"/>
      <c r="R118" s="314"/>
      <c r="S118" s="242" t="s">
        <v>148</v>
      </c>
      <c r="T118" s="243"/>
      <c r="U118" s="243"/>
      <c r="V118" s="243"/>
      <c r="W118" s="243"/>
      <c r="X118" s="243"/>
      <c r="Y118" s="243"/>
      <c r="Z118" s="243"/>
      <c r="AA118" s="145" t="s">
        <v>49</v>
      </c>
      <c r="AB118" s="314"/>
      <c r="AC118" s="314"/>
      <c r="AD118" s="314"/>
      <c r="AE118" s="314"/>
      <c r="AF118" s="145" t="s">
        <v>50</v>
      </c>
      <c r="AG118" s="314"/>
      <c r="AH118" s="314"/>
      <c r="AI118" s="71" t="s">
        <v>51</v>
      </c>
      <c r="AJ118" s="244" t="s">
        <v>52</v>
      </c>
      <c r="AK118" s="243"/>
      <c r="AL118" s="243"/>
      <c r="AM118" s="243"/>
      <c r="AN118" s="243"/>
      <c r="AO118" s="243"/>
      <c r="AP118" s="70">
        <v>711228243</v>
      </c>
      <c r="AQ118" s="70">
        <v>706328128.89999998</v>
      </c>
      <c r="AR118" s="70">
        <v>4900114.0999999996</v>
      </c>
      <c r="AS118" s="245">
        <v>0</v>
      </c>
      <c r="AT118" s="246"/>
      <c r="AU118" s="245">
        <v>706328128.89999998</v>
      </c>
      <c r="AV118" s="246"/>
      <c r="AW118" s="70">
        <v>0</v>
      </c>
      <c r="AX118" s="70">
        <v>672982678.89999998</v>
      </c>
      <c r="AY118" s="70">
        <v>33345450</v>
      </c>
      <c r="AZ118" s="70">
        <v>672982678.89999998</v>
      </c>
      <c r="BA118" s="70">
        <v>0</v>
      </c>
      <c r="BB118" s="70">
        <v>672982678.89999998</v>
      </c>
      <c r="BC118" s="70">
        <v>0</v>
      </c>
      <c r="BD118" s="70">
        <v>0</v>
      </c>
      <c r="BE118" s="69">
        <f t="shared" si="20"/>
        <v>0.99311034938751719</v>
      </c>
      <c r="BF118" s="69">
        <f t="shared" si="21"/>
        <v>0.99311034938751719</v>
      </c>
      <c r="BG118" s="69">
        <f t="shared" si="22"/>
        <v>0.94622603295578067</v>
      </c>
      <c r="BH118" s="69">
        <f t="shared" si="23"/>
        <v>0.94622603295578067</v>
      </c>
    </row>
    <row r="119" spans="1:190" ht="13.5">
      <c r="A119" s="145" t="s">
        <v>138</v>
      </c>
      <c r="B119" s="314"/>
      <c r="C119" s="145" t="s">
        <v>139</v>
      </c>
      <c r="D119" s="314"/>
      <c r="E119" s="145" t="s">
        <v>140</v>
      </c>
      <c r="F119" s="314"/>
      <c r="G119" s="145" t="s">
        <v>141</v>
      </c>
      <c r="H119" s="314"/>
      <c r="I119" s="145" t="s">
        <v>142</v>
      </c>
      <c r="J119" s="314"/>
      <c r="K119" s="314"/>
      <c r="L119" s="145" t="s">
        <v>147</v>
      </c>
      <c r="M119" s="314"/>
      <c r="N119" s="314"/>
      <c r="O119" s="145" t="s">
        <v>74</v>
      </c>
      <c r="P119" s="314"/>
      <c r="Q119" s="145"/>
      <c r="R119" s="314"/>
      <c r="S119" s="242" t="s">
        <v>149</v>
      </c>
      <c r="T119" s="243"/>
      <c r="U119" s="243"/>
      <c r="V119" s="243"/>
      <c r="W119" s="243"/>
      <c r="X119" s="243"/>
      <c r="Y119" s="243"/>
      <c r="Z119" s="243"/>
      <c r="AA119" s="145" t="s">
        <v>49</v>
      </c>
      <c r="AB119" s="314"/>
      <c r="AC119" s="314"/>
      <c r="AD119" s="314"/>
      <c r="AE119" s="314"/>
      <c r="AF119" s="145" t="s">
        <v>50</v>
      </c>
      <c r="AG119" s="314"/>
      <c r="AH119" s="314"/>
      <c r="AI119" s="71" t="s">
        <v>51</v>
      </c>
      <c r="AJ119" s="244" t="s">
        <v>52</v>
      </c>
      <c r="AK119" s="243"/>
      <c r="AL119" s="243"/>
      <c r="AM119" s="243"/>
      <c r="AN119" s="243"/>
      <c r="AO119" s="243"/>
      <c r="AP119" s="70">
        <v>711228243</v>
      </c>
      <c r="AQ119" s="70">
        <v>706328128.89999998</v>
      </c>
      <c r="AR119" s="70">
        <v>4900114.0999999996</v>
      </c>
      <c r="AS119" s="245">
        <v>0</v>
      </c>
      <c r="AT119" s="246"/>
      <c r="AU119" s="245">
        <v>706328128.89999998</v>
      </c>
      <c r="AV119" s="246"/>
      <c r="AW119" s="70">
        <v>0</v>
      </c>
      <c r="AX119" s="70">
        <v>672982678.89999998</v>
      </c>
      <c r="AY119" s="70">
        <v>33345450</v>
      </c>
      <c r="AZ119" s="70">
        <v>672982678.89999998</v>
      </c>
      <c r="BA119" s="70">
        <v>0</v>
      </c>
      <c r="BB119" s="70">
        <v>672982678.89999998</v>
      </c>
      <c r="BC119" s="70">
        <v>0</v>
      </c>
      <c r="BD119" s="70">
        <v>0</v>
      </c>
      <c r="BE119" s="69">
        <f t="shared" si="20"/>
        <v>0.99311034938751719</v>
      </c>
      <c r="BF119" s="69">
        <f t="shared" si="21"/>
        <v>0.99311034938751719</v>
      </c>
      <c r="BG119" s="69">
        <f t="shared" si="22"/>
        <v>0.94622603295578067</v>
      </c>
      <c r="BH119" s="69">
        <f t="shared" si="23"/>
        <v>0.94622603295578067</v>
      </c>
    </row>
    <row r="120" spans="1:190" ht="13.5">
      <c r="A120" s="145" t="s">
        <v>138</v>
      </c>
      <c r="B120" s="314"/>
      <c r="C120" s="145" t="s">
        <v>139</v>
      </c>
      <c r="D120" s="314"/>
      <c r="E120" s="145" t="s">
        <v>140</v>
      </c>
      <c r="F120" s="314"/>
      <c r="G120" s="145" t="s">
        <v>141</v>
      </c>
      <c r="H120" s="314"/>
      <c r="I120" s="145" t="s">
        <v>142</v>
      </c>
      <c r="J120" s="314"/>
      <c r="K120" s="314"/>
      <c r="L120" s="145" t="s">
        <v>150</v>
      </c>
      <c r="M120" s="314"/>
      <c r="N120" s="314"/>
      <c r="O120" s="145" t="s">
        <v>12</v>
      </c>
      <c r="P120" s="314"/>
      <c r="Q120" s="145" t="s">
        <v>12</v>
      </c>
      <c r="R120" s="314"/>
      <c r="S120" s="242" t="s">
        <v>151</v>
      </c>
      <c r="T120" s="243"/>
      <c r="U120" s="243"/>
      <c r="V120" s="243"/>
      <c r="W120" s="243"/>
      <c r="X120" s="243"/>
      <c r="Y120" s="243"/>
      <c r="Z120" s="243"/>
      <c r="AA120" s="145" t="s">
        <v>49</v>
      </c>
      <c r="AB120" s="314"/>
      <c r="AC120" s="314"/>
      <c r="AD120" s="314"/>
      <c r="AE120" s="314"/>
      <c r="AF120" s="145" t="s">
        <v>50</v>
      </c>
      <c r="AG120" s="314"/>
      <c r="AH120" s="314"/>
      <c r="AI120" s="71" t="s">
        <v>51</v>
      </c>
      <c r="AJ120" s="244" t="s">
        <v>52</v>
      </c>
      <c r="AK120" s="243"/>
      <c r="AL120" s="243"/>
      <c r="AM120" s="243"/>
      <c r="AN120" s="243"/>
      <c r="AO120" s="243"/>
      <c r="AP120" s="70">
        <v>340071041</v>
      </c>
      <c r="AQ120" s="70">
        <v>336674428</v>
      </c>
      <c r="AR120" s="70">
        <v>3396613</v>
      </c>
      <c r="AS120" s="245">
        <v>0</v>
      </c>
      <c r="AT120" s="246"/>
      <c r="AU120" s="245">
        <v>336674428</v>
      </c>
      <c r="AV120" s="246"/>
      <c r="AW120" s="70">
        <v>0</v>
      </c>
      <c r="AX120" s="70">
        <v>336674428</v>
      </c>
      <c r="AY120" s="70">
        <v>0</v>
      </c>
      <c r="AZ120" s="70">
        <v>336674428</v>
      </c>
      <c r="BA120" s="70">
        <v>0</v>
      </c>
      <c r="BB120" s="70">
        <v>336674428</v>
      </c>
      <c r="BC120" s="70">
        <v>0</v>
      </c>
      <c r="BD120" s="70">
        <v>0</v>
      </c>
      <c r="BE120" s="69">
        <f t="shared" si="20"/>
        <v>0.99001204868837978</v>
      </c>
      <c r="BF120" s="69">
        <f t="shared" si="21"/>
        <v>0.99001204868837978</v>
      </c>
      <c r="BG120" s="69">
        <f t="shared" si="22"/>
        <v>0.99001204868837978</v>
      </c>
      <c r="BH120" s="69">
        <f t="shared" si="23"/>
        <v>0.99001204868837978</v>
      </c>
    </row>
    <row r="121" spans="1:190" ht="13.5">
      <c r="A121" s="145" t="s">
        <v>138</v>
      </c>
      <c r="B121" s="314"/>
      <c r="C121" s="145" t="s">
        <v>139</v>
      </c>
      <c r="D121" s="314"/>
      <c r="E121" s="145" t="s">
        <v>140</v>
      </c>
      <c r="F121" s="314"/>
      <c r="G121" s="145" t="s">
        <v>141</v>
      </c>
      <c r="H121" s="314"/>
      <c r="I121" s="145" t="s">
        <v>142</v>
      </c>
      <c r="J121" s="314"/>
      <c r="K121" s="314"/>
      <c r="L121" s="145" t="s">
        <v>150</v>
      </c>
      <c r="M121" s="314"/>
      <c r="N121" s="314"/>
      <c r="O121" s="145" t="s">
        <v>74</v>
      </c>
      <c r="P121" s="314"/>
      <c r="Q121" s="145" t="s">
        <v>12</v>
      </c>
      <c r="R121" s="314"/>
      <c r="S121" s="242" t="s">
        <v>152</v>
      </c>
      <c r="T121" s="243"/>
      <c r="U121" s="243"/>
      <c r="V121" s="243"/>
      <c r="W121" s="243"/>
      <c r="X121" s="243"/>
      <c r="Y121" s="243"/>
      <c r="Z121" s="243"/>
      <c r="AA121" s="145" t="s">
        <v>49</v>
      </c>
      <c r="AB121" s="314"/>
      <c r="AC121" s="314"/>
      <c r="AD121" s="314"/>
      <c r="AE121" s="314"/>
      <c r="AF121" s="145" t="s">
        <v>50</v>
      </c>
      <c r="AG121" s="314"/>
      <c r="AH121" s="314"/>
      <c r="AI121" s="71" t="s">
        <v>51</v>
      </c>
      <c r="AJ121" s="244" t="s">
        <v>52</v>
      </c>
      <c r="AK121" s="243"/>
      <c r="AL121" s="243"/>
      <c r="AM121" s="243"/>
      <c r="AN121" s="243"/>
      <c r="AO121" s="243"/>
      <c r="AP121" s="70">
        <v>340071041</v>
      </c>
      <c r="AQ121" s="70">
        <v>336674428</v>
      </c>
      <c r="AR121" s="70">
        <v>3396613</v>
      </c>
      <c r="AS121" s="245">
        <v>0</v>
      </c>
      <c r="AT121" s="246"/>
      <c r="AU121" s="245">
        <v>336674428</v>
      </c>
      <c r="AV121" s="246"/>
      <c r="AW121" s="70">
        <v>0</v>
      </c>
      <c r="AX121" s="70">
        <v>336674428</v>
      </c>
      <c r="AY121" s="70">
        <v>0</v>
      </c>
      <c r="AZ121" s="70">
        <v>336674428</v>
      </c>
      <c r="BA121" s="70">
        <v>0</v>
      </c>
      <c r="BB121" s="70">
        <v>336674428</v>
      </c>
      <c r="BC121" s="70">
        <v>0</v>
      </c>
      <c r="BD121" s="70">
        <v>0</v>
      </c>
      <c r="BE121" s="69">
        <f t="shared" si="20"/>
        <v>0.99001204868837978</v>
      </c>
      <c r="BF121" s="69">
        <f t="shared" si="21"/>
        <v>0.99001204868837978</v>
      </c>
      <c r="BG121" s="69">
        <f t="shared" si="22"/>
        <v>0.99001204868837978</v>
      </c>
      <c r="BH121" s="69">
        <f t="shared" si="23"/>
        <v>0.99001204868837978</v>
      </c>
    </row>
    <row r="122" spans="1:190" s="72" customFormat="1" ht="13.5">
      <c r="A122" s="236" t="s">
        <v>138</v>
      </c>
      <c r="B122" s="317"/>
      <c r="C122" s="236" t="s">
        <v>139</v>
      </c>
      <c r="D122" s="317"/>
      <c r="E122" s="236" t="s">
        <v>140</v>
      </c>
      <c r="F122" s="317"/>
      <c r="G122" s="236" t="s">
        <v>141</v>
      </c>
      <c r="H122" s="317"/>
      <c r="I122" s="236" t="s">
        <v>142</v>
      </c>
      <c r="J122" s="317"/>
      <c r="K122" s="317"/>
      <c r="L122" s="236"/>
      <c r="M122" s="317"/>
      <c r="N122" s="317"/>
      <c r="O122" s="236"/>
      <c r="P122" s="317"/>
      <c r="Q122" s="236"/>
      <c r="R122" s="317"/>
      <c r="S122" s="237" t="s">
        <v>143</v>
      </c>
      <c r="T122" s="238"/>
      <c r="U122" s="238"/>
      <c r="V122" s="238"/>
      <c r="W122" s="238"/>
      <c r="X122" s="238"/>
      <c r="Y122" s="238"/>
      <c r="Z122" s="238"/>
      <c r="AA122" s="236" t="s">
        <v>97</v>
      </c>
      <c r="AB122" s="317"/>
      <c r="AC122" s="317"/>
      <c r="AD122" s="317"/>
      <c r="AE122" s="317"/>
      <c r="AF122" s="236" t="s">
        <v>50</v>
      </c>
      <c r="AG122" s="317"/>
      <c r="AH122" s="317"/>
      <c r="AI122" s="76" t="s">
        <v>98</v>
      </c>
      <c r="AJ122" s="239" t="s">
        <v>99</v>
      </c>
      <c r="AK122" s="238"/>
      <c r="AL122" s="238"/>
      <c r="AM122" s="238"/>
      <c r="AN122" s="238"/>
      <c r="AO122" s="238"/>
      <c r="AP122" s="75">
        <v>52094336</v>
      </c>
      <c r="AQ122" s="75">
        <v>21933876</v>
      </c>
      <c r="AR122" s="75">
        <v>30160460</v>
      </c>
      <c r="AS122" s="240">
        <v>0</v>
      </c>
      <c r="AT122" s="241"/>
      <c r="AU122" s="240">
        <v>21933876</v>
      </c>
      <c r="AV122" s="241"/>
      <c r="AW122" s="75">
        <v>0</v>
      </c>
      <c r="AX122" s="75">
        <v>21933876</v>
      </c>
      <c r="AY122" s="75">
        <v>0</v>
      </c>
      <c r="AZ122" s="75">
        <v>8790616</v>
      </c>
      <c r="BA122" s="75">
        <v>13143260</v>
      </c>
      <c r="BB122" s="75">
        <v>8790616</v>
      </c>
      <c r="BC122" s="75">
        <v>0</v>
      </c>
      <c r="BD122" s="75">
        <v>0</v>
      </c>
      <c r="BE122" s="74">
        <f t="shared" si="20"/>
        <v>0.42104147368343459</v>
      </c>
      <c r="BF122" s="74">
        <f t="shared" si="21"/>
        <v>0.42104147368343459</v>
      </c>
      <c r="BG122" s="74">
        <f t="shared" si="22"/>
        <v>0.42104147368343459</v>
      </c>
      <c r="BH122" s="74">
        <f t="shared" si="23"/>
        <v>0.16874417978952644</v>
      </c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</row>
    <row r="123" spans="1:190" ht="13.5">
      <c r="A123" s="145" t="s">
        <v>138</v>
      </c>
      <c r="B123" s="314"/>
      <c r="C123" s="145" t="s">
        <v>139</v>
      </c>
      <c r="D123" s="314"/>
      <c r="E123" s="145" t="s">
        <v>140</v>
      </c>
      <c r="F123" s="314"/>
      <c r="G123" s="145" t="s">
        <v>141</v>
      </c>
      <c r="H123" s="314"/>
      <c r="I123" s="145" t="s">
        <v>142</v>
      </c>
      <c r="J123" s="314"/>
      <c r="K123" s="314"/>
      <c r="L123" s="145" t="s">
        <v>144</v>
      </c>
      <c r="M123" s="314"/>
      <c r="N123" s="314"/>
      <c r="O123" s="145"/>
      <c r="P123" s="314"/>
      <c r="Q123" s="145"/>
      <c r="R123" s="314"/>
      <c r="S123" s="242" t="s">
        <v>145</v>
      </c>
      <c r="T123" s="243"/>
      <c r="U123" s="243"/>
      <c r="V123" s="243"/>
      <c r="W123" s="243"/>
      <c r="X123" s="243"/>
      <c r="Y123" s="243"/>
      <c r="Z123" s="243"/>
      <c r="AA123" s="145" t="s">
        <v>97</v>
      </c>
      <c r="AB123" s="314"/>
      <c r="AC123" s="314"/>
      <c r="AD123" s="314"/>
      <c r="AE123" s="314"/>
      <c r="AF123" s="145" t="s">
        <v>50</v>
      </c>
      <c r="AG123" s="314"/>
      <c r="AH123" s="314"/>
      <c r="AI123" s="71" t="s">
        <v>98</v>
      </c>
      <c r="AJ123" s="244" t="s">
        <v>99</v>
      </c>
      <c r="AK123" s="243"/>
      <c r="AL123" s="243"/>
      <c r="AM123" s="243"/>
      <c r="AN123" s="243"/>
      <c r="AO123" s="243"/>
      <c r="AP123" s="70">
        <v>0</v>
      </c>
      <c r="AQ123" s="70">
        <v>0</v>
      </c>
      <c r="AR123" s="70">
        <v>0</v>
      </c>
      <c r="AS123" s="245">
        <v>0</v>
      </c>
      <c r="AT123" s="246"/>
      <c r="AU123" s="245">
        <v>0</v>
      </c>
      <c r="AV123" s="246"/>
      <c r="AW123" s="70">
        <v>0</v>
      </c>
      <c r="AX123" s="70">
        <v>0</v>
      </c>
      <c r="AY123" s="70">
        <v>0</v>
      </c>
      <c r="AZ123" s="70">
        <v>0</v>
      </c>
      <c r="BA123" s="70">
        <v>0</v>
      </c>
      <c r="BB123" s="70">
        <v>0</v>
      </c>
      <c r="BC123" s="70">
        <v>0</v>
      </c>
      <c r="BD123" s="70">
        <v>0</v>
      </c>
      <c r="BE123" s="69">
        <v>0</v>
      </c>
      <c r="BF123" s="69">
        <v>0</v>
      </c>
      <c r="BG123" s="69">
        <v>0</v>
      </c>
      <c r="BH123" s="69">
        <v>0</v>
      </c>
    </row>
    <row r="124" spans="1:190" ht="13.5">
      <c r="A124" s="145" t="s">
        <v>138</v>
      </c>
      <c r="B124" s="314"/>
      <c r="C124" s="145" t="s">
        <v>139</v>
      </c>
      <c r="D124" s="314"/>
      <c r="E124" s="145" t="s">
        <v>140</v>
      </c>
      <c r="F124" s="314"/>
      <c r="G124" s="145" t="s">
        <v>141</v>
      </c>
      <c r="H124" s="314"/>
      <c r="I124" s="145" t="s">
        <v>142</v>
      </c>
      <c r="J124" s="314"/>
      <c r="K124" s="314"/>
      <c r="L124" s="145" t="s">
        <v>144</v>
      </c>
      <c r="M124" s="314"/>
      <c r="N124" s="314"/>
      <c r="O124" s="145" t="s">
        <v>74</v>
      </c>
      <c r="P124" s="314"/>
      <c r="Q124" s="145"/>
      <c r="R124" s="314"/>
      <c r="S124" s="242" t="s">
        <v>146</v>
      </c>
      <c r="T124" s="243"/>
      <c r="U124" s="243"/>
      <c r="V124" s="243"/>
      <c r="W124" s="243"/>
      <c r="X124" s="243"/>
      <c r="Y124" s="243"/>
      <c r="Z124" s="243"/>
      <c r="AA124" s="145" t="s">
        <v>97</v>
      </c>
      <c r="AB124" s="314"/>
      <c r="AC124" s="314"/>
      <c r="AD124" s="314"/>
      <c r="AE124" s="314"/>
      <c r="AF124" s="145" t="s">
        <v>50</v>
      </c>
      <c r="AG124" s="314"/>
      <c r="AH124" s="314"/>
      <c r="AI124" s="71" t="s">
        <v>98</v>
      </c>
      <c r="AJ124" s="244" t="s">
        <v>99</v>
      </c>
      <c r="AK124" s="243"/>
      <c r="AL124" s="243"/>
      <c r="AM124" s="243"/>
      <c r="AN124" s="243"/>
      <c r="AO124" s="243"/>
      <c r="AP124" s="70">
        <v>0</v>
      </c>
      <c r="AQ124" s="70">
        <v>0</v>
      </c>
      <c r="AR124" s="70">
        <v>0</v>
      </c>
      <c r="AS124" s="245">
        <v>0</v>
      </c>
      <c r="AT124" s="246"/>
      <c r="AU124" s="245">
        <v>0</v>
      </c>
      <c r="AV124" s="246"/>
      <c r="AW124" s="70">
        <v>0</v>
      </c>
      <c r="AX124" s="70">
        <v>0</v>
      </c>
      <c r="AY124" s="70">
        <v>0</v>
      </c>
      <c r="AZ124" s="70">
        <v>0</v>
      </c>
      <c r="BA124" s="70">
        <v>0</v>
      </c>
      <c r="BB124" s="70">
        <v>0</v>
      </c>
      <c r="BC124" s="70">
        <v>0</v>
      </c>
      <c r="BD124" s="70">
        <v>0</v>
      </c>
      <c r="BE124" s="69">
        <v>0</v>
      </c>
      <c r="BF124" s="69">
        <v>0</v>
      </c>
      <c r="BG124" s="69">
        <v>0</v>
      </c>
      <c r="BH124" s="69">
        <v>0</v>
      </c>
    </row>
    <row r="125" spans="1:190" ht="13.5">
      <c r="A125" s="145" t="s">
        <v>138</v>
      </c>
      <c r="B125" s="314"/>
      <c r="C125" s="145" t="s">
        <v>139</v>
      </c>
      <c r="D125" s="314"/>
      <c r="E125" s="145" t="s">
        <v>140</v>
      </c>
      <c r="F125" s="314"/>
      <c r="G125" s="145" t="s">
        <v>141</v>
      </c>
      <c r="H125" s="314"/>
      <c r="I125" s="145" t="s">
        <v>142</v>
      </c>
      <c r="J125" s="314"/>
      <c r="K125" s="314"/>
      <c r="L125" s="145" t="s">
        <v>147</v>
      </c>
      <c r="M125" s="314"/>
      <c r="N125" s="314"/>
      <c r="O125" s="145"/>
      <c r="P125" s="314"/>
      <c r="Q125" s="145"/>
      <c r="R125" s="314"/>
      <c r="S125" s="242" t="s">
        <v>148</v>
      </c>
      <c r="T125" s="243"/>
      <c r="U125" s="243"/>
      <c r="V125" s="243"/>
      <c r="W125" s="243"/>
      <c r="X125" s="243"/>
      <c r="Y125" s="243"/>
      <c r="Z125" s="243"/>
      <c r="AA125" s="145" t="s">
        <v>97</v>
      </c>
      <c r="AB125" s="314"/>
      <c r="AC125" s="314"/>
      <c r="AD125" s="314"/>
      <c r="AE125" s="314"/>
      <c r="AF125" s="145" t="s">
        <v>50</v>
      </c>
      <c r="AG125" s="314"/>
      <c r="AH125" s="314"/>
      <c r="AI125" s="71" t="s">
        <v>98</v>
      </c>
      <c r="AJ125" s="244" t="s">
        <v>99</v>
      </c>
      <c r="AK125" s="243"/>
      <c r="AL125" s="243"/>
      <c r="AM125" s="243"/>
      <c r="AN125" s="243"/>
      <c r="AO125" s="243"/>
      <c r="AP125" s="70">
        <v>52094336</v>
      </c>
      <c r="AQ125" s="70">
        <v>21933876</v>
      </c>
      <c r="AR125" s="70">
        <v>30160460</v>
      </c>
      <c r="AS125" s="245">
        <v>0</v>
      </c>
      <c r="AT125" s="246"/>
      <c r="AU125" s="245">
        <v>21933876</v>
      </c>
      <c r="AV125" s="246"/>
      <c r="AW125" s="70">
        <v>0</v>
      </c>
      <c r="AX125" s="70">
        <v>21933876</v>
      </c>
      <c r="AY125" s="70">
        <v>0</v>
      </c>
      <c r="AZ125" s="70">
        <v>8790616</v>
      </c>
      <c r="BA125" s="70">
        <v>13143260</v>
      </c>
      <c r="BB125" s="70">
        <v>8790616</v>
      </c>
      <c r="BC125" s="70">
        <v>0</v>
      </c>
      <c r="BD125" s="70">
        <v>0</v>
      </c>
      <c r="BE125" s="69">
        <f t="shared" ref="BE125:BE146" si="24">+AQ125/AP125</f>
        <v>0.42104147368343459</v>
      </c>
      <c r="BF125" s="69">
        <f t="shared" ref="BF125:BF146" si="25">+AU125/AP125</f>
        <v>0.42104147368343459</v>
      </c>
      <c r="BG125" s="69">
        <f t="shared" ref="BG125:BG146" si="26">+AX125/AP125</f>
        <v>0.42104147368343459</v>
      </c>
      <c r="BH125" s="69">
        <f t="shared" ref="BH125:BH146" si="27">+BB125/AP125</f>
        <v>0.16874417978952644</v>
      </c>
    </row>
    <row r="126" spans="1:190" ht="13.5">
      <c r="A126" s="145" t="s">
        <v>138</v>
      </c>
      <c r="B126" s="314"/>
      <c r="C126" s="145" t="s">
        <v>139</v>
      </c>
      <c r="D126" s="314"/>
      <c r="E126" s="145" t="s">
        <v>140</v>
      </c>
      <c r="F126" s="314"/>
      <c r="G126" s="145" t="s">
        <v>141</v>
      </c>
      <c r="H126" s="314"/>
      <c r="I126" s="145" t="s">
        <v>142</v>
      </c>
      <c r="J126" s="314"/>
      <c r="K126" s="314"/>
      <c r="L126" s="145" t="s">
        <v>147</v>
      </c>
      <c r="M126" s="314"/>
      <c r="N126" s="314"/>
      <c r="O126" s="145" t="s">
        <v>74</v>
      </c>
      <c r="P126" s="314"/>
      <c r="Q126" s="145"/>
      <c r="R126" s="314"/>
      <c r="S126" s="242" t="s">
        <v>149</v>
      </c>
      <c r="T126" s="243"/>
      <c r="U126" s="243"/>
      <c r="V126" s="243"/>
      <c r="W126" s="243"/>
      <c r="X126" s="243"/>
      <c r="Y126" s="243"/>
      <c r="Z126" s="243"/>
      <c r="AA126" s="145" t="s">
        <v>97</v>
      </c>
      <c r="AB126" s="314"/>
      <c r="AC126" s="314"/>
      <c r="AD126" s="314"/>
      <c r="AE126" s="314"/>
      <c r="AF126" s="145" t="s">
        <v>50</v>
      </c>
      <c r="AG126" s="314"/>
      <c r="AH126" s="314"/>
      <c r="AI126" s="71" t="s">
        <v>98</v>
      </c>
      <c r="AJ126" s="244" t="s">
        <v>99</v>
      </c>
      <c r="AK126" s="243"/>
      <c r="AL126" s="243"/>
      <c r="AM126" s="243"/>
      <c r="AN126" s="243"/>
      <c r="AO126" s="243"/>
      <c r="AP126" s="70">
        <v>52094336</v>
      </c>
      <c r="AQ126" s="70">
        <v>21933876</v>
      </c>
      <c r="AR126" s="70">
        <v>30160460</v>
      </c>
      <c r="AS126" s="245">
        <v>0</v>
      </c>
      <c r="AT126" s="246"/>
      <c r="AU126" s="245">
        <v>21933876</v>
      </c>
      <c r="AV126" s="246"/>
      <c r="AW126" s="70">
        <v>0</v>
      </c>
      <c r="AX126" s="70">
        <v>21933876</v>
      </c>
      <c r="AY126" s="70">
        <v>0</v>
      </c>
      <c r="AZ126" s="70">
        <v>8790616</v>
      </c>
      <c r="BA126" s="70">
        <v>13143260</v>
      </c>
      <c r="BB126" s="70">
        <v>8790616</v>
      </c>
      <c r="BC126" s="70">
        <v>0</v>
      </c>
      <c r="BD126" s="70">
        <v>0</v>
      </c>
      <c r="BE126" s="69">
        <f t="shared" si="24"/>
        <v>0.42104147368343459</v>
      </c>
      <c r="BF126" s="69">
        <f t="shared" si="25"/>
        <v>0.42104147368343459</v>
      </c>
      <c r="BG126" s="69">
        <f t="shared" si="26"/>
        <v>0.42104147368343459</v>
      </c>
      <c r="BH126" s="69">
        <f t="shared" si="27"/>
        <v>0.16874417978952644</v>
      </c>
    </row>
    <row r="127" spans="1:190" s="72" customFormat="1" ht="13.5">
      <c r="A127" s="236" t="s">
        <v>138</v>
      </c>
      <c r="B127" s="317"/>
      <c r="C127" s="236" t="s">
        <v>155</v>
      </c>
      <c r="D127" s="317"/>
      <c r="E127" s="236" t="s">
        <v>140</v>
      </c>
      <c r="F127" s="317"/>
      <c r="G127" s="236" t="s">
        <v>156</v>
      </c>
      <c r="H127" s="317"/>
      <c r="I127" s="236" t="s">
        <v>142</v>
      </c>
      <c r="J127" s="317"/>
      <c r="K127" s="317"/>
      <c r="L127" s="236"/>
      <c r="M127" s="317"/>
      <c r="N127" s="317"/>
      <c r="O127" s="236"/>
      <c r="P127" s="317"/>
      <c r="Q127" s="236"/>
      <c r="R127" s="317"/>
      <c r="S127" s="237" t="s">
        <v>157</v>
      </c>
      <c r="T127" s="238"/>
      <c r="U127" s="238"/>
      <c r="V127" s="238"/>
      <c r="W127" s="238"/>
      <c r="X127" s="238"/>
      <c r="Y127" s="238"/>
      <c r="Z127" s="238"/>
      <c r="AA127" s="236" t="s">
        <v>49</v>
      </c>
      <c r="AB127" s="317"/>
      <c r="AC127" s="317"/>
      <c r="AD127" s="317"/>
      <c r="AE127" s="317"/>
      <c r="AF127" s="236" t="s">
        <v>50</v>
      </c>
      <c r="AG127" s="317"/>
      <c r="AH127" s="317"/>
      <c r="AI127" s="76" t="s">
        <v>51</v>
      </c>
      <c r="AJ127" s="239" t="s">
        <v>52</v>
      </c>
      <c r="AK127" s="238"/>
      <c r="AL127" s="238"/>
      <c r="AM127" s="238"/>
      <c r="AN127" s="238"/>
      <c r="AO127" s="238"/>
      <c r="AP127" s="75">
        <v>480987132</v>
      </c>
      <c r="AQ127" s="75">
        <v>465430762.73000002</v>
      </c>
      <c r="AR127" s="75">
        <v>15556369.27</v>
      </c>
      <c r="AS127" s="240">
        <v>0</v>
      </c>
      <c r="AT127" s="241"/>
      <c r="AU127" s="240">
        <v>465430762.73000002</v>
      </c>
      <c r="AV127" s="241"/>
      <c r="AW127" s="75">
        <v>0</v>
      </c>
      <c r="AX127" s="75">
        <v>446991995.51999998</v>
      </c>
      <c r="AY127" s="75">
        <v>18438767.210000001</v>
      </c>
      <c r="AZ127" s="75">
        <v>446029495.54000002</v>
      </c>
      <c r="BA127" s="75">
        <v>962499.98</v>
      </c>
      <c r="BB127" s="75">
        <v>446029495.54000002</v>
      </c>
      <c r="BC127" s="75">
        <v>0</v>
      </c>
      <c r="BD127" s="75">
        <v>0</v>
      </c>
      <c r="BE127" s="74">
        <f t="shared" si="24"/>
        <v>0.96765741069763178</v>
      </c>
      <c r="BF127" s="74">
        <f t="shared" si="25"/>
        <v>0.96765741069763178</v>
      </c>
      <c r="BG127" s="74">
        <f t="shared" si="26"/>
        <v>0.92932214976595251</v>
      </c>
      <c r="BH127" s="74">
        <f t="shared" si="27"/>
        <v>0.92732105677205523</v>
      </c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</row>
    <row r="128" spans="1:190" ht="13.5">
      <c r="A128" s="145" t="s">
        <v>138</v>
      </c>
      <c r="B128" s="314"/>
      <c r="C128" s="145" t="s">
        <v>155</v>
      </c>
      <c r="D128" s="314"/>
      <c r="E128" s="145" t="s">
        <v>140</v>
      </c>
      <c r="F128" s="314"/>
      <c r="G128" s="145" t="s">
        <v>156</v>
      </c>
      <c r="H128" s="314"/>
      <c r="I128" s="145" t="s">
        <v>142</v>
      </c>
      <c r="J128" s="314"/>
      <c r="K128" s="314"/>
      <c r="L128" s="145" t="s">
        <v>170</v>
      </c>
      <c r="M128" s="314"/>
      <c r="N128" s="314"/>
      <c r="O128" s="145"/>
      <c r="P128" s="314"/>
      <c r="Q128" s="145"/>
      <c r="R128" s="314"/>
      <c r="S128" s="242" t="s">
        <v>171</v>
      </c>
      <c r="T128" s="243"/>
      <c r="U128" s="243"/>
      <c r="V128" s="243"/>
      <c r="W128" s="243"/>
      <c r="X128" s="243"/>
      <c r="Y128" s="243"/>
      <c r="Z128" s="243"/>
      <c r="AA128" s="145" t="s">
        <v>49</v>
      </c>
      <c r="AB128" s="314"/>
      <c r="AC128" s="314"/>
      <c r="AD128" s="314"/>
      <c r="AE128" s="314"/>
      <c r="AF128" s="145" t="s">
        <v>50</v>
      </c>
      <c r="AG128" s="314"/>
      <c r="AH128" s="314"/>
      <c r="AI128" s="71" t="s">
        <v>51</v>
      </c>
      <c r="AJ128" s="244" t="s">
        <v>52</v>
      </c>
      <c r="AK128" s="243"/>
      <c r="AL128" s="243"/>
      <c r="AM128" s="243"/>
      <c r="AN128" s="243"/>
      <c r="AO128" s="243"/>
      <c r="AP128" s="70">
        <v>81465432</v>
      </c>
      <c r="AQ128" s="70">
        <v>81465432</v>
      </c>
      <c r="AR128" s="70">
        <v>0</v>
      </c>
      <c r="AS128" s="245">
        <v>0</v>
      </c>
      <c r="AT128" s="246"/>
      <c r="AU128" s="245">
        <v>81465432</v>
      </c>
      <c r="AV128" s="246"/>
      <c r="AW128" s="70">
        <v>0</v>
      </c>
      <c r="AX128" s="70">
        <v>81465432</v>
      </c>
      <c r="AY128" s="70">
        <v>0</v>
      </c>
      <c r="AZ128" s="70">
        <v>81465432</v>
      </c>
      <c r="BA128" s="70">
        <v>0</v>
      </c>
      <c r="BB128" s="70">
        <v>81465432</v>
      </c>
      <c r="BC128" s="70">
        <v>0</v>
      </c>
      <c r="BD128" s="70">
        <v>0</v>
      </c>
      <c r="BE128" s="69">
        <f t="shared" si="24"/>
        <v>1</v>
      </c>
      <c r="BF128" s="69">
        <f t="shared" si="25"/>
        <v>1</v>
      </c>
      <c r="BG128" s="69">
        <f t="shared" si="26"/>
        <v>1</v>
      </c>
      <c r="BH128" s="69">
        <f t="shared" si="27"/>
        <v>1</v>
      </c>
    </row>
    <row r="129" spans="1:79" s="44" customFormat="1" ht="13.5">
      <c r="A129" s="145" t="s">
        <v>138</v>
      </c>
      <c r="B129" s="314"/>
      <c r="C129" s="145" t="s">
        <v>155</v>
      </c>
      <c r="D129" s="314"/>
      <c r="E129" s="145" t="s">
        <v>140</v>
      </c>
      <c r="F129" s="314"/>
      <c r="G129" s="145" t="s">
        <v>156</v>
      </c>
      <c r="H129" s="314"/>
      <c r="I129" s="145" t="s">
        <v>142</v>
      </c>
      <c r="J129" s="314"/>
      <c r="K129" s="314"/>
      <c r="L129" s="145" t="s">
        <v>170</v>
      </c>
      <c r="M129" s="314"/>
      <c r="N129" s="314"/>
      <c r="O129" s="145" t="s">
        <v>74</v>
      </c>
      <c r="P129" s="314"/>
      <c r="Q129" s="145"/>
      <c r="R129" s="314"/>
      <c r="S129" s="242" t="s">
        <v>172</v>
      </c>
      <c r="T129" s="243"/>
      <c r="U129" s="243"/>
      <c r="V129" s="243"/>
      <c r="W129" s="243"/>
      <c r="X129" s="243"/>
      <c r="Y129" s="243"/>
      <c r="Z129" s="243"/>
      <c r="AA129" s="145" t="s">
        <v>49</v>
      </c>
      <c r="AB129" s="314"/>
      <c r="AC129" s="314"/>
      <c r="AD129" s="314"/>
      <c r="AE129" s="314"/>
      <c r="AF129" s="145" t="s">
        <v>50</v>
      </c>
      <c r="AG129" s="314"/>
      <c r="AH129" s="314"/>
      <c r="AI129" s="71" t="s">
        <v>51</v>
      </c>
      <c r="AJ129" s="244" t="s">
        <v>52</v>
      </c>
      <c r="AK129" s="243"/>
      <c r="AL129" s="243"/>
      <c r="AM129" s="243"/>
      <c r="AN129" s="243"/>
      <c r="AO129" s="243"/>
      <c r="AP129" s="70">
        <v>81465432</v>
      </c>
      <c r="AQ129" s="70">
        <v>81465432</v>
      </c>
      <c r="AR129" s="70">
        <v>0</v>
      </c>
      <c r="AS129" s="245">
        <v>0</v>
      </c>
      <c r="AT129" s="246"/>
      <c r="AU129" s="245">
        <v>81465432</v>
      </c>
      <c r="AV129" s="246"/>
      <c r="AW129" s="70">
        <v>0</v>
      </c>
      <c r="AX129" s="70">
        <v>81465432</v>
      </c>
      <c r="AY129" s="70">
        <v>0</v>
      </c>
      <c r="AZ129" s="70">
        <v>81465432</v>
      </c>
      <c r="BA129" s="70">
        <v>0</v>
      </c>
      <c r="BB129" s="70">
        <v>81465432</v>
      </c>
      <c r="BC129" s="70">
        <v>0</v>
      </c>
      <c r="BD129" s="70">
        <v>0</v>
      </c>
      <c r="BE129" s="69">
        <f t="shared" si="24"/>
        <v>1</v>
      </c>
      <c r="BF129" s="69">
        <f t="shared" si="25"/>
        <v>1</v>
      </c>
      <c r="BG129" s="69">
        <f t="shared" si="26"/>
        <v>1</v>
      </c>
      <c r="BH129" s="69">
        <f t="shared" si="27"/>
        <v>1</v>
      </c>
    </row>
    <row r="130" spans="1:79" s="44" customFormat="1" ht="13.5">
      <c r="A130" s="145" t="s">
        <v>138</v>
      </c>
      <c r="B130" s="314"/>
      <c r="C130" s="145" t="s">
        <v>155</v>
      </c>
      <c r="D130" s="314"/>
      <c r="E130" s="145" t="s">
        <v>140</v>
      </c>
      <c r="F130" s="314"/>
      <c r="G130" s="145" t="s">
        <v>156</v>
      </c>
      <c r="H130" s="314"/>
      <c r="I130" s="145" t="s">
        <v>142</v>
      </c>
      <c r="J130" s="314"/>
      <c r="K130" s="314"/>
      <c r="L130" s="145" t="s">
        <v>164</v>
      </c>
      <c r="M130" s="314"/>
      <c r="N130" s="314"/>
      <c r="O130" s="145"/>
      <c r="P130" s="314"/>
      <c r="Q130" s="145"/>
      <c r="R130" s="314"/>
      <c r="S130" s="242" t="s">
        <v>165</v>
      </c>
      <c r="T130" s="243"/>
      <c r="U130" s="243"/>
      <c r="V130" s="243"/>
      <c r="W130" s="243"/>
      <c r="X130" s="243"/>
      <c r="Y130" s="243"/>
      <c r="Z130" s="243"/>
      <c r="AA130" s="145" t="s">
        <v>49</v>
      </c>
      <c r="AB130" s="314"/>
      <c r="AC130" s="314"/>
      <c r="AD130" s="314"/>
      <c r="AE130" s="314"/>
      <c r="AF130" s="145" t="s">
        <v>50</v>
      </c>
      <c r="AG130" s="314"/>
      <c r="AH130" s="314"/>
      <c r="AI130" s="71" t="s">
        <v>51</v>
      </c>
      <c r="AJ130" s="244" t="s">
        <v>52</v>
      </c>
      <c r="AK130" s="243"/>
      <c r="AL130" s="243"/>
      <c r="AM130" s="243"/>
      <c r="AN130" s="243"/>
      <c r="AO130" s="243"/>
      <c r="AP130" s="70">
        <v>110069967</v>
      </c>
      <c r="AQ130" s="70">
        <v>106649406</v>
      </c>
      <c r="AR130" s="70">
        <v>3420561</v>
      </c>
      <c r="AS130" s="245">
        <v>0</v>
      </c>
      <c r="AT130" s="246"/>
      <c r="AU130" s="245">
        <v>106649406</v>
      </c>
      <c r="AV130" s="246"/>
      <c r="AW130" s="70">
        <v>0</v>
      </c>
      <c r="AX130" s="70">
        <v>102802901</v>
      </c>
      <c r="AY130" s="70">
        <v>3846505</v>
      </c>
      <c r="AZ130" s="70">
        <v>102802901</v>
      </c>
      <c r="BA130" s="70">
        <v>0</v>
      </c>
      <c r="BB130" s="70">
        <v>102802901</v>
      </c>
      <c r="BC130" s="70">
        <v>0</v>
      </c>
      <c r="BD130" s="70">
        <v>0</v>
      </c>
      <c r="BE130" s="69">
        <f t="shared" si="24"/>
        <v>0.96892375737697822</v>
      </c>
      <c r="BF130" s="69">
        <f t="shared" si="25"/>
        <v>0.96892375737697822</v>
      </c>
      <c r="BG130" s="69">
        <f t="shared" si="26"/>
        <v>0.93397775798370142</v>
      </c>
      <c r="BH130" s="69">
        <f t="shared" si="27"/>
        <v>0.93397775798370142</v>
      </c>
    </row>
    <row r="131" spans="1:79" s="44" customFormat="1" ht="13.5">
      <c r="A131" s="145" t="s">
        <v>138</v>
      </c>
      <c r="B131" s="314"/>
      <c r="C131" s="145" t="s">
        <v>155</v>
      </c>
      <c r="D131" s="314"/>
      <c r="E131" s="145" t="s">
        <v>140</v>
      </c>
      <c r="F131" s="314"/>
      <c r="G131" s="145" t="s">
        <v>156</v>
      </c>
      <c r="H131" s="314"/>
      <c r="I131" s="145" t="s">
        <v>142</v>
      </c>
      <c r="J131" s="314"/>
      <c r="K131" s="314"/>
      <c r="L131" s="145" t="s">
        <v>164</v>
      </c>
      <c r="M131" s="314"/>
      <c r="N131" s="314"/>
      <c r="O131" s="145" t="s">
        <v>74</v>
      </c>
      <c r="P131" s="314"/>
      <c r="Q131" s="145"/>
      <c r="R131" s="314"/>
      <c r="S131" s="242" t="s">
        <v>166</v>
      </c>
      <c r="T131" s="243"/>
      <c r="U131" s="243"/>
      <c r="V131" s="243"/>
      <c r="W131" s="243"/>
      <c r="X131" s="243"/>
      <c r="Y131" s="243"/>
      <c r="Z131" s="243"/>
      <c r="AA131" s="145" t="s">
        <v>49</v>
      </c>
      <c r="AB131" s="314"/>
      <c r="AC131" s="314"/>
      <c r="AD131" s="314"/>
      <c r="AE131" s="314"/>
      <c r="AF131" s="145" t="s">
        <v>50</v>
      </c>
      <c r="AG131" s="314"/>
      <c r="AH131" s="314"/>
      <c r="AI131" s="71" t="s">
        <v>51</v>
      </c>
      <c r="AJ131" s="244" t="s">
        <v>52</v>
      </c>
      <c r="AK131" s="243"/>
      <c r="AL131" s="243"/>
      <c r="AM131" s="243"/>
      <c r="AN131" s="243"/>
      <c r="AO131" s="243"/>
      <c r="AP131" s="70">
        <v>110069967</v>
      </c>
      <c r="AQ131" s="70">
        <v>106649406</v>
      </c>
      <c r="AR131" s="70">
        <v>3420561</v>
      </c>
      <c r="AS131" s="245">
        <v>0</v>
      </c>
      <c r="AT131" s="246"/>
      <c r="AU131" s="245">
        <v>106649406</v>
      </c>
      <c r="AV131" s="246"/>
      <c r="AW131" s="70">
        <v>0</v>
      </c>
      <c r="AX131" s="70">
        <v>102802901</v>
      </c>
      <c r="AY131" s="70">
        <v>3846505</v>
      </c>
      <c r="AZ131" s="70">
        <v>102802901</v>
      </c>
      <c r="BA131" s="70">
        <v>0</v>
      </c>
      <c r="BB131" s="70">
        <v>102802901</v>
      </c>
      <c r="BC131" s="70">
        <v>0</v>
      </c>
      <c r="BD131" s="70">
        <v>0</v>
      </c>
      <c r="BE131" s="69">
        <f t="shared" si="24"/>
        <v>0.96892375737697822</v>
      </c>
      <c r="BF131" s="69">
        <f t="shared" si="25"/>
        <v>0.96892375737697822</v>
      </c>
      <c r="BG131" s="69">
        <f t="shared" si="26"/>
        <v>0.93397775798370142</v>
      </c>
      <c r="BH131" s="69">
        <f t="shared" si="27"/>
        <v>0.93397775798370142</v>
      </c>
    </row>
    <row r="132" spans="1:79" s="44" customFormat="1" ht="13.5">
      <c r="A132" s="145" t="s">
        <v>138</v>
      </c>
      <c r="B132" s="314"/>
      <c r="C132" s="145" t="s">
        <v>155</v>
      </c>
      <c r="D132" s="314"/>
      <c r="E132" s="145" t="s">
        <v>140</v>
      </c>
      <c r="F132" s="314"/>
      <c r="G132" s="145" t="s">
        <v>156</v>
      </c>
      <c r="H132" s="314"/>
      <c r="I132" s="145" t="s">
        <v>142</v>
      </c>
      <c r="J132" s="314"/>
      <c r="K132" s="314"/>
      <c r="L132" s="145" t="s">
        <v>167</v>
      </c>
      <c r="M132" s="314"/>
      <c r="N132" s="314"/>
      <c r="O132" s="145"/>
      <c r="P132" s="314"/>
      <c r="Q132" s="145"/>
      <c r="R132" s="314"/>
      <c r="S132" s="242" t="s">
        <v>168</v>
      </c>
      <c r="T132" s="243"/>
      <c r="U132" s="243"/>
      <c r="V132" s="243"/>
      <c r="W132" s="243"/>
      <c r="X132" s="243"/>
      <c r="Y132" s="243"/>
      <c r="Z132" s="243"/>
      <c r="AA132" s="145" t="s">
        <v>49</v>
      </c>
      <c r="AB132" s="314"/>
      <c r="AC132" s="314"/>
      <c r="AD132" s="314"/>
      <c r="AE132" s="314"/>
      <c r="AF132" s="145" t="s">
        <v>50</v>
      </c>
      <c r="AG132" s="314"/>
      <c r="AH132" s="314"/>
      <c r="AI132" s="71" t="s">
        <v>51</v>
      </c>
      <c r="AJ132" s="244" t="s">
        <v>52</v>
      </c>
      <c r="AK132" s="243"/>
      <c r="AL132" s="243"/>
      <c r="AM132" s="243"/>
      <c r="AN132" s="243"/>
      <c r="AO132" s="243"/>
      <c r="AP132" s="70">
        <v>289451733</v>
      </c>
      <c r="AQ132" s="70">
        <v>277315924.73000002</v>
      </c>
      <c r="AR132" s="70">
        <v>12135808.27</v>
      </c>
      <c r="AS132" s="245">
        <v>0</v>
      </c>
      <c r="AT132" s="246"/>
      <c r="AU132" s="245">
        <v>277315924.73000002</v>
      </c>
      <c r="AV132" s="246"/>
      <c r="AW132" s="70">
        <v>0</v>
      </c>
      <c r="AX132" s="70">
        <v>262723662.52000001</v>
      </c>
      <c r="AY132" s="70">
        <v>14592262.210000001</v>
      </c>
      <c r="AZ132" s="70">
        <v>261761162.53999999</v>
      </c>
      <c r="BA132" s="70">
        <v>962499.98</v>
      </c>
      <c r="BB132" s="70">
        <v>261761162.53999999</v>
      </c>
      <c r="BC132" s="70">
        <v>0</v>
      </c>
      <c r="BD132" s="70">
        <v>0</v>
      </c>
      <c r="BE132" s="69">
        <f t="shared" si="24"/>
        <v>0.95807311932729045</v>
      </c>
      <c r="BF132" s="69">
        <f t="shared" si="25"/>
        <v>0.95807311932729045</v>
      </c>
      <c r="BG132" s="69">
        <f t="shared" si="26"/>
        <v>0.90765966331250125</v>
      </c>
      <c r="BH132" s="69">
        <f t="shared" si="27"/>
        <v>0.90433441122288938</v>
      </c>
    </row>
    <row r="133" spans="1:79" s="44" customFormat="1" ht="13.5">
      <c r="A133" s="145" t="s">
        <v>138</v>
      </c>
      <c r="B133" s="314"/>
      <c r="C133" s="145" t="s">
        <v>155</v>
      </c>
      <c r="D133" s="314"/>
      <c r="E133" s="145" t="s">
        <v>140</v>
      </c>
      <c r="F133" s="314"/>
      <c r="G133" s="145" t="s">
        <v>156</v>
      </c>
      <c r="H133" s="314"/>
      <c r="I133" s="145" t="s">
        <v>142</v>
      </c>
      <c r="J133" s="314"/>
      <c r="K133" s="314"/>
      <c r="L133" s="145" t="s">
        <v>167</v>
      </c>
      <c r="M133" s="314"/>
      <c r="N133" s="314"/>
      <c r="O133" s="145" t="s">
        <v>74</v>
      </c>
      <c r="P133" s="314"/>
      <c r="Q133" s="145"/>
      <c r="R133" s="314"/>
      <c r="S133" s="242" t="s">
        <v>169</v>
      </c>
      <c r="T133" s="243"/>
      <c r="U133" s="243"/>
      <c r="V133" s="243"/>
      <c r="W133" s="243"/>
      <c r="X133" s="243"/>
      <c r="Y133" s="243"/>
      <c r="Z133" s="243"/>
      <c r="AA133" s="145" t="s">
        <v>49</v>
      </c>
      <c r="AB133" s="314"/>
      <c r="AC133" s="314"/>
      <c r="AD133" s="314"/>
      <c r="AE133" s="314"/>
      <c r="AF133" s="145" t="s">
        <v>50</v>
      </c>
      <c r="AG133" s="314"/>
      <c r="AH133" s="314"/>
      <c r="AI133" s="71" t="s">
        <v>51</v>
      </c>
      <c r="AJ133" s="244" t="s">
        <v>52</v>
      </c>
      <c r="AK133" s="243"/>
      <c r="AL133" s="243"/>
      <c r="AM133" s="243"/>
      <c r="AN133" s="243"/>
      <c r="AO133" s="243"/>
      <c r="AP133" s="70">
        <v>289451733</v>
      </c>
      <c r="AQ133" s="70">
        <v>277315924.73000002</v>
      </c>
      <c r="AR133" s="70">
        <v>12135808.27</v>
      </c>
      <c r="AS133" s="245">
        <v>0</v>
      </c>
      <c r="AT133" s="246"/>
      <c r="AU133" s="245">
        <v>277315924.73000002</v>
      </c>
      <c r="AV133" s="246"/>
      <c r="AW133" s="70">
        <v>0</v>
      </c>
      <c r="AX133" s="70">
        <v>262723662.52000001</v>
      </c>
      <c r="AY133" s="70">
        <v>14592262.210000001</v>
      </c>
      <c r="AZ133" s="70">
        <v>261761162.53999999</v>
      </c>
      <c r="BA133" s="70">
        <v>962499.98</v>
      </c>
      <c r="BB133" s="70">
        <v>261761162.53999999</v>
      </c>
      <c r="BC133" s="70">
        <v>0</v>
      </c>
      <c r="BD133" s="70">
        <v>0</v>
      </c>
      <c r="BE133" s="69">
        <f t="shared" si="24"/>
        <v>0.95807311932729045</v>
      </c>
      <c r="BF133" s="69">
        <f t="shared" si="25"/>
        <v>0.95807311932729045</v>
      </c>
      <c r="BG133" s="69">
        <f t="shared" si="26"/>
        <v>0.90765966331250125</v>
      </c>
      <c r="BH133" s="69">
        <f t="shared" si="27"/>
        <v>0.90433441122288938</v>
      </c>
    </row>
    <row r="134" spans="1:79" s="72" customFormat="1" ht="13.5">
      <c r="A134" s="236" t="s">
        <v>138</v>
      </c>
      <c r="B134" s="317"/>
      <c r="C134" s="236" t="s">
        <v>155</v>
      </c>
      <c r="D134" s="317"/>
      <c r="E134" s="236" t="s">
        <v>140</v>
      </c>
      <c r="F134" s="317"/>
      <c r="G134" s="236" t="s">
        <v>156</v>
      </c>
      <c r="H134" s="317"/>
      <c r="I134" s="236" t="s">
        <v>142</v>
      </c>
      <c r="J134" s="317"/>
      <c r="K134" s="317"/>
      <c r="L134" s="236"/>
      <c r="M134" s="317"/>
      <c r="N134" s="317"/>
      <c r="O134" s="236"/>
      <c r="P134" s="317"/>
      <c r="Q134" s="236"/>
      <c r="R134" s="317"/>
      <c r="S134" s="237" t="s">
        <v>157</v>
      </c>
      <c r="T134" s="238"/>
      <c r="U134" s="238"/>
      <c r="V134" s="238"/>
      <c r="W134" s="238"/>
      <c r="X134" s="238"/>
      <c r="Y134" s="238"/>
      <c r="Z134" s="238"/>
      <c r="AA134" s="236" t="s">
        <v>97</v>
      </c>
      <c r="AB134" s="317"/>
      <c r="AC134" s="317"/>
      <c r="AD134" s="317"/>
      <c r="AE134" s="317"/>
      <c r="AF134" s="236" t="s">
        <v>50</v>
      </c>
      <c r="AG134" s="317"/>
      <c r="AH134" s="317"/>
      <c r="AI134" s="76" t="s">
        <v>98</v>
      </c>
      <c r="AJ134" s="239" t="s">
        <v>99</v>
      </c>
      <c r="AK134" s="238"/>
      <c r="AL134" s="238"/>
      <c r="AM134" s="238"/>
      <c r="AN134" s="238"/>
      <c r="AO134" s="238"/>
      <c r="AP134" s="75">
        <v>60630265</v>
      </c>
      <c r="AQ134" s="75">
        <v>60630264.799999997</v>
      </c>
      <c r="AR134" s="75">
        <v>0.2</v>
      </c>
      <c r="AS134" s="240">
        <v>0</v>
      </c>
      <c r="AT134" s="241"/>
      <c r="AU134" s="240">
        <v>60630264.799999997</v>
      </c>
      <c r="AV134" s="241"/>
      <c r="AW134" s="75">
        <v>0</v>
      </c>
      <c r="AX134" s="75">
        <v>54946863.799999997</v>
      </c>
      <c r="AY134" s="75">
        <v>5683401</v>
      </c>
      <c r="AZ134" s="75">
        <v>1309346</v>
      </c>
      <c r="BA134" s="75">
        <v>53637517.799999997</v>
      </c>
      <c r="BB134" s="75">
        <v>1309346</v>
      </c>
      <c r="BC134" s="75">
        <v>0</v>
      </c>
      <c r="BD134" s="75">
        <v>0</v>
      </c>
      <c r="BE134" s="74">
        <f t="shared" si="24"/>
        <v>0.99999999670131734</v>
      </c>
      <c r="BF134" s="74">
        <f t="shared" si="25"/>
        <v>0.99999999670131734</v>
      </c>
      <c r="BG134" s="74">
        <f t="shared" si="26"/>
        <v>0.90626131685223543</v>
      </c>
      <c r="BH134" s="74">
        <f t="shared" si="27"/>
        <v>2.1595584317502158E-2</v>
      </c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</row>
    <row r="135" spans="1:79" s="72" customFormat="1" ht="13.5">
      <c r="A135" s="236" t="s">
        <v>138</v>
      </c>
      <c r="B135" s="317"/>
      <c r="C135" s="236" t="s">
        <v>155</v>
      </c>
      <c r="D135" s="317"/>
      <c r="E135" s="236" t="s">
        <v>140</v>
      </c>
      <c r="F135" s="317"/>
      <c r="G135" s="236" t="s">
        <v>156</v>
      </c>
      <c r="H135" s="317"/>
      <c r="I135" s="236" t="s">
        <v>142</v>
      </c>
      <c r="J135" s="317"/>
      <c r="K135" s="317"/>
      <c r="L135" s="236"/>
      <c r="M135" s="317"/>
      <c r="N135" s="317"/>
      <c r="O135" s="236"/>
      <c r="P135" s="317"/>
      <c r="Q135" s="236"/>
      <c r="R135" s="317"/>
      <c r="S135" s="237" t="s">
        <v>157</v>
      </c>
      <c r="T135" s="238"/>
      <c r="U135" s="238"/>
      <c r="V135" s="238"/>
      <c r="W135" s="238"/>
      <c r="X135" s="238"/>
      <c r="Y135" s="238"/>
      <c r="Z135" s="238"/>
      <c r="AA135" s="236" t="s">
        <v>97</v>
      </c>
      <c r="AB135" s="317"/>
      <c r="AC135" s="317"/>
      <c r="AD135" s="317"/>
      <c r="AE135" s="317"/>
      <c r="AF135" s="236" t="s">
        <v>50</v>
      </c>
      <c r="AG135" s="317"/>
      <c r="AH135" s="317"/>
      <c r="AI135" s="76" t="s">
        <v>153</v>
      </c>
      <c r="AJ135" s="239" t="s">
        <v>154</v>
      </c>
      <c r="AK135" s="238"/>
      <c r="AL135" s="238"/>
      <c r="AM135" s="238"/>
      <c r="AN135" s="238"/>
      <c r="AO135" s="238"/>
      <c r="AP135" s="75">
        <v>14369735</v>
      </c>
      <c r="AQ135" s="75">
        <v>14369735</v>
      </c>
      <c r="AR135" s="75">
        <v>0</v>
      </c>
      <c r="AS135" s="240">
        <v>0</v>
      </c>
      <c r="AT135" s="241"/>
      <c r="AU135" s="240">
        <v>14369735</v>
      </c>
      <c r="AV135" s="241"/>
      <c r="AW135" s="75">
        <v>0</v>
      </c>
      <c r="AX135" s="75">
        <v>14369735</v>
      </c>
      <c r="AY135" s="75">
        <v>0</v>
      </c>
      <c r="AZ135" s="75">
        <v>10040209</v>
      </c>
      <c r="BA135" s="75">
        <v>4329526</v>
      </c>
      <c r="BB135" s="75">
        <v>10040209</v>
      </c>
      <c r="BC135" s="75">
        <v>0</v>
      </c>
      <c r="BD135" s="75">
        <v>0</v>
      </c>
      <c r="BE135" s="74">
        <f t="shared" si="24"/>
        <v>1</v>
      </c>
      <c r="BF135" s="74">
        <f t="shared" si="25"/>
        <v>1</v>
      </c>
      <c r="BG135" s="74">
        <f t="shared" si="26"/>
        <v>1</v>
      </c>
      <c r="BH135" s="74">
        <f t="shared" si="27"/>
        <v>0.69870523012428554</v>
      </c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</row>
    <row r="136" spans="1:79" s="44" customFormat="1" ht="14.25" customHeight="1">
      <c r="A136" s="145" t="s">
        <v>138</v>
      </c>
      <c r="B136" s="314"/>
      <c r="C136" s="145" t="s">
        <v>155</v>
      </c>
      <c r="D136" s="314"/>
      <c r="E136" s="145" t="s">
        <v>140</v>
      </c>
      <c r="F136" s="314"/>
      <c r="G136" s="145" t="s">
        <v>156</v>
      </c>
      <c r="H136" s="314"/>
      <c r="I136" s="145" t="s">
        <v>142</v>
      </c>
      <c r="J136" s="314"/>
      <c r="K136" s="314"/>
      <c r="L136" s="145" t="s">
        <v>161</v>
      </c>
      <c r="M136" s="314"/>
      <c r="N136" s="314"/>
      <c r="O136" s="145"/>
      <c r="P136" s="314"/>
      <c r="Q136" s="145"/>
      <c r="R136" s="314"/>
      <c r="S136" s="242" t="s">
        <v>162</v>
      </c>
      <c r="T136" s="243"/>
      <c r="U136" s="243"/>
      <c r="V136" s="243"/>
      <c r="W136" s="243"/>
      <c r="X136" s="243"/>
      <c r="Y136" s="243"/>
      <c r="Z136" s="243"/>
      <c r="AA136" s="145" t="s">
        <v>97</v>
      </c>
      <c r="AB136" s="314"/>
      <c r="AC136" s="314"/>
      <c r="AD136" s="314"/>
      <c r="AE136" s="314"/>
      <c r="AF136" s="145" t="s">
        <v>50</v>
      </c>
      <c r="AG136" s="314"/>
      <c r="AH136" s="314"/>
      <c r="AI136" s="71" t="s">
        <v>98</v>
      </c>
      <c r="AJ136" s="244" t="s">
        <v>99</v>
      </c>
      <c r="AK136" s="243"/>
      <c r="AL136" s="243"/>
      <c r="AM136" s="243"/>
      <c r="AN136" s="243"/>
      <c r="AO136" s="243"/>
      <c r="AP136" s="70">
        <v>21596250</v>
      </c>
      <c r="AQ136" s="70">
        <v>21596250</v>
      </c>
      <c r="AR136" s="70">
        <v>0</v>
      </c>
      <c r="AS136" s="245">
        <v>0</v>
      </c>
      <c r="AT136" s="246"/>
      <c r="AU136" s="245">
        <v>21596250</v>
      </c>
      <c r="AV136" s="246"/>
      <c r="AW136" s="70">
        <v>0</v>
      </c>
      <c r="AX136" s="70">
        <v>15912849</v>
      </c>
      <c r="AY136" s="70">
        <v>5683401</v>
      </c>
      <c r="AZ136" s="70">
        <v>0</v>
      </c>
      <c r="BA136" s="70">
        <v>15912849</v>
      </c>
      <c r="BB136" s="70">
        <v>0</v>
      </c>
      <c r="BC136" s="70">
        <v>0</v>
      </c>
      <c r="BD136" s="70">
        <v>0</v>
      </c>
      <c r="BE136" s="69">
        <f t="shared" si="24"/>
        <v>1</v>
      </c>
      <c r="BF136" s="69">
        <f t="shared" si="25"/>
        <v>1</v>
      </c>
      <c r="BG136" s="69">
        <f t="shared" si="26"/>
        <v>0.73683389477339811</v>
      </c>
      <c r="BH136" s="69">
        <f t="shared" si="27"/>
        <v>0</v>
      </c>
    </row>
    <row r="137" spans="1:79" s="44" customFormat="1" ht="13.5">
      <c r="A137" s="145" t="s">
        <v>138</v>
      </c>
      <c r="B137" s="314"/>
      <c r="C137" s="145" t="s">
        <v>155</v>
      </c>
      <c r="D137" s="314"/>
      <c r="E137" s="145" t="s">
        <v>140</v>
      </c>
      <c r="F137" s="314"/>
      <c r="G137" s="145" t="s">
        <v>156</v>
      </c>
      <c r="H137" s="314"/>
      <c r="I137" s="145" t="s">
        <v>142</v>
      </c>
      <c r="J137" s="314"/>
      <c r="K137" s="314"/>
      <c r="L137" s="145" t="s">
        <v>161</v>
      </c>
      <c r="M137" s="314"/>
      <c r="N137" s="314"/>
      <c r="O137" s="145" t="s">
        <v>74</v>
      </c>
      <c r="P137" s="314"/>
      <c r="Q137" s="145"/>
      <c r="R137" s="314"/>
      <c r="S137" s="242" t="s">
        <v>163</v>
      </c>
      <c r="T137" s="243"/>
      <c r="U137" s="243"/>
      <c r="V137" s="243"/>
      <c r="W137" s="243"/>
      <c r="X137" s="243"/>
      <c r="Y137" s="243"/>
      <c r="Z137" s="243"/>
      <c r="AA137" s="145" t="s">
        <v>97</v>
      </c>
      <c r="AB137" s="314"/>
      <c r="AC137" s="314"/>
      <c r="AD137" s="314"/>
      <c r="AE137" s="314"/>
      <c r="AF137" s="145" t="s">
        <v>50</v>
      </c>
      <c r="AG137" s="314"/>
      <c r="AH137" s="314"/>
      <c r="AI137" s="71" t="s">
        <v>98</v>
      </c>
      <c r="AJ137" s="244" t="s">
        <v>99</v>
      </c>
      <c r="AK137" s="243"/>
      <c r="AL137" s="243"/>
      <c r="AM137" s="243"/>
      <c r="AN137" s="243"/>
      <c r="AO137" s="243"/>
      <c r="AP137" s="70">
        <v>21596250</v>
      </c>
      <c r="AQ137" s="70">
        <v>21596250</v>
      </c>
      <c r="AR137" s="70">
        <v>0</v>
      </c>
      <c r="AS137" s="245">
        <v>0</v>
      </c>
      <c r="AT137" s="246"/>
      <c r="AU137" s="245">
        <v>21596250</v>
      </c>
      <c r="AV137" s="246"/>
      <c r="AW137" s="70">
        <v>0</v>
      </c>
      <c r="AX137" s="70">
        <v>15912849</v>
      </c>
      <c r="AY137" s="70">
        <v>5683401</v>
      </c>
      <c r="AZ137" s="70">
        <v>0</v>
      </c>
      <c r="BA137" s="70">
        <v>15912849</v>
      </c>
      <c r="BB137" s="70">
        <v>0</v>
      </c>
      <c r="BC137" s="70">
        <v>0</v>
      </c>
      <c r="BD137" s="70">
        <v>0</v>
      </c>
      <c r="BE137" s="69">
        <f t="shared" si="24"/>
        <v>1</v>
      </c>
      <c r="BF137" s="69">
        <f t="shared" si="25"/>
        <v>1</v>
      </c>
      <c r="BG137" s="69">
        <f t="shared" si="26"/>
        <v>0.73683389477339811</v>
      </c>
      <c r="BH137" s="69">
        <f t="shared" si="27"/>
        <v>0</v>
      </c>
    </row>
    <row r="138" spans="1:79" s="44" customFormat="1" ht="14.25" customHeight="1">
      <c r="A138" s="145" t="s">
        <v>138</v>
      </c>
      <c r="B138" s="314"/>
      <c r="C138" s="145" t="s">
        <v>155</v>
      </c>
      <c r="D138" s="314"/>
      <c r="E138" s="145" t="s">
        <v>140</v>
      </c>
      <c r="F138" s="314"/>
      <c r="G138" s="145" t="s">
        <v>156</v>
      </c>
      <c r="H138" s="314"/>
      <c r="I138" s="145" t="s">
        <v>142</v>
      </c>
      <c r="J138" s="314"/>
      <c r="K138" s="314"/>
      <c r="L138" s="145" t="s">
        <v>164</v>
      </c>
      <c r="M138" s="314"/>
      <c r="N138" s="314"/>
      <c r="O138" s="145"/>
      <c r="P138" s="314"/>
      <c r="Q138" s="145"/>
      <c r="R138" s="314"/>
      <c r="S138" s="242" t="s">
        <v>165</v>
      </c>
      <c r="T138" s="243"/>
      <c r="U138" s="243"/>
      <c r="V138" s="243"/>
      <c r="W138" s="243"/>
      <c r="X138" s="243"/>
      <c r="Y138" s="243"/>
      <c r="Z138" s="243"/>
      <c r="AA138" s="145" t="s">
        <v>97</v>
      </c>
      <c r="AB138" s="314"/>
      <c r="AC138" s="314"/>
      <c r="AD138" s="314"/>
      <c r="AE138" s="314"/>
      <c r="AF138" s="145" t="s">
        <v>50</v>
      </c>
      <c r="AG138" s="314"/>
      <c r="AH138" s="314"/>
      <c r="AI138" s="71" t="s">
        <v>98</v>
      </c>
      <c r="AJ138" s="244" t="s">
        <v>99</v>
      </c>
      <c r="AK138" s="243"/>
      <c r="AL138" s="243"/>
      <c r="AM138" s="243"/>
      <c r="AN138" s="243"/>
      <c r="AO138" s="243"/>
      <c r="AP138" s="70">
        <v>13275</v>
      </c>
      <c r="AQ138" s="70">
        <v>13275</v>
      </c>
      <c r="AR138" s="70">
        <v>0</v>
      </c>
      <c r="AS138" s="245">
        <v>0</v>
      </c>
      <c r="AT138" s="246"/>
      <c r="AU138" s="245">
        <v>13275</v>
      </c>
      <c r="AV138" s="246"/>
      <c r="AW138" s="70">
        <v>0</v>
      </c>
      <c r="AX138" s="70">
        <v>13275</v>
      </c>
      <c r="AY138" s="70">
        <v>0</v>
      </c>
      <c r="AZ138" s="70">
        <v>0</v>
      </c>
      <c r="BA138" s="70">
        <v>13275</v>
      </c>
      <c r="BB138" s="70">
        <v>0</v>
      </c>
      <c r="BC138" s="70">
        <v>0</v>
      </c>
      <c r="BD138" s="70">
        <v>0</v>
      </c>
      <c r="BE138" s="69">
        <f t="shared" si="24"/>
        <v>1</v>
      </c>
      <c r="BF138" s="69">
        <f t="shared" si="25"/>
        <v>1</v>
      </c>
      <c r="BG138" s="69">
        <f t="shared" si="26"/>
        <v>1</v>
      </c>
      <c r="BH138" s="69">
        <f t="shared" si="27"/>
        <v>0</v>
      </c>
    </row>
    <row r="139" spans="1:79" s="44" customFormat="1" ht="13.5">
      <c r="A139" s="145" t="s">
        <v>138</v>
      </c>
      <c r="B139" s="314"/>
      <c r="C139" s="145" t="s">
        <v>155</v>
      </c>
      <c r="D139" s="314"/>
      <c r="E139" s="145" t="s">
        <v>140</v>
      </c>
      <c r="F139" s="314"/>
      <c r="G139" s="145" t="s">
        <v>156</v>
      </c>
      <c r="H139" s="314"/>
      <c r="I139" s="145" t="s">
        <v>142</v>
      </c>
      <c r="J139" s="314"/>
      <c r="K139" s="314"/>
      <c r="L139" s="145" t="s">
        <v>164</v>
      </c>
      <c r="M139" s="314"/>
      <c r="N139" s="314"/>
      <c r="O139" s="145" t="s">
        <v>74</v>
      </c>
      <c r="P139" s="314"/>
      <c r="Q139" s="145"/>
      <c r="R139" s="314"/>
      <c r="S139" s="242" t="s">
        <v>166</v>
      </c>
      <c r="T139" s="243"/>
      <c r="U139" s="243"/>
      <c r="V139" s="243"/>
      <c r="W139" s="243"/>
      <c r="X139" s="243"/>
      <c r="Y139" s="243"/>
      <c r="Z139" s="243"/>
      <c r="AA139" s="145" t="s">
        <v>97</v>
      </c>
      <c r="AB139" s="314"/>
      <c r="AC139" s="314"/>
      <c r="AD139" s="314"/>
      <c r="AE139" s="314"/>
      <c r="AF139" s="145" t="s">
        <v>50</v>
      </c>
      <c r="AG139" s="314"/>
      <c r="AH139" s="314"/>
      <c r="AI139" s="71" t="s">
        <v>98</v>
      </c>
      <c r="AJ139" s="244" t="s">
        <v>99</v>
      </c>
      <c r="AK139" s="243"/>
      <c r="AL139" s="243"/>
      <c r="AM139" s="243"/>
      <c r="AN139" s="243"/>
      <c r="AO139" s="243"/>
      <c r="AP139" s="70">
        <v>13275</v>
      </c>
      <c r="AQ139" s="70">
        <v>13275</v>
      </c>
      <c r="AR139" s="70">
        <v>0</v>
      </c>
      <c r="AS139" s="245">
        <v>0</v>
      </c>
      <c r="AT139" s="246"/>
      <c r="AU139" s="245">
        <v>13275</v>
      </c>
      <c r="AV139" s="246"/>
      <c r="AW139" s="70">
        <v>0</v>
      </c>
      <c r="AX139" s="70">
        <v>13275</v>
      </c>
      <c r="AY139" s="70">
        <v>0</v>
      </c>
      <c r="AZ139" s="70">
        <v>0</v>
      </c>
      <c r="BA139" s="70">
        <v>13275</v>
      </c>
      <c r="BB139" s="70">
        <v>0</v>
      </c>
      <c r="BC139" s="70">
        <v>0</v>
      </c>
      <c r="BD139" s="70">
        <v>0</v>
      </c>
      <c r="BE139" s="69">
        <f t="shared" si="24"/>
        <v>1</v>
      </c>
      <c r="BF139" s="69">
        <f t="shared" si="25"/>
        <v>1</v>
      </c>
      <c r="BG139" s="69">
        <f t="shared" si="26"/>
        <v>1</v>
      </c>
      <c r="BH139" s="69">
        <f t="shared" si="27"/>
        <v>0</v>
      </c>
    </row>
    <row r="140" spans="1:79" s="44" customFormat="1" ht="13.5">
      <c r="A140" s="145" t="s">
        <v>138</v>
      </c>
      <c r="B140" s="314"/>
      <c r="C140" s="145" t="s">
        <v>155</v>
      </c>
      <c r="D140" s="314"/>
      <c r="E140" s="145" t="s">
        <v>140</v>
      </c>
      <c r="F140" s="314"/>
      <c r="G140" s="145" t="s">
        <v>156</v>
      </c>
      <c r="H140" s="314"/>
      <c r="I140" s="145" t="s">
        <v>142</v>
      </c>
      <c r="J140" s="314"/>
      <c r="K140" s="314"/>
      <c r="L140" s="145" t="s">
        <v>167</v>
      </c>
      <c r="M140" s="314"/>
      <c r="N140" s="314"/>
      <c r="O140" s="145"/>
      <c r="P140" s="314"/>
      <c r="Q140" s="145"/>
      <c r="R140" s="314"/>
      <c r="S140" s="242" t="s">
        <v>168</v>
      </c>
      <c r="T140" s="243"/>
      <c r="U140" s="243"/>
      <c r="V140" s="243"/>
      <c r="W140" s="243"/>
      <c r="X140" s="243"/>
      <c r="Y140" s="243"/>
      <c r="Z140" s="243"/>
      <c r="AA140" s="145" t="s">
        <v>97</v>
      </c>
      <c r="AB140" s="314"/>
      <c r="AC140" s="314"/>
      <c r="AD140" s="314"/>
      <c r="AE140" s="314"/>
      <c r="AF140" s="145" t="s">
        <v>50</v>
      </c>
      <c r="AG140" s="314"/>
      <c r="AH140" s="314"/>
      <c r="AI140" s="71" t="s">
        <v>98</v>
      </c>
      <c r="AJ140" s="244" t="s">
        <v>99</v>
      </c>
      <c r="AK140" s="243"/>
      <c r="AL140" s="243"/>
      <c r="AM140" s="243"/>
      <c r="AN140" s="243"/>
      <c r="AO140" s="243"/>
      <c r="AP140" s="70">
        <v>39020740</v>
      </c>
      <c r="AQ140" s="70">
        <v>39020739.799999997</v>
      </c>
      <c r="AR140" s="70">
        <v>0.2</v>
      </c>
      <c r="AS140" s="245">
        <v>0</v>
      </c>
      <c r="AT140" s="246"/>
      <c r="AU140" s="245">
        <v>39020739.799999997</v>
      </c>
      <c r="AV140" s="246"/>
      <c r="AW140" s="70">
        <v>0</v>
      </c>
      <c r="AX140" s="70">
        <v>39020739.799999997</v>
      </c>
      <c r="AY140" s="70">
        <v>0</v>
      </c>
      <c r="AZ140" s="70">
        <v>1309346</v>
      </c>
      <c r="BA140" s="70">
        <v>37711393.799999997</v>
      </c>
      <c r="BB140" s="70">
        <v>1309346</v>
      </c>
      <c r="BC140" s="70">
        <v>0</v>
      </c>
      <c r="BD140" s="70">
        <v>0</v>
      </c>
      <c r="BE140" s="69">
        <f t="shared" si="24"/>
        <v>0.99999999487452051</v>
      </c>
      <c r="BF140" s="69">
        <f t="shared" si="25"/>
        <v>0.99999999487452051</v>
      </c>
      <c r="BG140" s="69">
        <f t="shared" si="26"/>
        <v>0.99999999487452051</v>
      </c>
      <c r="BH140" s="69">
        <f t="shared" si="27"/>
        <v>3.3555129912964235E-2</v>
      </c>
    </row>
    <row r="141" spans="1:79" s="44" customFormat="1" ht="13.5">
      <c r="A141" s="145" t="s">
        <v>138</v>
      </c>
      <c r="B141" s="314"/>
      <c r="C141" s="145" t="s">
        <v>155</v>
      </c>
      <c r="D141" s="314"/>
      <c r="E141" s="145" t="s">
        <v>140</v>
      </c>
      <c r="F141" s="314"/>
      <c r="G141" s="145" t="s">
        <v>156</v>
      </c>
      <c r="H141" s="314"/>
      <c r="I141" s="145" t="s">
        <v>142</v>
      </c>
      <c r="J141" s="314"/>
      <c r="K141" s="314"/>
      <c r="L141" s="145" t="s">
        <v>167</v>
      </c>
      <c r="M141" s="314"/>
      <c r="N141" s="314"/>
      <c r="O141" s="145" t="s">
        <v>74</v>
      </c>
      <c r="P141" s="314"/>
      <c r="Q141" s="145"/>
      <c r="R141" s="314"/>
      <c r="S141" s="242" t="s">
        <v>169</v>
      </c>
      <c r="T141" s="243"/>
      <c r="U141" s="243"/>
      <c r="V141" s="243"/>
      <c r="W141" s="243"/>
      <c r="X141" s="243"/>
      <c r="Y141" s="243"/>
      <c r="Z141" s="243"/>
      <c r="AA141" s="145" t="s">
        <v>97</v>
      </c>
      <c r="AB141" s="314"/>
      <c r="AC141" s="314"/>
      <c r="AD141" s="314"/>
      <c r="AE141" s="314"/>
      <c r="AF141" s="145" t="s">
        <v>50</v>
      </c>
      <c r="AG141" s="314"/>
      <c r="AH141" s="314"/>
      <c r="AI141" s="71" t="s">
        <v>98</v>
      </c>
      <c r="AJ141" s="244" t="s">
        <v>99</v>
      </c>
      <c r="AK141" s="243"/>
      <c r="AL141" s="243"/>
      <c r="AM141" s="243"/>
      <c r="AN141" s="243"/>
      <c r="AO141" s="243"/>
      <c r="AP141" s="70">
        <v>39020740</v>
      </c>
      <c r="AQ141" s="70">
        <v>39020739.799999997</v>
      </c>
      <c r="AR141" s="70">
        <v>0.2</v>
      </c>
      <c r="AS141" s="245">
        <v>0</v>
      </c>
      <c r="AT141" s="246"/>
      <c r="AU141" s="245">
        <v>39020739.799999997</v>
      </c>
      <c r="AV141" s="246"/>
      <c r="AW141" s="70">
        <v>0</v>
      </c>
      <c r="AX141" s="70">
        <v>39020739.799999997</v>
      </c>
      <c r="AY141" s="70">
        <v>0</v>
      </c>
      <c r="AZ141" s="70">
        <v>1309346</v>
      </c>
      <c r="BA141" s="70">
        <v>37711393.799999997</v>
      </c>
      <c r="BB141" s="70">
        <v>1309346</v>
      </c>
      <c r="BC141" s="70">
        <v>0</v>
      </c>
      <c r="BD141" s="70">
        <v>0</v>
      </c>
      <c r="BE141" s="69">
        <f t="shared" si="24"/>
        <v>0.99999999487452051</v>
      </c>
      <c r="BF141" s="69">
        <f t="shared" si="25"/>
        <v>0.99999999487452051</v>
      </c>
      <c r="BG141" s="69">
        <f t="shared" si="26"/>
        <v>0.99999999487452051</v>
      </c>
      <c r="BH141" s="69">
        <f t="shared" si="27"/>
        <v>3.3555129912964235E-2</v>
      </c>
    </row>
    <row r="142" spans="1:79" s="44" customFormat="1" ht="13.5">
      <c r="A142" s="145" t="s">
        <v>138</v>
      </c>
      <c r="B142" s="314"/>
      <c r="C142" s="145" t="s">
        <v>155</v>
      </c>
      <c r="D142" s="314"/>
      <c r="E142" s="145" t="s">
        <v>140</v>
      </c>
      <c r="F142" s="314"/>
      <c r="G142" s="145" t="s">
        <v>156</v>
      </c>
      <c r="H142" s="314"/>
      <c r="I142" s="145" t="s">
        <v>142</v>
      </c>
      <c r="J142" s="314"/>
      <c r="K142" s="314"/>
      <c r="L142" s="145" t="s">
        <v>164</v>
      </c>
      <c r="M142" s="314"/>
      <c r="N142" s="314"/>
      <c r="O142" s="145"/>
      <c r="P142" s="314"/>
      <c r="Q142" s="145"/>
      <c r="R142" s="314"/>
      <c r="S142" s="242" t="s">
        <v>165</v>
      </c>
      <c r="T142" s="243"/>
      <c r="U142" s="243"/>
      <c r="V142" s="243"/>
      <c r="W142" s="243"/>
      <c r="X142" s="243"/>
      <c r="Y142" s="243"/>
      <c r="Z142" s="243"/>
      <c r="AA142" s="145" t="s">
        <v>97</v>
      </c>
      <c r="AB142" s="314"/>
      <c r="AC142" s="314"/>
      <c r="AD142" s="314"/>
      <c r="AE142" s="314"/>
      <c r="AF142" s="145" t="s">
        <v>50</v>
      </c>
      <c r="AG142" s="314"/>
      <c r="AH142" s="314"/>
      <c r="AI142" s="71" t="s">
        <v>153</v>
      </c>
      <c r="AJ142" s="244" t="s">
        <v>154</v>
      </c>
      <c r="AK142" s="243"/>
      <c r="AL142" s="243"/>
      <c r="AM142" s="243"/>
      <c r="AN142" s="243"/>
      <c r="AO142" s="243"/>
      <c r="AP142" s="70">
        <v>556126</v>
      </c>
      <c r="AQ142" s="70">
        <v>556126</v>
      </c>
      <c r="AR142" s="70">
        <v>0</v>
      </c>
      <c r="AS142" s="245">
        <v>0</v>
      </c>
      <c r="AT142" s="246"/>
      <c r="AU142" s="245">
        <v>556126</v>
      </c>
      <c r="AV142" s="246"/>
      <c r="AW142" s="70">
        <v>0</v>
      </c>
      <c r="AX142" s="70">
        <v>556126</v>
      </c>
      <c r="AY142" s="70">
        <v>0</v>
      </c>
      <c r="AZ142" s="70">
        <v>0</v>
      </c>
      <c r="BA142" s="70">
        <v>556126</v>
      </c>
      <c r="BB142" s="70">
        <v>0</v>
      </c>
      <c r="BC142" s="70">
        <v>0</v>
      </c>
      <c r="BD142" s="70">
        <v>0</v>
      </c>
      <c r="BE142" s="69">
        <f t="shared" si="24"/>
        <v>1</v>
      </c>
      <c r="BF142" s="69">
        <f t="shared" si="25"/>
        <v>1</v>
      </c>
      <c r="BG142" s="69">
        <f t="shared" si="26"/>
        <v>1</v>
      </c>
      <c r="BH142" s="69">
        <f t="shared" si="27"/>
        <v>0</v>
      </c>
    </row>
    <row r="143" spans="1:79" s="44" customFormat="1" ht="13.5">
      <c r="A143" s="145" t="s">
        <v>138</v>
      </c>
      <c r="B143" s="314"/>
      <c r="C143" s="145" t="s">
        <v>155</v>
      </c>
      <c r="D143" s="314"/>
      <c r="E143" s="145" t="s">
        <v>140</v>
      </c>
      <c r="F143" s="314"/>
      <c r="G143" s="145" t="s">
        <v>156</v>
      </c>
      <c r="H143" s="314"/>
      <c r="I143" s="145" t="s">
        <v>142</v>
      </c>
      <c r="J143" s="314"/>
      <c r="K143" s="314"/>
      <c r="L143" s="145" t="s">
        <v>164</v>
      </c>
      <c r="M143" s="314"/>
      <c r="N143" s="314"/>
      <c r="O143" s="145" t="s">
        <v>74</v>
      </c>
      <c r="P143" s="314"/>
      <c r="Q143" s="145"/>
      <c r="R143" s="314"/>
      <c r="S143" s="242" t="s">
        <v>166</v>
      </c>
      <c r="T143" s="243"/>
      <c r="U143" s="243"/>
      <c r="V143" s="243"/>
      <c r="W143" s="243"/>
      <c r="X143" s="243"/>
      <c r="Y143" s="243"/>
      <c r="Z143" s="243"/>
      <c r="AA143" s="145" t="s">
        <v>97</v>
      </c>
      <c r="AB143" s="314"/>
      <c r="AC143" s="314"/>
      <c r="AD143" s="314"/>
      <c r="AE143" s="314"/>
      <c r="AF143" s="145" t="s">
        <v>50</v>
      </c>
      <c r="AG143" s="314"/>
      <c r="AH143" s="314"/>
      <c r="AI143" s="71" t="s">
        <v>153</v>
      </c>
      <c r="AJ143" s="244" t="s">
        <v>154</v>
      </c>
      <c r="AK143" s="243"/>
      <c r="AL143" s="243"/>
      <c r="AM143" s="243"/>
      <c r="AN143" s="243"/>
      <c r="AO143" s="243"/>
      <c r="AP143" s="70">
        <v>556126</v>
      </c>
      <c r="AQ143" s="70">
        <v>556126</v>
      </c>
      <c r="AR143" s="70">
        <v>0</v>
      </c>
      <c r="AS143" s="245">
        <v>0</v>
      </c>
      <c r="AT143" s="246"/>
      <c r="AU143" s="245">
        <v>556126</v>
      </c>
      <c r="AV143" s="246"/>
      <c r="AW143" s="70">
        <v>0</v>
      </c>
      <c r="AX143" s="70">
        <v>556126</v>
      </c>
      <c r="AY143" s="70">
        <v>0</v>
      </c>
      <c r="AZ143" s="70">
        <v>0</v>
      </c>
      <c r="BA143" s="70">
        <v>556126</v>
      </c>
      <c r="BB143" s="70">
        <v>0</v>
      </c>
      <c r="BC143" s="70">
        <v>0</v>
      </c>
      <c r="BD143" s="70">
        <v>0</v>
      </c>
      <c r="BE143" s="69">
        <f t="shared" si="24"/>
        <v>1</v>
      </c>
      <c r="BF143" s="69">
        <f t="shared" si="25"/>
        <v>1</v>
      </c>
      <c r="BG143" s="69">
        <f t="shared" si="26"/>
        <v>1</v>
      </c>
      <c r="BH143" s="69">
        <f t="shared" si="27"/>
        <v>0</v>
      </c>
    </row>
    <row r="144" spans="1:79" s="44" customFormat="1" ht="13.5">
      <c r="A144" s="145" t="s">
        <v>138</v>
      </c>
      <c r="B144" s="314"/>
      <c r="C144" s="145" t="s">
        <v>155</v>
      </c>
      <c r="D144" s="314"/>
      <c r="E144" s="145" t="s">
        <v>140</v>
      </c>
      <c r="F144" s="314"/>
      <c r="G144" s="145" t="s">
        <v>156</v>
      </c>
      <c r="H144" s="314"/>
      <c r="I144" s="145" t="s">
        <v>142</v>
      </c>
      <c r="J144" s="314"/>
      <c r="K144" s="314"/>
      <c r="L144" s="145" t="s">
        <v>167</v>
      </c>
      <c r="M144" s="314"/>
      <c r="N144" s="314"/>
      <c r="O144" s="145"/>
      <c r="P144" s="314"/>
      <c r="Q144" s="145"/>
      <c r="R144" s="314"/>
      <c r="S144" s="242" t="s">
        <v>168</v>
      </c>
      <c r="T144" s="243"/>
      <c r="U144" s="243"/>
      <c r="V144" s="243"/>
      <c r="W144" s="243"/>
      <c r="X144" s="243"/>
      <c r="Y144" s="243"/>
      <c r="Z144" s="243"/>
      <c r="AA144" s="145" t="s">
        <v>97</v>
      </c>
      <c r="AB144" s="314"/>
      <c r="AC144" s="314"/>
      <c r="AD144" s="314"/>
      <c r="AE144" s="314"/>
      <c r="AF144" s="145" t="s">
        <v>50</v>
      </c>
      <c r="AG144" s="314"/>
      <c r="AH144" s="314"/>
      <c r="AI144" s="71" t="s">
        <v>153</v>
      </c>
      <c r="AJ144" s="244" t="s">
        <v>154</v>
      </c>
      <c r="AK144" s="243"/>
      <c r="AL144" s="243"/>
      <c r="AM144" s="243"/>
      <c r="AN144" s="243"/>
      <c r="AO144" s="243"/>
      <c r="AP144" s="70">
        <v>13813609</v>
      </c>
      <c r="AQ144" s="70">
        <v>13813609</v>
      </c>
      <c r="AR144" s="70">
        <v>0</v>
      </c>
      <c r="AS144" s="245">
        <v>0</v>
      </c>
      <c r="AT144" s="246"/>
      <c r="AU144" s="245">
        <v>13813609</v>
      </c>
      <c r="AV144" s="246"/>
      <c r="AW144" s="70">
        <v>0</v>
      </c>
      <c r="AX144" s="70">
        <v>13813609</v>
      </c>
      <c r="AY144" s="70">
        <v>0</v>
      </c>
      <c r="AZ144" s="70">
        <v>10040209</v>
      </c>
      <c r="BA144" s="70">
        <v>3773400</v>
      </c>
      <c r="BB144" s="70">
        <v>10040209</v>
      </c>
      <c r="BC144" s="70">
        <v>0</v>
      </c>
      <c r="BD144" s="70">
        <v>0</v>
      </c>
      <c r="BE144" s="69">
        <f t="shared" si="24"/>
        <v>1</v>
      </c>
      <c r="BF144" s="69">
        <f t="shared" si="25"/>
        <v>1</v>
      </c>
      <c r="BG144" s="69">
        <f t="shared" si="26"/>
        <v>1</v>
      </c>
      <c r="BH144" s="69">
        <f t="shared" si="27"/>
        <v>0.72683460202181771</v>
      </c>
    </row>
    <row r="145" spans="1:190" ht="13.5">
      <c r="A145" s="145" t="s">
        <v>138</v>
      </c>
      <c r="B145" s="314"/>
      <c r="C145" s="145" t="s">
        <v>155</v>
      </c>
      <c r="D145" s="314"/>
      <c r="E145" s="145" t="s">
        <v>140</v>
      </c>
      <c r="F145" s="314"/>
      <c r="G145" s="145" t="s">
        <v>156</v>
      </c>
      <c r="H145" s="314"/>
      <c r="I145" s="145" t="s">
        <v>142</v>
      </c>
      <c r="J145" s="314"/>
      <c r="K145" s="314"/>
      <c r="L145" s="145" t="s">
        <v>167</v>
      </c>
      <c r="M145" s="314"/>
      <c r="N145" s="314"/>
      <c r="O145" s="145" t="s">
        <v>74</v>
      </c>
      <c r="P145" s="314"/>
      <c r="Q145" s="145"/>
      <c r="R145" s="314"/>
      <c r="S145" s="242" t="s">
        <v>169</v>
      </c>
      <c r="T145" s="243"/>
      <c r="U145" s="243"/>
      <c r="V145" s="243"/>
      <c r="W145" s="243"/>
      <c r="X145" s="243"/>
      <c r="Y145" s="243"/>
      <c r="Z145" s="243"/>
      <c r="AA145" s="145" t="s">
        <v>97</v>
      </c>
      <c r="AB145" s="314"/>
      <c r="AC145" s="314"/>
      <c r="AD145" s="314"/>
      <c r="AE145" s="314"/>
      <c r="AF145" s="145" t="s">
        <v>50</v>
      </c>
      <c r="AG145" s="314"/>
      <c r="AH145" s="314"/>
      <c r="AI145" s="71" t="s">
        <v>153</v>
      </c>
      <c r="AJ145" s="244" t="s">
        <v>154</v>
      </c>
      <c r="AK145" s="243"/>
      <c r="AL145" s="243"/>
      <c r="AM145" s="243"/>
      <c r="AN145" s="243"/>
      <c r="AO145" s="243"/>
      <c r="AP145" s="70">
        <v>13813609</v>
      </c>
      <c r="AQ145" s="70">
        <v>13813609</v>
      </c>
      <c r="AR145" s="70">
        <v>0</v>
      </c>
      <c r="AS145" s="245">
        <v>0</v>
      </c>
      <c r="AT145" s="246"/>
      <c r="AU145" s="245">
        <v>13813609</v>
      </c>
      <c r="AV145" s="246"/>
      <c r="AW145" s="70">
        <v>0</v>
      </c>
      <c r="AX145" s="70">
        <v>13813609</v>
      </c>
      <c r="AY145" s="70">
        <v>0</v>
      </c>
      <c r="AZ145" s="70">
        <v>10040209</v>
      </c>
      <c r="BA145" s="70">
        <v>3773400</v>
      </c>
      <c r="BB145" s="70">
        <v>10040209</v>
      </c>
      <c r="BC145" s="70">
        <v>0</v>
      </c>
      <c r="BD145" s="70">
        <v>0</v>
      </c>
      <c r="BE145" s="69">
        <f t="shared" si="24"/>
        <v>1</v>
      </c>
      <c r="BF145" s="69">
        <f t="shared" si="25"/>
        <v>1</v>
      </c>
      <c r="BG145" s="69">
        <f t="shared" si="26"/>
        <v>1</v>
      </c>
      <c r="BH145" s="69">
        <f t="shared" si="27"/>
        <v>0.72683460202181771</v>
      </c>
    </row>
    <row r="146" spans="1:190" s="60" customFormat="1" ht="13.5" customHeight="1">
      <c r="A146" s="258" t="s">
        <v>173</v>
      </c>
      <c r="B146" s="259"/>
      <c r="C146" s="259"/>
      <c r="D146" s="259"/>
      <c r="E146" s="259"/>
      <c r="F146" s="259"/>
      <c r="G146" s="259"/>
      <c r="H146" s="259"/>
      <c r="I146" s="259"/>
      <c r="J146" s="259"/>
      <c r="K146" s="259"/>
      <c r="L146" s="259"/>
      <c r="M146" s="259"/>
      <c r="N146" s="259"/>
      <c r="O146" s="259"/>
      <c r="P146" s="259"/>
      <c r="Q146" s="259"/>
      <c r="R146" s="259"/>
      <c r="S146" s="259"/>
      <c r="T146" s="259"/>
      <c r="U146" s="259"/>
      <c r="V146" s="259"/>
      <c r="W146" s="259"/>
      <c r="X146" s="259"/>
      <c r="Y146" s="259"/>
      <c r="Z146" s="259"/>
      <c r="AA146" s="259"/>
      <c r="AB146" s="259"/>
      <c r="AC146" s="259"/>
      <c r="AD146" s="259"/>
      <c r="AE146" s="259"/>
      <c r="AF146" s="259"/>
      <c r="AG146" s="259"/>
      <c r="AH146" s="259"/>
      <c r="AI146" s="259"/>
      <c r="AJ146" s="259"/>
      <c r="AK146" s="259"/>
      <c r="AL146" s="259"/>
      <c r="AM146" s="259"/>
      <c r="AN146" s="259"/>
      <c r="AO146" s="260"/>
      <c r="AP146" s="68">
        <f>+AP115+AP122+AP127+AP134+AP135</f>
        <v>1765220026</v>
      </c>
      <c r="AQ146" s="68">
        <f>+AQ115+AQ122+AQ127+AQ134+AQ135</f>
        <v>1704135308.4300001</v>
      </c>
      <c r="AR146" s="68">
        <f>+AR115+AR122+AR127+AR134+AR135</f>
        <v>61084717.570000008</v>
      </c>
      <c r="AS146" s="190">
        <f>+AS135+AS134+AS127+AS122+AS115</f>
        <v>0</v>
      </c>
      <c r="AT146" s="191"/>
      <c r="AU146" s="190">
        <f>+AU135+AU134+AU127+AU122+AU115</f>
        <v>1704135308.4300001</v>
      </c>
      <c r="AV146" s="191"/>
      <c r="AW146" s="68">
        <f t="shared" ref="AW146:BD146" si="28">+AW115+AW122+AW127+AW134+AW135</f>
        <v>0</v>
      </c>
      <c r="AX146" s="68">
        <f t="shared" si="28"/>
        <v>1635936690.22</v>
      </c>
      <c r="AY146" s="68">
        <f t="shared" si="28"/>
        <v>68198618.210000008</v>
      </c>
      <c r="AZ146" s="68">
        <f t="shared" si="28"/>
        <v>1563863886.4400001</v>
      </c>
      <c r="BA146" s="68">
        <f t="shared" si="28"/>
        <v>72072803.780000001</v>
      </c>
      <c r="BB146" s="68">
        <f t="shared" si="28"/>
        <v>1563863886.4400001</v>
      </c>
      <c r="BC146" s="68">
        <f t="shared" si="28"/>
        <v>0</v>
      </c>
      <c r="BD146" s="68">
        <f t="shared" si="28"/>
        <v>0</v>
      </c>
      <c r="BE146" s="62">
        <f t="shared" si="24"/>
        <v>0.96539540869110896</v>
      </c>
      <c r="BF146" s="62">
        <f t="shared" si="25"/>
        <v>0.96539540869110896</v>
      </c>
      <c r="BG146" s="62">
        <f t="shared" si="26"/>
        <v>0.92676078116281235</v>
      </c>
      <c r="BH146" s="62">
        <f t="shared" si="27"/>
        <v>0.88593142124255508</v>
      </c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56"/>
      <c r="CP146" s="56"/>
      <c r="CQ146" s="56"/>
      <c r="CR146" s="56"/>
      <c r="CS146" s="56"/>
      <c r="CT146" s="56"/>
      <c r="CU146" s="56"/>
      <c r="CV146" s="56"/>
      <c r="CW146" s="56"/>
      <c r="CX146" s="56"/>
      <c r="CY146" s="56"/>
      <c r="CZ146" s="56"/>
      <c r="DA146" s="56"/>
      <c r="DB146" s="56"/>
      <c r="DC146" s="56"/>
      <c r="DD146" s="56"/>
      <c r="DE146" s="56"/>
      <c r="DF146" s="56"/>
      <c r="DG146" s="56"/>
      <c r="DH146" s="56"/>
      <c r="DI146" s="56"/>
      <c r="DJ146" s="56"/>
      <c r="DK146" s="56"/>
      <c r="DL146" s="56"/>
      <c r="DM146" s="56"/>
      <c r="DN146" s="56"/>
      <c r="DO146" s="56"/>
      <c r="DP146" s="56"/>
      <c r="DQ146" s="56"/>
      <c r="DR146" s="56"/>
      <c r="DS146" s="56"/>
      <c r="DT146" s="56"/>
      <c r="DU146" s="56"/>
      <c r="DV146" s="56"/>
      <c r="DW146" s="56"/>
      <c r="DX146" s="56"/>
      <c r="DY146" s="56"/>
      <c r="DZ146" s="56"/>
      <c r="EA146" s="56"/>
      <c r="EB146" s="56"/>
      <c r="EC146" s="56"/>
      <c r="ED146" s="56"/>
      <c r="EE146" s="56"/>
      <c r="EF146" s="56"/>
      <c r="EG146" s="56"/>
      <c r="EH146" s="56"/>
      <c r="EI146" s="56"/>
      <c r="EJ146" s="56"/>
      <c r="EK146" s="56"/>
      <c r="EL146" s="56"/>
      <c r="EM146" s="56"/>
      <c r="EN146" s="56"/>
      <c r="EO146" s="56"/>
      <c r="EP146" s="56"/>
      <c r="EQ146" s="56"/>
      <c r="ER146" s="56"/>
      <c r="ES146" s="56"/>
      <c r="ET146" s="56"/>
      <c r="EU146" s="56"/>
      <c r="EV146" s="56"/>
      <c r="EW146" s="56"/>
      <c r="EX146" s="56"/>
      <c r="EY146" s="56"/>
      <c r="EZ146" s="56"/>
      <c r="FA146" s="56"/>
      <c r="FB146" s="56"/>
      <c r="FC146" s="56"/>
      <c r="FD146" s="56"/>
      <c r="FE146" s="56"/>
      <c r="FF146" s="56"/>
      <c r="FG146" s="56"/>
      <c r="FH146" s="56"/>
      <c r="FI146" s="56"/>
      <c r="FJ146" s="56"/>
      <c r="FK146" s="56"/>
      <c r="FL146" s="56"/>
      <c r="FM146" s="56"/>
      <c r="FN146" s="56"/>
      <c r="FO146" s="56"/>
      <c r="FP146" s="56"/>
      <c r="FQ146" s="56"/>
      <c r="FR146" s="56"/>
      <c r="FS146" s="56"/>
      <c r="FT146" s="56"/>
      <c r="FU146" s="56"/>
      <c r="FV146" s="56"/>
      <c r="FW146" s="56"/>
      <c r="FX146" s="56"/>
      <c r="FY146" s="56"/>
      <c r="FZ146" s="56"/>
      <c r="GA146" s="56"/>
      <c r="GB146" s="56"/>
      <c r="GC146" s="56"/>
      <c r="GD146" s="56"/>
      <c r="GE146" s="56"/>
      <c r="GF146" s="56"/>
      <c r="GG146" s="56"/>
      <c r="GH146" s="61"/>
    </row>
    <row r="147" spans="1:190" s="64" customFormat="1"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6"/>
      <c r="BD147" s="66"/>
      <c r="BE147" s="66"/>
      <c r="BF147" s="66"/>
      <c r="BG147" s="66"/>
      <c r="BH147" s="66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  <c r="EN147" s="65"/>
      <c r="EO147" s="65"/>
      <c r="EP147" s="65"/>
      <c r="EQ147" s="65"/>
      <c r="ER147" s="65"/>
      <c r="ES147" s="65"/>
      <c r="ET147" s="65"/>
      <c r="EU147" s="65"/>
      <c r="EV147" s="65"/>
      <c r="EW147" s="65"/>
      <c r="EX147" s="65"/>
      <c r="EY147" s="65"/>
      <c r="EZ147" s="65"/>
      <c r="FA147" s="65"/>
      <c r="FB147" s="65"/>
      <c r="FC147" s="65"/>
      <c r="FD147" s="65"/>
      <c r="FE147" s="65"/>
      <c r="FF147" s="65"/>
      <c r="FG147" s="65"/>
      <c r="FH147" s="65"/>
      <c r="FI147" s="65"/>
      <c r="FJ147" s="65"/>
      <c r="FK147" s="65"/>
      <c r="FL147" s="65"/>
      <c r="FM147" s="65"/>
      <c r="FN147" s="65"/>
      <c r="FO147" s="65"/>
      <c r="FP147" s="65"/>
      <c r="FQ147" s="65"/>
      <c r="FR147" s="65"/>
      <c r="FS147" s="65"/>
      <c r="FT147" s="65"/>
      <c r="FU147" s="65"/>
      <c r="FV147" s="65"/>
      <c r="FW147" s="65"/>
      <c r="FX147" s="65"/>
      <c r="FY147" s="65"/>
      <c r="FZ147" s="65"/>
      <c r="GA147" s="65"/>
      <c r="GB147" s="65"/>
      <c r="GC147" s="65"/>
      <c r="GD147" s="65"/>
      <c r="GE147" s="65"/>
      <c r="GF147" s="65"/>
      <c r="GG147" s="65"/>
      <c r="GH147" s="65"/>
    </row>
    <row r="148" spans="1:190" s="60" customFormat="1" ht="13.5" customHeight="1">
      <c r="A148" s="258" t="s">
        <v>174</v>
      </c>
      <c r="B148" s="259"/>
      <c r="C148" s="259"/>
      <c r="D148" s="259"/>
      <c r="E148" s="259"/>
      <c r="F148" s="259"/>
      <c r="G148" s="259"/>
      <c r="H148" s="259"/>
      <c r="I148" s="259"/>
      <c r="J148" s="259"/>
      <c r="K148" s="259"/>
      <c r="L148" s="259"/>
      <c r="M148" s="259"/>
      <c r="N148" s="259"/>
      <c r="O148" s="259"/>
      <c r="P148" s="259"/>
      <c r="Q148" s="259"/>
      <c r="R148" s="259"/>
      <c r="S148" s="259"/>
      <c r="T148" s="259"/>
      <c r="U148" s="259"/>
      <c r="V148" s="259"/>
      <c r="W148" s="259"/>
      <c r="X148" s="259"/>
      <c r="Y148" s="259"/>
      <c r="Z148" s="259"/>
      <c r="AA148" s="259"/>
      <c r="AB148" s="259"/>
      <c r="AC148" s="259"/>
      <c r="AD148" s="259"/>
      <c r="AE148" s="259"/>
      <c r="AF148" s="259"/>
      <c r="AG148" s="259"/>
      <c r="AH148" s="259"/>
      <c r="AI148" s="259"/>
      <c r="AJ148" s="259"/>
      <c r="AK148" s="259"/>
      <c r="AL148" s="259"/>
      <c r="AM148" s="259"/>
      <c r="AN148" s="259"/>
      <c r="AO148" s="260"/>
      <c r="AP148" s="63">
        <f>+AP146+AP114</f>
        <v>7961983173</v>
      </c>
      <c r="AQ148" s="63">
        <f>+AQ146+AQ114</f>
        <v>7183842021.6300001</v>
      </c>
      <c r="AR148" s="63">
        <f>+AR146+AR114</f>
        <v>778141151.37</v>
      </c>
      <c r="AS148" s="192">
        <f>+AS146+AS114</f>
        <v>0</v>
      </c>
      <c r="AT148" s="193"/>
      <c r="AU148" s="192">
        <f>+AU146+AU114</f>
        <v>7183842021.6300001</v>
      </c>
      <c r="AV148" s="193"/>
      <c r="AW148" s="63">
        <f t="shared" ref="AW148:BD148" si="29">+AW146+AW114</f>
        <v>0</v>
      </c>
      <c r="AX148" s="63">
        <f t="shared" si="29"/>
        <v>7082248866.3200006</v>
      </c>
      <c r="AY148" s="63">
        <f t="shared" si="29"/>
        <v>101593155.31</v>
      </c>
      <c r="AZ148" s="63">
        <f t="shared" si="29"/>
        <v>6973892731.8899994</v>
      </c>
      <c r="BA148" s="63">
        <f t="shared" si="29"/>
        <v>108356134.43000001</v>
      </c>
      <c r="BB148" s="63">
        <f t="shared" si="29"/>
        <v>6973892731.8899994</v>
      </c>
      <c r="BC148" s="63">
        <f t="shared" si="29"/>
        <v>0</v>
      </c>
      <c r="BD148" s="63">
        <f t="shared" si="29"/>
        <v>7572074.96</v>
      </c>
      <c r="BE148" s="62">
        <f>+AQ148/AP148</f>
        <v>0.90226792314648874</v>
      </c>
      <c r="BF148" s="62">
        <f>+AU148/AP148</f>
        <v>0.90226792314648874</v>
      </c>
      <c r="BG148" s="62">
        <f>+AX148/AP148</f>
        <v>0.8895081429381464</v>
      </c>
      <c r="BH148" s="62">
        <f>+BB148/AP148</f>
        <v>0.87589895386105199</v>
      </c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/>
      <c r="CQ148" s="56"/>
      <c r="CR148" s="56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  <c r="DH148" s="56"/>
      <c r="DI148" s="56"/>
      <c r="DJ148" s="56"/>
      <c r="DK148" s="56"/>
      <c r="DL148" s="56"/>
      <c r="DM148" s="56"/>
      <c r="DN148" s="56"/>
      <c r="DO148" s="56"/>
      <c r="DP148" s="56"/>
      <c r="DQ148" s="56"/>
      <c r="DR148" s="56"/>
      <c r="DS148" s="56"/>
      <c r="DT148" s="56"/>
      <c r="DU148" s="56"/>
      <c r="DV148" s="56"/>
      <c r="DW148" s="56"/>
      <c r="DX148" s="56"/>
      <c r="DY148" s="56"/>
      <c r="DZ148" s="56"/>
      <c r="EA148" s="56"/>
      <c r="EB148" s="56"/>
      <c r="EC148" s="56"/>
      <c r="ED148" s="56"/>
      <c r="EE148" s="56"/>
      <c r="EF148" s="56"/>
      <c r="EG148" s="56"/>
      <c r="EH148" s="56"/>
      <c r="EI148" s="56"/>
      <c r="EJ148" s="56"/>
      <c r="EK148" s="56"/>
      <c r="EL148" s="56"/>
      <c r="EM148" s="56"/>
      <c r="EN148" s="56"/>
      <c r="EO148" s="56"/>
      <c r="EP148" s="56"/>
      <c r="EQ148" s="56"/>
      <c r="ER148" s="56"/>
      <c r="ES148" s="56"/>
      <c r="ET148" s="56"/>
      <c r="EU148" s="56"/>
      <c r="EV148" s="56"/>
      <c r="EW148" s="56"/>
      <c r="EX148" s="56"/>
      <c r="EY148" s="56"/>
      <c r="EZ148" s="56"/>
      <c r="FA148" s="56"/>
      <c r="FB148" s="56"/>
      <c r="FC148" s="56"/>
      <c r="FD148" s="56"/>
      <c r="FE148" s="56"/>
      <c r="FF148" s="56"/>
      <c r="FG148" s="56"/>
      <c r="FH148" s="56"/>
      <c r="FI148" s="56"/>
      <c r="FJ148" s="56"/>
      <c r="FK148" s="56"/>
      <c r="FL148" s="56"/>
      <c r="FM148" s="56"/>
      <c r="FN148" s="56"/>
      <c r="FO148" s="56"/>
      <c r="FP148" s="56"/>
      <c r="FQ148" s="56"/>
      <c r="FR148" s="56"/>
      <c r="FS148" s="56"/>
      <c r="FT148" s="56"/>
      <c r="FU148" s="56"/>
      <c r="FV148" s="56"/>
      <c r="FW148" s="56"/>
      <c r="FX148" s="56"/>
      <c r="FY148" s="56"/>
      <c r="FZ148" s="56"/>
      <c r="GA148" s="56"/>
      <c r="GB148" s="56"/>
      <c r="GC148" s="56"/>
      <c r="GD148" s="56"/>
      <c r="GE148" s="56"/>
      <c r="GF148" s="56"/>
      <c r="GG148" s="56"/>
      <c r="GH148" s="61"/>
    </row>
    <row r="149" spans="1:190" s="56" customFormat="1" ht="13.5" customHeight="1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7"/>
      <c r="BD149" s="57"/>
      <c r="BE149" s="57"/>
      <c r="BF149" s="57"/>
    </row>
    <row r="150" spans="1:190" s="56" customFormat="1" ht="13.5" customHeight="1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7"/>
      <c r="BD150" s="57"/>
      <c r="BE150" s="57"/>
      <c r="BF150" s="57"/>
    </row>
    <row r="151" spans="1:190" s="54" customFormat="1"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55"/>
      <c r="DI151" s="55"/>
      <c r="DJ151" s="55"/>
      <c r="DK151" s="55"/>
      <c r="DL151" s="55"/>
      <c r="DM151" s="55"/>
      <c r="DN151" s="55"/>
      <c r="DO151" s="55"/>
      <c r="DP151" s="55"/>
      <c r="DQ151" s="55"/>
      <c r="DR151" s="55"/>
    </row>
    <row r="152" spans="1:190" s="49" customFormat="1" ht="15.7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2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0"/>
      <c r="AS152" s="53"/>
      <c r="AT152" s="50"/>
      <c r="AU152" s="50"/>
      <c r="AV152" s="50"/>
      <c r="AW152" s="50"/>
    </row>
    <row r="153" spans="1:190" s="49" customFormat="1" ht="13.5" customHeight="1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2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0"/>
      <c r="AS153" s="50"/>
      <c r="AT153" s="50"/>
      <c r="AU153" s="50"/>
      <c r="AV153" s="50"/>
      <c r="AW153" s="50"/>
    </row>
    <row r="155" spans="1:190">
      <c r="A155" s="2" t="s">
        <v>12</v>
      </c>
      <c r="B155" s="2" t="s">
        <v>12</v>
      </c>
      <c r="C155" s="2" t="s">
        <v>12</v>
      </c>
      <c r="D155" s="2" t="s">
        <v>12</v>
      </c>
      <c r="E155" s="2" t="s">
        <v>12</v>
      </c>
      <c r="F155" s="2" t="s">
        <v>12</v>
      </c>
      <c r="G155" s="2" t="s">
        <v>12</v>
      </c>
      <c r="H155" s="2" t="s">
        <v>12</v>
      </c>
      <c r="I155" s="2" t="s">
        <v>12</v>
      </c>
      <c r="J155" s="171" t="s">
        <v>12</v>
      </c>
      <c r="K155" s="313"/>
      <c r="L155" s="171" t="s">
        <v>12</v>
      </c>
      <c r="M155" s="313"/>
      <c r="N155" s="2" t="s">
        <v>12</v>
      </c>
      <c r="O155" s="2" t="s">
        <v>12</v>
      </c>
      <c r="P155" s="2" t="s">
        <v>12</v>
      </c>
      <c r="Q155" s="2" t="s">
        <v>12</v>
      </c>
      <c r="R155" s="2" t="s">
        <v>12</v>
      </c>
      <c r="S155" s="48" t="s">
        <v>12</v>
      </c>
      <c r="T155" s="48" t="s">
        <v>12</v>
      </c>
      <c r="U155" s="48" t="s">
        <v>12</v>
      </c>
      <c r="V155" s="48" t="s">
        <v>12</v>
      </c>
      <c r="W155" s="48" t="s">
        <v>12</v>
      </c>
      <c r="X155" s="48" t="s">
        <v>12</v>
      </c>
      <c r="Y155" s="48" t="s">
        <v>12</v>
      </c>
      <c r="Z155" s="48" t="s">
        <v>12</v>
      </c>
      <c r="AA155" s="171" t="s">
        <v>12</v>
      </c>
      <c r="AB155" s="313"/>
      <c r="AC155" s="171" t="s">
        <v>12</v>
      </c>
      <c r="AD155" s="313"/>
      <c r="AE155" s="2" t="s">
        <v>12</v>
      </c>
      <c r="AF155" s="2" t="s">
        <v>12</v>
      </c>
      <c r="AG155" s="2" t="s">
        <v>12</v>
      </c>
      <c r="AH155" s="2" t="s">
        <v>12</v>
      </c>
      <c r="AI155" s="2" t="s">
        <v>12</v>
      </c>
      <c r="AJ155" s="48" t="s">
        <v>12</v>
      </c>
      <c r="AK155" s="48" t="s">
        <v>12</v>
      </c>
      <c r="AL155" s="48" t="s">
        <v>12</v>
      </c>
      <c r="AM155" s="222" t="s">
        <v>12</v>
      </c>
      <c r="AN155" s="223"/>
      <c r="AO155" s="223"/>
      <c r="AP155" s="47" t="s">
        <v>12</v>
      </c>
      <c r="AQ155" s="47" t="s">
        <v>12</v>
      </c>
      <c r="AR155" s="47" t="s">
        <v>12</v>
      </c>
      <c r="AS155" s="224" t="s">
        <v>12</v>
      </c>
      <c r="AT155" s="225"/>
      <c r="AU155" s="224" t="s">
        <v>12</v>
      </c>
      <c r="AV155" s="225"/>
      <c r="AW155" s="47" t="s">
        <v>12</v>
      </c>
      <c r="AX155" s="47" t="s">
        <v>12</v>
      </c>
      <c r="AY155" s="47" t="s">
        <v>12</v>
      </c>
      <c r="AZ155" s="47" t="s">
        <v>12</v>
      </c>
      <c r="BA155" s="47" t="s">
        <v>12</v>
      </c>
      <c r="BB155" s="47" t="s">
        <v>12</v>
      </c>
      <c r="BC155" s="47" t="s">
        <v>12</v>
      </c>
      <c r="BD155" s="47" t="s">
        <v>12</v>
      </c>
    </row>
  </sheetData>
  <mergeCells count="1801">
    <mergeCell ref="AU155:AV155"/>
    <mergeCell ref="J155:K155"/>
    <mergeCell ref="L155:M155"/>
    <mergeCell ref="AA155:AB155"/>
    <mergeCell ref="AC155:AD155"/>
    <mergeCell ref="AM155:AO155"/>
    <mergeCell ref="AS155:AT155"/>
    <mergeCell ref="S145:Z145"/>
    <mergeCell ref="AA145:AE145"/>
    <mergeCell ref="AF145:AH145"/>
    <mergeCell ref="AJ145:AO145"/>
    <mergeCell ref="A145:B145"/>
    <mergeCell ref="C145:D145"/>
    <mergeCell ref="E145:F145"/>
    <mergeCell ref="G145:H145"/>
    <mergeCell ref="I145:K145"/>
    <mergeCell ref="L145:N145"/>
    <mergeCell ref="AS145:AT145"/>
    <mergeCell ref="AU145:AV145"/>
    <mergeCell ref="A146:AO146"/>
    <mergeCell ref="AS146:AT146"/>
    <mergeCell ref="AU146:AV146"/>
    <mergeCell ref="A148:AO148"/>
    <mergeCell ref="AS148:AT148"/>
    <mergeCell ref="AU148:AV148"/>
    <mergeCell ref="O145:P145"/>
    <mergeCell ref="Q145:R145"/>
    <mergeCell ref="A143:B143"/>
    <mergeCell ref="C143:D143"/>
    <mergeCell ref="E143:F143"/>
    <mergeCell ref="G143:H143"/>
    <mergeCell ref="I143:K143"/>
    <mergeCell ref="L143:N143"/>
    <mergeCell ref="O143:P143"/>
    <mergeCell ref="Q143:R143"/>
    <mergeCell ref="S143:Z143"/>
    <mergeCell ref="AA143:AE143"/>
    <mergeCell ref="AF143:AH143"/>
    <mergeCell ref="AJ143:AO143"/>
    <mergeCell ref="AS143:AT143"/>
    <mergeCell ref="AU143:AV143"/>
    <mergeCell ref="A144:B144"/>
    <mergeCell ref="C144:D144"/>
    <mergeCell ref="E144:F144"/>
    <mergeCell ref="G144:H144"/>
    <mergeCell ref="I144:K144"/>
    <mergeCell ref="L144:N144"/>
    <mergeCell ref="O144:P144"/>
    <mergeCell ref="Q144:R144"/>
    <mergeCell ref="S144:Z144"/>
    <mergeCell ref="AA144:AE144"/>
    <mergeCell ref="AF144:AH144"/>
    <mergeCell ref="AJ144:AO144"/>
    <mergeCell ref="AS144:AT144"/>
    <mergeCell ref="AU144:AV144"/>
    <mergeCell ref="A141:B141"/>
    <mergeCell ref="C141:D141"/>
    <mergeCell ref="E141:F141"/>
    <mergeCell ref="G141:H141"/>
    <mergeCell ref="I141:K141"/>
    <mergeCell ref="L141:N141"/>
    <mergeCell ref="O141:P141"/>
    <mergeCell ref="Q141:R141"/>
    <mergeCell ref="S141:Z141"/>
    <mergeCell ref="AA141:AE141"/>
    <mergeCell ref="AF141:AH141"/>
    <mergeCell ref="AJ141:AO141"/>
    <mergeCell ref="AS141:AT141"/>
    <mergeCell ref="AU141:AV141"/>
    <mergeCell ref="A142:B142"/>
    <mergeCell ref="C142:D142"/>
    <mergeCell ref="E142:F142"/>
    <mergeCell ref="G142:H142"/>
    <mergeCell ref="I142:K142"/>
    <mergeCell ref="L142:N142"/>
    <mergeCell ref="O142:P142"/>
    <mergeCell ref="Q142:R142"/>
    <mergeCell ref="S142:Z142"/>
    <mergeCell ref="AA142:AE142"/>
    <mergeCell ref="AF142:AH142"/>
    <mergeCell ref="AJ142:AO142"/>
    <mergeCell ref="AS142:AT142"/>
    <mergeCell ref="AU142:AV142"/>
    <mergeCell ref="A139:B139"/>
    <mergeCell ref="C139:D139"/>
    <mergeCell ref="E139:F139"/>
    <mergeCell ref="G139:H139"/>
    <mergeCell ref="I139:K139"/>
    <mergeCell ref="L139:N139"/>
    <mergeCell ref="O139:P139"/>
    <mergeCell ref="Q139:R139"/>
    <mergeCell ref="S139:Z139"/>
    <mergeCell ref="AA139:AE139"/>
    <mergeCell ref="AF139:AH139"/>
    <mergeCell ref="AJ139:AO139"/>
    <mergeCell ref="AS139:AT139"/>
    <mergeCell ref="AU139:AV139"/>
    <mergeCell ref="A140:B140"/>
    <mergeCell ref="C140:D140"/>
    <mergeCell ref="E140:F140"/>
    <mergeCell ref="G140:H140"/>
    <mergeCell ref="I140:K140"/>
    <mergeCell ref="L140:N140"/>
    <mergeCell ref="O140:P140"/>
    <mergeCell ref="Q140:R140"/>
    <mergeCell ref="S140:Z140"/>
    <mergeCell ref="AA140:AE140"/>
    <mergeCell ref="AF140:AH140"/>
    <mergeCell ref="AJ140:AO140"/>
    <mergeCell ref="AS140:AT140"/>
    <mergeCell ref="AU140:AV140"/>
    <mergeCell ref="A137:B137"/>
    <mergeCell ref="C137:D137"/>
    <mergeCell ref="E137:F137"/>
    <mergeCell ref="G137:H137"/>
    <mergeCell ref="I137:K137"/>
    <mergeCell ref="L137:N137"/>
    <mergeCell ref="O137:P137"/>
    <mergeCell ref="Q137:R137"/>
    <mergeCell ref="S137:Z137"/>
    <mergeCell ref="AA137:AE137"/>
    <mergeCell ref="AF137:AH137"/>
    <mergeCell ref="AJ137:AO137"/>
    <mergeCell ref="AS137:AT137"/>
    <mergeCell ref="AU137:AV137"/>
    <mergeCell ref="A138:B138"/>
    <mergeCell ref="C138:D138"/>
    <mergeCell ref="E138:F138"/>
    <mergeCell ref="G138:H138"/>
    <mergeCell ref="I138:K138"/>
    <mergeCell ref="L138:N138"/>
    <mergeCell ref="O138:P138"/>
    <mergeCell ref="Q138:R138"/>
    <mergeCell ref="S138:Z138"/>
    <mergeCell ref="AA138:AE138"/>
    <mergeCell ref="AF138:AH138"/>
    <mergeCell ref="AJ138:AO138"/>
    <mergeCell ref="AS138:AT138"/>
    <mergeCell ref="AU138:AV138"/>
    <mergeCell ref="A135:B135"/>
    <mergeCell ref="C135:D135"/>
    <mergeCell ref="E135:F135"/>
    <mergeCell ref="G135:H135"/>
    <mergeCell ref="I135:K135"/>
    <mergeCell ref="L135:N135"/>
    <mergeCell ref="O135:P135"/>
    <mergeCell ref="Q135:R135"/>
    <mergeCell ref="S135:Z135"/>
    <mergeCell ref="AA135:AE135"/>
    <mergeCell ref="AF135:AH135"/>
    <mergeCell ref="AJ135:AO135"/>
    <mergeCell ref="AS135:AT135"/>
    <mergeCell ref="AU135:AV135"/>
    <mergeCell ref="A136:B136"/>
    <mergeCell ref="C136:D136"/>
    <mergeCell ref="E136:F136"/>
    <mergeCell ref="G136:H136"/>
    <mergeCell ref="I136:K136"/>
    <mergeCell ref="L136:N136"/>
    <mergeCell ref="O136:P136"/>
    <mergeCell ref="Q136:R136"/>
    <mergeCell ref="S136:Z136"/>
    <mergeCell ref="AA136:AE136"/>
    <mergeCell ref="AF136:AH136"/>
    <mergeCell ref="AJ136:AO136"/>
    <mergeCell ref="AS136:AT136"/>
    <mergeCell ref="AU136:AV136"/>
    <mergeCell ref="A133:B133"/>
    <mergeCell ref="C133:D133"/>
    <mergeCell ref="E133:F133"/>
    <mergeCell ref="G133:H133"/>
    <mergeCell ref="I133:K133"/>
    <mergeCell ref="L133:N133"/>
    <mergeCell ref="O133:P133"/>
    <mergeCell ref="Q133:R133"/>
    <mergeCell ref="S133:Z133"/>
    <mergeCell ref="AA133:AE133"/>
    <mergeCell ref="AF133:AH133"/>
    <mergeCell ref="AJ133:AO133"/>
    <mergeCell ref="AS133:AT133"/>
    <mergeCell ref="AU133:AV133"/>
    <mergeCell ref="A134:B134"/>
    <mergeCell ref="C134:D134"/>
    <mergeCell ref="E134:F134"/>
    <mergeCell ref="G134:H134"/>
    <mergeCell ref="I134:K134"/>
    <mergeCell ref="L134:N134"/>
    <mergeCell ref="O134:P134"/>
    <mergeCell ref="Q134:R134"/>
    <mergeCell ref="S134:Z134"/>
    <mergeCell ref="AA134:AE134"/>
    <mergeCell ref="AF134:AH134"/>
    <mergeCell ref="AJ134:AO134"/>
    <mergeCell ref="AS134:AT134"/>
    <mergeCell ref="AU134:AV134"/>
    <mergeCell ref="A131:B131"/>
    <mergeCell ref="C131:D131"/>
    <mergeCell ref="E131:F131"/>
    <mergeCell ref="G131:H131"/>
    <mergeCell ref="I131:K131"/>
    <mergeCell ref="L131:N131"/>
    <mergeCell ref="O131:P131"/>
    <mergeCell ref="Q131:R131"/>
    <mergeCell ref="S131:Z131"/>
    <mergeCell ref="AA131:AE131"/>
    <mergeCell ref="AF131:AH131"/>
    <mergeCell ref="AJ131:AO131"/>
    <mergeCell ref="AS131:AT131"/>
    <mergeCell ref="AU131:AV131"/>
    <mergeCell ref="A132:B132"/>
    <mergeCell ref="C132:D132"/>
    <mergeCell ref="E132:F132"/>
    <mergeCell ref="G132:H132"/>
    <mergeCell ref="I132:K132"/>
    <mergeCell ref="L132:N132"/>
    <mergeCell ref="O132:P132"/>
    <mergeCell ref="Q132:R132"/>
    <mergeCell ref="S132:Z132"/>
    <mergeCell ref="AA132:AE132"/>
    <mergeCell ref="AF132:AH132"/>
    <mergeCell ref="AJ132:AO132"/>
    <mergeCell ref="AS132:AT132"/>
    <mergeCell ref="AU132:AV132"/>
    <mergeCell ref="A129:B129"/>
    <mergeCell ref="C129:D129"/>
    <mergeCell ref="E129:F129"/>
    <mergeCell ref="G129:H129"/>
    <mergeCell ref="I129:K129"/>
    <mergeCell ref="L129:N129"/>
    <mergeCell ref="O129:P129"/>
    <mergeCell ref="Q129:R129"/>
    <mergeCell ref="S129:Z129"/>
    <mergeCell ref="AA129:AE129"/>
    <mergeCell ref="AF129:AH129"/>
    <mergeCell ref="AJ129:AO129"/>
    <mergeCell ref="AS129:AT129"/>
    <mergeCell ref="AU129:AV129"/>
    <mergeCell ref="A130:B130"/>
    <mergeCell ref="C130:D130"/>
    <mergeCell ref="E130:F130"/>
    <mergeCell ref="G130:H130"/>
    <mergeCell ref="I130:K130"/>
    <mergeCell ref="L130:N130"/>
    <mergeCell ref="O130:P130"/>
    <mergeCell ref="Q130:R130"/>
    <mergeCell ref="S130:Z130"/>
    <mergeCell ref="AA130:AE130"/>
    <mergeCell ref="AF130:AH130"/>
    <mergeCell ref="AJ130:AO130"/>
    <mergeCell ref="AS130:AT130"/>
    <mergeCell ref="AU130:AV130"/>
    <mergeCell ref="A127:B127"/>
    <mergeCell ref="C127:D127"/>
    <mergeCell ref="E127:F127"/>
    <mergeCell ref="G127:H127"/>
    <mergeCell ref="I127:K127"/>
    <mergeCell ref="L127:N127"/>
    <mergeCell ref="O127:P127"/>
    <mergeCell ref="Q127:R127"/>
    <mergeCell ref="S127:Z127"/>
    <mergeCell ref="AA127:AE127"/>
    <mergeCell ref="AF127:AH127"/>
    <mergeCell ref="AJ127:AO127"/>
    <mergeCell ref="AS127:AT127"/>
    <mergeCell ref="AU127:AV127"/>
    <mergeCell ref="A128:B128"/>
    <mergeCell ref="C128:D128"/>
    <mergeCell ref="E128:F128"/>
    <mergeCell ref="G128:H128"/>
    <mergeCell ref="I128:K128"/>
    <mergeCell ref="L128:N128"/>
    <mergeCell ref="O128:P128"/>
    <mergeCell ref="Q128:R128"/>
    <mergeCell ref="S128:Z128"/>
    <mergeCell ref="AA128:AE128"/>
    <mergeCell ref="AF128:AH128"/>
    <mergeCell ref="AJ128:AO128"/>
    <mergeCell ref="AS128:AT128"/>
    <mergeCell ref="AU128:AV128"/>
    <mergeCell ref="A125:B125"/>
    <mergeCell ref="C125:D125"/>
    <mergeCell ref="E125:F125"/>
    <mergeCell ref="G125:H125"/>
    <mergeCell ref="I125:K125"/>
    <mergeCell ref="L125:N125"/>
    <mergeCell ref="O125:P125"/>
    <mergeCell ref="Q125:R125"/>
    <mergeCell ref="S125:Z125"/>
    <mergeCell ref="AA125:AE125"/>
    <mergeCell ref="AF125:AH125"/>
    <mergeCell ref="AJ125:AO125"/>
    <mergeCell ref="AS125:AT125"/>
    <mergeCell ref="AU125:AV125"/>
    <mergeCell ref="A126:B126"/>
    <mergeCell ref="C126:D126"/>
    <mergeCell ref="E126:F126"/>
    <mergeCell ref="G126:H126"/>
    <mergeCell ref="I126:K126"/>
    <mergeCell ref="L126:N126"/>
    <mergeCell ref="O126:P126"/>
    <mergeCell ref="Q126:R126"/>
    <mergeCell ref="S126:Z126"/>
    <mergeCell ref="AA126:AE126"/>
    <mergeCell ref="AF126:AH126"/>
    <mergeCell ref="AJ126:AO126"/>
    <mergeCell ref="AS126:AT126"/>
    <mergeCell ref="AU126:AV126"/>
    <mergeCell ref="A123:B123"/>
    <mergeCell ref="C123:D123"/>
    <mergeCell ref="E123:F123"/>
    <mergeCell ref="G123:H123"/>
    <mergeCell ref="I123:K123"/>
    <mergeCell ref="L123:N123"/>
    <mergeCell ref="O123:P123"/>
    <mergeCell ref="Q123:R123"/>
    <mergeCell ref="S123:Z123"/>
    <mergeCell ref="AA123:AE123"/>
    <mergeCell ref="AF123:AH123"/>
    <mergeCell ref="AJ123:AO123"/>
    <mergeCell ref="AS123:AT123"/>
    <mergeCell ref="AU123:AV123"/>
    <mergeCell ref="A124:B124"/>
    <mergeCell ref="C124:D124"/>
    <mergeCell ref="E124:F124"/>
    <mergeCell ref="G124:H124"/>
    <mergeCell ref="I124:K124"/>
    <mergeCell ref="L124:N124"/>
    <mergeCell ref="O124:P124"/>
    <mergeCell ref="Q124:R124"/>
    <mergeCell ref="S124:Z124"/>
    <mergeCell ref="AA124:AE124"/>
    <mergeCell ref="AF124:AH124"/>
    <mergeCell ref="AJ124:AO124"/>
    <mergeCell ref="AS124:AT124"/>
    <mergeCell ref="AU124:AV124"/>
    <mergeCell ref="A121:B121"/>
    <mergeCell ref="C121:D121"/>
    <mergeCell ref="E121:F121"/>
    <mergeCell ref="G121:H121"/>
    <mergeCell ref="I121:K121"/>
    <mergeCell ref="L121:N121"/>
    <mergeCell ref="O121:P121"/>
    <mergeCell ref="Q121:R121"/>
    <mergeCell ref="S121:Z121"/>
    <mergeCell ref="AA121:AE121"/>
    <mergeCell ref="AF121:AH121"/>
    <mergeCell ref="AJ121:AO121"/>
    <mergeCell ref="AS121:AT121"/>
    <mergeCell ref="AU121:AV121"/>
    <mergeCell ref="A122:B122"/>
    <mergeCell ref="C122:D122"/>
    <mergeCell ref="E122:F122"/>
    <mergeCell ref="G122:H122"/>
    <mergeCell ref="I122:K122"/>
    <mergeCell ref="L122:N122"/>
    <mergeCell ref="O122:P122"/>
    <mergeCell ref="Q122:R122"/>
    <mergeCell ref="S122:Z122"/>
    <mergeCell ref="AA122:AE122"/>
    <mergeCell ref="AF122:AH122"/>
    <mergeCell ref="AJ122:AO122"/>
    <mergeCell ref="AS122:AT122"/>
    <mergeCell ref="AU122:AV122"/>
    <mergeCell ref="A119:B119"/>
    <mergeCell ref="C119:D119"/>
    <mergeCell ref="E119:F119"/>
    <mergeCell ref="G119:H119"/>
    <mergeCell ref="I119:K119"/>
    <mergeCell ref="L119:N119"/>
    <mergeCell ref="O119:P119"/>
    <mergeCell ref="Q119:R119"/>
    <mergeCell ref="S119:Z119"/>
    <mergeCell ref="AA119:AE119"/>
    <mergeCell ref="AF119:AH119"/>
    <mergeCell ref="AJ119:AO119"/>
    <mergeCell ref="AS119:AT119"/>
    <mergeCell ref="AU119:AV119"/>
    <mergeCell ref="A120:B120"/>
    <mergeCell ref="C120:D120"/>
    <mergeCell ref="E120:F120"/>
    <mergeCell ref="G120:H120"/>
    <mergeCell ref="I120:K120"/>
    <mergeCell ref="L120:N120"/>
    <mergeCell ref="O120:P120"/>
    <mergeCell ref="Q120:R120"/>
    <mergeCell ref="S120:Z120"/>
    <mergeCell ref="AA120:AE120"/>
    <mergeCell ref="AF120:AH120"/>
    <mergeCell ref="AJ120:AO120"/>
    <mergeCell ref="AS120:AT120"/>
    <mergeCell ref="AU120:AV120"/>
    <mergeCell ref="A117:B117"/>
    <mergeCell ref="C117:D117"/>
    <mergeCell ref="E117:F117"/>
    <mergeCell ref="G117:H117"/>
    <mergeCell ref="I117:K117"/>
    <mergeCell ref="L117:N117"/>
    <mergeCell ref="O117:P117"/>
    <mergeCell ref="Q117:R117"/>
    <mergeCell ref="S117:Z117"/>
    <mergeCell ref="AA117:AE117"/>
    <mergeCell ref="AF117:AH117"/>
    <mergeCell ref="AJ117:AO117"/>
    <mergeCell ref="AS117:AT117"/>
    <mergeCell ref="AU117:AV117"/>
    <mergeCell ref="A118:B118"/>
    <mergeCell ref="C118:D118"/>
    <mergeCell ref="E118:F118"/>
    <mergeCell ref="G118:H118"/>
    <mergeCell ref="I118:K118"/>
    <mergeCell ref="L118:N118"/>
    <mergeCell ref="O118:P118"/>
    <mergeCell ref="Q118:R118"/>
    <mergeCell ref="S118:Z118"/>
    <mergeCell ref="AA118:AE118"/>
    <mergeCell ref="AF118:AH118"/>
    <mergeCell ref="AJ118:AO118"/>
    <mergeCell ref="AS118:AT118"/>
    <mergeCell ref="AU118:AV118"/>
    <mergeCell ref="A115:B115"/>
    <mergeCell ref="C115:D115"/>
    <mergeCell ref="E115:F115"/>
    <mergeCell ref="G115:H115"/>
    <mergeCell ref="I115:K115"/>
    <mergeCell ref="L115:N115"/>
    <mergeCell ref="O115:P115"/>
    <mergeCell ref="Q115:R115"/>
    <mergeCell ref="S115:Z115"/>
    <mergeCell ref="AA115:AE115"/>
    <mergeCell ref="AF115:AH115"/>
    <mergeCell ref="AJ115:AO115"/>
    <mergeCell ref="AS115:AT115"/>
    <mergeCell ref="AU115:AV115"/>
    <mergeCell ref="A116:B116"/>
    <mergeCell ref="C116:D116"/>
    <mergeCell ref="E116:F116"/>
    <mergeCell ref="G116:H116"/>
    <mergeCell ref="I116:K116"/>
    <mergeCell ref="L116:N116"/>
    <mergeCell ref="O116:P116"/>
    <mergeCell ref="Q116:R116"/>
    <mergeCell ref="S116:Z116"/>
    <mergeCell ref="AA116:AE116"/>
    <mergeCell ref="AF116:AH116"/>
    <mergeCell ref="AJ116:AO116"/>
    <mergeCell ref="AS116:AT116"/>
    <mergeCell ref="AU116:AV116"/>
    <mergeCell ref="S112:Z112"/>
    <mergeCell ref="AA112:AE112"/>
    <mergeCell ref="AF112:AH112"/>
    <mergeCell ref="AJ112:AO112"/>
    <mergeCell ref="A112:B112"/>
    <mergeCell ref="C112:D112"/>
    <mergeCell ref="E112:F112"/>
    <mergeCell ref="G112:H112"/>
    <mergeCell ref="I112:K112"/>
    <mergeCell ref="L112:N112"/>
    <mergeCell ref="AS112:AT112"/>
    <mergeCell ref="AU112:AV112"/>
    <mergeCell ref="A113:AO113"/>
    <mergeCell ref="AS113:AT113"/>
    <mergeCell ref="AU113:AV113"/>
    <mergeCell ref="A114:AO114"/>
    <mergeCell ref="AS114:AT114"/>
    <mergeCell ref="AU114:AV114"/>
    <mergeCell ref="O112:P112"/>
    <mergeCell ref="Q112:R112"/>
    <mergeCell ref="A110:B110"/>
    <mergeCell ref="C110:D110"/>
    <mergeCell ref="E110:F110"/>
    <mergeCell ref="G110:H110"/>
    <mergeCell ref="I110:K110"/>
    <mergeCell ref="L110:N110"/>
    <mergeCell ref="O110:P110"/>
    <mergeCell ref="Q110:R110"/>
    <mergeCell ref="S110:Z110"/>
    <mergeCell ref="AA110:AE110"/>
    <mergeCell ref="AF110:AH110"/>
    <mergeCell ref="AJ110:AO110"/>
    <mergeCell ref="AS110:AT110"/>
    <mergeCell ref="AU110:AV110"/>
    <mergeCell ref="A111:B111"/>
    <mergeCell ref="C111:D111"/>
    <mergeCell ref="E111:F111"/>
    <mergeCell ref="G111:H111"/>
    <mergeCell ref="I111:K111"/>
    <mergeCell ref="L111:N111"/>
    <mergeCell ref="O111:P111"/>
    <mergeCell ref="Q111:R111"/>
    <mergeCell ref="S111:Z111"/>
    <mergeCell ref="AA111:AE111"/>
    <mergeCell ref="AF111:AH111"/>
    <mergeCell ref="AJ111:AO111"/>
    <mergeCell ref="AS111:AT111"/>
    <mergeCell ref="AU111:AV111"/>
    <mergeCell ref="A108:B108"/>
    <mergeCell ref="C108:D108"/>
    <mergeCell ref="E108:F108"/>
    <mergeCell ref="G108:H108"/>
    <mergeCell ref="I108:K108"/>
    <mergeCell ref="L108:N108"/>
    <mergeCell ref="O108:P108"/>
    <mergeCell ref="Q108:R108"/>
    <mergeCell ref="S108:Z108"/>
    <mergeCell ref="AA108:AE108"/>
    <mergeCell ref="AF108:AH108"/>
    <mergeCell ref="AJ108:AO108"/>
    <mergeCell ref="AS108:AT108"/>
    <mergeCell ref="AU108:AV108"/>
    <mergeCell ref="A109:B109"/>
    <mergeCell ref="C109:D109"/>
    <mergeCell ref="E109:F109"/>
    <mergeCell ref="G109:H109"/>
    <mergeCell ref="I109:K109"/>
    <mergeCell ref="L109:N109"/>
    <mergeCell ref="O109:P109"/>
    <mergeCell ref="Q109:R109"/>
    <mergeCell ref="S109:Z109"/>
    <mergeCell ref="AA109:AE109"/>
    <mergeCell ref="AF109:AH109"/>
    <mergeCell ref="AJ109:AO109"/>
    <mergeCell ref="AS109:AT109"/>
    <mergeCell ref="AU109:AV109"/>
    <mergeCell ref="A106:B106"/>
    <mergeCell ref="C106:D106"/>
    <mergeCell ref="E106:F106"/>
    <mergeCell ref="G106:H106"/>
    <mergeCell ref="I106:K106"/>
    <mergeCell ref="L106:N106"/>
    <mergeCell ref="O106:P106"/>
    <mergeCell ref="Q106:R106"/>
    <mergeCell ref="S106:Z106"/>
    <mergeCell ref="AA106:AE106"/>
    <mergeCell ref="AF106:AH106"/>
    <mergeCell ref="AJ106:AO106"/>
    <mergeCell ref="AS106:AT106"/>
    <mergeCell ref="AU106:AV106"/>
    <mergeCell ref="A107:B107"/>
    <mergeCell ref="C107:D107"/>
    <mergeCell ref="E107:F107"/>
    <mergeCell ref="G107:H107"/>
    <mergeCell ref="I107:K107"/>
    <mergeCell ref="L107:N107"/>
    <mergeCell ref="O107:P107"/>
    <mergeCell ref="Q107:R107"/>
    <mergeCell ref="S107:Z107"/>
    <mergeCell ref="AA107:AE107"/>
    <mergeCell ref="AF107:AH107"/>
    <mergeCell ref="AJ107:AO107"/>
    <mergeCell ref="AS107:AT107"/>
    <mergeCell ref="AU107:AV107"/>
    <mergeCell ref="A104:B104"/>
    <mergeCell ref="C104:D104"/>
    <mergeCell ref="E104:F104"/>
    <mergeCell ref="G104:H104"/>
    <mergeCell ref="I104:K104"/>
    <mergeCell ref="L104:N104"/>
    <mergeCell ref="O104:P104"/>
    <mergeCell ref="Q104:R104"/>
    <mergeCell ref="S104:Z104"/>
    <mergeCell ref="AA104:AE104"/>
    <mergeCell ref="AF104:AH104"/>
    <mergeCell ref="AJ104:AO104"/>
    <mergeCell ref="AS104:AT104"/>
    <mergeCell ref="AU104:AV104"/>
    <mergeCell ref="A105:B105"/>
    <mergeCell ref="C105:D105"/>
    <mergeCell ref="E105:F105"/>
    <mergeCell ref="G105:H105"/>
    <mergeCell ref="I105:K105"/>
    <mergeCell ref="L105:N105"/>
    <mergeCell ref="O105:P105"/>
    <mergeCell ref="Q105:R105"/>
    <mergeCell ref="S105:Z105"/>
    <mergeCell ref="AA105:AE105"/>
    <mergeCell ref="AF105:AH105"/>
    <mergeCell ref="AJ105:AO105"/>
    <mergeCell ref="AS105:AT105"/>
    <mergeCell ref="AU105:AV105"/>
    <mergeCell ref="A102:B102"/>
    <mergeCell ref="C102:D102"/>
    <mergeCell ref="E102:F102"/>
    <mergeCell ref="G102:H102"/>
    <mergeCell ref="I102:K102"/>
    <mergeCell ref="L102:N102"/>
    <mergeCell ref="O102:P102"/>
    <mergeCell ref="Q102:R102"/>
    <mergeCell ref="S102:Z102"/>
    <mergeCell ref="AA102:AE102"/>
    <mergeCell ref="AF102:AH102"/>
    <mergeCell ref="AJ102:AO102"/>
    <mergeCell ref="AS102:AT102"/>
    <mergeCell ref="AU102:AV102"/>
    <mergeCell ref="A103:B103"/>
    <mergeCell ref="C103:D103"/>
    <mergeCell ref="E103:F103"/>
    <mergeCell ref="G103:H103"/>
    <mergeCell ref="I103:K103"/>
    <mergeCell ref="L103:N103"/>
    <mergeCell ref="O103:P103"/>
    <mergeCell ref="Q103:R103"/>
    <mergeCell ref="S103:Z103"/>
    <mergeCell ref="AA103:AE103"/>
    <mergeCell ref="AF103:AH103"/>
    <mergeCell ref="AJ103:AO103"/>
    <mergeCell ref="AS103:AT103"/>
    <mergeCell ref="AU103:AV103"/>
    <mergeCell ref="A100:B100"/>
    <mergeCell ref="C100:D100"/>
    <mergeCell ref="E100:F100"/>
    <mergeCell ref="G100:H100"/>
    <mergeCell ref="I100:K100"/>
    <mergeCell ref="L100:N100"/>
    <mergeCell ref="O100:P100"/>
    <mergeCell ref="Q100:R100"/>
    <mergeCell ref="S100:Z100"/>
    <mergeCell ref="AA100:AE100"/>
    <mergeCell ref="AF100:AH100"/>
    <mergeCell ref="AJ100:AO100"/>
    <mergeCell ref="AS100:AT100"/>
    <mergeCell ref="AU100:AV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S101:Z101"/>
    <mergeCell ref="AA101:AE101"/>
    <mergeCell ref="AF101:AH101"/>
    <mergeCell ref="AJ101:AO101"/>
    <mergeCell ref="AS101:AT101"/>
    <mergeCell ref="AU101:AV101"/>
    <mergeCell ref="A98:B98"/>
    <mergeCell ref="C98:D98"/>
    <mergeCell ref="E98:F98"/>
    <mergeCell ref="G98:H98"/>
    <mergeCell ref="I98:K98"/>
    <mergeCell ref="L98:N98"/>
    <mergeCell ref="O98:P98"/>
    <mergeCell ref="Q98:R98"/>
    <mergeCell ref="S98:Z98"/>
    <mergeCell ref="AA98:AE98"/>
    <mergeCell ref="AF98:AH98"/>
    <mergeCell ref="AJ98:AO98"/>
    <mergeCell ref="AS98:AT98"/>
    <mergeCell ref="AU98:AV98"/>
    <mergeCell ref="A99:B99"/>
    <mergeCell ref="C99:D99"/>
    <mergeCell ref="E99:F99"/>
    <mergeCell ref="G99:H99"/>
    <mergeCell ref="I99:K99"/>
    <mergeCell ref="L99:N99"/>
    <mergeCell ref="O99:P99"/>
    <mergeCell ref="Q99:R99"/>
    <mergeCell ref="S99:Z99"/>
    <mergeCell ref="AA99:AE99"/>
    <mergeCell ref="AF99:AH99"/>
    <mergeCell ref="AJ99:AO99"/>
    <mergeCell ref="AS99:AT99"/>
    <mergeCell ref="AU99:AV99"/>
    <mergeCell ref="A96:B96"/>
    <mergeCell ref="C96:D96"/>
    <mergeCell ref="E96:F96"/>
    <mergeCell ref="G96:H96"/>
    <mergeCell ref="I96:K96"/>
    <mergeCell ref="L96:N96"/>
    <mergeCell ref="O96:P96"/>
    <mergeCell ref="Q96:R96"/>
    <mergeCell ref="S96:Z96"/>
    <mergeCell ref="AA96:AE96"/>
    <mergeCell ref="AF96:AH96"/>
    <mergeCell ref="AJ96:AO96"/>
    <mergeCell ref="AS96:AT96"/>
    <mergeCell ref="AU96:AV96"/>
    <mergeCell ref="A97:B97"/>
    <mergeCell ref="C97:D97"/>
    <mergeCell ref="E97:F97"/>
    <mergeCell ref="G97:H97"/>
    <mergeCell ref="I97:K97"/>
    <mergeCell ref="L97:N97"/>
    <mergeCell ref="O97:P97"/>
    <mergeCell ref="Q97:R97"/>
    <mergeCell ref="S97:Z97"/>
    <mergeCell ref="AA97:AE97"/>
    <mergeCell ref="AF97:AH97"/>
    <mergeCell ref="AJ97:AO97"/>
    <mergeCell ref="AS97:AT97"/>
    <mergeCell ref="AU97:AV97"/>
    <mergeCell ref="A94:B94"/>
    <mergeCell ref="C94:D94"/>
    <mergeCell ref="E94:F94"/>
    <mergeCell ref="G94:H94"/>
    <mergeCell ref="I94:K94"/>
    <mergeCell ref="L94:N94"/>
    <mergeCell ref="O94:P94"/>
    <mergeCell ref="Q94:R94"/>
    <mergeCell ref="S94:Z94"/>
    <mergeCell ref="AA94:AE94"/>
    <mergeCell ref="AF94:AH94"/>
    <mergeCell ref="AJ94:AO94"/>
    <mergeCell ref="AS94:AT94"/>
    <mergeCell ref="AU94:AV94"/>
    <mergeCell ref="A95:B95"/>
    <mergeCell ref="C95:D95"/>
    <mergeCell ref="E95:F95"/>
    <mergeCell ref="G95:H95"/>
    <mergeCell ref="I95:K95"/>
    <mergeCell ref="L95:N95"/>
    <mergeCell ref="O95:P95"/>
    <mergeCell ref="Q95:R95"/>
    <mergeCell ref="S95:Z95"/>
    <mergeCell ref="AA95:AE95"/>
    <mergeCell ref="AF95:AH95"/>
    <mergeCell ref="AJ95:AO95"/>
    <mergeCell ref="AS95:AT95"/>
    <mergeCell ref="AU95:AV95"/>
    <mergeCell ref="A92:B92"/>
    <mergeCell ref="C92:D92"/>
    <mergeCell ref="E92:F92"/>
    <mergeCell ref="G92:H92"/>
    <mergeCell ref="I92:K92"/>
    <mergeCell ref="L92:N92"/>
    <mergeCell ref="O92:P92"/>
    <mergeCell ref="Q92:R92"/>
    <mergeCell ref="S92:Z92"/>
    <mergeCell ref="AA92:AE92"/>
    <mergeCell ref="AF92:AH92"/>
    <mergeCell ref="AJ92:AO92"/>
    <mergeCell ref="AS92:AT92"/>
    <mergeCell ref="AU92:AV92"/>
    <mergeCell ref="A93:AO93"/>
    <mergeCell ref="AS93:AT93"/>
    <mergeCell ref="AU93:AV93"/>
    <mergeCell ref="A90:B90"/>
    <mergeCell ref="C90:D90"/>
    <mergeCell ref="E90:F90"/>
    <mergeCell ref="G90:H90"/>
    <mergeCell ref="I90:K90"/>
    <mergeCell ref="L90:N90"/>
    <mergeCell ref="O90:P90"/>
    <mergeCell ref="Q90:R90"/>
    <mergeCell ref="S90:Z90"/>
    <mergeCell ref="AA90:AE90"/>
    <mergeCell ref="AF90:AH90"/>
    <mergeCell ref="AJ90:AO90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Q91:R91"/>
    <mergeCell ref="S91:Z91"/>
    <mergeCell ref="AA91:AE91"/>
    <mergeCell ref="AF91:AH91"/>
    <mergeCell ref="AJ91:AO91"/>
    <mergeCell ref="AS91:AT91"/>
    <mergeCell ref="AU91:AV91"/>
    <mergeCell ref="A88:B88"/>
    <mergeCell ref="C88:D88"/>
    <mergeCell ref="E88:F88"/>
    <mergeCell ref="G88:H88"/>
    <mergeCell ref="I88:K88"/>
    <mergeCell ref="L88:N88"/>
    <mergeCell ref="O88:P88"/>
    <mergeCell ref="Q88:R88"/>
    <mergeCell ref="S88:Z88"/>
    <mergeCell ref="AA88:AE88"/>
    <mergeCell ref="AF88:AH88"/>
    <mergeCell ref="AJ88:AO88"/>
    <mergeCell ref="AS88:AT88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S89:Z89"/>
    <mergeCell ref="AA89:AE89"/>
    <mergeCell ref="AF89:AH89"/>
    <mergeCell ref="AJ89:AO89"/>
    <mergeCell ref="AS89:AT89"/>
    <mergeCell ref="AU89:AV89"/>
    <mergeCell ref="A86:B86"/>
    <mergeCell ref="C86:D86"/>
    <mergeCell ref="E86:F86"/>
    <mergeCell ref="G86:H86"/>
    <mergeCell ref="I86:K86"/>
    <mergeCell ref="L86:N86"/>
    <mergeCell ref="O86:P86"/>
    <mergeCell ref="Q86:R86"/>
    <mergeCell ref="S86:Z86"/>
    <mergeCell ref="AA86:AE86"/>
    <mergeCell ref="AF86:AH86"/>
    <mergeCell ref="AJ86:AO86"/>
    <mergeCell ref="AS86:AT86"/>
    <mergeCell ref="AU86:AV86"/>
    <mergeCell ref="A87:B87"/>
    <mergeCell ref="C87:D87"/>
    <mergeCell ref="E87:F87"/>
    <mergeCell ref="G87:H87"/>
    <mergeCell ref="I87:K87"/>
    <mergeCell ref="L87:N87"/>
    <mergeCell ref="O87:P87"/>
    <mergeCell ref="Q87:R87"/>
    <mergeCell ref="S87:Z87"/>
    <mergeCell ref="AA87:AE87"/>
    <mergeCell ref="AF87:AH87"/>
    <mergeCell ref="AJ87:AO87"/>
    <mergeCell ref="AS87:AT87"/>
    <mergeCell ref="AU87:AV87"/>
    <mergeCell ref="A84:B84"/>
    <mergeCell ref="C84:D84"/>
    <mergeCell ref="E84:F84"/>
    <mergeCell ref="G84:H84"/>
    <mergeCell ref="I84:K84"/>
    <mergeCell ref="L84:N84"/>
    <mergeCell ref="O84:P84"/>
    <mergeCell ref="Q84:R84"/>
    <mergeCell ref="S84:Z84"/>
    <mergeCell ref="AA84:AE84"/>
    <mergeCell ref="AF84:AH84"/>
    <mergeCell ref="AJ84:AO84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Q85:R85"/>
    <mergeCell ref="S85:Z85"/>
    <mergeCell ref="AA85:AE85"/>
    <mergeCell ref="AF85:AH85"/>
    <mergeCell ref="AJ85:AO85"/>
    <mergeCell ref="AS85:AT85"/>
    <mergeCell ref="AU85:AV85"/>
    <mergeCell ref="A82:B82"/>
    <mergeCell ref="C82:D82"/>
    <mergeCell ref="E82:F82"/>
    <mergeCell ref="G82:H82"/>
    <mergeCell ref="I82:K82"/>
    <mergeCell ref="L82:N82"/>
    <mergeCell ref="O82:P82"/>
    <mergeCell ref="Q82:R82"/>
    <mergeCell ref="S82:Z82"/>
    <mergeCell ref="AA82:AE82"/>
    <mergeCell ref="AF82:AH82"/>
    <mergeCell ref="AJ82:AO82"/>
    <mergeCell ref="AS82:AT82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S83:Z83"/>
    <mergeCell ref="AA83:AE83"/>
    <mergeCell ref="AF83:AH83"/>
    <mergeCell ref="AJ83:AO83"/>
    <mergeCell ref="AS83:AT83"/>
    <mergeCell ref="AU83:AV83"/>
    <mergeCell ref="A80:B80"/>
    <mergeCell ref="C80:D80"/>
    <mergeCell ref="E80:F80"/>
    <mergeCell ref="G80:H80"/>
    <mergeCell ref="I80:K80"/>
    <mergeCell ref="L80:N80"/>
    <mergeCell ref="O80:P80"/>
    <mergeCell ref="Q80:R80"/>
    <mergeCell ref="S80:Z80"/>
    <mergeCell ref="AA80:AE80"/>
    <mergeCell ref="AF80:AH80"/>
    <mergeCell ref="AJ80:AO80"/>
    <mergeCell ref="AS80:AT80"/>
    <mergeCell ref="AU80:AV80"/>
    <mergeCell ref="A81:B81"/>
    <mergeCell ref="C81:D81"/>
    <mergeCell ref="E81:F81"/>
    <mergeCell ref="G81:H81"/>
    <mergeCell ref="I81:K81"/>
    <mergeCell ref="L81:N81"/>
    <mergeCell ref="O81:P81"/>
    <mergeCell ref="Q81:R81"/>
    <mergeCell ref="S81:Z81"/>
    <mergeCell ref="AA81:AE81"/>
    <mergeCell ref="AF81:AH81"/>
    <mergeCell ref="AJ81:AO81"/>
    <mergeCell ref="AS81:AT81"/>
    <mergeCell ref="AU81:AV81"/>
    <mergeCell ref="A78:B78"/>
    <mergeCell ref="C78:D78"/>
    <mergeCell ref="E78:F78"/>
    <mergeCell ref="G78:H78"/>
    <mergeCell ref="I78:K78"/>
    <mergeCell ref="L78:N78"/>
    <mergeCell ref="O78:P78"/>
    <mergeCell ref="Q78:R78"/>
    <mergeCell ref="S78:Z78"/>
    <mergeCell ref="AA78:AE78"/>
    <mergeCell ref="AF78:AH78"/>
    <mergeCell ref="AJ78:AO78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Q79:R79"/>
    <mergeCell ref="S79:Z79"/>
    <mergeCell ref="AA79:AE79"/>
    <mergeCell ref="AF79:AH79"/>
    <mergeCell ref="AJ79:AO79"/>
    <mergeCell ref="AS79:AT79"/>
    <mergeCell ref="AU79:AV79"/>
    <mergeCell ref="A76:B76"/>
    <mergeCell ref="C76:D76"/>
    <mergeCell ref="E76:F76"/>
    <mergeCell ref="G76:H76"/>
    <mergeCell ref="I76:K76"/>
    <mergeCell ref="L76:N76"/>
    <mergeCell ref="O76:P76"/>
    <mergeCell ref="Q76:R76"/>
    <mergeCell ref="S76:Z76"/>
    <mergeCell ref="AA76:AE76"/>
    <mergeCell ref="AF76:AH76"/>
    <mergeCell ref="AJ76:AO76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S77:Z77"/>
    <mergeCell ref="AA77:AE77"/>
    <mergeCell ref="AF77:AH77"/>
    <mergeCell ref="AJ77:AO77"/>
    <mergeCell ref="AS77:AT77"/>
    <mergeCell ref="AU77:AV77"/>
    <mergeCell ref="A74:B74"/>
    <mergeCell ref="C74:D74"/>
    <mergeCell ref="E74:F74"/>
    <mergeCell ref="G74:H74"/>
    <mergeCell ref="I74:K74"/>
    <mergeCell ref="L74:N74"/>
    <mergeCell ref="O74:P74"/>
    <mergeCell ref="Q74:R74"/>
    <mergeCell ref="S74:Z74"/>
    <mergeCell ref="AA74:AE74"/>
    <mergeCell ref="AF74:AH74"/>
    <mergeCell ref="AJ74:AO74"/>
    <mergeCell ref="AS74:AT74"/>
    <mergeCell ref="AU74:AV74"/>
    <mergeCell ref="A75:B75"/>
    <mergeCell ref="C75:D75"/>
    <mergeCell ref="E75:F75"/>
    <mergeCell ref="G75:H75"/>
    <mergeCell ref="I75:K75"/>
    <mergeCell ref="L75:N75"/>
    <mergeCell ref="O75:P75"/>
    <mergeCell ref="Q75:R75"/>
    <mergeCell ref="S75:Z75"/>
    <mergeCell ref="AA75:AE75"/>
    <mergeCell ref="AF75:AH75"/>
    <mergeCell ref="AJ75:AO75"/>
    <mergeCell ref="AS75:AT75"/>
    <mergeCell ref="AU75:AV75"/>
    <mergeCell ref="A72:B72"/>
    <mergeCell ref="C72:D72"/>
    <mergeCell ref="E72:F72"/>
    <mergeCell ref="G72:H72"/>
    <mergeCell ref="I72:K72"/>
    <mergeCell ref="L72:N72"/>
    <mergeCell ref="O72:P72"/>
    <mergeCell ref="Q72:R72"/>
    <mergeCell ref="S72:Z72"/>
    <mergeCell ref="AA72:AE72"/>
    <mergeCell ref="AF72:AH72"/>
    <mergeCell ref="AJ72:AO72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Q73:R73"/>
    <mergeCell ref="S73:Z73"/>
    <mergeCell ref="AA73:AE73"/>
    <mergeCell ref="AF73:AH73"/>
    <mergeCell ref="AJ73:AO73"/>
    <mergeCell ref="AS73:AT73"/>
    <mergeCell ref="AU73:AV73"/>
    <mergeCell ref="A70:B70"/>
    <mergeCell ref="C70:D70"/>
    <mergeCell ref="E70:F70"/>
    <mergeCell ref="G70:H70"/>
    <mergeCell ref="I70:K70"/>
    <mergeCell ref="L70:N70"/>
    <mergeCell ref="O70:P70"/>
    <mergeCell ref="Q70:R70"/>
    <mergeCell ref="S70:Z70"/>
    <mergeCell ref="AA70:AE70"/>
    <mergeCell ref="AF70:AH70"/>
    <mergeCell ref="AJ70:AO70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S71:Z71"/>
    <mergeCell ref="AA71:AE71"/>
    <mergeCell ref="AF71:AH71"/>
    <mergeCell ref="AJ71:AO71"/>
    <mergeCell ref="AS71:AT71"/>
    <mergeCell ref="AU71:AV71"/>
    <mergeCell ref="A68:B68"/>
    <mergeCell ref="C68:D68"/>
    <mergeCell ref="E68:F68"/>
    <mergeCell ref="G68:H68"/>
    <mergeCell ref="I68:K68"/>
    <mergeCell ref="L68:N68"/>
    <mergeCell ref="O68:P68"/>
    <mergeCell ref="Q68:R68"/>
    <mergeCell ref="S68:Z68"/>
    <mergeCell ref="AA68:AE68"/>
    <mergeCell ref="AF68:AH68"/>
    <mergeCell ref="AJ68:AO68"/>
    <mergeCell ref="AS68:AT68"/>
    <mergeCell ref="AU68:AV68"/>
    <mergeCell ref="A69:B69"/>
    <mergeCell ref="C69:D69"/>
    <mergeCell ref="E69:F69"/>
    <mergeCell ref="G69:H69"/>
    <mergeCell ref="I69:K69"/>
    <mergeCell ref="L69:N69"/>
    <mergeCell ref="O69:P69"/>
    <mergeCell ref="Q69:R69"/>
    <mergeCell ref="S69:Z69"/>
    <mergeCell ref="AA69:AE69"/>
    <mergeCell ref="AF69:AH69"/>
    <mergeCell ref="AJ69:AO69"/>
    <mergeCell ref="AS69:AT69"/>
    <mergeCell ref="AU69:AV69"/>
    <mergeCell ref="A66:B66"/>
    <mergeCell ref="C66:D66"/>
    <mergeCell ref="E66:F66"/>
    <mergeCell ref="G66:H66"/>
    <mergeCell ref="I66:K66"/>
    <mergeCell ref="L66:N66"/>
    <mergeCell ref="O66:P66"/>
    <mergeCell ref="Q66:R66"/>
    <mergeCell ref="S66:Z66"/>
    <mergeCell ref="AA66:AE66"/>
    <mergeCell ref="AF66:AH66"/>
    <mergeCell ref="AJ66:AO66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Q67:R67"/>
    <mergeCell ref="S67:Z67"/>
    <mergeCell ref="AA67:AE67"/>
    <mergeCell ref="AF67:AH67"/>
    <mergeCell ref="AJ67:AO67"/>
    <mergeCell ref="AS67:AT67"/>
    <mergeCell ref="AU67:AV67"/>
    <mergeCell ref="A64:B64"/>
    <mergeCell ref="C64:D64"/>
    <mergeCell ref="E64:F64"/>
    <mergeCell ref="G64:H64"/>
    <mergeCell ref="I64:K64"/>
    <mergeCell ref="L64:N64"/>
    <mergeCell ref="O64:P64"/>
    <mergeCell ref="Q64:R64"/>
    <mergeCell ref="S64:Z64"/>
    <mergeCell ref="AA64:AE64"/>
    <mergeCell ref="AF64:AH64"/>
    <mergeCell ref="AJ64:AO64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S65:Z65"/>
    <mergeCell ref="AA65:AE65"/>
    <mergeCell ref="AF65:AH65"/>
    <mergeCell ref="AJ65:AO65"/>
    <mergeCell ref="AS65:AT65"/>
    <mergeCell ref="AU65:AV65"/>
    <mergeCell ref="A62:B62"/>
    <mergeCell ref="C62:D62"/>
    <mergeCell ref="E62:F62"/>
    <mergeCell ref="G62:H62"/>
    <mergeCell ref="I62:K62"/>
    <mergeCell ref="L62:N62"/>
    <mergeCell ref="O62:P62"/>
    <mergeCell ref="Q62:R62"/>
    <mergeCell ref="S62:Z62"/>
    <mergeCell ref="AA62:AE62"/>
    <mergeCell ref="AF62:AH62"/>
    <mergeCell ref="AJ62:AO62"/>
    <mergeCell ref="AS62:AT62"/>
    <mergeCell ref="AU62:AV62"/>
    <mergeCell ref="A63:B63"/>
    <mergeCell ref="C63:D63"/>
    <mergeCell ref="E63:F63"/>
    <mergeCell ref="G63:H63"/>
    <mergeCell ref="I63:K63"/>
    <mergeCell ref="L63:N63"/>
    <mergeCell ref="O63:P63"/>
    <mergeCell ref="Q63:R63"/>
    <mergeCell ref="S63:Z63"/>
    <mergeCell ref="AA63:AE63"/>
    <mergeCell ref="AF63:AH63"/>
    <mergeCell ref="AJ63:AO63"/>
    <mergeCell ref="AS63:AT63"/>
    <mergeCell ref="AU63:AV63"/>
    <mergeCell ref="A60:B60"/>
    <mergeCell ref="C60:D60"/>
    <mergeCell ref="E60:F60"/>
    <mergeCell ref="G60:H60"/>
    <mergeCell ref="I60:K60"/>
    <mergeCell ref="L60:N60"/>
    <mergeCell ref="O60:P60"/>
    <mergeCell ref="Q60:R60"/>
    <mergeCell ref="S60:Z60"/>
    <mergeCell ref="AA60:AE60"/>
    <mergeCell ref="AF60:AH60"/>
    <mergeCell ref="AJ60:AO60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Q61:R61"/>
    <mergeCell ref="S61:Z61"/>
    <mergeCell ref="AA61:AE61"/>
    <mergeCell ref="AF61:AH61"/>
    <mergeCell ref="AJ61:AO61"/>
    <mergeCell ref="AS61:AT61"/>
    <mergeCell ref="AU61:AV61"/>
    <mergeCell ref="A58:B58"/>
    <mergeCell ref="C58:D58"/>
    <mergeCell ref="E58:F58"/>
    <mergeCell ref="G58:H58"/>
    <mergeCell ref="I58:K58"/>
    <mergeCell ref="L58:N58"/>
    <mergeCell ref="O58:P58"/>
    <mergeCell ref="Q58:R58"/>
    <mergeCell ref="S58:Z58"/>
    <mergeCell ref="AA58:AE58"/>
    <mergeCell ref="AF58:AH58"/>
    <mergeCell ref="AJ58:AO58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S59:Z59"/>
    <mergeCell ref="AA59:AE59"/>
    <mergeCell ref="AF59:AH59"/>
    <mergeCell ref="AJ59:AO59"/>
    <mergeCell ref="AS59:AT59"/>
    <mergeCell ref="AU59:AV59"/>
    <mergeCell ref="A56:B56"/>
    <mergeCell ref="C56:D56"/>
    <mergeCell ref="E56:F56"/>
    <mergeCell ref="G56:H56"/>
    <mergeCell ref="I56:K56"/>
    <mergeCell ref="L56:N56"/>
    <mergeCell ref="O56:P56"/>
    <mergeCell ref="Q56:R56"/>
    <mergeCell ref="S56:Z56"/>
    <mergeCell ref="AA56:AE56"/>
    <mergeCell ref="AF56:AH56"/>
    <mergeCell ref="AJ56:AO56"/>
    <mergeCell ref="AS56:AT56"/>
    <mergeCell ref="AU56:AV56"/>
    <mergeCell ref="A57:B57"/>
    <mergeCell ref="C57:D57"/>
    <mergeCell ref="E57:F57"/>
    <mergeCell ref="G57:H57"/>
    <mergeCell ref="I57:K57"/>
    <mergeCell ref="L57:N57"/>
    <mergeCell ref="O57:P57"/>
    <mergeCell ref="Q57:R57"/>
    <mergeCell ref="S57:Z57"/>
    <mergeCell ref="AA57:AE57"/>
    <mergeCell ref="AF57:AH57"/>
    <mergeCell ref="AJ57:AO57"/>
    <mergeCell ref="AS57:AT57"/>
    <mergeCell ref="AU57:AV57"/>
    <mergeCell ref="A54:B54"/>
    <mergeCell ref="C54:D54"/>
    <mergeCell ref="E54:F54"/>
    <mergeCell ref="G54:H54"/>
    <mergeCell ref="I54:K54"/>
    <mergeCell ref="L54:N54"/>
    <mergeCell ref="O54:P54"/>
    <mergeCell ref="Q54:R54"/>
    <mergeCell ref="S54:Z54"/>
    <mergeCell ref="AA54:AE54"/>
    <mergeCell ref="AF54:AH54"/>
    <mergeCell ref="AJ54:AO54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Q55:R55"/>
    <mergeCell ref="S55:Z55"/>
    <mergeCell ref="AA55:AE55"/>
    <mergeCell ref="AF55:AH55"/>
    <mergeCell ref="AJ55:AO55"/>
    <mergeCell ref="AS55:AT55"/>
    <mergeCell ref="AU55:AV55"/>
    <mergeCell ref="A52:B52"/>
    <mergeCell ref="C52:D52"/>
    <mergeCell ref="E52:F52"/>
    <mergeCell ref="G52:H52"/>
    <mergeCell ref="I52:K52"/>
    <mergeCell ref="L52:N52"/>
    <mergeCell ref="O52:P52"/>
    <mergeCell ref="Q52:R52"/>
    <mergeCell ref="S52:Z52"/>
    <mergeCell ref="AA52:AE52"/>
    <mergeCell ref="AF52:AH52"/>
    <mergeCell ref="AJ52:AO52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S53:Z53"/>
    <mergeCell ref="AA53:AE53"/>
    <mergeCell ref="AF53:AH53"/>
    <mergeCell ref="AJ53:AO53"/>
    <mergeCell ref="AS53:AT53"/>
    <mergeCell ref="AU53:AV53"/>
    <mergeCell ref="A50:B50"/>
    <mergeCell ref="C50:D50"/>
    <mergeCell ref="E50:F50"/>
    <mergeCell ref="G50:H50"/>
    <mergeCell ref="I50:K50"/>
    <mergeCell ref="L50:N50"/>
    <mergeCell ref="O50:P50"/>
    <mergeCell ref="Q50:R50"/>
    <mergeCell ref="S50:Z50"/>
    <mergeCell ref="AA50:AE50"/>
    <mergeCell ref="AF50:AH50"/>
    <mergeCell ref="AJ50:AO50"/>
    <mergeCell ref="AS50:AT50"/>
    <mergeCell ref="AU50:AV50"/>
    <mergeCell ref="A51:B51"/>
    <mergeCell ref="C51:D51"/>
    <mergeCell ref="E51:F51"/>
    <mergeCell ref="G51:H51"/>
    <mergeCell ref="I51:K51"/>
    <mergeCell ref="L51:N51"/>
    <mergeCell ref="O51:P51"/>
    <mergeCell ref="Q51:R51"/>
    <mergeCell ref="S51:Z51"/>
    <mergeCell ref="AA51:AE51"/>
    <mergeCell ref="AF51:AH51"/>
    <mergeCell ref="AJ51:AO51"/>
    <mergeCell ref="AS51:AT51"/>
    <mergeCell ref="AU51:AV51"/>
    <mergeCell ref="A48:AO48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Q49:R49"/>
    <mergeCell ref="S49:Z49"/>
    <mergeCell ref="AA49:AE49"/>
    <mergeCell ref="AF49:AH49"/>
    <mergeCell ref="AJ49:AO49"/>
    <mergeCell ref="AS49:AT49"/>
    <mergeCell ref="AU49:AV49"/>
    <mergeCell ref="A46:B46"/>
    <mergeCell ref="C46:D46"/>
    <mergeCell ref="E46:F46"/>
    <mergeCell ref="G46:H46"/>
    <mergeCell ref="I46:K46"/>
    <mergeCell ref="L46:N46"/>
    <mergeCell ref="O46:P46"/>
    <mergeCell ref="Q46:R46"/>
    <mergeCell ref="S46:Z46"/>
    <mergeCell ref="AA46:AE46"/>
    <mergeCell ref="AF46:AH46"/>
    <mergeCell ref="AJ46:AO46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S47:Z47"/>
    <mergeCell ref="AA47:AE47"/>
    <mergeCell ref="AF47:AH47"/>
    <mergeCell ref="AJ47:AO47"/>
    <mergeCell ref="AS47:AT47"/>
    <mergeCell ref="AU47:AV47"/>
    <mergeCell ref="A44:B44"/>
    <mergeCell ref="C44:D44"/>
    <mergeCell ref="E44:F44"/>
    <mergeCell ref="G44:H44"/>
    <mergeCell ref="I44:K44"/>
    <mergeCell ref="L44:N44"/>
    <mergeCell ref="O44:P44"/>
    <mergeCell ref="Q44:R44"/>
    <mergeCell ref="S44:Z44"/>
    <mergeCell ref="AA44:AE44"/>
    <mergeCell ref="AF44:AH44"/>
    <mergeCell ref="AJ44:AO44"/>
    <mergeCell ref="AS44:AT44"/>
    <mergeCell ref="AU44:AV44"/>
    <mergeCell ref="A45:B45"/>
    <mergeCell ref="C45:D45"/>
    <mergeCell ref="E45:F45"/>
    <mergeCell ref="G45:H45"/>
    <mergeCell ref="I45:K45"/>
    <mergeCell ref="L45:N45"/>
    <mergeCell ref="O45:P45"/>
    <mergeCell ref="Q45:R45"/>
    <mergeCell ref="S45:Z45"/>
    <mergeCell ref="AA45:AE45"/>
    <mergeCell ref="AF45:AH45"/>
    <mergeCell ref="AJ45:AO45"/>
    <mergeCell ref="AS45:AT45"/>
    <mergeCell ref="AU45:AV45"/>
    <mergeCell ref="A42:B42"/>
    <mergeCell ref="C42:D42"/>
    <mergeCell ref="E42:F42"/>
    <mergeCell ref="G42:H42"/>
    <mergeCell ref="I42:K42"/>
    <mergeCell ref="L42:N42"/>
    <mergeCell ref="O42:P42"/>
    <mergeCell ref="Q42:R42"/>
    <mergeCell ref="S42:Z42"/>
    <mergeCell ref="AA42:AE42"/>
    <mergeCell ref="AF42:AH42"/>
    <mergeCell ref="AJ42:AO42"/>
    <mergeCell ref="AS42:AT42"/>
    <mergeCell ref="AU42:AV42"/>
    <mergeCell ref="A43:B43"/>
    <mergeCell ref="C43:D43"/>
    <mergeCell ref="E43:F43"/>
    <mergeCell ref="G43:H43"/>
    <mergeCell ref="I43:K43"/>
    <mergeCell ref="L43:N43"/>
    <mergeCell ref="O43:P43"/>
    <mergeCell ref="Q43:R43"/>
    <mergeCell ref="S43:Z43"/>
    <mergeCell ref="AA43:AE43"/>
    <mergeCell ref="AF43:AH43"/>
    <mergeCell ref="AJ43:AO43"/>
    <mergeCell ref="AS43:AT43"/>
    <mergeCell ref="AU43:AV43"/>
    <mergeCell ref="A40:B40"/>
    <mergeCell ref="C40:D40"/>
    <mergeCell ref="E40:F40"/>
    <mergeCell ref="G40:H40"/>
    <mergeCell ref="I40:K40"/>
    <mergeCell ref="L40:N40"/>
    <mergeCell ref="O40:P40"/>
    <mergeCell ref="Q40:R40"/>
    <mergeCell ref="S40:Z40"/>
    <mergeCell ref="AA40:AE40"/>
    <mergeCell ref="AF40:AH40"/>
    <mergeCell ref="AJ40:AO40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S41:Z41"/>
    <mergeCell ref="AA41:AE41"/>
    <mergeCell ref="AF41:AH41"/>
    <mergeCell ref="AJ41:AO41"/>
    <mergeCell ref="AS41:AT41"/>
    <mergeCell ref="AU41:AV41"/>
    <mergeCell ref="A38:B38"/>
    <mergeCell ref="C38:D38"/>
    <mergeCell ref="E38:F38"/>
    <mergeCell ref="G38:H38"/>
    <mergeCell ref="I38:K38"/>
    <mergeCell ref="L38:N38"/>
    <mergeCell ref="O38:P38"/>
    <mergeCell ref="Q38:R38"/>
    <mergeCell ref="S38:Z38"/>
    <mergeCell ref="AA38:AE38"/>
    <mergeCell ref="AF38:AH38"/>
    <mergeCell ref="AJ38:AO38"/>
    <mergeCell ref="AS38:AT38"/>
    <mergeCell ref="AU38:AV38"/>
    <mergeCell ref="A39:B39"/>
    <mergeCell ref="C39:D39"/>
    <mergeCell ref="E39:F39"/>
    <mergeCell ref="G39:H39"/>
    <mergeCell ref="I39:K39"/>
    <mergeCell ref="L39:N39"/>
    <mergeCell ref="O39:P39"/>
    <mergeCell ref="Q39:R39"/>
    <mergeCell ref="S39:Z39"/>
    <mergeCell ref="AA39:AE39"/>
    <mergeCell ref="AF39:AH39"/>
    <mergeCell ref="AJ39:AO39"/>
    <mergeCell ref="AS39:AT39"/>
    <mergeCell ref="AU39:AV39"/>
    <mergeCell ref="A36:B36"/>
    <mergeCell ref="C36:D36"/>
    <mergeCell ref="E36:F36"/>
    <mergeCell ref="G36:H36"/>
    <mergeCell ref="I36:K36"/>
    <mergeCell ref="L36:N36"/>
    <mergeCell ref="O36:P36"/>
    <mergeCell ref="Q36:R36"/>
    <mergeCell ref="S36:Z36"/>
    <mergeCell ref="AA36:AE36"/>
    <mergeCell ref="AF36:AH36"/>
    <mergeCell ref="AJ36:AO36"/>
    <mergeCell ref="AS36:AT36"/>
    <mergeCell ref="AU36:AV36"/>
    <mergeCell ref="A37:B37"/>
    <mergeCell ref="C37:D37"/>
    <mergeCell ref="E37:F37"/>
    <mergeCell ref="G37:H37"/>
    <mergeCell ref="I37:K37"/>
    <mergeCell ref="L37:N37"/>
    <mergeCell ref="O37:P37"/>
    <mergeCell ref="Q37:R37"/>
    <mergeCell ref="S37:Z37"/>
    <mergeCell ref="AA37:AE37"/>
    <mergeCell ref="AF37:AH37"/>
    <mergeCell ref="AJ37:AO37"/>
    <mergeCell ref="AS37:AT37"/>
    <mergeCell ref="AU37:AV37"/>
    <mergeCell ref="A34:B34"/>
    <mergeCell ref="C34:D34"/>
    <mergeCell ref="E34:F34"/>
    <mergeCell ref="G34:H34"/>
    <mergeCell ref="I34:K34"/>
    <mergeCell ref="L34:N34"/>
    <mergeCell ref="O34:P34"/>
    <mergeCell ref="Q34:R34"/>
    <mergeCell ref="S34:Z34"/>
    <mergeCell ref="AA34:AE34"/>
    <mergeCell ref="AF34:AH34"/>
    <mergeCell ref="AJ34:AO34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S35:Z35"/>
    <mergeCell ref="AA35:AE35"/>
    <mergeCell ref="AF35:AH35"/>
    <mergeCell ref="AJ35:AO35"/>
    <mergeCell ref="AS35:AT35"/>
    <mergeCell ref="AU35:AV35"/>
    <mergeCell ref="A32:B32"/>
    <mergeCell ref="C32:D32"/>
    <mergeCell ref="E32:F32"/>
    <mergeCell ref="G32:H32"/>
    <mergeCell ref="I32:K32"/>
    <mergeCell ref="L32:N32"/>
    <mergeCell ref="O32:P32"/>
    <mergeCell ref="Q32:R32"/>
    <mergeCell ref="S32:Z32"/>
    <mergeCell ref="AA32:AE32"/>
    <mergeCell ref="AF32:AH32"/>
    <mergeCell ref="AJ32:AO32"/>
    <mergeCell ref="AS32:AT32"/>
    <mergeCell ref="AU32:AV32"/>
    <mergeCell ref="A33:B33"/>
    <mergeCell ref="C33:D33"/>
    <mergeCell ref="E33:F33"/>
    <mergeCell ref="G33:H33"/>
    <mergeCell ref="I33:K33"/>
    <mergeCell ref="L33:N33"/>
    <mergeCell ref="O33:P33"/>
    <mergeCell ref="Q33:R33"/>
    <mergeCell ref="S33:Z33"/>
    <mergeCell ref="AA33:AE33"/>
    <mergeCell ref="AF33:AH33"/>
    <mergeCell ref="AJ33:AO33"/>
    <mergeCell ref="AS33:AT33"/>
    <mergeCell ref="AU33:AV33"/>
    <mergeCell ref="A30:B30"/>
    <mergeCell ref="C30:D30"/>
    <mergeCell ref="E30:F30"/>
    <mergeCell ref="G30:H30"/>
    <mergeCell ref="I30:K30"/>
    <mergeCell ref="L30:N30"/>
    <mergeCell ref="O30:P30"/>
    <mergeCell ref="Q30:R30"/>
    <mergeCell ref="S30:Z30"/>
    <mergeCell ref="AA30:AE30"/>
    <mergeCell ref="AF30:AH30"/>
    <mergeCell ref="AJ30:AO30"/>
    <mergeCell ref="AS30:AT30"/>
    <mergeCell ref="AU30:AV30"/>
    <mergeCell ref="A31:B31"/>
    <mergeCell ref="C31:D31"/>
    <mergeCell ref="E31:F31"/>
    <mergeCell ref="G31:H31"/>
    <mergeCell ref="I31:K31"/>
    <mergeCell ref="L31:N31"/>
    <mergeCell ref="O31:P31"/>
    <mergeCell ref="Q31:R31"/>
    <mergeCell ref="S31:Z31"/>
    <mergeCell ref="AA31:AE31"/>
    <mergeCell ref="AF31:AH31"/>
    <mergeCell ref="AJ31:AO31"/>
    <mergeCell ref="AS31:AT31"/>
    <mergeCell ref="AU31:AV31"/>
    <mergeCell ref="A28:B28"/>
    <mergeCell ref="C28:D28"/>
    <mergeCell ref="E28:F28"/>
    <mergeCell ref="G28:H28"/>
    <mergeCell ref="I28:K28"/>
    <mergeCell ref="L28:N28"/>
    <mergeCell ref="O28:P28"/>
    <mergeCell ref="Q28:R28"/>
    <mergeCell ref="S28:Z28"/>
    <mergeCell ref="AA28:AE28"/>
    <mergeCell ref="AF28:AH28"/>
    <mergeCell ref="AJ28:AO28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S29:Z29"/>
    <mergeCell ref="AA29:AE29"/>
    <mergeCell ref="AF29:AH29"/>
    <mergeCell ref="AJ29:AO29"/>
    <mergeCell ref="AS29:AT29"/>
    <mergeCell ref="AU29:AV29"/>
    <mergeCell ref="A26:B26"/>
    <mergeCell ref="C26:D26"/>
    <mergeCell ref="E26:F26"/>
    <mergeCell ref="G26:H26"/>
    <mergeCell ref="I26:K26"/>
    <mergeCell ref="L26:N26"/>
    <mergeCell ref="O26:P26"/>
    <mergeCell ref="Q26:R26"/>
    <mergeCell ref="S26:Z26"/>
    <mergeCell ref="AA26:AE26"/>
    <mergeCell ref="AF26:AH26"/>
    <mergeCell ref="AJ26:AO26"/>
    <mergeCell ref="AS26:AT26"/>
    <mergeCell ref="AU26:AV26"/>
    <mergeCell ref="A27:B27"/>
    <mergeCell ref="C27:D27"/>
    <mergeCell ref="E27:F27"/>
    <mergeCell ref="G27:H27"/>
    <mergeCell ref="I27:K27"/>
    <mergeCell ref="L27:N27"/>
    <mergeCell ref="O27:P27"/>
    <mergeCell ref="Q27:R27"/>
    <mergeCell ref="S27:Z27"/>
    <mergeCell ref="AA27:AE27"/>
    <mergeCell ref="AF27:AH27"/>
    <mergeCell ref="AJ27:AO27"/>
    <mergeCell ref="AS27:AT27"/>
    <mergeCell ref="AU27:AV27"/>
    <mergeCell ref="A24:B24"/>
    <mergeCell ref="C24:D24"/>
    <mergeCell ref="E24:F24"/>
    <mergeCell ref="G24:H24"/>
    <mergeCell ref="I24:K24"/>
    <mergeCell ref="L24:N24"/>
    <mergeCell ref="O24:P24"/>
    <mergeCell ref="Q24:R24"/>
    <mergeCell ref="S24:Z24"/>
    <mergeCell ref="AA24:AE24"/>
    <mergeCell ref="AF24:AH24"/>
    <mergeCell ref="AJ24:AO24"/>
    <mergeCell ref="AS24:AT24"/>
    <mergeCell ref="AU24:AV24"/>
    <mergeCell ref="A25:B25"/>
    <mergeCell ref="C25:D25"/>
    <mergeCell ref="E25:F25"/>
    <mergeCell ref="G25:H25"/>
    <mergeCell ref="I25:K25"/>
    <mergeCell ref="L25:N25"/>
    <mergeCell ref="O25:P25"/>
    <mergeCell ref="Q25:R25"/>
    <mergeCell ref="S25:Z25"/>
    <mergeCell ref="AA25:AE25"/>
    <mergeCell ref="AF25:AH25"/>
    <mergeCell ref="AJ25:AO25"/>
    <mergeCell ref="AS25:AT25"/>
    <mergeCell ref="AU25:AV25"/>
    <mergeCell ref="A22:B22"/>
    <mergeCell ref="C22:D22"/>
    <mergeCell ref="E22:F22"/>
    <mergeCell ref="G22:H22"/>
    <mergeCell ref="I22:K22"/>
    <mergeCell ref="L22:N22"/>
    <mergeCell ref="O22:P22"/>
    <mergeCell ref="Q22:R22"/>
    <mergeCell ref="S22:Z22"/>
    <mergeCell ref="AA22:AE22"/>
    <mergeCell ref="AF22:AH22"/>
    <mergeCell ref="AJ22:AO22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S23:Z23"/>
    <mergeCell ref="AA23:AE23"/>
    <mergeCell ref="AF23:AH23"/>
    <mergeCell ref="AJ23:AO23"/>
    <mergeCell ref="AS23:AT23"/>
    <mergeCell ref="AU23:AV23"/>
    <mergeCell ref="A20:B20"/>
    <mergeCell ref="C20:D20"/>
    <mergeCell ref="E20:F20"/>
    <mergeCell ref="G20:H20"/>
    <mergeCell ref="I20:K20"/>
    <mergeCell ref="L20:N20"/>
    <mergeCell ref="O20:P20"/>
    <mergeCell ref="Q20:R20"/>
    <mergeCell ref="S20:Z20"/>
    <mergeCell ref="AA20:AE20"/>
    <mergeCell ref="AF20:AH20"/>
    <mergeCell ref="AJ20:AO20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S21:Z21"/>
    <mergeCell ref="AA21:AE21"/>
    <mergeCell ref="AF21:AH21"/>
    <mergeCell ref="AJ21:AO21"/>
    <mergeCell ref="AS21:AT21"/>
    <mergeCell ref="AU21:AV21"/>
    <mergeCell ref="A18:B18"/>
    <mergeCell ref="C18:D18"/>
    <mergeCell ref="E18:F18"/>
    <mergeCell ref="G18:H18"/>
    <mergeCell ref="I18:K18"/>
    <mergeCell ref="L18:N18"/>
    <mergeCell ref="O18:P18"/>
    <mergeCell ref="Q18:R18"/>
    <mergeCell ref="S18:Z18"/>
    <mergeCell ref="AA18:AE18"/>
    <mergeCell ref="AF18:AH18"/>
    <mergeCell ref="AJ18:AO18"/>
    <mergeCell ref="AS18:AT18"/>
    <mergeCell ref="AU18:AV18"/>
    <mergeCell ref="A19:B19"/>
    <mergeCell ref="C19:D19"/>
    <mergeCell ref="E19:F19"/>
    <mergeCell ref="G19:H19"/>
    <mergeCell ref="I19:K19"/>
    <mergeCell ref="L19:N19"/>
    <mergeCell ref="O19:P19"/>
    <mergeCell ref="Q19:R19"/>
    <mergeCell ref="S19:Z19"/>
    <mergeCell ref="AA19:AE19"/>
    <mergeCell ref="AF19:AH19"/>
    <mergeCell ref="AJ19:AO19"/>
    <mergeCell ref="AS19:AT19"/>
    <mergeCell ref="AU19:AV19"/>
    <mergeCell ref="A15:F15"/>
    <mergeCell ref="G15:AG15"/>
    <mergeCell ref="AM15:AO15"/>
    <mergeCell ref="AS15:AT15"/>
    <mergeCell ref="AU15:AV15"/>
    <mergeCell ref="A16:G16"/>
    <mergeCell ref="H16:AO16"/>
    <mergeCell ref="AS16:AT16"/>
    <mergeCell ref="AU16:AV16"/>
    <mergeCell ref="A17:B17"/>
    <mergeCell ref="C17:D17"/>
    <mergeCell ref="E17:F17"/>
    <mergeCell ref="G17:H17"/>
    <mergeCell ref="I17:K17"/>
    <mergeCell ref="L17:N17"/>
    <mergeCell ref="O17:P17"/>
    <mergeCell ref="Q17:R17"/>
    <mergeCell ref="S17:Z17"/>
    <mergeCell ref="AA17:AE17"/>
    <mergeCell ref="AF17:AH17"/>
    <mergeCell ref="AJ17:AO17"/>
    <mergeCell ref="AS17:AT17"/>
    <mergeCell ref="AU17:AV17"/>
    <mergeCell ref="A2:J6"/>
    <mergeCell ref="M3:AA5"/>
    <mergeCell ref="AD3:AM3"/>
    <mergeCell ref="AO3:AS3"/>
    <mergeCell ref="AD5:AM7"/>
    <mergeCell ref="AO5:AS7"/>
    <mergeCell ref="AD9:AM9"/>
    <mergeCell ref="AO9:AS9"/>
    <mergeCell ref="A14:E14"/>
    <mergeCell ref="F14:H14"/>
    <mergeCell ref="I14:P14"/>
    <mergeCell ref="Q14:W14"/>
    <mergeCell ref="X14:AD14"/>
    <mergeCell ref="AE14:AJ14"/>
    <mergeCell ref="AM14:AO14"/>
    <mergeCell ref="AS14:AT14"/>
    <mergeCell ref="AU14:AV14"/>
  </mergeCells>
  <pageMargins left="0.39370078740157499" right="0.39370078740157499" top="0.39370078740157499" bottom="0.70272440944881898" header="0.39370078740157499" footer="0.39370078740157499"/>
  <pageSetup orientation="landscape" horizontalDpi="300" verticalDpi="300" r:id="rId1"/>
  <headerFooter alignWithMargins="0">
    <oddFooter>&amp;R&amp;"Arial,Regular"&amp;8 Página 
&amp;"-,Regular"&amp;P 
&amp;"-,Regular"de 
&amp;"-,Regular"&amp;N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GH128"/>
  <sheetViews>
    <sheetView showGridLines="0" topLeftCell="A101" workbookViewId="0">
      <selection activeCell="A127" sqref="A127:XFD129"/>
    </sheetView>
  </sheetViews>
  <sheetFormatPr defaultColWidth="11.42578125" defaultRowHeight="12"/>
  <cols>
    <col min="1" max="1" width="2.85546875" style="1" customWidth="1"/>
    <col min="2" max="5" width="2.7109375" style="1" customWidth="1"/>
    <col min="6" max="6" width="2.85546875" style="1" customWidth="1"/>
    <col min="7" max="9" width="2.7109375" style="1" customWidth="1"/>
    <col min="10" max="10" width="2.42578125" style="1" customWidth="1"/>
    <col min="11" max="11" width="0.28515625" style="1" customWidth="1"/>
    <col min="12" max="12" width="1" style="1" customWidth="1"/>
    <col min="13" max="13" width="1.5703125" style="1" customWidth="1"/>
    <col min="14" max="14" width="4.85546875" style="1" customWidth="1"/>
    <col min="15" max="26" width="2.7109375" style="1" customWidth="1"/>
    <col min="27" max="27" width="2.42578125" style="1" customWidth="1"/>
    <col min="28" max="28" width="0.28515625" style="1" customWidth="1"/>
    <col min="29" max="29" width="1.85546875" style="1" customWidth="1"/>
    <col min="30" max="30" width="0.85546875" style="1" customWidth="1"/>
    <col min="31" max="34" width="2.7109375" style="1" customWidth="1"/>
    <col min="35" max="35" width="3.28515625" style="1" customWidth="1"/>
    <col min="36" max="36" width="3.140625" style="1" customWidth="1"/>
    <col min="37" max="38" width="2.7109375" style="1" customWidth="1"/>
    <col min="39" max="40" width="0.85546875" style="1" customWidth="1"/>
    <col min="41" max="41" width="1" style="1" customWidth="1"/>
    <col min="42" max="43" width="16.85546875" style="1" customWidth="1"/>
    <col min="44" max="44" width="17" style="1" customWidth="1"/>
    <col min="45" max="45" width="3.85546875" style="1" customWidth="1"/>
    <col min="46" max="46" width="8.5703125" style="1" customWidth="1"/>
    <col min="47" max="47" width="6.85546875" style="1" customWidth="1"/>
    <col min="48" max="48" width="9.140625" style="1" customWidth="1"/>
    <col min="49" max="49" width="14.85546875" style="1" customWidth="1"/>
    <col min="50" max="50" width="16.85546875" style="1" customWidth="1"/>
    <col min="51" max="51" width="15.85546875" style="1" customWidth="1"/>
    <col min="52" max="52" width="17.85546875" style="1" customWidth="1"/>
    <col min="53" max="53" width="13.7109375" style="1" customWidth="1"/>
    <col min="54" max="54" width="15.85546875" style="1" customWidth="1"/>
    <col min="55" max="56" width="10.85546875" style="1" customWidth="1"/>
    <col min="57" max="57" width="12.140625" style="1" customWidth="1"/>
    <col min="58" max="58" width="13" style="1" customWidth="1"/>
    <col min="59" max="59" width="13.28515625" style="1" customWidth="1"/>
    <col min="60" max="60" width="13.140625" style="1" customWidth="1"/>
    <col min="61" max="16384" width="11.42578125" style="1"/>
  </cols>
  <sheetData>
    <row r="1" spans="1:56" ht="4.3499999999999996" customHeight="1"/>
    <row r="2" spans="1:56" ht="4.3499999999999996" customHeight="1">
      <c r="A2" s="305"/>
      <c r="B2" s="305"/>
      <c r="C2" s="305"/>
      <c r="D2" s="305"/>
      <c r="E2" s="305"/>
      <c r="F2" s="305"/>
      <c r="G2" s="305"/>
      <c r="H2" s="305"/>
      <c r="I2" s="305"/>
      <c r="J2" s="305"/>
    </row>
    <row r="3" spans="1:56" ht="14.1" customHeight="1">
      <c r="A3" s="305"/>
      <c r="B3" s="305"/>
      <c r="C3" s="305"/>
      <c r="D3" s="305"/>
      <c r="E3" s="305"/>
      <c r="F3" s="305"/>
      <c r="G3" s="305"/>
      <c r="H3" s="305"/>
      <c r="I3" s="305"/>
      <c r="J3" s="305"/>
      <c r="M3" s="164" t="s">
        <v>0</v>
      </c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D3" s="214" t="s">
        <v>1</v>
      </c>
      <c r="AE3" s="305"/>
      <c r="AF3" s="305"/>
      <c r="AG3" s="305"/>
      <c r="AH3" s="305"/>
      <c r="AI3" s="305"/>
      <c r="AJ3" s="305"/>
      <c r="AK3" s="305"/>
      <c r="AL3" s="305"/>
      <c r="AM3" s="305"/>
      <c r="AO3" s="166" t="s">
        <v>2</v>
      </c>
      <c r="AP3" s="305"/>
      <c r="AQ3" s="305"/>
      <c r="AR3" s="305"/>
      <c r="AS3" s="305"/>
    </row>
    <row r="4" spans="1:56" ht="7.15" customHeight="1">
      <c r="A4" s="305"/>
      <c r="B4" s="305"/>
      <c r="C4" s="305"/>
      <c r="D4" s="305"/>
      <c r="E4" s="305"/>
      <c r="F4" s="305"/>
      <c r="G4" s="305"/>
      <c r="H4" s="305"/>
      <c r="I4" s="305"/>
      <c r="J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</row>
    <row r="5" spans="1:56" ht="28.35" customHeight="1">
      <c r="A5" s="305"/>
      <c r="B5" s="305"/>
      <c r="C5" s="305"/>
      <c r="D5" s="305"/>
      <c r="E5" s="305"/>
      <c r="F5" s="305"/>
      <c r="G5" s="305"/>
      <c r="H5" s="305"/>
      <c r="I5" s="305"/>
      <c r="J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D5" s="214" t="s">
        <v>3</v>
      </c>
      <c r="AE5" s="305"/>
      <c r="AF5" s="305"/>
      <c r="AG5" s="305"/>
      <c r="AH5" s="305"/>
      <c r="AI5" s="305"/>
      <c r="AJ5" s="305"/>
      <c r="AK5" s="305"/>
      <c r="AL5" s="305"/>
      <c r="AM5" s="305"/>
      <c r="AO5" s="166" t="s">
        <v>4</v>
      </c>
      <c r="AP5" s="305"/>
      <c r="AQ5" s="305"/>
      <c r="AR5" s="305"/>
      <c r="AS5" s="305"/>
    </row>
    <row r="6" spans="1:56" ht="2.85" customHeight="1">
      <c r="A6" s="305"/>
      <c r="B6" s="305"/>
      <c r="C6" s="305"/>
      <c r="D6" s="305"/>
      <c r="E6" s="305"/>
      <c r="F6" s="305"/>
      <c r="G6" s="305"/>
      <c r="H6" s="305"/>
      <c r="I6" s="305"/>
      <c r="J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O6" s="305"/>
      <c r="AP6" s="305"/>
      <c r="AQ6" s="305"/>
      <c r="AR6" s="305"/>
      <c r="AS6" s="305"/>
    </row>
    <row r="7" spans="1:56"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O7" s="305"/>
      <c r="AP7" s="305"/>
      <c r="AQ7" s="305"/>
      <c r="AR7" s="305"/>
      <c r="AS7" s="305"/>
    </row>
    <row r="8" spans="1:56" ht="7.15" customHeight="1"/>
    <row r="9" spans="1:56" ht="14.1" customHeight="1">
      <c r="AD9" s="214" t="s">
        <v>5</v>
      </c>
      <c r="AE9" s="305"/>
      <c r="AF9" s="305"/>
      <c r="AG9" s="305"/>
      <c r="AH9" s="305"/>
      <c r="AI9" s="305"/>
      <c r="AJ9" s="305"/>
      <c r="AK9" s="305"/>
      <c r="AL9" s="305"/>
      <c r="AM9" s="305"/>
      <c r="AO9" s="166"/>
      <c r="AP9" s="305"/>
      <c r="AQ9" s="305"/>
      <c r="AR9" s="305"/>
      <c r="AS9" s="305"/>
    </row>
    <row r="10" spans="1:56" ht="0" hidden="1" customHeight="1"/>
    <row r="11" spans="1:56" ht="19.899999999999999" customHeight="1"/>
    <row r="12" spans="1:56" ht="0" hidden="1" customHeight="1"/>
    <row r="13" spans="1:56" ht="8.4499999999999993" customHeight="1"/>
    <row r="14" spans="1:56">
      <c r="A14" s="306" t="s">
        <v>6</v>
      </c>
      <c r="B14" s="307"/>
      <c r="C14" s="307"/>
      <c r="D14" s="307"/>
      <c r="E14" s="308"/>
      <c r="F14" s="309" t="s">
        <v>216</v>
      </c>
      <c r="G14" s="307"/>
      <c r="H14" s="308"/>
      <c r="I14" s="306" t="s">
        <v>8</v>
      </c>
      <c r="J14" s="307"/>
      <c r="K14" s="307"/>
      <c r="L14" s="307"/>
      <c r="M14" s="307"/>
      <c r="N14" s="307"/>
      <c r="O14" s="307"/>
      <c r="P14" s="308"/>
      <c r="Q14" s="312" t="s">
        <v>9</v>
      </c>
      <c r="R14" s="307"/>
      <c r="S14" s="307"/>
      <c r="T14" s="307"/>
      <c r="U14" s="307"/>
      <c r="V14" s="307"/>
      <c r="W14" s="308"/>
      <c r="X14" s="306" t="s">
        <v>10</v>
      </c>
      <c r="Y14" s="307"/>
      <c r="Z14" s="307"/>
      <c r="AA14" s="307"/>
      <c r="AB14" s="307"/>
      <c r="AC14" s="307"/>
      <c r="AD14" s="308"/>
      <c r="AE14" s="312" t="s">
        <v>217</v>
      </c>
      <c r="AF14" s="307"/>
      <c r="AG14" s="307"/>
      <c r="AH14" s="307"/>
      <c r="AI14" s="307"/>
      <c r="AJ14" s="308"/>
      <c r="AK14" s="2" t="s">
        <v>12</v>
      </c>
      <c r="AL14" s="2" t="s">
        <v>12</v>
      </c>
      <c r="AM14" s="171" t="s">
        <v>12</v>
      </c>
      <c r="AN14" s="305"/>
      <c r="AO14" s="305"/>
      <c r="AP14" s="2" t="s">
        <v>12</v>
      </c>
      <c r="AQ14" s="2" t="s">
        <v>12</v>
      </c>
      <c r="AR14" s="2" t="s">
        <v>12</v>
      </c>
      <c r="AS14" s="171" t="s">
        <v>12</v>
      </c>
      <c r="AT14" s="305"/>
      <c r="AU14" s="171" t="s">
        <v>12</v>
      </c>
      <c r="AV14" s="305"/>
      <c r="AW14" s="2" t="s">
        <v>12</v>
      </c>
      <c r="AX14" s="2" t="s">
        <v>12</v>
      </c>
      <c r="AY14" s="2" t="s">
        <v>12</v>
      </c>
      <c r="AZ14" s="2" t="s">
        <v>12</v>
      </c>
      <c r="BA14" s="2" t="s">
        <v>12</v>
      </c>
      <c r="BB14" s="2" t="s">
        <v>12</v>
      </c>
      <c r="BC14" s="2" t="s">
        <v>12</v>
      </c>
      <c r="BD14" s="2" t="s">
        <v>12</v>
      </c>
    </row>
    <row r="15" spans="1:56">
      <c r="A15" s="306" t="s">
        <v>13</v>
      </c>
      <c r="B15" s="307"/>
      <c r="C15" s="307"/>
      <c r="D15" s="307"/>
      <c r="E15" s="307"/>
      <c r="F15" s="308"/>
      <c r="G15" s="309" t="s">
        <v>4</v>
      </c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8"/>
      <c r="AH15" s="3" t="s">
        <v>12</v>
      </c>
      <c r="AI15" s="3" t="s">
        <v>12</v>
      </c>
      <c r="AJ15" s="3" t="s">
        <v>12</v>
      </c>
      <c r="AK15" s="3" t="s">
        <v>12</v>
      </c>
      <c r="AL15" s="3" t="s">
        <v>12</v>
      </c>
      <c r="AM15" s="216" t="s">
        <v>12</v>
      </c>
      <c r="AN15" s="311"/>
      <c r="AO15" s="311"/>
      <c r="AP15" s="2" t="s">
        <v>12</v>
      </c>
      <c r="AQ15" s="2" t="s">
        <v>12</v>
      </c>
      <c r="AR15" s="2" t="s">
        <v>12</v>
      </c>
      <c r="AS15" s="171" t="s">
        <v>12</v>
      </c>
      <c r="AT15" s="305"/>
      <c r="AU15" s="171" t="s">
        <v>12</v>
      </c>
      <c r="AV15" s="305"/>
      <c r="AW15" s="2" t="s">
        <v>12</v>
      </c>
      <c r="AX15" s="2" t="s">
        <v>12</v>
      </c>
      <c r="AY15" s="2" t="s">
        <v>12</v>
      </c>
      <c r="AZ15" s="2" t="s">
        <v>12</v>
      </c>
      <c r="BA15" s="2" t="s">
        <v>12</v>
      </c>
      <c r="BB15" s="2" t="s">
        <v>12</v>
      </c>
      <c r="BC15" s="2" t="s">
        <v>12</v>
      </c>
      <c r="BD15" s="2" t="s">
        <v>12</v>
      </c>
    </row>
    <row r="16" spans="1:56">
      <c r="A16" s="306" t="s">
        <v>14</v>
      </c>
      <c r="B16" s="307"/>
      <c r="C16" s="307"/>
      <c r="D16" s="307"/>
      <c r="E16" s="307"/>
      <c r="F16" s="307"/>
      <c r="G16" s="308"/>
      <c r="H16" s="309" t="s">
        <v>15</v>
      </c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8"/>
      <c r="AP16" s="2" t="s">
        <v>12</v>
      </c>
      <c r="AQ16" s="2" t="s">
        <v>12</v>
      </c>
      <c r="AR16" s="2" t="s">
        <v>12</v>
      </c>
      <c r="AS16" s="171" t="s">
        <v>12</v>
      </c>
      <c r="AT16" s="305"/>
      <c r="AU16" s="171" t="s">
        <v>12</v>
      </c>
      <c r="AV16" s="305"/>
      <c r="AW16" s="2" t="s">
        <v>12</v>
      </c>
      <c r="AX16" s="2" t="s">
        <v>12</v>
      </c>
      <c r="AY16" s="2" t="s">
        <v>12</v>
      </c>
      <c r="AZ16" s="2" t="s">
        <v>12</v>
      </c>
      <c r="BA16" s="2" t="s">
        <v>12</v>
      </c>
      <c r="BB16" s="2" t="s">
        <v>12</v>
      </c>
      <c r="BC16" s="2" t="s">
        <v>12</v>
      </c>
      <c r="BD16" s="2" t="s">
        <v>12</v>
      </c>
    </row>
    <row r="17" spans="1:60" s="6" customFormat="1" ht="48">
      <c r="A17" s="302" t="s">
        <v>16</v>
      </c>
      <c r="B17" s="303"/>
      <c r="C17" s="310" t="s">
        <v>17</v>
      </c>
      <c r="D17" s="303"/>
      <c r="E17" s="302" t="s">
        <v>18</v>
      </c>
      <c r="F17" s="303"/>
      <c r="G17" s="302" t="s">
        <v>19</v>
      </c>
      <c r="H17" s="303"/>
      <c r="I17" s="302" t="s">
        <v>20</v>
      </c>
      <c r="J17" s="304"/>
      <c r="K17" s="303"/>
      <c r="L17" s="302" t="s">
        <v>21</v>
      </c>
      <c r="M17" s="304"/>
      <c r="N17" s="303"/>
      <c r="O17" s="302" t="s">
        <v>22</v>
      </c>
      <c r="P17" s="303"/>
      <c r="Q17" s="302" t="s">
        <v>23</v>
      </c>
      <c r="R17" s="303"/>
      <c r="S17" s="302" t="s">
        <v>24</v>
      </c>
      <c r="T17" s="304"/>
      <c r="U17" s="304"/>
      <c r="V17" s="304"/>
      <c r="W17" s="304"/>
      <c r="X17" s="304"/>
      <c r="Y17" s="304"/>
      <c r="Z17" s="303"/>
      <c r="AA17" s="302" t="s">
        <v>25</v>
      </c>
      <c r="AB17" s="304"/>
      <c r="AC17" s="304"/>
      <c r="AD17" s="304"/>
      <c r="AE17" s="303"/>
      <c r="AF17" s="302" t="s">
        <v>26</v>
      </c>
      <c r="AG17" s="304"/>
      <c r="AH17" s="303"/>
      <c r="AI17" s="4" t="s">
        <v>27</v>
      </c>
      <c r="AJ17" s="302" t="s">
        <v>28</v>
      </c>
      <c r="AK17" s="304"/>
      <c r="AL17" s="304"/>
      <c r="AM17" s="304"/>
      <c r="AN17" s="304"/>
      <c r="AO17" s="303"/>
      <c r="AP17" s="4" t="s">
        <v>29</v>
      </c>
      <c r="AQ17" s="4" t="s">
        <v>30</v>
      </c>
      <c r="AR17" s="4" t="s">
        <v>31</v>
      </c>
      <c r="AS17" s="302" t="s">
        <v>32</v>
      </c>
      <c r="AT17" s="303"/>
      <c r="AU17" s="302" t="s">
        <v>33</v>
      </c>
      <c r="AV17" s="303"/>
      <c r="AW17" s="4" t="s">
        <v>34</v>
      </c>
      <c r="AX17" s="4" t="s">
        <v>35</v>
      </c>
      <c r="AY17" s="4" t="s">
        <v>36</v>
      </c>
      <c r="AZ17" s="4" t="s">
        <v>37</v>
      </c>
      <c r="BA17" s="4" t="s">
        <v>38</v>
      </c>
      <c r="BB17" s="4" t="s">
        <v>39</v>
      </c>
      <c r="BC17" s="4" t="s">
        <v>40</v>
      </c>
      <c r="BD17" s="4" t="s">
        <v>41</v>
      </c>
      <c r="BE17" s="5" t="s">
        <v>42</v>
      </c>
      <c r="BF17" s="5" t="s">
        <v>43</v>
      </c>
      <c r="BG17" s="5" t="s">
        <v>44</v>
      </c>
      <c r="BH17" s="5" t="s">
        <v>45</v>
      </c>
    </row>
    <row r="18" spans="1:60" s="11" customFormat="1">
      <c r="A18" s="277" t="s">
        <v>46</v>
      </c>
      <c r="B18" s="276"/>
      <c r="C18" s="297" t="s">
        <v>47</v>
      </c>
      <c r="D18" s="296"/>
      <c r="E18" s="297"/>
      <c r="F18" s="296"/>
      <c r="G18" s="297"/>
      <c r="H18" s="296"/>
      <c r="I18" s="297"/>
      <c r="J18" s="296"/>
      <c r="K18" s="296"/>
      <c r="L18" s="297"/>
      <c r="M18" s="296"/>
      <c r="N18" s="296"/>
      <c r="O18" s="297"/>
      <c r="P18" s="296"/>
      <c r="Q18" s="297"/>
      <c r="R18" s="296"/>
      <c r="S18" s="295" t="s">
        <v>48</v>
      </c>
      <c r="T18" s="296"/>
      <c r="U18" s="296"/>
      <c r="V18" s="296"/>
      <c r="W18" s="296"/>
      <c r="X18" s="296"/>
      <c r="Y18" s="296"/>
      <c r="Z18" s="296"/>
      <c r="AA18" s="297" t="s">
        <v>49</v>
      </c>
      <c r="AB18" s="296"/>
      <c r="AC18" s="296"/>
      <c r="AD18" s="296"/>
      <c r="AE18" s="296"/>
      <c r="AF18" s="297" t="s">
        <v>50</v>
      </c>
      <c r="AG18" s="296"/>
      <c r="AH18" s="296"/>
      <c r="AI18" s="7" t="s">
        <v>51</v>
      </c>
      <c r="AJ18" s="298" t="s">
        <v>52</v>
      </c>
      <c r="AK18" s="296"/>
      <c r="AL18" s="296"/>
      <c r="AM18" s="296"/>
      <c r="AN18" s="296"/>
      <c r="AO18" s="299"/>
      <c r="AP18" s="8">
        <v>5018221257</v>
      </c>
      <c r="AQ18" s="8">
        <v>986118358</v>
      </c>
      <c r="AR18" s="8">
        <v>4032102899</v>
      </c>
      <c r="AS18" s="300">
        <v>0</v>
      </c>
      <c r="AT18" s="296"/>
      <c r="AU18" s="301">
        <v>978133823</v>
      </c>
      <c r="AV18" s="296"/>
      <c r="AW18" s="8">
        <v>7984535</v>
      </c>
      <c r="AX18" s="8">
        <v>978133823</v>
      </c>
      <c r="AY18" s="9">
        <v>0</v>
      </c>
      <c r="AZ18" s="8">
        <v>957448730</v>
      </c>
      <c r="BA18" s="8">
        <v>20685093</v>
      </c>
      <c r="BB18" s="8">
        <v>957448730</v>
      </c>
      <c r="BC18" s="9">
        <v>0</v>
      </c>
      <c r="BD18" s="9">
        <v>0</v>
      </c>
      <c r="BE18" s="10">
        <f t="shared" ref="BE18:BE30" si="0">+AQ18/AP18</f>
        <v>0.1965075486905738</v>
      </c>
      <c r="BF18" s="10">
        <f t="shared" ref="BF18:BF30" si="1">+AU18/AP18</f>
        <v>0.19491644009031783</v>
      </c>
      <c r="BG18" s="10">
        <f t="shared" ref="BG18:BG30" si="2">+AX18/AP18</f>
        <v>0.19491644009031783</v>
      </c>
      <c r="BH18" s="10">
        <f t="shared" ref="BH18:BH30" si="3">+BB18/AP18</f>
        <v>0.19079444308368007</v>
      </c>
    </row>
    <row r="19" spans="1:60">
      <c r="A19" s="270" t="s">
        <v>46</v>
      </c>
      <c r="B19" s="269"/>
      <c r="C19" s="270" t="s">
        <v>47</v>
      </c>
      <c r="D19" s="269"/>
      <c r="E19" s="270" t="s">
        <v>47</v>
      </c>
      <c r="F19" s="269"/>
      <c r="G19" s="270"/>
      <c r="H19" s="269"/>
      <c r="I19" s="270"/>
      <c r="J19" s="269"/>
      <c r="K19" s="269"/>
      <c r="L19" s="270"/>
      <c r="M19" s="269"/>
      <c r="N19" s="269"/>
      <c r="O19" s="270"/>
      <c r="P19" s="269"/>
      <c r="Q19" s="270"/>
      <c r="R19" s="269"/>
      <c r="S19" s="268" t="s">
        <v>53</v>
      </c>
      <c r="T19" s="269"/>
      <c r="U19" s="269"/>
      <c r="V19" s="269"/>
      <c r="W19" s="269"/>
      <c r="X19" s="269"/>
      <c r="Y19" s="269"/>
      <c r="Z19" s="269"/>
      <c r="AA19" s="270" t="s">
        <v>49</v>
      </c>
      <c r="AB19" s="269"/>
      <c r="AC19" s="269"/>
      <c r="AD19" s="269"/>
      <c r="AE19" s="269"/>
      <c r="AF19" s="270" t="s">
        <v>50</v>
      </c>
      <c r="AG19" s="269"/>
      <c r="AH19" s="269"/>
      <c r="AI19" s="12" t="s">
        <v>51</v>
      </c>
      <c r="AJ19" s="271" t="s">
        <v>52</v>
      </c>
      <c r="AK19" s="269"/>
      <c r="AL19" s="269"/>
      <c r="AM19" s="269"/>
      <c r="AN19" s="269"/>
      <c r="AO19" s="274"/>
      <c r="AP19" s="13">
        <v>5018221257</v>
      </c>
      <c r="AQ19" s="13">
        <v>986118358</v>
      </c>
      <c r="AR19" s="13">
        <v>4032102899</v>
      </c>
      <c r="AS19" s="272">
        <v>0</v>
      </c>
      <c r="AT19" s="269"/>
      <c r="AU19" s="273">
        <v>978133823</v>
      </c>
      <c r="AV19" s="269"/>
      <c r="AW19" s="13">
        <v>7984535</v>
      </c>
      <c r="AX19" s="13">
        <v>978133823</v>
      </c>
      <c r="AY19" s="14">
        <v>0</v>
      </c>
      <c r="AZ19" s="13">
        <v>957448730</v>
      </c>
      <c r="BA19" s="13">
        <v>20685093</v>
      </c>
      <c r="BB19" s="13">
        <v>957448730</v>
      </c>
      <c r="BC19" s="14">
        <v>0</v>
      </c>
      <c r="BD19" s="14">
        <v>0</v>
      </c>
      <c r="BE19" s="15">
        <f t="shared" si="0"/>
        <v>0.1965075486905738</v>
      </c>
      <c r="BF19" s="15">
        <f t="shared" si="1"/>
        <v>0.19491644009031783</v>
      </c>
      <c r="BG19" s="15">
        <f t="shared" si="2"/>
        <v>0.19491644009031783</v>
      </c>
      <c r="BH19" s="15">
        <f t="shared" si="3"/>
        <v>0.19079444308368007</v>
      </c>
    </row>
    <row r="20" spans="1:60" s="19" customFormat="1">
      <c r="A20" s="277" t="s">
        <v>46</v>
      </c>
      <c r="B20" s="276"/>
      <c r="C20" s="277" t="s">
        <v>47</v>
      </c>
      <c r="D20" s="276"/>
      <c r="E20" s="277" t="s">
        <v>47</v>
      </c>
      <c r="F20" s="276"/>
      <c r="G20" s="277" t="s">
        <v>47</v>
      </c>
      <c r="H20" s="276"/>
      <c r="I20" s="277"/>
      <c r="J20" s="276"/>
      <c r="K20" s="276"/>
      <c r="L20" s="277"/>
      <c r="M20" s="276"/>
      <c r="N20" s="276"/>
      <c r="O20" s="277"/>
      <c r="P20" s="276"/>
      <c r="Q20" s="277"/>
      <c r="R20" s="276"/>
      <c r="S20" s="275" t="s">
        <v>54</v>
      </c>
      <c r="T20" s="276"/>
      <c r="U20" s="276"/>
      <c r="V20" s="276"/>
      <c r="W20" s="276"/>
      <c r="X20" s="276"/>
      <c r="Y20" s="276"/>
      <c r="Z20" s="276"/>
      <c r="AA20" s="277" t="s">
        <v>49</v>
      </c>
      <c r="AB20" s="276"/>
      <c r="AC20" s="276"/>
      <c r="AD20" s="276"/>
      <c r="AE20" s="276"/>
      <c r="AF20" s="277" t="s">
        <v>50</v>
      </c>
      <c r="AG20" s="276"/>
      <c r="AH20" s="276"/>
      <c r="AI20" s="16" t="s">
        <v>51</v>
      </c>
      <c r="AJ20" s="278" t="s">
        <v>52</v>
      </c>
      <c r="AK20" s="276"/>
      <c r="AL20" s="276"/>
      <c r="AM20" s="276"/>
      <c r="AN20" s="276"/>
      <c r="AO20" s="279"/>
      <c r="AP20" s="17">
        <v>3412251650</v>
      </c>
      <c r="AQ20" s="17">
        <v>653982853</v>
      </c>
      <c r="AR20" s="17">
        <v>2758268797</v>
      </c>
      <c r="AS20" s="280">
        <v>0</v>
      </c>
      <c r="AT20" s="276"/>
      <c r="AU20" s="281">
        <v>649516444</v>
      </c>
      <c r="AV20" s="276"/>
      <c r="AW20" s="17">
        <v>4466409</v>
      </c>
      <c r="AX20" s="17">
        <v>649516444</v>
      </c>
      <c r="AY20" s="18">
        <v>0</v>
      </c>
      <c r="AZ20" s="17">
        <v>649516444</v>
      </c>
      <c r="BA20" s="18">
        <v>0</v>
      </c>
      <c r="BB20" s="17">
        <v>649516444</v>
      </c>
      <c r="BC20" s="18">
        <v>0</v>
      </c>
      <c r="BD20" s="18">
        <v>0</v>
      </c>
      <c r="BE20" s="10">
        <f t="shared" si="0"/>
        <v>0.1916572750430057</v>
      </c>
      <c r="BF20" s="10">
        <f t="shared" si="1"/>
        <v>0.1903483419811666</v>
      </c>
      <c r="BG20" s="10">
        <f t="shared" si="2"/>
        <v>0.1903483419811666</v>
      </c>
      <c r="BH20" s="10">
        <f t="shared" si="3"/>
        <v>0.1903483419811666</v>
      </c>
    </row>
    <row r="21" spans="1:60">
      <c r="A21" s="270" t="s">
        <v>46</v>
      </c>
      <c r="B21" s="269"/>
      <c r="C21" s="270" t="s">
        <v>47</v>
      </c>
      <c r="D21" s="269"/>
      <c r="E21" s="270" t="s">
        <v>47</v>
      </c>
      <c r="F21" s="269"/>
      <c r="G21" s="270" t="s">
        <v>47</v>
      </c>
      <c r="H21" s="269"/>
      <c r="I21" s="270" t="s">
        <v>55</v>
      </c>
      <c r="J21" s="269"/>
      <c r="K21" s="269"/>
      <c r="L21" s="270"/>
      <c r="M21" s="269"/>
      <c r="N21" s="269"/>
      <c r="O21" s="270"/>
      <c r="P21" s="269"/>
      <c r="Q21" s="270"/>
      <c r="R21" s="269"/>
      <c r="S21" s="268" t="s">
        <v>56</v>
      </c>
      <c r="T21" s="269"/>
      <c r="U21" s="269"/>
      <c r="V21" s="269"/>
      <c r="W21" s="269"/>
      <c r="X21" s="269"/>
      <c r="Y21" s="269"/>
      <c r="Z21" s="269"/>
      <c r="AA21" s="270" t="s">
        <v>49</v>
      </c>
      <c r="AB21" s="269"/>
      <c r="AC21" s="269"/>
      <c r="AD21" s="269"/>
      <c r="AE21" s="269"/>
      <c r="AF21" s="270" t="s">
        <v>50</v>
      </c>
      <c r="AG21" s="269"/>
      <c r="AH21" s="269"/>
      <c r="AI21" s="12" t="s">
        <v>51</v>
      </c>
      <c r="AJ21" s="271" t="s">
        <v>52</v>
      </c>
      <c r="AK21" s="269"/>
      <c r="AL21" s="269"/>
      <c r="AM21" s="269"/>
      <c r="AN21" s="269"/>
      <c r="AO21" s="274"/>
      <c r="AP21" s="13">
        <v>3412251650</v>
      </c>
      <c r="AQ21" s="13">
        <v>653982853</v>
      </c>
      <c r="AR21" s="13">
        <v>2758268797</v>
      </c>
      <c r="AS21" s="272">
        <v>0</v>
      </c>
      <c r="AT21" s="269"/>
      <c r="AU21" s="273">
        <v>649516444</v>
      </c>
      <c r="AV21" s="269"/>
      <c r="AW21" s="13">
        <v>4466409</v>
      </c>
      <c r="AX21" s="13">
        <v>649516444</v>
      </c>
      <c r="AY21" s="14">
        <v>0</v>
      </c>
      <c r="AZ21" s="13">
        <v>649516444</v>
      </c>
      <c r="BA21" s="14">
        <v>0</v>
      </c>
      <c r="BB21" s="13">
        <v>649516444</v>
      </c>
      <c r="BC21" s="14">
        <v>0</v>
      </c>
      <c r="BD21" s="14">
        <v>0</v>
      </c>
      <c r="BE21" s="15">
        <f t="shared" si="0"/>
        <v>0.1916572750430057</v>
      </c>
      <c r="BF21" s="15">
        <f t="shared" si="1"/>
        <v>0.1903483419811666</v>
      </c>
      <c r="BG21" s="15">
        <f t="shared" si="2"/>
        <v>0.1903483419811666</v>
      </c>
      <c r="BH21" s="15">
        <f t="shared" si="3"/>
        <v>0.1903483419811666</v>
      </c>
    </row>
    <row r="22" spans="1:60">
      <c r="A22" s="270" t="s">
        <v>46</v>
      </c>
      <c r="B22" s="269"/>
      <c r="C22" s="270" t="s">
        <v>47</v>
      </c>
      <c r="D22" s="269"/>
      <c r="E22" s="270" t="s">
        <v>47</v>
      </c>
      <c r="F22" s="269"/>
      <c r="G22" s="270" t="s">
        <v>47</v>
      </c>
      <c r="H22" s="269"/>
      <c r="I22" s="270" t="s">
        <v>55</v>
      </c>
      <c r="J22" s="269"/>
      <c r="K22" s="269"/>
      <c r="L22" s="270" t="s">
        <v>55</v>
      </c>
      <c r="M22" s="269"/>
      <c r="N22" s="269"/>
      <c r="O22" s="270"/>
      <c r="P22" s="269"/>
      <c r="Q22" s="270"/>
      <c r="R22" s="269"/>
      <c r="S22" s="268" t="s">
        <v>57</v>
      </c>
      <c r="T22" s="269"/>
      <c r="U22" s="269"/>
      <c r="V22" s="269"/>
      <c r="W22" s="269"/>
      <c r="X22" s="269"/>
      <c r="Y22" s="269"/>
      <c r="Z22" s="269"/>
      <c r="AA22" s="270" t="s">
        <v>49</v>
      </c>
      <c r="AB22" s="269"/>
      <c r="AC22" s="269"/>
      <c r="AD22" s="269"/>
      <c r="AE22" s="269"/>
      <c r="AF22" s="270" t="s">
        <v>50</v>
      </c>
      <c r="AG22" s="269"/>
      <c r="AH22" s="269"/>
      <c r="AI22" s="12" t="s">
        <v>51</v>
      </c>
      <c r="AJ22" s="271" t="s">
        <v>52</v>
      </c>
      <c r="AK22" s="269"/>
      <c r="AL22" s="269"/>
      <c r="AM22" s="269"/>
      <c r="AN22" s="269"/>
      <c r="AO22" s="274"/>
      <c r="AP22" s="13">
        <v>2617250000</v>
      </c>
      <c r="AQ22" s="13">
        <v>574176302</v>
      </c>
      <c r="AR22" s="13">
        <v>2043073698</v>
      </c>
      <c r="AS22" s="272">
        <v>0</v>
      </c>
      <c r="AT22" s="269"/>
      <c r="AU22" s="273">
        <v>574176302</v>
      </c>
      <c r="AV22" s="269"/>
      <c r="AW22" s="14">
        <v>0</v>
      </c>
      <c r="AX22" s="13">
        <v>574176302</v>
      </c>
      <c r="AY22" s="14">
        <v>0</v>
      </c>
      <c r="AZ22" s="13">
        <v>574176302</v>
      </c>
      <c r="BA22" s="14">
        <v>0</v>
      </c>
      <c r="BB22" s="13">
        <v>574176302</v>
      </c>
      <c r="BC22" s="14">
        <v>0</v>
      </c>
      <c r="BD22" s="14">
        <v>0</v>
      </c>
      <c r="BE22" s="15">
        <f t="shared" si="0"/>
        <v>0.21938152717547044</v>
      </c>
      <c r="BF22" s="15">
        <f t="shared" si="1"/>
        <v>0.21938152717547044</v>
      </c>
      <c r="BG22" s="15">
        <f t="shared" si="2"/>
        <v>0.21938152717547044</v>
      </c>
      <c r="BH22" s="15">
        <f t="shared" si="3"/>
        <v>0.21938152717547044</v>
      </c>
    </row>
    <row r="23" spans="1:60">
      <c r="A23" s="270" t="s">
        <v>46</v>
      </c>
      <c r="B23" s="269"/>
      <c r="C23" s="270" t="s">
        <v>47</v>
      </c>
      <c r="D23" s="269"/>
      <c r="E23" s="270" t="s">
        <v>47</v>
      </c>
      <c r="F23" s="269"/>
      <c r="G23" s="270" t="s">
        <v>47</v>
      </c>
      <c r="H23" s="269"/>
      <c r="I23" s="270" t="s">
        <v>55</v>
      </c>
      <c r="J23" s="269"/>
      <c r="K23" s="269"/>
      <c r="L23" s="270" t="s">
        <v>58</v>
      </c>
      <c r="M23" s="269"/>
      <c r="N23" s="269"/>
      <c r="O23" s="270"/>
      <c r="P23" s="269"/>
      <c r="Q23" s="270"/>
      <c r="R23" s="269"/>
      <c r="S23" s="268" t="s">
        <v>59</v>
      </c>
      <c r="T23" s="269"/>
      <c r="U23" s="269"/>
      <c r="V23" s="269"/>
      <c r="W23" s="269"/>
      <c r="X23" s="269"/>
      <c r="Y23" s="269"/>
      <c r="Z23" s="269"/>
      <c r="AA23" s="270" t="s">
        <v>49</v>
      </c>
      <c r="AB23" s="269"/>
      <c r="AC23" s="269"/>
      <c r="AD23" s="269"/>
      <c r="AE23" s="269"/>
      <c r="AF23" s="270" t="s">
        <v>50</v>
      </c>
      <c r="AG23" s="269"/>
      <c r="AH23" s="269"/>
      <c r="AI23" s="12" t="s">
        <v>51</v>
      </c>
      <c r="AJ23" s="271" t="s">
        <v>52</v>
      </c>
      <c r="AK23" s="269"/>
      <c r="AL23" s="269"/>
      <c r="AM23" s="269"/>
      <c r="AN23" s="269"/>
      <c r="AO23" s="274"/>
      <c r="AP23" s="13">
        <v>128615700</v>
      </c>
      <c r="AQ23" s="13">
        <v>28153583</v>
      </c>
      <c r="AR23" s="13">
        <v>100462117</v>
      </c>
      <c r="AS23" s="272">
        <v>0</v>
      </c>
      <c r="AT23" s="269"/>
      <c r="AU23" s="273">
        <v>28153583</v>
      </c>
      <c r="AV23" s="269"/>
      <c r="AW23" s="14">
        <v>0</v>
      </c>
      <c r="AX23" s="13">
        <v>28153583</v>
      </c>
      <c r="AY23" s="14">
        <v>0</v>
      </c>
      <c r="AZ23" s="13">
        <v>28153583</v>
      </c>
      <c r="BA23" s="14">
        <v>0</v>
      </c>
      <c r="BB23" s="13">
        <v>28153583</v>
      </c>
      <c r="BC23" s="14">
        <v>0</v>
      </c>
      <c r="BD23" s="14">
        <v>0</v>
      </c>
      <c r="BE23" s="15">
        <f t="shared" si="0"/>
        <v>0.21889693870965987</v>
      </c>
      <c r="BF23" s="15">
        <f t="shared" si="1"/>
        <v>0.21889693870965987</v>
      </c>
      <c r="BG23" s="15">
        <f t="shared" si="2"/>
        <v>0.21889693870965987</v>
      </c>
      <c r="BH23" s="15">
        <f t="shared" si="3"/>
        <v>0.21889693870965987</v>
      </c>
    </row>
    <row r="24" spans="1:60">
      <c r="A24" s="270" t="s">
        <v>46</v>
      </c>
      <c r="B24" s="269"/>
      <c r="C24" s="270" t="s">
        <v>47</v>
      </c>
      <c r="D24" s="269"/>
      <c r="E24" s="270" t="s">
        <v>47</v>
      </c>
      <c r="F24" s="269"/>
      <c r="G24" s="270" t="s">
        <v>47</v>
      </c>
      <c r="H24" s="269"/>
      <c r="I24" s="270" t="s">
        <v>55</v>
      </c>
      <c r="J24" s="269"/>
      <c r="K24" s="269"/>
      <c r="L24" s="270" t="s">
        <v>60</v>
      </c>
      <c r="M24" s="269"/>
      <c r="N24" s="269"/>
      <c r="O24" s="270"/>
      <c r="P24" s="269"/>
      <c r="Q24" s="270"/>
      <c r="R24" s="269"/>
      <c r="S24" s="268" t="s">
        <v>61</v>
      </c>
      <c r="T24" s="269"/>
      <c r="U24" s="269"/>
      <c r="V24" s="269"/>
      <c r="W24" s="269"/>
      <c r="X24" s="269"/>
      <c r="Y24" s="269"/>
      <c r="Z24" s="269"/>
      <c r="AA24" s="270" t="s">
        <v>49</v>
      </c>
      <c r="AB24" s="269"/>
      <c r="AC24" s="269"/>
      <c r="AD24" s="269"/>
      <c r="AE24" s="269"/>
      <c r="AF24" s="270" t="s">
        <v>50</v>
      </c>
      <c r="AG24" s="269"/>
      <c r="AH24" s="269"/>
      <c r="AI24" s="12" t="s">
        <v>51</v>
      </c>
      <c r="AJ24" s="271" t="s">
        <v>52</v>
      </c>
      <c r="AK24" s="269"/>
      <c r="AL24" s="269"/>
      <c r="AM24" s="269"/>
      <c r="AN24" s="269"/>
      <c r="AO24" s="274"/>
      <c r="AP24" s="13">
        <v>12858900</v>
      </c>
      <c r="AQ24" s="13">
        <v>2708444</v>
      </c>
      <c r="AR24" s="13">
        <v>10150456</v>
      </c>
      <c r="AS24" s="272">
        <v>0</v>
      </c>
      <c r="AT24" s="269"/>
      <c r="AU24" s="273">
        <v>2708444</v>
      </c>
      <c r="AV24" s="269"/>
      <c r="AW24" s="14">
        <v>0</v>
      </c>
      <c r="AX24" s="13">
        <v>2708444</v>
      </c>
      <c r="AY24" s="14">
        <v>0</v>
      </c>
      <c r="AZ24" s="13">
        <v>2708444</v>
      </c>
      <c r="BA24" s="14">
        <v>0</v>
      </c>
      <c r="BB24" s="13">
        <v>2708444</v>
      </c>
      <c r="BC24" s="14">
        <v>0</v>
      </c>
      <c r="BD24" s="14">
        <v>0</v>
      </c>
      <c r="BE24" s="15">
        <f t="shared" si="0"/>
        <v>0.21062796973302539</v>
      </c>
      <c r="BF24" s="15">
        <f t="shared" si="1"/>
        <v>0.21062796973302539</v>
      </c>
      <c r="BG24" s="15">
        <f t="shared" si="2"/>
        <v>0.21062796973302539</v>
      </c>
      <c r="BH24" s="15">
        <f t="shared" si="3"/>
        <v>0.21062796973302539</v>
      </c>
    </row>
    <row r="25" spans="1:60">
      <c r="A25" s="270" t="s">
        <v>46</v>
      </c>
      <c r="B25" s="269"/>
      <c r="C25" s="270" t="s">
        <v>47</v>
      </c>
      <c r="D25" s="269"/>
      <c r="E25" s="270" t="s">
        <v>47</v>
      </c>
      <c r="F25" s="269"/>
      <c r="G25" s="270" t="s">
        <v>47</v>
      </c>
      <c r="H25" s="269"/>
      <c r="I25" s="270" t="s">
        <v>55</v>
      </c>
      <c r="J25" s="269"/>
      <c r="K25" s="269"/>
      <c r="L25" s="270" t="s">
        <v>62</v>
      </c>
      <c r="M25" s="269"/>
      <c r="N25" s="269"/>
      <c r="O25" s="270"/>
      <c r="P25" s="269"/>
      <c r="Q25" s="270"/>
      <c r="R25" s="269"/>
      <c r="S25" s="268" t="s">
        <v>209</v>
      </c>
      <c r="T25" s="269"/>
      <c r="U25" s="269"/>
      <c r="V25" s="269"/>
      <c r="W25" s="269"/>
      <c r="X25" s="269"/>
      <c r="Y25" s="269"/>
      <c r="Z25" s="269"/>
      <c r="AA25" s="270" t="s">
        <v>49</v>
      </c>
      <c r="AB25" s="269"/>
      <c r="AC25" s="269"/>
      <c r="AD25" s="269"/>
      <c r="AE25" s="269"/>
      <c r="AF25" s="270" t="s">
        <v>50</v>
      </c>
      <c r="AG25" s="269"/>
      <c r="AH25" s="269"/>
      <c r="AI25" s="12" t="s">
        <v>51</v>
      </c>
      <c r="AJ25" s="271" t="s">
        <v>52</v>
      </c>
      <c r="AK25" s="269"/>
      <c r="AL25" s="269"/>
      <c r="AM25" s="269"/>
      <c r="AN25" s="269"/>
      <c r="AO25" s="274"/>
      <c r="AP25" s="13">
        <v>20171800</v>
      </c>
      <c r="AQ25" s="13">
        <v>5967965</v>
      </c>
      <c r="AR25" s="13">
        <v>14203835</v>
      </c>
      <c r="AS25" s="272">
        <v>0</v>
      </c>
      <c r="AT25" s="269"/>
      <c r="AU25" s="273">
        <v>5967965</v>
      </c>
      <c r="AV25" s="269"/>
      <c r="AW25" s="14">
        <v>0</v>
      </c>
      <c r="AX25" s="13">
        <v>5967965</v>
      </c>
      <c r="AY25" s="14">
        <v>0</v>
      </c>
      <c r="AZ25" s="13">
        <v>5967965</v>
      </c>
      <c r="BA25" s="14">
        <v>0</v>
      </c>
      <c r="BB25" s="13">
        <v>5967965</v>
      </c>
      <c r="BC25" s="14">
        <v>0</v>
      </c>
      <c r="BD25" s="14">
        <v>0</v>
      </c>
      <c r="BE25" s="15">
        <f t="shared" si="0"/>
        <v>0.29585683974657689</v>
      </c>
      <c r="BF25" s="15">
        <f t="shared" si="1"/>
        <v>0.29585683974657689</v>
      </c>
      <c r="BG25" s="15">
        <f t="shared" si="2"/>
        <v>0.29585683974657689</v>
      </c>
      <c r="BH25" s="15">
        <f t="shared" si="3"/>
        <v>0.29585683974657689</v>
      </c>
    </row>
    <row r="26" spans="1:60">
      <c r="A26" s="270" t="s">
        <v>46</v>
      </c>
      <c r="B26" s="269"/>
      <c r="C26" s="270" t="s">
        <v>47</v>
      </c>
      <c r="D26" s="269"/>
      <c r="E26" s="270" t="s">
        <v>47</v>
      </c>
      <c r="F26" s="269"/>
      <c r="G26" s="270" t="s">
        <v>47</v>
      </c>
      <c r="H26" s="269"/>
      <c r="I26" s="270" t="s">
        <v>55</v>
      </c>
      <c r="J26" s="269"/>
      <c r="K26" s="269"/>
      <c r="L26" s="270" t="s">
        <v>64</v>
      </c>
      <c r="M26" s="269"/>
      <c r="N26" s="269"/>
      <c r="O26" s="270"/>
      <c r="P26" s="269"/>
      <c r="Q26" s="270"/>
      <c r="R26" s="269"/>
      <c r="S26" s="268" t="s">
        <v>65</v>
      </c>
      <c r="T26" s="269"/>
      <c r="U26" s="269"/>
      <c r="V26" s="269"/>
      <c r="W26" s="269"/>
      <c r="X26" s="269"/>
      <c r="Y26" s="269"/>
      <c r="Z26" s="269"/>
      <c r="AA26" s="270" t="s">
        <v>49</v>
      </c>
      <c r="AB26" s="269"/>
      <c r="AC26" s="269"/>
      <c r="AD26" s="269"/>
      <c r="AE26" s="269"/>
      <c r="AF26" s="270" t="s">
        <v>50</v>
      </c>
      <c r="AG26" s="269"/>
      <c r="AH26" s="269"/>
      <c r="AI26" s="12" t="s">
        <v>51</v>
      </c>
      <c r="AJ26" s="271" t="s">
        <v>52</v>
      </c>
      <c r="AK26" s="269"/>
      <c r="AL26" s="269"/>
      <c r="AM26" s="269"/>
      <c r="AN26" s="269"/>
      <c r="AO26" s="274"/>
      <c r="AP26" s="13">
        <v>129382200</v>
      </c>
      <c r="AQ26" s="13">
        <v>1124526</v>
      </c>
      <c r="AR26" s="13">
        <v>128257674</v>
      </c>
      <c r="AS26" s="272">
        <v>0</v>
      </c>
      <c r="AT26" s="269"/>
      <c r="AU26" s="272">
        <v>0</v>
      </c>
      <c r="AV26" s="269"/>
      <c r="AW26" s="13">
        <v>1124526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5">
        <f t="shared" si="0"/>
        <v>8.6915047046657121E-3</v>
      </c>
      <c r="BF26" s="15">
        <f t="shared" si="1"/>
        <v>0</v>
      </c>
      <c r="BG26" s="15">
        <f t="shared" si="2"/>
        <v>0</v>
      </c>
      <c r="BH26" s="15">
        <f t="shared" si="3"/>
        <v>0</v>
      </c>
    </row>
    <row r="27" spans="1:60">
      <c r="A27" s="270" t="s">
        <v>46</v>
      </c>
      <c r="B27" s="269"/>
      <c r="C27" s="270" t="s">
        <v>47</v>
      </c>
      <c r="D27" s="269"/>
      <c r="E27" s="270" t="s">
        <v>47</v>
      </c>
      <c r="F27" s="269"/>
      <c r="G27" s="270" t="s">
        <v>47</v>
      </c>
      <c r="H27" s="269"/>
      <c r="I27" s="270" t="s">
        <v>55</v>
      </c>
      <c r="J27" s="269"/>
      <c r="K27" s="269"/>
      <c r="L27" s="270" t="s">
        <v>66</v>
      </c>
      <c r="M27" s="269"/>
      <c r="N27" s="269"/>
      <c r="O27" s="270"/>
      <c r="P27" s="269"/>
      <c r="Q27" s="270"/>
      <c r="R27" s="269"/>
      <c r="S27" s="268" t="s">
        <v>67</v>
      </c>
      <c r="T27" s="269"/>
      <c r="U27" s="269"/>
      <c r="V27" s="269"/>
      <c r="W27" s="269"/>
      <c r="X27" s="269"/>
      <c r="Y27" s="269"/>
      <c r="Z27" s="269"/>
      <c r="AA27" s="270" t="s">
        <v>49</v>
      </c>
      <c r="AB27" s="269"/>
      <c r="AC27" s="269"/>
      <c r="AD27" s="269"/>
      <c r="AE27" s="269"/>
      <c r="AF27" s="270" t="s">
        <v>50</v>
      </c>
      <c r="AG27" s="269"/>
      <c r="AH27" s="269"/>
      <c r="AI27" s="12" t="s">
        <v>51</v>
      </c>
      <c r="AJ27" s="271" t="s">
        <v>52</v>
      </c>
      <c r="AK27" s="269"/>
      <c r="AL27" s="269"/>
      <c r="AM27" s="269"/>
      <c r="AN27" s="269"/>
      <c r="AO27" s="274"/>
      <c r="AP27" s="13">
        <v>91604300</v>
      </c>
      <c r="AQ27" s="13">
        <v>38567612</v>
      </c>
      <c r="AR27" s="13">
        <v>53036688</v>
      </c>
      <c r="AS27" s="272">
        <v>0</v>
      </c>
      <c r="AT27" s="269"/>
      <c r="AU27" s="273">
        <v>37598229</v>
      </c>
      <c r="AV27" s="269"/>
      <c r="AW27" s="13">
        <v>969383</v>
      </c>
      <c r="AX27" s="13">
        <v>37598229</v>
      </c>
      <c r="AY27" s="14">
        <v>0</v>
      </c>
      <c r="AZ27" s="13">
        <v>37598229</v>
      </c>
      <c r="BA27" s="14">
        <v>0</v>
      </c>
      <c r="BB27" s="13">
        <v>37598229</v>
      </c>
      <c r="BC27" s="14">
        <v>0</v>
      </c>
      <c r="BD27" s="14">
        <v>0</v>
      </c>
      <c r="BE27" s="15">
        <f t="shared" si="0"/>
        <v>0.42102403489792511</v>
      </c>
      <c r="BF27" s="15">
        <f t="shared" si="1"/>
        <v>0.4104417478218817</v>
      </c>
      <c r="BG27" s="15">
        <f t="shared" si="2"/>
        <v>0.4104417478218817</v>
      </c>
      <c r="BH27" s="15">
        <f t="shared" si="3"/>
        <v>0.4104417478218817</v>
      </c>
    </row>
    <row r="28" spans="1:60">
      <c r="A28" s="270" t="s">
        <v>46</v>
      </c>
      <c r="B28" s="269"/>
      <c r="C28" s="270" t="s">
        <v>47</v>
      </c>
      <c r="D28" s="269"/>
      <c r="E28" s="270" t="s">
        <v>47</v>
      </c>
      <c r="F28" s="269"/>
      <c r="G28" s="270" t="s">
        <v>47</v>
      </c>
      <c r="H28" s="269"/>
      <c r="I28" s="270" t="s">
        <v>55</v>
      </c>
      <c r="J28" s="269"/>
      <c r="K28" s="269"/>
      <c r="L28" s="270" t="s">
        <v>68</v>
      </c>
      <c r="M28" s="269"/>
      <c r="N28" s="269"/>
      <c r="O28" s="270"/>
      <c r="P28" s="269"/>
      <c r="Q28" s="270"/>
      <c r="R28" s="269"/>
      <c r="S28" s="268" t="s">
        <v>69</v>
      </c>
      <c r="T28" s="269"/>
      <c r="U28" s="269"/>
      <c r="V28" s="269"/>
      <c r="W28" s="269"/>
      <c r="X28" s="269"/>
      <c r="Y28" s="269"/>
      <c r="Z28" s="269"/>
      <c r="AA28" s="270" t="s">
        <v>49</v>
      </c>
      <c r="AB28" s="269"/>
      <c r="AC28" s="269"/>
      <c r="AD28" s="269"/>
      <c r="AE28" s="269"/>
      <c r="AF28" s="270" t="s">
        <v>50</v>
      </c>
      <c r="AG28" s="269"/>
      <c r="AH28" s="269"/>
      <c r="AI28" s="12" t="s">
        <v>51</v>
      </c>
      <c r="AJ28" s="271" t="s">
        <v>52</v>
      </c>
      <c r="AK28" s="269"/>
      <c r="AL28" s="269"/>
      <c r="AM28" s="269"/>
      <c r="AN28" s="269"/>
      <c r="AO28" s="274"/>
      <c r="AP28" s="13">
        <v>107350</v>
      </c>
      <c r="AQ28" s="14">
        <v>0</v>
      </c>
      <c r="AR28" s="13">
        <v>107350</v>
      </c>
      <c r="AS28" s="272">
        <v>0</v>
      </c>
      <c r="AT28" s="269"/>
      <c r="AU28" s="272">
        <v>0</v>
      </c>
      <c r="AV28" s="269"/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15">
        <f t="shared" si="0"/>
        <v>0</v>
      </c>
      <c r="BF28" s="15">
        <f t="shared" si="1"/>
        <v>0</v>
      </c>
      <c r="BG28" s="15">
        <f t="shared" si="2"/>
        <v>0</v>
      </c>
      <c r="BH28" s="15">
        <f t="shared" si="3"/>
        <v>0</v>
      </c>
    </row>
    <row r="29" spans="1:60">
      <c r="A29" s="270" t="s">
        <v>46</v>
      </c>
      <c r="B29" s="269"/>
      <c r="C29" s="270" t="s">
        <v>47</v>
      </c>
      <c r="D29" s="269"/>
      <c r="E29" s="270" t="s">
        <v>47</v>
      </c>
      <c r="F29" s="269"/>
      <c r="G29" s="270" t="s">
        <v>47</v>
      </c>
      <c r="H29" s="269"/>
      <c r="I29" s="270" t="s">
        <v>55</v>
      </c>
      <c r="J29" s="269"/>
      <c r="K29" s="269"/>
      <c r="L29" s="270" t="s">
        <v>70</v>
      </c>
      <c r="M29" s="269"/>
      <c r="N29" s="269"/>
      <c r="O29" s="270"/>
      <c r="P29" s="269"/>
      <c r="Q29" s="270"/>
      <c r="R29" s="269"/>
      <c r="S29" s="268" t="s">
        <v>71</v>
      </c>
      <c r="T29" s="269"/>
      <c r="U29" s="269"/>
      <c r="V29" s="269"/>
      <c r="W29" s="269"/>
      <c r="X29" s="269"/>
      <c r="Y29" s="269"/>
      <c r="Z29" s="269"/>
      <c r="AA29" s="270" t="s">
        <v>49</v>
      </c>
      <c r="AB29" s="269"/>
      <c r="AC29" s="269"/>
      <c r="AD29" s="269"/>
      <c r="AE29" s="269"/>
      <c r="AF29" s="270" t="s">
        <v>50</v>
      </c>
      <c r="AG29" s="269"/>
      <c r="AH29" s="269"/>
      <c r="AI29" s="12" t="s">
        <v>51</v>
      </c>
      <c r="AJ29" s="271" t="s">
        <v>52</v>
      </c>
      <c r="AK29" s="269"/>
      <c r="AL29" s="269"/>
      <c r="AM29" s="269"/>
      <c r="AN29" s="269"/>
      <c r="AO29" s="274"/>
      <c r="AP29" s="13">
        <v>280477800</v>
      </c>
      <c r="AQ29" s="13">
        <v>26811</v>
      </c>
      <c r="AR29" s="13">
        <v>280450989</v>
      </c>
      <c r="AS29" s="272">
        <v>0</v>
      </c>
      <c r="AT29" s="269"/>
      <c r="AU29" s="272">
        <v>0</v>
      </c>
      <c r="AV29" s="269"/>
      <c r="AW29" s="13">
        <v>26811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5">
        <f t="shared" si="0"/>
        <v>9.5590453148163603E-5</v>
      </c>
      <c r="BF29" s="15">
        <f t="shared" si="1"/>
        <v>0</v>
      </c>
      <c r="BG29" s="15">
        <f t="shared" si="2"/>
        <v>0</v>
      </c>
      <c r="BH29" s="15">
        <f t="shared" si="3"/>
        <v>0</v>
      </c>
    </row>
    <row r="30" spans="1:60">
      <c r="A30" s="270" t="s">
        <v>46</v>
      </c>
      <c r="B30" s="269"/>
      <c r="C30" s="270" t="s">
        <v>47</v>
      </c>
      <c r="D30" s="269"/>
      <c r="E30" s="270" t="s">
        <v>47</v>
      </c>
      <c r="F30" s="269"/>
      <c r="G30" s="270" t="s">
        <v>47</v>
      </c>
      <c r="H30" s="269"/>
      <c r="I30" s="270" t="s">
        <v>55</v>
      </c>
      <c r="J30" s="269"/>
      <c r="K30" s="269"/>
      <c r="L30" s="270" t="s">
        <v>72</v>
      </c>
      <c r="M30" s="269"/>
      <c r="N30" s="269"/>
      <c r="O30" s="270"/>
      <c r="P30" s="269"/>
      <c r="Q30" s="270"/>
      <c r="R30" s="269"/>
      <c r="S30" s="268" t="s">
        <v>73</v>
      </c>
      <c r="T30" s="269"/>
      <c r="U30" s="269"/>
      <c r="V30" s="269"/>
      <c r="W30" s="269"/>
      <c r="X30" s="269"/>
      <c r="Y30" s="269"/>
      <c r="Z30" s="269"/>
      <c r="AA30" s="270" t="s">
        <v>49</v>
      </c>
      <c r="AB30" s="269"/>
      <c r="AC30" s="269"/>
      <c r="AD30" s="269"/>
      <c r="AE30" s="269"/>
      <c r="AF30" s="270" t="s">
        <v>50</v>
      </c>
      <c r="AG30" s="269"/>
      <c r="AH30" s="269"/>
      <c r="AI30" s="12" t="s">
        <v>51</v>
      </c>
      <c r="AJ30" s="271" t="s">
        <v>52</v>
      </c>
      <c r="AK30" s="269"/>
      <c r="AL30" s="269"/>
      <c r="AM30" s="269"/>
      <c r="AN30" s="269"/>
      <c r="AO30" s="274"/>
      <c r="AP30" s="13">
        <v>131783600</v>
      </c>
      <c r="AQ30" s="13">
        <v>3257610</v>
      </c>
      <c r="AR30" s="13">
        <v>128525990</v>
      </c>
      <c r="AS30" s="272">
        <v>0</v>
      </c>
      <c r="AT30" s="269"/>
      <c r="AU30" s="273">
        <v>911921</v>
      </c>
      <c r="AV30" s="269"/>
      <c r="AW30" s="13">
        <v>2345689</v>
      </c>
      <c r="AX30" s="13">
        <v>911921</v>
      </c>
      <c r="AY30" s="14">
        <v>0</v>
      </c>
      <c r="AZ30" s="13">
        <v>911921</v>
      </c>
      <c r="BA30" s="14">
        <v>0</v>
      </c>
      <c r="BB30" s="13">
        <v>911921</v>
      </c>
      <c r="BC30" s="14">
        <v>0</v>
      </c>
      <c r="BD30" s="14">
        <v>0</v>
      </c>
      <c r="BE30" s="15">
        <f t="shared" si="0"/>
        <v>2.4719388451977332E-2</v>
      </c>
      <c r="BF30" s="15">
        <f t="shared" si="1"/>
        <v>6.9198367626927782E-3</v>
      </c>
      <c r="BG30" s="15">
        <f t="shared" si="2"/>
        <v>6.9198367626927782E-3</v>
      </c>
      <c r="BH30" s="15">
        <f t="shared" si="3"/>
        <v>6.9198367626927782E-3</v>
      </c>
    </row>
    <row r="31" spans="1:60" s="19" customFormat="1">
      <c r="A31" s="277" t="s">
        <v>46</v>
      </c>
      <c r="B31" s="276"/>
      <c r="C31" s="277" t="s">
        <v>47</v>
      </c>
      <c r="D31" s="276"/>
      <c r="E31" s="277" t="s">
        <v>47</v>
      </c>
      <c r="F31" s="276"/>
      <c r="G31" s="277" t="s">
        <v>74</v>
      </c>
      <c r="H31" s="276"/>
      <c r="I31" s="277"/>
      <c r="J31" s="276"/>
      <c r="K31" s="276"/>
      <c r="L31" s="277"/>
      <c r="M31" s="276"/>
      <c r="N31" s="276"/>
      <c r="O31" s="277"/>
      <c r="P31" s="276"/>
      <c r="Q31" s="277"/>
      <c r="R31" s="276"/>
      <c r="S31" s="275" t="s">
        <v>75</v>
      </c>
      <c r="T31" s="276"/>
      <c r="U31" s="276"/>
      <c r="V31" s="276"/>
      <c r="W31" s="276"/>
      <c r="X31" s="276"/>
      <c r="Y31" s="276"/>
      <c r="Z31" s="276"/>
      <c r="AA31" s="277" t="s">
        <v>49</v>
      </c>
      <c r="AB31" s="276"/>
      <c r="AC31" s="276"/>
      <c r="AD31" s="276"/>
      <c r="AE31" s="276"/>
      <c r="AF31" s="277" t="s">
        <v>50</v>
      </c>
      <c r="AG31" s="276"/>
      <c r="AH31" s="276"/>
      <c r="AI31" s="16" t="s">
        <v>51</v>
      </c>
      <c r="AJ31" s="278" t="s">
        <v>52</v>
      </c>
      <c r="AK31" s="276"/>
      <c r="AL31" s="276"/>
      <c r="AM31" s="276"/>
      <c r="AN31" s="276"/>
      <c r="AO31" s="279"/>
      <c r="AP31" s="17">
        <v>1208926188</v>
      </c>
      <c r="AQ31" s="17">
        <v>279919701</v>
      </c>
      <c r="AR31" s="17">
        <v>929006487</v>
      </c>
      <c r="AS31" s="280">
        <v>0</v>
      </c>
      <c r="AT31" s="276"/>
      <c r="AU31" s="281">
        <v>279919701</v>
      </c>
      <c r="AV31" s="276"/>
      <c r="AW31" s="18">
        <v>0</v>
      </c>
      <c r="AX31" s="17">
        <v>279919701</v>
      </c>
      <c r="AY31" s="18">
        <v>0</v>
      </c>
      <c r="AZ31" s="17">
        <v>259234608</v>
      </c>
      <c r="BA31" s="17">
        <v>20685093</v>
      </c>
      <c r="BB31" s="17">
        <v>259234608</v>
      </c>
      <c r="BC31" s="18">
        <v>0</v>
      </c>
      <c r="BD31" s="18">
        <v>0</v>
      </c>
      <c r="BE31" s="10">
        <v>0</v>
      </c>
      <c r="BF31" s="10">
        <v>0</v>
      </c>
      <c r="BG31" s="10">
        <v>0</v>
      </c>
      <c r="BH31" s="10">
        <v>0</v>
      </c>
    </row>
    <row r="32" spans="1:60">
      <c r="A32" s="270" t="s">
        <v>46</v>
      </c>
      <c r="B32" s="269"/>
      <c r="C32" s="270" t="s">
        <v>47</v>
      </c>
      <c r="D32" s="269"/>
      <c r="E32" s="270" t="s">
        <v>47</v>
      </c>
      <c r="F32" s="269"/>
      <c r="G32" s="270" t="s">
        <v>74</v>
      </c>
      <c r="H32" s="269"/>
      <c r="I32" s="270" t="s">
        <v>55</v>
      </c>
      <c r="J32" s="269"/>
      <c r="K32" s="269"/>
      <c r="L32" s="270"/>
      <c r="M32" s="269"/>
      <c r="N32" s="269"/>
      <c r="O32" s="270"/>
      <c r="P32" s="269"/>
      <c r="Q32" s="270"/>
      <c r="R32" s="269"/>
      <c r="S32" s="268" t="s">
        <v>210</v>
      </c>
      <c r="T32" s="269"/>
      <c r="U32" s="269"/>
      <c r="V32" s="269"/>
      <c r="W32" s="269"/>
      <c r="X32" s="269"/>
      <c r="Y32" s="269"/>
      <c r="Z32" s="269"/>
      <c r="AA32" s="270" t="s">
        <v>49</v>
      </c>
      <c r="AB32" s="269"/>
      <c r="AC32" s="269"/>
      <c r="AD32" s="269"/>
      <c r="AE32" s="269"/>
      <c r="AF32" s="270" t="s">
        <v>50</v>
      </c>
      <c r="AG32" s="269"/>
      <c r="AH32" s="269"/>
      <c r="AI32" s="12" t="s">
        <v>51</v>
      </c>
      <c r="AJ32" s="271" t="s">
        <v>52</v>
      </c>
      <c r="AK32" s="269"/>
      <c r="AL32" s="269"/>
      <c r="AM32" s="269"/>
      <c r="AN32" s="269"/>
      <c r="AO32" s="274"/>
      <c r="AP32" s="13">
        <v>340078200</v>
      </c>
      <c r="AQ32" s="13">
        <v>84628944</v>
      </c>
      <c r="AR32" s="13">
        <v>255449256</v>
      </c>
      <c r="AS32" s="272">
        <v>0</v>
      </c>
      <c r="AT32" s="269"/>
      <c r="AU32" s="273">
        <v>84628944</v>
      </c>
      <c r="AV32" s="269"/>
      <c r="AW32" s="14">
        <v>0</v>
      </c>
      <c r="AX32" s="13">
        <v>84628944</v>
      </c>
      <c r="AY32" s="14">
        <v>0</v>
      </c>
      <c r="AZ32" s="13">
        <v>84628944</v>
      </c>
      <c r="BA32" s="14">
        <v>0</v>
      </c>
      <c r="BB32" s="13">
        <v>84628944</v>
      </c>
      <c r="BC32" s="14">
        <v>0</v>
      </c>
      <c r="BD32" s="14">
        <v>0</v>
      </c>
      <c r="BE32" s="20">
        <f t="shared" ref="BE32:BE48" si="4">+AQ32/AP32</f>
        <v>0.24885142299624027</v>
      </c>
      <c r="BF32" s="20">
        <f t="shared" ref="BF32:BF48" si="5">+AU32/AP32</f>
        <v>0.24885142299624027</v>
      </c>
      <c r="BG32" s="20">
        <f t="shared" ref="BG32:BG48" si="6">+AX32/AP32</f>
        <v>0.24885142299624027</v>
      </c>
      <c r="BH32" s="20">
        <f t="shared" ref="BH32:BH48" si="7">+BB32/AP32</f>
        <v>0.24885142299624027</v>
      </c>
    </row>
    <row r="33" spans="1:190">
      <c r="A33" s="270" t="s">
        <v>46</v>
      </c>
      <c r="B33" s="269"/>
      <c r="C33" s="270" t="s">
        <v>47</v>
      </c>
      <c r="D33" s="269"/>
      <c r="E33" s="270" t="s">
        <v>47</v>
      </c>
      <c r="F33" s="269"/>
      <c r="G33" s="270" t="s">
        <v>74</v>
      </c>
      <c r="H33" s="269"/>
      <c r="I33" s="270" t="s">
        <v>77</v>
      </c>
      <c r="J33" s="269"/>
      <c r="K33" s="269"/>
      <c r="L33" s="270"/>
      <c r="M33" s="269"/>
      <c r="N33" s="269"/>
      <c r="O33" s="270"/>
      <c r="P33" s="269"/>
      <c r="Q33" s="270"/>
      <c r="R33" s="269"/>
      <c r="S33" s="268" t="s">
        <v>211</v>
      </c>
      <c r="T33" s="269"/>
      <c r="U33" s="269"/>
      <c r="V33" s="269"/>
      <c r="W33" s="269"/>
      <c r="X33" s="269"/>
      <c r="Y33" s="269"/>
      <c r="Z33" s="269"/>
      <c r="AA33" s="270" t="s">
        <v>49</v>
      </c>
      <c r="AB33" s="269"/>
      <c r="AC33" s="269"/>
      <c r="AD33" s="269"/>
      <c r="AE33" s="269"/>
      <c r="AF33" s="270" t="s">
        <v>50</v>
      </c>
      <c r="AG33" s="269"/>
      <c r="AH33" s="269"/>
      <c r="AI33" s="12" t="s">
        <v>51</v>
      </c>
      <c r="AJ33" s="271" t="s">
        <v>52</v>
      </c>
      <c r="AK33" s="269"/>
      <c r="AL33" s="269"/>
      <c r="AM33" s="269"/>
      <c r="AN33" s="269"/>
      <c r="AO33" s="274"/>
      <c r="AP33" s="13">
        <v>257423900</v>
      </c>
      <c r="AQ33" s="13">
        <v>64642056</v>
      </c>
      <c r="AR33" s="13">
        <v>192781844</v>
      </c>
      <c r="AS33" s="272">
        <v>0</v>
      </c>
      <c r="AT33" s="269"/>
      <c r="AU33" s="273">
        <v>64642056</v>
      </c>
      <c r="AV33" s="269"/>
      <c r="AW33" s="14">
        <v>0</v>
      </c>
      <c r="AX33" s="13">
        <v>64642056</v>
      </c>
      <c r="AY33" s="14">
        <v>0</v>
      </c>
      <c r="AZ33" s="13">
        <v>64642056</v>
      </c>
      <c r="BA33" s="14">
        <v>0</v>
      </c>
      <c r="BB33" s="13">
        <v>64642056</v>
      </c>
      <c r="BC33" s="14">
        <v>0</v>
      </c>
      <c r="BD33" s="14">
        <v>0</v>
      </c>
      <c r="BE33" s="15">
        <f t="shared" si="4"/>
        <v>0.25111132260835145</v>
      </c>
      <c r="BF33" s="15">
        <f t="shared" si="5"/>
        <v>0.25111132260835145</v>
      </c>
      <c r="BG33" s="15">
        <f t="shared" si="6"/>
        <v>0.25111132260835145</v>
      </c>
      <c r="BH33" s="15">
        <f t="shared" si="7"/>
        <v>0.25111132260835145</v>
      </c>
    </row>
    <row r="34" spans="1:190">
      <c r="A34" s="270" t="s">
        <v>46</v>
      </c>
      <c r="B34" s="269"/>
      <c r="C34" s="270" t="s">
        <v>47</v>
      </c>
      <c r="D34" s="269"/>
      <c r="E34" s="270" t="s">
        <v>47</v>
      </c>
      <c r="F34" s="269"/>
      <c r="G34" s="270" t="s">
        <v>74</v>
      </c>
      <c r="H34" s="269"/>
      <c r="I34" s="270" t="s">
        <v>58</v>
      </c>
      <c r="J34" s="269"/>
      <c r="K34" s="269"/>
      <c r="L34" s="270"/>
      <c r="M34" s="269"/>
      <c r="N34" s="269"/>
      <c r="O34" s="270"/>
      <c r="P34" s="269"/>
      <c r="Q34" s="270"/>
      <c r="R34" s="269"/>
      <c r="S34" s="268" t="s">
        <v>79</v>
      </c>
      <c r="T34" s="269"/>
      <c r="U34" s="269"/>
      <c r="V34" s="269"/>
      <c r="W34" s="269"/>
      <c r="X34" s="269"/>
      <c r="Y34" s="269"/>
      <c r="Z34" s="269"/>
      <c r="AA34" s="270" t="s">
        <v>49</v>
      </c>
      <c r="AB34" s="269"/>
      <c r="AC34" s="269"/>
      <c r="AD34" s="269"/>
      <c r="AE34" s="269"/>
      <c r="AF34" s="270" t="s">
        <v>50</v>
      </c>
      <c r="AG34" s="269"/>
      <c r="AH34" s="269"/>
      <c r="AI34" s="12" t="s">
        <v>51</v>
      </c>
      <c r="AJ34" s="271" t="s">
        <v>52</v>
      </c>
      <c r="AK34" s="269"/>
      <c r="AL34" s="269"/>
      <c r="AM34" s="269"/>
      <c r="AN34" s="269"/>
      <c r="AO34" s="274"/>
      <c r="AP34" s="13">
        <v>297600900</v>
      </c>
      <c r="AQ34" s="13">
        <v>64823501</v>
      </c>
      <c r="AR34" s="13">
        <v>232777399</v>
      </c>
      <c r="AS34" s="272">
        <v>0</v>
      </c>
      <c r="AT34" s="269"/>
      <c r="AU34" s="273">
        <v>64823501</v>
      </c>
      <c r="AV34" s="269"/>
      <c r="AW34" s="14">
        <v>0</v>
      </c>
      <c r="AX34" s="13">
        <v>64823501</v>
      </c>
      <c r="AY34" s="14">
        <v>0</v>
      </c>
      <c r="AZ34" s="13">
        <v>44138408</v>
      </c>
      <c r="BA34" s="13">
        <v>20685093</v>
      </c>
      <c r="BB34" s="13">
        <v>44138408</v>
      </c>
      <c r="BC34" s="14">
        <v>0</v>
      </c>
      <c r="BD34" s="14">
        <v>0</v>
      </c>
      <c r="BE34" s="15">
        <f t="shared" si="4"/>
        <v>0.21782024516726933</v>
      </c>
      <c r="BF34" s="15">
        <f t="shared" si="5"/>
        <v>0.21782024516726933</v>
      </c>
      <c r="BG34" s="15">
        <f t="shared" si="6"/>
        <v>0.21782024516726933</v>
      </c>
      <c r="BH34" s="15">
        <f t="shared" si="7"/>
        <v>0.14831409448022503</v>
      </c>
    </row>
    <row r="35" spans="1:190">
      <c r="A35" s="270" t="s">
        <v>46</v>
      </c>
      <c r="B35" s="269"/>
      <c r="C35" s="270" t="s">
        <v>47</v>
      </c>
      <c r="D35" s="269"/>
      <c r="E35" s="270" t="s">
        <v>47</v>
      </c>
      <c r="F35" s="269"/>
      <c r="G35" s="270" t="s">
        <v>74</v>
      </c>
      <c r="H35" s="269"/>
      <c r="I35" s="270" t="s">
        <v>60</v>
      </c>
      <c r="J35" s="269"/>
      <c r="K35" s="269"/>
      <c r="L35" s="270"/>
      <c r="M35" s="269"/>
      <c r="N35" s="269"/>
      <c r="O35" s="270"/>
      <c r="P35" s="269"/>
      <c r="Q35" s="270"/>
      <c r="R35" s="269"/>
      <c r="S35" s="268" t="s">
        <v>212</v>
      </c>
      <c r="T35" s="269"/>
      <c r="U35" s="269"/>
      <c r="V35" s="269"/>
      <c r="W35" s="269"/>
      <c r="X35" s="269"/>
      <c r="Y35" s="269"/>
      <c r="Z35" s="269"/>
      <c r="AA35" s="270" t="s">
        <v>49</v>
      </c>
      <c r="AB35" s="269"/>
      <c r="AC35" s="269"/>
      <c r="AD35" s="269"/>
      <c r="AE35" s="269"/>
      <c r="AF35" s="270" t="s">
        <v>50</v>
      </c>
      <c r="AG35" s="269"/>
      <c r="AH35" s="269"/>
      <c r="AI35" s="12" t="s">
        <v>51</v>
      </c>
      <c r="AJ35" s="271" t="s">
        <v>52</v>
      </c>
      <c r="AK35" s="269"/>
      <c r="AL35" s="269"/>
      <c r="AM35" s="269"/>
      <c r="AN35" s="269"/>
      <c r="AO35" s="274"/>
      <c r="AP35" s="13">
        <v>129220700</v>
      </c>
      <c r="AQ35" s="13">
        <v>26686100</v>
      </c>
      <c r="AR35" s="13">
        <v>102534600</v>
      </c>
      <c r="AS35" s="272">
        <v>0</v>
      </c>
      <c r="AT35" s="269"/>
      <c r="AU35" s="273">
        <v>26686100</v>
      </c>
      <c r="AV35" s="269"/>
      <c r="AW35" s="14">
        <v>0</v>
      </c>
      <c r="AX35" s="13">
        <v>26686100</v>
      </c>
      <c r="AY35" s="14">
        <v>0</v>
      </c>
      <c r="AZ35" s="13">
        <v>26686100</v>
      </c>
      <c r="BA35" s="14">
        <v>0</v>
      </c>
      <c r="BB35" s="13">
        <v>26686100</v>
      </c>
      <c r="BC35" s="14">
        <v>0</v>
      </c>
      <c r="BD35" s="14">
        <v>0</v>
      </c>
      <c r="BE35" s="15">
        <f t="shared" si="4"/>
        <v>0.20651567434629281</v>
      </c>
      <c r="BF35" s="15">
        <f t="shared" si="5"/>
        <v>0.20651567434629281</v>
      </c>
      <c r="BG35" s="15">
        <f t="shared" si="6"/>
        <v>0.20651567434629281</v>
      </c>
      <c r="BH35" s="15">
        <f t="shared" si="7"/>
        <v>0.20651567434629281</v>
      </c>
    </row>
    <row r="36" spans="1:190">
      <c r="A36" s="270" t="s">
        <v>46</v>
      </c>
      <c r="B36" s="269"/>
      <c r="C36" s="270" t="s">
        <v>47</v>
      </c>
      <c r="D36" s="269"/>
      <c r="E36" s="270" t="s">
        <v>47</v>
      </c>
      <c r="F36" s="269"/>
      <c r="G36" s="270" t="s">
        <v>74</v>
      </c>
      <c r="H36" s="269"/>
      <c r="I36" s="270" t="s">
        <v>62</v>
      </c>
      <c r="J36" s="269"/>
      <c r="K36" s="269"/>
      <c r="L36" s="270"/>
      <c r="M36" s="269"/>
      <c r="N36" s="269"/>
      <c r="O36" s="270"/>
      <c r="P36" s="269"/>
      <c r="Q36" s="270"/>
      <c r="R36" s="269"/>
      <c r="S36" s="268" t="s">
        <v>81</v>
      </c>
      <c r="T36" s="269"/>
      <c r="U36" s="269"/>
      <c r="V36" s="269"/>
      <c r="W36" s="269"/>
      <c r="X36" s="269"/>
      <c r="Y36" s="269"/>
      <c r="Z36" s="269"/>
      <c r="AA36" s="270" t="s">
        <v>49</v>
      </c>
      <c r="AB36" s="269"/>
      <c r="AC36" s="269"/>
      <c r="AD36" s="269"/>
      <c r="AE36" s="269"/>
      <c r="AF36" s="270" t="s">
        <v>50</v>
      </c>
      <c r="AG36" s="269"/>
      <c r="AH36" s="269"/>
      <c r="AI36" s="12" t="s">
        <v>51</v>
      </c>
      <c r="AJ36" s="271" t="s">
        <v>52</v>
      </c>
      <c r="AK36" s="269"/>
      <c r="AL36" s="269"/>
      <c r="AM36" s="269"/>
      <c r="AN36" s="269"/>
      <c r="AO36" s="274"/>
      <c r="AP36" s="13">
        <v>23029300</v>
      </c>
      <c r="AQ36" s="13">
        <v>5772700</v>
      </c>
      <c r="AR36" s="13">
        <v>17256600</v>
      </c>
      <c r="AS36" s="272">
        <v>0</v>
      </c>
      <c r="AT36" s="269"/>
      <c r="AU36" s="273">
        <v>5772700</v>
      </c>
      <c r="AV36" s="269"/>
      <c r="AW36" s="14">
        <v>0</v>
      </c>
      <c r="AX36" s="13">
        <v>5772700</v>
      </c>
      <c r="AY36" s="14">
        <v>0</v>
      </c>
      <c r="AZ36" s="13">
        <v>5772700</v>
      </c>
      <c r="BA36" s="14">
        <v>0</v>
      </c>
      <c r="BB36" s="13">
        <v>5772700</v>
      </c>
      <c r="BC36" s="14">
        <v>0</v>
      </c>
      <c r="BD36" s="14">
        <v>0</v>
      </c>
      <c r="BE36" s="15">
        <f t="shared" si="4"/>
        <v>0.25066762776115642</v>
      </c>
      <c r="BF36" s="15">
        <f t="shared" si="5"/>
        <v>0.25066762776115642</v>
      </c>
      <c r="BG36" s="15">
        <f t="shared" si="6"/>
        <v>0.25066762776115642</v>
      </c>
      <c r="BH36" s="15">
        <f t="shared" si="7"/>
        <v>0.25066762776115642</v>
      </c>
    </row>
    <row r="37" spans="1:190">
      <c r="A37" s="270" t="s">
        <v>46</v>
      </c>
      <c r="B37" s="269"/>
      <c r="C37" s="270" t="s">
        <v>47</v>
      </c>
      <c r="D37" s="269"/>
      <c r="E37" s="270" t="s">
        <v>47</v>
      </c>
      <c r="F37" s="269"/>
      <c r="G37" s="270" t="s">
        <v>74</v>
      </c>
      <c r="H37" s="269"/>
      <c r="I37" s="270" t="s">
        <v>64</v>
      </c>
      <c r="J37" s="269"/>
      <c r="K37" s="269"/>
      <c r="L37" s="270"/>
      <c r="M37" s="269"/>
      <c r="N37" s="269"/>
      <c r="O37" s="270"/>
      <c r="P37" s="269"/>
      <c r="Q37" s="270"/>
      <c r="R37" s="269"/>
      <c r="S37" s="268" t="s">
        <v>82</v>
      </c>
      <c r="T37" s="269"/>
      <c r="U37" s="269"/>
      <c r="V37" s="269"/>
      <c r="W37" s="269"/>
      <c r="X37" s="269"/>
      <c r="Y37" s="269"/>
      <c r="Z37" s="269"/>
      <c r="AA37" s="270" t="s">
        <v>49</v>
      </c>
      <c r="AB37" s="269"/>
      <c r="AC37" s="269"/>
      <c r="AD37" s="269"/>
      <c r="AE37" s="269"/>
      <c r="AF37" s="270" t="s">
        <v>50</v>
      </c>
      <c r="AG37" s="269"/>
      <c r="AH37" s="269"/>
      <c r="AI37" s="12" t="s">
        <v>51</v>
      </c>
      <c r="AJ37" s="271" t="s">
        <v>52</v>
      </c>
      <c r="AK37" s="269"/>
      <c r="AL37" s="269"/>
      <c r="AM37" s="269"/>
      <c r="AN37" s="269"/>
      <c r="AO37" s="274"/>
      <c r="AP37" s="13">
        <v>96928900</v>
      </c>
      <c r="AQ37" s="13">
        <v>20017300</v>
      </c>
      <c r="AR37" s="13">
        <v>76911600</v>
      </c>
      <c r="AS37" s="272">
        <v>0</v>
      </c>
      <c r="AT37" s="269"/>
      <c r="AU37" s="273">
        <v>20017300</v>
      </c>
      <c r="AV37" s="269"/>
      <c r="AW37" s="14">
        <v>0</v>
      </c>
      <c r="AX37" s="13">
        <v>20017300</v>
      </c>
      <c r="AY37" s="14">
        <v>0</v>
      </c>
      <c r="AZ37" s="13">
        <v>20017300</v>
      </c>
      <c r="BA37" s="14">
        <v>0</v>
      </c>
      <c r="BB37" s="13">
        <v>20017300</v>
      </c>
      <c r="BC37" s="14">
        <v>0</v>
      </c>
      <c r="BD37" s="14">
        <v>0</v>
      </c>
      <c r="BE37" s="15">
        <f t="shared" si="4"/>
        <v>0.20651529110512964</v>
      </c>
      <c r="BF37" s="15">
        <f t="shared" si="5"/>
        <v>0.20651529110512964</v>
      </c>
      <c r="BG37" s="15">
        <f t="shared" si="6"/>
        <v>0.20651529110512964</v>
      </c>
      <c r="BH37" s="15">
        <f t="shared" si="7"/>
        <v>0.20651529110512964</v>
      </c>
    </row>
    <row r="38" spans="1:190">
      <c r="A38" s="270" t="s">
        <v>46</v>
      </c>
      <c r="B38" s="269"/>
      <c r="C38" s="270" t="s">
        <v>47</v>
      </c>
      <c r="D38" s="269"/>
      <c r="E38" s="270" t="s">
        <v>47</v>
      </c>
      <c r="F38" s="269"/>
      <c r="G38" s="270" t="s">
        <v>74</v>
      </c>
      <c r="H38" s="269"/>
      <c r="I38" s="270" t="s">
        <v>66</v>
      </c>
      <c r="J38" s="269"/>
      <c r="K38" s="269"/>
      <c r="L38" s="270"/>
      <c r="M38" s="269"/>
      <c r="N38" s="269"/>
      <c r="O38" s="270"/>
      <c r="P38" s="269"/>
      <c r="Q38" s="270"/>
      <c r="R38" s="269"/>
      <c r="S38" s="268" t="s">
        <v>83</v>
      </c>
      <c r="T38" s="269"/>
      <c r="U38" s="269"/>
      <c r="V38" s="269"/>
      <c r="W38" s="269"/>
      <c r="X38" s="269"/>
      <c r="Y38" s="269"/>
      <c r="Z38" s="269"/>
      <c r="AA38" s="270" t="s">
        <v>49</v>
      </c>
      <c r="AB38" s="269"/>
      <c r="AC38" s="269"/>
      <c r="AD38" s="269"/>
      <c r="AE38" s="269"/>
      <c r="AF38" s="270" t="s">
        <v>50</v>
      </c>
      <c r="AG38" s="269"/>
      <c r="AH38" s="269"/>
      <c r="AI38" s="12" t="s">
        <v>51</v>
      </c>
      <c r="AJ38" s="271" t="s">
        <v>52</v>
      </c>
      <c r="AK38" s="269"/>
      <c r="AL38" s="269"/>
      <c r="AM38" s="269"/>
      <c r="AN38" s="269"/>
      <c r="AO38" s="274"/>
      <c r="AP38" s="13">
        <v>64644288</v>
      </c>
      <c r="AQ38" s="13">
        <v>13349100</v>
      </c>
      <c r="AR38" s="13">
        <v>51295188</v>
      </c>
      <c r="AS38" s="272">
        <v>0</v>
      </c>
      <c r="AT38" s="269"/>
      <c r="AU38" s="273">
        <v>13349100</v>
      </c>
      <c r="AV38" s="269"/>
      <c r="AW38" s="14">
        <v>0</v>
      </c>
      <c r="AX38" s="13">
        <v>13349100</v>
      </c>
      <c r="AY38" s="14">
        <v>0</v>
      </c>
      <c r="AZ38" s="13">
        <v>13349100</v>
      </c>
      <c r="BA38" s="14">
        <v>0</v>
      </c>
      <c r="BB38" s="13">
        <v>13349100</v>
      </c>
      <c r="BC38" s="14">
        <v>0</v>
      </c>
      <c r="BD38" s="14">
        <v>0</v>
      </c>
      <c r="BE38" s="15">
        <f t="shared" si="4"/>
        <v>0.20650084350840092</v>
      </c>
      <c r="BF38" s="15">
        <f t="shared" si="5"/>
        <v>0.20650084350840092</v>
      </c>
      <c r="BG38" s="15">
        <f t="shared" si="6"/>
        <v>0.20650084350840092</v>
      </c>
      <c r="BH38" s="15">
        <f t="shared" si="7"/>
        <v>0.20650084350840092</v>
      </c>
    </row>
    <row r="39" spans="1:190" s="19" customFormat="1">
      <c r="A39" s="277" t="s">
        <v>46</v>
      </c>
      <c r="B39" s="276"/>
      <c r="C39" s="277" t="s">
        <v>47</v>
      </c>
      <c r="D39" s="276"/>
      <c r="E39" s="277" t="s">
        <v>47</v>
      </c>
      <c r="F39" s="276"/>
      <c r="G39" s="277" t="s">
        <v>84</v>
      </c>
      <c r="H39" s="276"/>
      <c r="I39" s="277"/>
      <c r="J39" s="276"/>
      <c r="K39" s="276"/>
      <c r="L39" s="277"/>
      <c r="M39" s="276"/>
      <c r="N39" s="276"/>
      <c r="O39" s="277"/>
      <c r="P39" s="276"/>
      <c r="Q39" s="277"/>
      <c r="R39" s="276"/>
      <c r="S39" s="275" t="s">
        <v>85</v>
      </c>
      <c r="T39" s="276"/>
      <c r="U39" s="276"/>
      <c r="V39" s="276"/>
      <c r="W39" s="276"/>
      <c r="X39" s="276"/>
      <c r="Y39" s="276"/>
      <c r="Z39" s="276"/>
      <c r="AA39" s="277" t="s">
        <v>49</v>
      </c>
      <c r="AB39" s="276"/>
      <c r="AC39" s="276"/>
      <c r="AD39" s="276"/>
      <c r="AE39" s="276"/>
      <c r="AF39" s="277" t="s">
        <v>50</v>
      </c>
      <c r="AG39" s="276"/>
      <c r="AH39" s="276"/>
      <c r="AI39" s="16" t="s">
        <v>51</v>
      </c>
      <c r="AJ39" s="278" t="s">
        <v>52</v>
      </c>
      <c r="AK39" s="276"/>
      <c r="AL39" s="276"/>
      <c r="AM39" s="276"/>
      <c r="AN39" s="276"/>
      <c r="AO39" s="279"/>
      <c r="AP39" s="17">
        <v>397043419</v>
      </c>
      <c r="AQ39" s="17">
        <v>52215804</v>
      </c>
      <c r="AR39" s="17">
        <v>344827615</v>
      </c>
      <c r="AS39" s="280">
        <v>0</v>
      </c>
      <c r="AT39" s="276"/>
      <c r="AU39" s="281">
        <v>48697678</v>
      </c>
      <c r="AV39" s="276"/>
      <c r="AW39" s="17">
        <v>3518126</v>
      </c>
      <c r="AX39" s="17">
        <v>48697678</v>
      </c>
      <c r="AY39" s="18">
        <v>0</v>
      </c>
      <c r="AZ39" s="17">
        <v>48697678</v>
      </c>
      <c r="BA39" s="18">
        <v>0</v>
      </c>
      <c r="BB39" s="17">
        <v>48697678</v>
      </c>
      <c r="BC39" s="18">
        <v>0</v>
      </c>
      <c r="BD39" s="18">
        <v>0</v>
      </c>
      <c r="BE39" s="10">
        <f t="shared" si="4"/>
        <v>0.13151157153419535</v>
      </c>
      <c r="BF39" s="10">
        <f t="shared" si="5"/>
        <v>0.12265076228350734</v>
      </c>
      <c r="BG39" s="10">
        <f t="shared" si="6"/>
        <v>0.12265076228350734</v>
      </c>
      <c r="BH39" s="10">
        <f t="shared" si="7"/>
        <v>0.12265076228350734</v>
      </c>
    </row>
    <row r="40" spans="1:190">
      <c r="A40" s="270" t="s">
        <v>46</v>
      </c>
      <c r="B40" s="269"/>
      <c r="C40" s="270" t="s">
        <v>47</v>
      </c>
      <c r="D40" s="269"/>
      <c r="E40" s="270" t="s">
        <v>47</v>
      </c>
      <c r="F40" s="269"/>
      <c r="G40" s="270" t="s">
        <v>84</v>
      </c>
      <c r="H40" s="269"/>
      <c r="I40" s="270" t="s">
        <v>55</v>
      </c>
      <c r="J40" s="269"/>
      <c r="K40" s="269"/>
      <c r="L40" s="270"/>
      <c r="M40" s="269"/>
      <c r="N40" s="269"/>
      <c r="O40" s="270"/>
      <c r="P40" s="269"/>
      <c r="Q40" s="270"/>
      <c r="R40" s="269"/>
      <c r="S40" s="268" t="s">
        <v>86</v>
      </c>
      <c r="T40" s="269"/>
      <c r="U40" s="269"/>
      <c r="V40" s="269"/>
      <c r="W40" s="269"/>
      <c r="X40" s="269"/>
      <c r="Y40" s="269"/>
      <c r="Z40" s="269"/>
      <c r="AA40" s="270" t="s">
        <v>49</v>
      </c>
      <c r="AB40" s="269"/>
      <c r="AC40" s="269"/>
      <c r="AD40" s="269"/>
      <c r="AE40" s="269"/>
      <c r="AF40" s="270" t="s">
        <v>50</v>
      </c>
      <c r="AG40" s="269"/>
      <c r="AH40" s="269"/>
      <c r="AI40" s="12" t="s">
        <v>51</v>
      </c>
      <c r="AJ40" s="271" t="s">
        <v>52</v>
      </c>
      <c r="AK40" s="269"/>
      <c r="AL40" s="269"/>
      <c r="AM40" s="269"/>
      <c r="AN40" s="269"/>
      <c r="AO40" s="274"/>
      <c r="AP40" s="13">
        <v>158298119</v>
      </c>
      <c r="AQ40" s="13">
        <v>5016654</v>
      </c>
      <c r="AR40" s="13">
        <v>153281465</v>
      </c>
      <c r="AS40" s="272">
        <v>0</v>
      </c>
      <c r="AT40" s="269"/>
      <c r="AU40" s="273">
        <v>1498528</v>
      </c>
      <c r="AV40" s="269"/>
      <c r="AW40" s="13">
        <v>3518126</v>
      </c>
      <c r="AX40" s="13">
        <v>1498528</v>
      </c>
      <c r="AY40" s="14">
        <v>0</v>
      </c>
      <c r="AZ40" s="13">
        <v>1498528</v>
      </c>
      <c r="BA40" s="14">
        <v>0</v>
      </c>
      <c r="BB40" s="13">
        <v>1498528</v>
      </c>
      <c r="BC40" s="14">
        <v>0</v>
      </c>
      <c r="BD40" s="14">
        <v>0</v>
      </c>
      <c r="BE40" s="20">
        <f t="shared" si="4"/>
        <v>3.1691178844645652E-2</v>
      </c>
      <c r="BF40" s="20">
        <f t="shared" si="5"/>
        <v>9.4664927762028554E-3</v>
      </c>
      <c r="BG40" s="20">
        <f t="shared" si="6"/>
        <v>9.4664927762028554E-3</v>
      </c>
      <c r="BH40" s="20">
        <f t="shared" si="7"/>
        <v>9.4664927762028554E-3</v>
      </c>
    </row>
    <row r="41" spans="1:190">
      <c r="A41" s="270" t="s">
        <v>46</v>
      </c>
      <c r="B41" s="269"/>
      <c r="C41" s="270" t="s">
        <v>47</v>
      </c>
      <c r="D41" s="269"/>
      <c r="E41" s="270" t="s">
        <v>47</v>
      </c>
      <c r="F41" s="269"/>
      <c r="G41" s="270" t="s">
        <v>84</v>
      </c>
      <c r="H41" s="269"/>
      <c r="I41" s="270" t="s">
        <v>55</v>
      </c>
      <c r="J41" s="269"/>
      <c r="K41" s="269"/>
      <c r="L41" s="270" t="s">
        <v>55</v>
      </c>
      <c r="M41" s="269"/>
      <c r="N41" s="269"/>
      <c r="O41" s="270"/>
      <c r="P41" s="269"/>
      <c r="Q41" s="270"/>
      <c r="R41" s="269"/>
      <c r="S41" s="268" t="s">
        <v>213</v>
      </c>
      <c r="T41" s="269"/>
      <c r="U41" s="269"/>
      <c r="V41" s="269"/>
      <c r="W41" s="269"/>
      <c r="X41" s="269"/>
      <c r="Y41" s="269"/>
      <c r="Z41" s="269"/>
      <c r="AA41" s="270" t="s">
        <v>49</v>
      </c>
      <c r="AB41" s="269"/>
      <c r="AC41" s="269"/>
      <c r="AD41" s="269"/>
      <c r="AE41" s="269"/>
      <c r="AF41" s="270" t="s">
        <v>50</v>
      </c>
      <c r="AG41" s="269"/>
      <c r="AH41" s="269"/>
      <c r="AI41" s="12" t="s">
        <v>51</v>
      </c>
      <c r="AJ41" s="271" t="s">
        <v>52</v>
      </c>
      <c r="AK41" s="269"/>
      <c r="AL41" s="269"/>
      <c r="AM41" s="269"/>
      <c r="AN41" s="269"/>
      <c r="AO41" s="274"/>
      <c r="AP41" s="13">
        <v>122971619</v>
      </c>
      <c r="AQ41" s="13">
        <v>1398279</v>
      </c>
      <c r="AR41" s="13">
        <v>121573340</v>
      </c>
      <c r="AS41" s="272">
        <v>0</v>
      </c>
      <c r="AT41" s="269"/>
      <c r="AU41" s="273">
        <v>1398279</v>
      </c>
      <c r="AV41" s="269"/>
      <c r="AW41" s="14">
        <v>0</v>
      </c>
      <c r="AX41" s="13">
        <v>1398279</v>
      </c>
      <c r="AY41" s="14">
        <v>0</v>
      </c>
      <c r="AZ41" s="13">
        <v>1398279</v>
      </c>
      <c r="BA41" s="14">
        <v>0</v>
      </c>
      <c r="BB41" s="13">
        <v>1398279</v>
      </c>
      <c r="BC41" s="14">
        <v>0</v>
      </c>
      <c r="BD41" s="14">
        <v>0</v>
      </c>
      <c r="BE41" s="15">
        <f t="shared" si="4"/>
        <v>1.137074563521848E-2</v>
      </c>
      <c r="BF41" s="15">
        <f t="shared" si="5"/>
        <v>1.137074563521848E-2</v>
      </c>
      <c r="BG41" s="15">
        <f t="shared" si="6"/>
        <v>1.137074563521848E-2</v>
      </c>
      <c r="BH41" s="15">
        <f t="shared" si="7"/>
        <v>1.137074563521848E-2</v>
      </c>
    </row>
    <row r="42" spans="1:190">
      <c r="A42" s="270" t="s">
        <v>46</v>
      </c>
      <c r="B42" s="269"/>
      <c r="C42" s="270" t="s">
        <v>47</v>
      </c>
      <c r="D42" s="269"/>
      <c r="E42" s="270" t="s">
        <v>47</v>
      </c>
      <c r="F42" s="269"/>
      <c r="G42" s="270" t="s">
        <v>84</v>
      </c>
      <c r="H42" s="269"/>
      <c r="I42" s="270" t="s">
        <v>55</v>
      </c>
      <c r="J42" s="269"/>
      <c r="K42" s="269"/>
      <c r="L42" s="270" t="s">
        <v>77</v>
      </c>
      <c r="M42" s="269"/>
      <c r="N42" s="269"/>
      <c r="O42" s="270"/>
      <c r="P42" s="269"/>
      <c r="Q42" s="270"/>
      <c r="R42" s="269"/>
      <c r="S42" s="268" t="s">
        <v>88</v>
      </c>
      <c r="T42" s="269"/>
      <c r="U42" s="269"/>
      <c r="V42" s="269"/>
      <c r="W42" s="269"/>
      <c r="X42" s="269"/>
      <c r="Y42" s="269"/>
      <c r="Z42" s="269"/>
      <c r="AA42" s="270" t="s">
        <v>49</v>
      </c>
      <c r="AB42" s="269"/>
      <c r="AC42" s="269"/>
      <c r="AD42" s="269"/>
      <c r="AE42" s="269"/>
      <c r="AF42" s="270" t="s">
        <v>50</v>
      </c>
      <c r="AG42" s="269"/>
      <c r="AH42" s="269"/>
      <c r="AI42" s="12" t="s">
        <v>51</v>
      </c>
      <c r="AJ42" s="271" t="s">
        <v>52</v>
      </c>
      <c r="AK42" s="269"/>
      <c r="AL42" s="269"/>
      <c r="AM42" s="269"/>
      <c r="AN42" s="269"/>
      <c r="AO42" s="274"/>
      <c r="AP42" s="13">
        <v>23607900</v>
      </c>
      <c r="AQ42" s="13">
        <v>3243668</v>
      </c>
      <c r="AR42" s="13">
        <v>20364232</v>
      </c>
      <c r="AS42" s="272">
        <v>0</v>
      </c>
      <c r="AT42" s="269"/>
      <c r="AU42" s="272">
        <v>0</v>
      </c>
      <c r="AV42" s="269"/>
      <c r="AW42" s="13">
        <v>3243668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4">
        <v>0</v>
      </c>
      <c r="BE42" s="15">
        <f t="shared" si="4"/>
        <v>0.13739756606898537</v>
      </c>
      <c r="BF42" s="15">
        <f t="shared" si="5"/>
        <v>0</v>
      </c>
      <c r="BG42" s="15">
        <f t="shared" si="6"/>
        <v>0</v>
      </c>
      <c r="BH42" s="15">
        <f t="shared" si="7"/>
        <v>0</v>
      </c>
    </row>
    <row r="43" spans="1:190">
      <c r="A43" s="270" t="s">
        <v>46</v>
      </c>
      <c r="B43" s="269"/>
      <c r="C43" s="270" t="s">
        <v>47</v>
      </c>
      <c r="D43" s="269"/>
      <c r="E43" s="270" t="s">
        <v>47</v>
      </c>
      <c r="F43" s="269"/>
      <c r="G43" s="270" t="s">
        <v>84</v>
      </c>
      <c r="H43" s="269"/>
      <c r="I43" s="270" t="s">
        <v>55</v>
      </c>
      <c r="J43" s="269"/>
      <c r="K43" s="269"/>
      <c r="L43" s="270" t="s">
        <v>58</v>
      </c>
      <c r="M43" s="269"/>
      <c r="N43" s="269"/>
      <c r="O43" s="270"/>
      <c r="P43" s="269"/>
      <c r="Q43" s="270"/>
      <c r="R43" s="269"/>
      <c r="S43" s="268" t="s">
        <v>89</v>
      </c>
      <c r="T43" s="269"/>
      <c r="U43" s="269"/>
      <c r="V43" s="269"/>
      <c r="W43" s="269"/>
      <c r="X43" s="269"/>
      <c r="Y43" s="269"/>
      <c r="Z43" s="269"/>
      <c r="AA43" s="270" t="s">
        <v>49</v>
      </c>
      <c r="AB43" s="269"/>
      <c r="AC43" s="269"/>
      <c r="AD43" s="269"/>
      <c r="AE43" s="269"/>
      <c r="AF43" s="270" t="s">
        <v>50</v>
      </c>
      <c r="AG43" s="269"/>
      <c r="AH43" s="269"/>
      <c r="AI43" s="12" t="s">
        <v>51</v>
      </c>
      <c r="AJ43" s="271" t="s">
        <v>52</v>
      </c>
      <c r="AK43" s="269"/>
      <c r="AL43" s="269"/>
      <c r="AM43" s="269"/>
      <c r="AN43" s="269"/>
      <c r="AO43" s="274"/>
      <c r="AP43" s="13">
        <v>11718600</v>
      </c>
      <c r="AQ43" s="13">
        <v>374707</v>
      </c>
      <c r="AR43" s="13">
        <v>11343893</v>
      </c>
      <c r="AS43" s="272">
        <v>0</v>
      </c>
      <c r="AT43" s="269"/>
      <c r="AU43" s="273">
        <v>100249</v>
      </c>
      <c r="AV43" s="269"/>
      <c r="AW43" s="13">
        <v>274458</v>
      </c>
      <c r="AX43" s="13">
        <v>100249</v>
      </c>
      <c r="AY43" s="14">
        <v>0</v>
      </c>
      <c r="AZ43" s="13">
        <v>100249</v>
      </c>
      <c r="BA43" s="14">
        <v>0</v>
      </c>
      <c r="BB43" s="13">
        <v>100249</v>
      </c>
      <c r="BC43" s="14">
        <v>0</v>
      </c>
      <c r="BD43" s="14">
        <v>0</v>
      </c>
      <c r="BE43" s="15">
        <f t="shared" si="4"/>
        <v>3.1975406618538052E-2</v>
      </c>
      <c r="BF43" s="15">
        <f t="shared" si="5"/>
        <v>8.5546908333760004E-3</v>
      </c>
      <c r="BG43" s="15">
        <f t="shared" si="6"/>
        <v>8.5546908333760004E-3</v>
      </c>
      <c r="BH43" s="15">
        <f t="shared" si="7"/>
        <v>8.5546908333760004E-3</v>
      </c>
    </row>
    <row r="44" spans="1:190">
      <c r="A44" s="270" t="s">
        <v>46</v>
      </c>
      <c r="B44" s="269"/>
      <c r="C44" s="270" t="s">
        <v>47</v>
      </c>
      <c r="D44" s="269"/>
      <c r="E44" s="270" t="s">
        <v>47</v>
      </c>
      <c r="F44" s="269"/>
      <c r="G44" s="270" t="s">
        <v>84</v>
      </c>
      <c r="H44" s="269"/>
      <c r="I44" s="270" t="s">
        <v>77</v>
      </c>
      <c r="J44" s="269"/>
      <c r="K44" s="269"/>
      <c r="L44" s="270"/>
      <c r="M44" s="269"/>
      <c r="N44" s="269"/>
      <c r="O44" s="270"/>
      <c r="P44" s="269"/>
      <c r="Q44" s="270"/>
      <c r="R44" s="269"/>
      <c r="S44" s="268" t="s">
        <v>90</v>
      </c>
      <c r="T44" s="269"/>
      <c r="U44" s="269"/>
      <c r="V44" s="269"/>
      <c r="W44" s="269"/>
      <c r="X44" s="269"/>
      <c r="Y44" s="269"/>
      <c r="Z44" s="269"/>
      <c r="AA44" s="270" t="s">
        <v>49</v>
      </c>
      <c r="AB44" s="269"/>
      <c r="AC44" s="269"/>
      <c r="AD44" s="269"/>
      <c r="AE44" s="269"/>
      <c r="AF44" s="270" t="s">
        <v>50</v>
      </c>
      <c r="AG44" s="269"/>
      <c r="AH44" s="269"/>
      <c r="AI44" s="12" t="s">
        <v>51</v>
      </c>
      <c r="AJ44" s="271" t="s">
        <v>52</v>
      </c>
      <c r="AK44" s="269"/>
      <c r="AL44" s="269"/>
      <c r="AM44" s="269"/>
      <c r="AN44" s="269"/>
      <c r="AO44" s="274"/>
      <c r="AP44" s="13">
        <v>129983300</v>
      </c>
      <c r="AQ44" s="13">
        <v>33570174</v>
      </c>
      <c r="AR44" s="13">
        <v>96413126</v>
      </c>
      <c r="AS44" s="272">
        <v>0</v>
      </c>
      <c r="AT44" s="269"/>
      <c r="AU44" s="273">
        <v>33570174</v>
      </c>
      <c r="AV44" s="269"/>
      <c r="AW44" s="14">
        <v>0</v>
      </c>
      <c r="AX44" s="13">
        <v>33570174</v>
      </c>
      <c r="AY44" s="14">
        <v>0</v>
      </c>
      <c r="AZ44" s="13">
        <v>33570174</v>
      </c>
      <c r="BA44" s="14">
        <v>0</v>
      </c>
      <c r="BB44" s="13">
        <v>33570174</v>
      </c>
      <c r="BC44" s="14">
        <v>0</v>
      </c>
      <c r="BD44" s="14">
        <v>0</v>
      </c>
      <c r="BE44" s="15">
        <f t="shared" si="4"/>
        <v>0.25826528484813049</v>
      </c>
      <c r="BF44" s="15">
        <f t="shared" si="5"/>
        <v>0.25826528484813049</v>
      </c>
      <c r="BG44" s="15">
        <f t="shared" si="6"/>
        <v>0.25826528484813049</v>
      </c>
      <c r="BH44" s="15">
        <f t="shared" si="7"/>
        <v>0.25826528484813049</v>
      </c>
    </row>
    <row r="45" spans="1:190">
      <c r="A45" s="270" t="s">
        <v>46</v>
      </c>
      <c r="B45" s="269"/>
      <c r="C45" s="270" t="s">
        <v>47</v>
      </c>
      <c r="D45" s="269"/>
      <c r="E45" s="270" t="s">
        <v>47</v>
      </c>
      <c r="F45" s="269"/>
      <c r="G45" s="270" t="s">
        <v>84</v>
      </c>
      <c r="H45" s="269"/>
      <c r="I45" s="270" t="s">
        <v>91</v>
      </c>
      <c r="J45" s="269"/>
      <c r="K45" s="269"/>
      <c r="L45" s="270"/>
      <c r="M45" s="269"/>
      <c r="N45" s="269"/>
      <c r="O45" s="270"/>
      <c r="P45" s="269"/>
      <c r="Q45" s="270"/>
      <c r="R45" s="269"/>
      <c r="S45" s="268" t="s">
        <v>92</v>
      </c>
      <c r="T45" s="269"/>
      <c r="U45" s="269"/>
      <c r="V45" s="269"/>
      <c r="W45" s="269"/>
      <c r="X45" s="269"/>
      <c r="Y45" s="269"/>
      <c r="Z45" s="269"/>
      <c r="AA45" s="270" t="s">
        <v>49</v>
      </c>
      <c r="AB45" s="269"/>
      <c r="AC45" s="269"/>
      <c r="AD45" s="269"/>
      <c r="AE45" s="269"/>
      <c r="AF45" s="270" t="s">
        <v>50</v>
      </c>
      <c r="AG45" s="269"/>
      <c r="AH45" s="269"/>
      <c r="AI45" s="12" t="s">
        <v>51</v>
      </c>
      <c r="AJ45" s="271" t="s">
        <v>52</v>
      </c>
      <c r="AK45" s="269"/>
      <c r="AL45" s="269"/>
      <c r="AM45" s="269"/>
      <c r="AN45" s="269"/>
      <c r="AO45" s="274"/>
      <c r="AP45" s="13">
        <v>54207400</v>
      </c>
      <c r="AQ45" s="13">
        <v>13628976</v>
      </c>
      <c r="AR45" s="13">
        <v>40578424</v>
      </c>
      <c r="AS45" s="272">
        <v>0</v>
      </c>
      <c r="AT45" s="269"/>
      <c r="AU45" s="273">
        <v>13628976</v>
      </c>
      <c r="AV45" s="269"/>
      <c r="AW45" s="14">
        <v>0</v>
      </c>
      <c r="AX45" s="13">
        <v>13628976</v>
      </c>
      <c r="AY45" s="14">
        <v>0</v>
      </c>
      <c r="AZ45" s="13">
        <v>13628976</v>
      </c>
      <c r="BA45" s="14">
        <v>0</v>
      </c>
      <c r="BB45" s="13">
        <v>13628976</v>
      </c>
      <c r="BC45" s="14">
        <v>0</v>
      </c>
      <c r="BD45" s="14">
        <v>0</v>
      </c>
      <c r="BE45" s="15">
        <f t="shared" si="4"/>
        <v>0.25142279467378992</v>
      </c>
      <c r="BF45" s="15">
        <f t="shared" si="5"/>
        <v>0.25142279467378992</v>
      </c>
      <c r="BG45" s="15">
        <f t="shared" si="6"/>
        <v>0.25142279467378992</v>
      </c>
      <c r="BH45" s="15">
        <f t="shared" si="7"/>
        <v>0.25142279467378992</v>
      </c>
    </row>
    <row r="46" spans="1:190">
      <c r="A46" s="270" t="s">
        <v>46</v>
      </c>
      <c r="B46" s="269"/>
      <c r="C46" s="270" t="s">
        <v>47</v>
      </c>
      <c r="D46" s="269"/>
      <c r="E46" s="270" t="s">
        <v>47</v>
      </c>
      <c r="F46" s="269"/>
      <c r="G46" s="270" t="s">
        <v>84</v>
      </c>
      <c r="H46" s="269"/>
      <c r="I46" s="270" t="s">
        <v>93</v>
      </c>
      <c r="J46" s="269"/>
      <c r="K46" s="269"/>
      <c r="L46" s="270"/>
      <c r="M46" s="269"/>
      <c r="N46" s="269"/>
      <c r="O46" s="270"/>
      <c r="P46" s="269"/>
      <c r="Q46" s="270"/>
      <c r="R46" s="269"/>
      <c r="S46" s="268" t="s">
        <v>94</v>
      </c>
      <c r="T46" s="269"/>
      <c r="U46" s="269"/>
      <c r="V46" s="269"/>
      <c r="W46" s="269"/>
      <c r="X46" s="269"/>
      <c r="Y46" s="269"/>
      <c r="Z46" s="269"/>
      <c r="AA46" s="270" t="s">
        <v>49</v>
      </c>
      <c r="AB46" s="269"/>
      <c r="AC46" s="269"/>
      <c r="AD46" s="269"/>
      <c r="AE46" s="269"/>
      <c r="AF46" s="270" t="s">
        <v>50</v>
      </c>
      <c r="AG46" s="269"/>
      <c r="AH46" s="269"/>
      <c r="AI46" s="12" t="s">
        <v>51</v>
      </c>
      <c r="AJ46" s="271" t="s">
        <v>52</v>
      </c>
      <c r="AK46" s="269"/>
      <c r="AL46" s="269"/>
      <c r="AM46" s="269"/>
      <c r="AN46" s="269"/>
      <c r="AO46" s="274"/>
      <c r="AP46" s="13">
        <v>54554600</v>
      </c>
      <c r="AQ46" s="14">
        <v>0</v>
      </c>
      <c r="AR46" s="13">
        <v>54554600</v>
      </c>
      <c r="AS46" s="272">
        <v>0</v>
      </c>
      <c r="AT46" s="269"/>
      <c r="AU46" s="272">
        <v>0</v>
      </c>
      <c r="AV46" s="269"/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4">
        <v>0</v>
      </c>
      <c r="BE46" s="15">
        <f t="shared" si="4"/>
        <v>0</v>
      </c>
      <c r="BF46" s="15">
        <f t="shared" si="5"/>
        <v>0</v>
      </c>
      <c r="BG46" s="15">
        <f t="shared" si="6"/>
        <v>0</v>
      </c>
      <c r="BH46" s="15">
        <f t="shared" si="7"/>
        <v>0</v>
      </c>
    </row>
    <row r="47" spans="1:190" s="25" customFormat="1" ht="13.5" customHeight="1">
      <c r="A47" s="292" t="s">
        <v>95</v>
      </c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  <c r="AG47" s="293"/>
      <c r="AH47" s="293"/>
      <c r="AI47" s="293"/>
      <c r="AJ47" s="293"/>
      <c r="AK47" s="293"/>
      <c r="AL47" s="293"/>
      <c r="AM47" s="293"/>
      <c r="AN47" s="293"/>
      <c r="AO47" s="294"/>
      <c r="AP47" s="21">
        <f>+AP39+AP31+AP20</f>
        <v>5018221257</v>
      </c>
      <c r="AQ47" s="21">
        <f>+AQ39+AQ31+AQ20</f>
        <v>986118358</v>
      </c>
      <c r="AR47" s="21">
        <f>+AR39+AR31+AR20</f>
        <v>4032102899</v>
      </c>
      <c r="AS47" s="290">
        <f>+AS39+AS31+AS20</f>
        <v>0</v>
      </c>
      <c r="AT47" s="291"/>
      <c r="AU47" s="290">
        <f>+AU39+AU31+AU20</f>
        <v>978133823</v>
      </c>
      <c r="AV47" s="291"/>
      <c r="AW47" s="21">
        <f t="shared" ref="AW47:BD47" si="8">+AW39+AW31+AW20</f>
        <v>7984535</v>
      </c>
      <c r="AX47" s="21">
        <f t="shared" si="8"/>
        <v>978133823</v>
      </c>
      <c r="AY47" s="21">
        <f t="shared" si="8"/>
        <v>0</v>
      </c>
      <c r="AZ47" s="21">
        <f t="shared" si="8"/>
        <v>957448730</v>
      </c>
      <c r="BA47" s="21">
        <f t="shared" si="8"/>
        <v>20685093</v>
      </c>
      <c r="BB47" s="21">
        <f t="shared" si="8"/>
        <v>957448730</v>
      </c>
      <c r="BC47" s="21">
        <f t="shared" si="8"/>
        <v>0</v>
      </c>
      <c r="BD47" s="21">
        <f t="shared" si="8"/>
        <v>0</v>
      </c>
      <c r="BE47" s="22">
        <f t="shared" si="4"/>
        <v>0.1965075486905738</v>
      </c>
      <c r="BF47" s="22">
        <f t="shared" si="5"/>
        <v>0.19491644009031783</v>
      </c>
      <c r="BG47" s="22">
        <f t="shared" si="6"/>
        <v>0.19491644009031783</v>
      </c>
      <c r="BH47" s="22">
        <f t="shared" si="7"/>
        <v>0.19079444308368007</v>
      </c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4"/>
    </row>
    <row r="48" spans="1:190">
      <c r="A48" s="270" t="s">
        <v>46</v>
      </c>
      <c r="B48" s="269"/>
      <c r="C48" s="270" t="s">
        <v>74</v>
      </c>
      <c r="D48" s="269"/>
      <c r="E48" s="270"/>
      <c r="F48" s="269"/>
      <c r="G48" s="270"/>
      <c r="H48" s="269"/>
      <c r="I48" s="270"/>
      <c r="J48" s="269"/>
      <c r="K48" s="269"/>
      <c r="L48" s="270"/>
      <c r="M48" s="269"/>
      <c r="N48" s="269"/>
      <c r="O48" s="270"/>
      <c r="P48" s="269"/>
      <c r="Q48" s="270"/>
      <c r="R48" s="269"/>
      <c r="S48" s="268" t="s">
        <v>218</v>
      </c>
      <c r="T48" s="269"/>
      <c r="U48" s="269"/>
      <c r="V48" s="269"/>
      <c r="W48" s="269"/>
      <c r="X48" s="269"/>
      <c r="Y48" s="269"/>
      <c r="Z48" s="269"/>
      <c r="AA48" s="270" t="s">
        <v>49</v>
      </c>
      <c r="AB48" s="269"/>
      <c r="AC48" s="269"/>
      <c r="AD48" s="269"/>
      <c r="AE48" s="269"/>
      <c r="AF48" s="270" t="s">
        <v>50</v>
      </c>
      <c r="AG48" s="269"/>
      <c r="AH48" s="269"/>
      <c r="AI48" s="12" t="s">
        <v>51</v>
      </c>
      <c r="AJ48" s="271" t="s">
        <v>52</v>
      </c>
      <c r="AK48" s="269"/>
      <c r="AL48" s="269"/>
      <c r="AM48" s="269"/>
      <c r="AN48" s="269"/>
      <c r="AO48" s="274"/>
      <c r="AP48" s="13">
        <v>381100000</v>
      </c>
      <c r="AQ48" s="13">
        <v>248262943.49000001</v>
      </c>
      <c r="AR48" s="13">
        <v>132837056.51000001</v>
      </c>
      <c r="AS48" s="272">
        <v>0</v>
      </c>
      <c r="AT48" s="269"/>
      <c r="AU48" s="273">
        <v>152440705.49000001</v>
      </c>
      <c r="AV48" s="269"/>
      <c r="AW48" s="13">
        <v>95822238</v>
      </c>
      <c r="AX48" s="13">
        <v>40595493.189999998</v>
      </c>
      <c r="AY48" s="13">
        <v>111845212.3</v>
      </c>
      <c r="AZ48" s="13">
        <v>40595493.189999998</v>
      </c>
      <c r="BA48" s="14">
        <v>0</v>
      </c>
      <c r="BB48" s="13">
        <v>40595493.189999998</v>
      </c>
      <c r="BC48" s="14">
        <v>0</v>
      </c>
      <c r="BD48" s="14">
        <v>0</v>
      </c>
      <c r="BE48" s="15">
        <f t="shared" si="4"/>
        <v>0.65143779451587513</v>
      </c>
      <c r="BF48" s="15">
        <f t="shared" si="5"/>
        <v>0.40000185119391241</v>
      </c>
      <c r="BG48" s="15">
        <f t="shared" si="6"/>
        <v>0.10652189239044869</v>
      </c>
      <c r="BH48" s="15">
        <f t="shared" si="7"/>
        <v>0.10652189239044869</v>
      </c>
    </row>
    <row r="49" spans="1:60">
      <c r="A49" s="270" t="s">
        <v>46</v>
      </c>
      <c r="B49" s="269"/>
      <c r="C49" s="270" t="s">
        <v>74</v>
      </c>
      <c r="D49" s="269"/>
      <c r="E49" s="270"/>
      <c r="F49" s="269"/>
      <c r="G49" s="270"/>
      <c r="H49" s="269"/>
      <c r="I49" s="270"/>
      <c r="J49" s="269"/>
      <c r="K49" s="269"/>
      <c r="L49" s="270"/>
      <c r="M49" s="269"/>
      <c r="N49" s="269"/>
      <c r="O49" s="270"/>
      <c r="P49" s="269"/>
      <c r="Q49" s="270"/>
      <c r="R49" s="269"/>
      <c r="S49" s="268" t="s">
        <v>218</v>
      </c>
      <c r="T49" s="269"/>
      <c r="U49" s="269"/>
      <c r="V49" s="269"/>
      <c r="W49" s="269"/>
      <c r="X49" s="269"/>
      <c r="Y49" s="269"/>
      <c r="Z49" s="269"/>
      <c r="AA49" s="270" t="s">
        <v>97</v>
      </c>
      <c r="AB49" s="269"/>
      <c r="AC49" s="269"/>
      <c r="AD49" s="269"/>
      <c r="AE49" s="269"/>
      <c r="AF49" s="270" t="s">
        <v>50</v>
      </c>
      <c r="AG49" s="269"/>
      <c r="AH49" s="269"/>
      <c r="AI49" s="12" t="s">
        <v>98</v>
      </c>
      <c r="AJ49" s="271" t="s">
        <v>99</v>
      </c>
      <c r="AK49" s="269"/>
      <c r="AL49" s="269"/>
      <c r="AM49" s="269"/>
      <c r="AN49" s="269"/>
      <c r="AO49" s="274"/>
      <c r="AP49" s="13">
        <v>314039912</v>
      </c>
      <c r="AQ49" s="13">
        <v>209830464</v>
      </c>
      <c r="AR49" s="13">
        <v>104209448</v>
      </c>
      <c r="AS49" s="272">
        <v>0</v>
      </c>
      <c r="AT49" s="269"/>
      <c r="AU49" s="273">
        <v>209830464</v>
      </c>
      <c r="AV49" s="269"/>
      <c r="AW49" s="14">
        <v>0</v>
      </c>
      <c r="AX49" s="13">
        <v>38744499.159999996</v>
      </c>
      <c r="AY49" s="13">
        <v>171085964.84</v>
      </c>
      <c r="AZ49" s="13">
        <v>38644339.159999996</v>
      </c>
      <c r="BA49" s="13">
        <v>100160</v>
      </c>
      <c r="BB49" s="13">
        <v>38644339.159999996</v>
      </c>
      <c r="BC49" s="14">
        <v>0</v>
      </c>
      <c r="BD49" s="14">
        <v>0</v>
      </c>
      <c r="BE49" s="15">
        <v>0</v>
      </c>
      <c r="BF49" s="15">
        <v>0</v>
      </c>
      <c r="BG49" s="15">
        <v>0</v>
      </c>
      <c r="BH49" s="15">
        <v>0</v>
      </c>
    </row>
    <row r="50" spans="1:60">
      <c r="A50" s="270" t="s">
        <v>46</v>
      </c>
      <c r="B50" s="269"/>
      <c r="C50" s="270" t="s">
        <v>74</v>
      </c>
      <c r="D50" s="269"/>
      <c r="E50" s="270"/>
      <c r="F50" s="269"/>
      <c r="G50" s="270"/>
      <c r="H50" s="269"/>
      <c r="I50" s="270"/>
      <c r="J50" s="269"/>
      <c r="K50" s="269"/>
      <c r="L50" s="270"/>
      <c r="M50" s="269"/>
      <c r="N50" s="269"/>
      <c r="O50" s="270"/>
      <c r="P50" s="269"/>
      <c r="Q50" s="270"/>
      <c r="R50" s="269"/>
      <c r="S50" s="268" t="s">
        <v>218</v>
      </c>
      <c r="T50" s="269"/>
      <c r="U50" s="269"/>
      <c r="V50" s="269"/>
      <c r="W50" s="269"/>
      <c r="X50" s="269"/>
      <c r="Y50" s="269"/>
      <c r="Z50" s="269"/>
      <c r="AA50" s="270" t="s">
        <v>97</v>
      </c>
      <c r="AB50" s="269"/>
      <c r="AC50" s="269"/>
      <c r="AD50" s="269"/>
      <c r="AE50" s="269"/>
      <c r="AF50" s="270" t="s">
        <v>50</v>
      </c>
      <c r="AG50" s="269"/>
      <c r="AH50" s="269"/>
      <c r="AI50" s="12" t="s">
        <v>153</v>
      </c>
      <c r="AJ50" s="271" t="s">
        <v>154</v>
      </c>
      <c r="AK50" s="269"/>
      <c r="AL50" s="269"/>
      <c r="AM50" s="269"/>
      <c r="AN50" s="269"/>
      <c r="AO50" s="274"/>
      <c r="AP50" s="13">
        <v>10900000</v>
      </c>
      <c r="AQ50" s="13">
        <v>10180000</v>
      </c>
      <c r="AR50" s="13">
        <v>720000</v>
      </c>
      <c r="AS50" s="272">
        <v>0</v>
      </c>
      <c r="AT50" s="269"/>
      <c r="AU50" s="273">
        <v>10179999</v>
      </c>
      <c r="AV50" s="269"/>
      <c r="AW50" s="14">
        <v>1</v>
      </c>
      <c r="AX50" s="14">
        <v>0</v>
      </c>
      <c r="AY50" s="13">
        <v>10179999</v>
      </c>
      <c r="AZ50" s="14">
        <v>0</v>
      </c>
      <c r="BA50" s="14">
        <v>0</v>
      </c>
      <c r="BB50" s="14">
        <v>0</v>
      </c>
      <c r="BC50" s="14">
        <v>0</v>
      </c>
      <c r="BD50" s="14">
        <v>0</v>
      </c>
      <c r="BE50" s="15">
        <v>0</v>
      </c>
      <c r="BF50" s="15">
        <v>0</v>
      </c>
      <c r="BG50" s="15">
        <v>0</v>
      </c>
      <c r="BH50" s="15">
        <v>0</v>
      </c>
    </row>
    <row r="51" spans="1:60" s="19" customFormat="1">
      <c r="A51" s="277" t="s">
        <v>46</v>
      </c>
      <c r="B51" s="276"/>
      <c r="C51" s="277" t="s">
        <v>74</v>
      </c>
      <c r="D51" s="276"/>
      <c r="E51" s="277" t="s">
        <v>74</v>
      </c>
      <c r="F51" s="276"/>
      <c r="G51" s="277" t="s">
        <v>47</v>
      </c>
      <c r="H51" s="276"/>
      <c r="I51" s="277"/>
      <c r="J51" s="276"/>
      <c r="K51" s="276"/>
      <c r="L51" s="277"/>
      <c r="M51" s="276"/>
      <c r="N51" s="276"/>
      <c r="O51" s="277"/>
      <c r="P51" s="276"/>
      <c r="Q51" s="277"/>
      <c r="R51" s="276"/>
      <c r="S51" s="275" t="s">
        <v>103</v>
      </c>
      <c r="T51" s="276"/>
      <c r="U51" s="276"/>
      <c r="V51" s="276"/>
      <c r="W51" s="276"/>
      <c r="X51" s="276"/>
      <c r="Y51" s="276"/>
      <c r="Z51" s="276"/>
      <c r="AA51" s="277" t="s">
        <v>49</v>
      </c>
      <c r="AB51" s="276"/>
      <c r="AC51" s="276"/>
      <c r="AD51" s="276"/>
      <c r="AE51" s="276"/>
      <c r="AF51" s="277" t="s">
        <v>50</v>
      </c>
      <c r="AG51" s="276"/>
      <c r="AH51" s="276"/>
      <c r="AI51" s="16" t="s">
        <v>51</v>
      </c>
      <c r="AJ51" s="278" t="s">
        <v>52</v>
      </c>
      <c r="AK51" s="276"/>
      <c r="AL51" s="276"/>
      <c r="AM51" s="276"/>
      <c r="AN51" s="276"/>
      <c r="AO51" s="279"/>
      <c r="AP51" s="17">
        <v>27639343</v>
      </c>
      <c r="AQ51" s="17">
        <v>3187757</v>
      </c>
      <c r="AR51" s="17">
        <v>24451586</v>
      </c>
      <c r="AS51" s="280">
        <v>0</v>
      </c>
      <c r="AT51" s="276"/>
      <c r="AU51" s="281">
        <v>1717578</v>
      </c>
      <c r="AV51" s="276"/>
      <c r="AW51" s="17">
        <v>1470179</v>
      </c>
      <c r="AX51" s="17">
        <v>266870</v>
      </c>
      <c r="AY51" s="17">
        <v>1450708</v>
      </c>
      <c r="AZ51" s="17">
        <v>266870</v>
      </c>
      <c r="BA51" s="18">
        <v>0</v>
      </c>
      <c r="BB51" s="17">
        <v>266870</v>
      </c>
      <c r="BC51" s="18">
        <v>0</v>
      </c>
      <c r="BD51" s="18">
        <v>0</v>
      </c>
      <c r="BE51" s="10">
        <v>0</v>
      </c>
      <c r="BF51" s="10">
        <v>0</v>
      </c>
      <c r="BG51" s="10">
        <v>0</v>
      </c>
      <c r="BH51" s="10">
        <v>0</v>
      </c>
    </row>
    <row r="52" spans="1:60" s="19" customFormat="1">
      <c r="A52" s="277" t="s">
        <v>46</v>
      </c>
      <c r="B52" s="276"/>
      <c r="C52" s="277" t="s">
        <v>74</v>
      </c>
      <c r="D52" s="276"/>
      <c r="E52" s="277" t="s">
        <v>74</v>
      </c>
      <c r="F52" s="276"/>
      <c r="G52" s="277" t="s">
        <v>47</v>
      </c>
      <c r="H52" s="276"/>
      <c r="I52" s="277"/>
      <c r="J52" s="276"/>
      <c r="K52" s="276"/>
      <c r="L52" s="277"/>
      <c r="M52" s="276"/>
      <c r="N52" s="276"/>
      <c r="O52" s="277"/>
      <c r="P52" s="276"/>
      <c r="Q52" s="277"/>
      <c r="R52" s="276"/>
      <c r="S52" s="275" t="s">
        <v>103</v>
      </c>
      <c r="T52" s="276"/>
      <c r="U52" s="276"/>
      <c r="V52" s="276"/>
      <c r="W52" s="276"/>
      <c r="X52" s="276"/>
      <c r="Y52" s="276"/>
      <c r="Z52" s="276"/>
      <c r="AA52" s="277" t="s">
        <v>97</v>
      </c>
      <c r="AB52" s="276"/>
      <c r="AC52" s="276"/>
      <c r="AD52" s="276"/>
      <c r="AE52" s="276"/>
      <c r="AF52" s="277" t="s">
        <v>50</v>
      </c>
      <c r="AG52" s="276"/>
      <c r="AH52" s="276"/>
      <c r="AI52" s="16" t="s">
        <v>98</v>
      </c>
      <c r="AJ52" s="278" t="s">
        <v>99</v>
      </c>
      <c r="AK52" s="276"/>
      <c r="AL52" s="276"/>
      <c r="AM52" s="276"/>
      <c r="AN52" s="276"/>
      <c r="AO52" s="279"/>
      <c r="AP52" s="17">
        <v>18279838</v>
      </c>
      <c r="AQ52" s="18">
        <v>0</v>
      </c>
      <c r="AR52" s="17">
        <v>18279838</v>
      </c>
      <c r="AS52" s="280">
        <v>0</v>
      </c>
      <c r="AT52" s="276"/>
      <c r="AU52" s="280">
        <v>0</v>
      </c>
      <c r="AV52" s="276"/>
      <c r="AW52" s="18">
        <v>0</v>
      </c>
      <c r="AX52" s="18">
        <v>0</v>
      </c>
      <c r="AY52" s="18">
        <v>0</v>
      </c>
      <c r="AZ52" s="18">
        <v>0</v>
      </c>
      <c r="BA52" s="18">
        <v>0</v>
      </c>
      <c r="BB52" s="18">
        <v>0</v>
      </c>
      <c r="BC52" s="18">
        <v>0</v>
      </c>
      <c r="BD52" s="18">
        <v>0</v>
      </c>
      <c r="BE52" s="10">
        <v>0</v>
      </c>
      <c r="BF52" s="10">
        <v>0</v>
      </c>
      <c r="BG52" s="10">
        <v>0</v>
      </c>
      <c r="BH52" s="10">
        <v>0</v>
      </c>
    </row>
    <row r="53" spans="1:60" s="19" customFormat="1">
      <c r="A53" s="277" t="s">
        <v>46</v>
      </c>
      <c r="B53" s="276"/>
      <c r="C53" s="277" t="s">
        <v>74</v>
      </c>
      <c r="D53" s="276"/>
      <c r="E53" s="277" t="s">
        <v>74</v>
      </c>
      <c r="F53" s="276"/>
      <c r="G53" s="277" t="s">
        <v>47</v>
      </c>
      <c r="H53" s="276"/>
      <c r="I53" s="277"/>
      <c r="J53" s="276"/>
      <c r="K53" s="276"/>
      <c r="L53" s="277"/>
      <c r="M53" s="276"/>
      <c r="N53" s="276"/>
      <c r="O53" s="277"/>
      <c r="P53" s="276"/>
      <c r="Q53" s="277"/>
      <c r="R53" s="276"/>
      <c r="S53" s="275" t="s">
        <v>103</v>
      </c>
      <c r="T53" s="276"/>
      <c r="U53" s="276"/>
      <c r="V53" s="276"/>
      <c r="W53" s="276"/>
      <c r="X53" s="276"/>
      <c r="Y53" s="276"/>
      <c r="Z53" s="276"/>
      <c r="AA53" s="277" t="s">
        <v>97</v>
      </c>
      <c r="AB53" s="276"/>
      <c r="AC53" s="276"/>
      <c r="AD53" s="276"/>
      <c r="AE53" s="276"/>
      <c r="AF53" s="277" t="s">
        <v>50</v>
      </c>
      <c r="AG53" s="276"/>
      <c r="AH53" s="276"/>
      <c r="AI53" s="16" t="s">
        <v>153</v>
      </c>
      <c r="AJ53" s="278" t="s">
        <v>154</v>
      </c>
      <c r="AK53" s="276"/>
      <c r="AL53" s="276"/>
      <c r="AM53" s="276"/>
      <c r="AN53" s="276"/>
      <c r="AO53" s="279"/>
      <c r="AP53" s="17">
        <v>620000</v>
      </c>
      <c r="AQ53" s="18">
        <v>0</v>
      </c>
      <c r="AR53" s="17">
        <v>620000</v>
      </c>
      <c r="AS53" s="280">
        <v>0</v>
      </c>
      <c r="AT53" s="276"/>
      <c r="AU53" s="280">
        <v>0</v>
      </c>
      <c r="AV53" s="276"/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0">
        <f t="shared" ref="BE53:BE116" si="9">+AQ53/AP53</f>
        <v>0</v>
      </c>
      <c r="BF53" s="10">
        <f t="shared" ref="BF53:BF116" si="10">+AU53/AP53</f>
        <v>0</v>
      </c>
      <c r="BG53" s="10">
        <f t="shared" ref="BG53:BG116" si="11">+AX53/AP53</f>
        <v>0</v>
      </c>
      <c r="BH53" s="10">
        <f t="shared" ref="BH53:BH116" si="12">+BB53/AP53</f>
        <v>0</v>
      </c>
    </row>
    <row r="54" spans="1:60">
      <c r="A54" s="270" t="s">
        <v>46</v>
      </c>
      <c r="B54" s="269"/>
      <c r="C54" s="270" t="s">
        <v>74</v>
      </c>
      <c r="D54" s="269"/>
      <c r="E54" s="270" t="s">
        <v>74</v>
      </c>
      <c r="F54" s="269"/>
      <c r="G54" s="270" t="s">
        <v>47</v>
      </c>
      <c r="H54" s="269"/>
      <c r="I54" s="270" t="s">
        <v>104</v>
      </c>
      <c r="J54" s="269"/>
      <c r="K54" s="269"/>
      <c r="L54" s="270" t="s">
        <v>55</v>
      </c>
      <c r="M54" s="269"/>
      <c r="N54" s="269"/>
      <c r="O54" s="270"/>
      <c r="P54" s="269"/>
      <c r="Q54" s="270"/>
      <c r="R54" s="269"/>
      <c r="S54" s="268" t="s">
        <v>179</v>
      </c>
      <c r="T54" s="269"/>
      <c r="U54" s="269"/>
      <c r="V54" s="269"/>
      <c r="W54" s="269"/>
      <c r="X54" s="269"/>
      <c r="Y54" s="269"/>
      <c r="Z54" s="269"/>
      <c r="AA54" s="270" t="s">
        <v>97</v>
      </c>
      <c r="AB54" s="269"/>
      <c r="AC54" s="269"/>
      <c r="AD54" s="269"/>
      <c r="AE54" s="269"/>
      <c r="AF54" s="270" t="s">
        <v>50</v>
      </c>
      <c r="AG54" s="269"/>
      <c r="AH54" s="269"/>
      <c r="AI54" s="12" t="s">
        <v>153</v>
      </c>
      <c r="AJ54" s="271" t="s">
        <v>154</v>
      </c>
      <c r="AK54" s="269"/>
      <c r="AL54" s="269"/>
      <c r="AM54" s="269"/>
      <c r="AN54" s="269"/>
      <c r="AO54" s="274"/>
      <c r="AP54" s="13">
        <v>290436</v>
      </c>
      <c r="AQ54" s="14">
        <v>0</v>
      </c>
      <c r="AR54" s="13">
        <v>290436</v>
      </c>
      <c r="AS54" s="272">
        <v>0</v>
      </c>
      <c r="AT54" s="269"/>
      <c r="AU54" s="272">
        <v>0</v>
      </c>
      <c r="AV54" s="269"/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4">
        <v>0</v>
      </c>
      <c r="BE54" s="15">
        <f t="shared" si="9"/>
        <v>0</v>
      </c>
      <c r="BF54" s="15">
        <f t="shared" si="10"/>
        <v>0</v>
      </c>
      <c r="BG54" s="15">
        <f t="shared" si="11"/>
        <v>0</v>
      </c>
      <c r="BH54" s="15">
        <f t="shared" si="12"/>
        <v>0</v>
      </c>
    </row>
    <row r="55" spans="1:60">
      <c r="A55" s="270" t="s">
        <v>46</v>
      </c>
      <c r="B55" s="269"/>
      <c r="C55" s="270" t="s">
        <v>74</v>
      </c>
      <c r="D55" s="269"/>
      <c r="E55" s="270" t="s">
        <v>74</v>
      </c>
      <c r="F55" s="269"/>
      <c r="G55" s="270" t="s">
        <v>47</v>
      </c>
      <c r="H55" s="269"/>
      <c r="I55" s="270" t="s">
        <v>77</v>
      </c>
      <c r="J55" s="269"/>
      <c r="K55" s="269"/>
      <c r="L55" s="270" t="s">
        <v>58</v>
      </c>
      <c r="M55" s="269"/>
      <c r="N55" s="269"/>
      <c r="O55" s="270"/>
      <c r="P55" s="269"/>
      <c r="Q55" s="270"/>
      <c r="R55" s="269"/>
      <c r="S55" s="268" t="s">
        <v>180</v>
      </c>
      <c r="T55" s="269"/>
      <c r="U55" s="269"/>
      <c r="V55" s="269"/>
      <c r="W55" s="269"/>
      <c r="X55" s="269"/>
      <c r="Y55" s="269"/>
      <c r="Z55" s="269"/>
      <c r="AA55" s="270" t="s">
        <v>49</v>
      </c>
      <c r="AB55" s="269"/>
      <c r="AC55" s="269"/>
      <c r="AD55" s="269"/>
      <c r="AE55" s="269"/>
      <c r="AF55" s="270" t="s">
        <v>50</v>
      </c>
      <c r="AG55" s="269"/>
      <c r="AH55" s="269"/>
      <c r="AI55" s="12" t="s">
        <v>51</v>
      </c>
      <c r="AJ55" s="271" t="s">
        <v>52</v>
      </c>
      <c r="AK55" s="269"/>
      <c r="AL55" s="269"/>
      <c r="AM55" s="269"/>
      <c r="AN55" s="269"/>
      <c r="AO55" s="274"/>
      <c r="AP55" s="13">
        <v>660000</v>
      </c>
      <c r="AQ55" s="13">
        <v>60000</v>
      </c>
      <c r="AR55" s="13">
        <v>600000</v>
      </c>
      <c r="AS55" s="272">
        <v>0</v>
      </c>
      <c r="AT55" s="269"/>
      <c r="AU55" s="273">
        <v>60000</v>
      </c>
      <c r="AV55" s="269"/>
      <c r="AW55" s="14">
        <v>0</v>
      </c>
      <c r="AX55" s="13">
        <v>60000</v>
      </c>
      <c r="AY55" s="14">
        <v>0</v>
      </c>
      <c r="AZ55" s="13">
        <v>60000</v>
      </c>
      <c r="BA55" s="14">
        <v>0</v>
      </c>
      <c r="BB55" s="13">
        <v>60000</v>
      </c>
      <c r="BC55" s="14">
        <v>0</v>
      </c>
      <c r="BD55" s="14">
        <v>0</v>
      </c>
      <c r="BE55" s="15">
        <f t="shared" si="9"/>
        <v>9.0909090909090912E-2</v>
      </c>
      <c r="BF55" s="15">
        <f t="shared" si="10"/>
        <v>9.0909090909090912E-2</v>
      </c>
      <c r="BG55" s="15">
        <f t="shared" si="11"/>
        <v>9.0909090909090912E-2</v>
      </c>
      <c r="BH55" s="15">
        <f t="shared" si="12"/>
        <v>9.0909090909090912E-2</v>
      </c>
    </row>
    <row r="56" spans="1:60">
      <c r="A56" s="270" t="s">
        <v>46</v>
      </c>
      <c r="B56" s="269"/>
      <c r="C56" s="270" t="s">
        <v>74</v>
      </c>
      <c r="D56" s="269"/>
      <c r="E56" s="270" t="s">
        <v>74</v>
      </c>
      <c r="F56" s="269"/>
      <c r="G56" s="270" t="s">
        <v>47</v>
      </c>
      <c r="H56" s="269"/>
      <c r="I56" s="270" t="s">
        <v>77</v>
      </c>
      <c r="J56" s="269"/>
      <c r="K56" s="269"/>
      <c r="L56" s="270" t="s">
        <v>58</v>
      </c>
      <c r="M56" s="269"/>
      <c r="N56" s="269"/>
      <c r="O56" s="270"/>
      <c r="P56" s="269"/>
      <c r="Q56" s="270"/>
      <c r="R56" s="269"/>
      <c r="S56" s="268" t="s">
        <v>180</v>
      </c>
      <c r="T56" s="269"/>
      <c r="U56" s="269"/>
      <c r="V56" s="269"/>
      <c r="W56" s="269"/>
      <c r="X56" s="269"/>
      <c r="Y56" s="269"/>
      <c r="Z56" s="269"/>
      <c r="AA56" s="270" t="s">
        <v>97</v>
      </c>
      <c r="AB56" s="269"/>
      <c r="AC56" s="269"/>
      <c r="AD56" s="269"/>
      <c r="AE56" s="269"/>
      <c r="AF56" s="270" t="s">
        <v>50</v>
      </c>
      <c r="AG56" s="269"/>
      <c r="AH56" s="269"/>
      <c r="AI56" s="12" t="s">
        <v>98</v>
      </c>
      <c r="AJ56" s="271" t="s">
        <v>99</v>
      </c>
      <c r="AK56" s="269"/>
      <c r="AL56" s="269"/>
      <c r="AM56" s="269"/>
      <c r="AN56" s="269"/>
      <c r="AO56" s="274"/>
      <c r="AP56" s="13">
        <v>2605296</v>
      </c>
      <c r="AQ56" s="14">
        <v>0</v>
      </c>
      <c r="AR56" s="13">
        <v>2605296</v>
      </c>
      <c r="AS56" s="272">
        <v>0</v>
      </c>
      <c r="AT56" s="269"/>
      <c r="AU56" s="272">
        <v>0</v>
      </c>
      <c r="AV56" s="269"/>
      <c r="AW56" s="14">
        <v>0</v>
      </c>
      <c r="AX56" s="14">
        <v>0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v>0</v>
      </c>
      <c r="BE56" s="15">
        <f t="shared" si="9"/>
        <v>0</v>
      </c>
      <c r="BF56" s="15">
        <f t="shared" si="10"/>
        <v>0</v>
      </c>
      <c r="BG56" s="15">
        <f t="shared" si="11"/>
        <v>0</v>
      </c>
      <c r="BH56" s="15">
        <f t="shared" si="12"/>
        <v>0</v>
      </c>
    </row>
    <row r="57" spans="1:60">
      <c r="A57" s="270" t="s">
        <v>46</v>
      </c>
      <c r="B57" s="269"/>
      <c r="C57" s="270" t="s">
        <v>74</v>
      </c>
      <c r="D57" s="269"/>
      <c r="E57" s="270" t="s">
        <v>74</v>
      </c>
      <c r="F57" s="269"/>
      <c r="G57" s="270" t="s">
        <v>47</v>
      </c>
      <c r="H57" s="269"/>
      <c r="I57" s="270" t="s">
        <v>77</v>
      </c>
      <c r="J57" s="269"/>
      <c r="K57" s="269"/>
      <c r="L57" s="270" t="s">
        <v>58</v>
      </c>
      <c r="M57" s="269"/>
      <c r="N57" s="269"/>
      <c r="O57" s="270"/>
      <c r="P57" s="269"/>
      <c r="Q57" s="270"/>
      <c r="R57" s="269"/>
      <c r="S57" s="268" t="s">
        <v>180</v>
      </c>
      <c r="T57" s="269"/>
      <c r="U57" s="269"/>
      <c r="V57" s="269"/>
      <c r="W57" s="269"/>
      <c r="X57" s="269"/>
      <c r="Y57" s="269"/>
      <c r="Z57" s="269"/>
      <c r="AA57" s="270" t="s">
        <v>97</v>
      </c>
      <c r="AB57" s="269"/>
      <c r="AC57" s="269"/>
      <c r="AD57" s="269"/>
      <c r="AE57" s="269"/>
      <c r="AF57" s="270" t="s">
        <v>50</v>
      </c>
      <c r="AG57" s="269"/>
      <c r="AH57" s="269"/>
      <c r="AI57" s="12" t="s">
        <v>153</v>
      </c>
      <c r="AJ57" s="271" t="s">
        <v>154</v>
      </c>
      <c r="AK57" s="269"/>
      <c r="AL57" s="269"/>
      <c r="AM57" s="269"/>
      <c r="AN57" s="269"/>
      <c r="AO57" s="274"/>
      <c r="AP57" s="13">
        <v>79080</v>
      </c>
      <c r="AQ57" s="14">
        <v>0</v>
      </c>
      <c r="AR57" s="13">
        <v>79080</v>
      </c>
      <c r="AS57" s="272">
        <v>0</v>
      </c>
      <c r="AT57" s="269"/>
      <c r="AU57" s="272">
        <v>0</v>
      </c>
      <c r="AV57" s="269"/>
      <c r="AW57" s="14">
        <v>0</v>
      </c>
      <c r="AX57" s="14">
        <v>0</v>
      </c>
      <c r="AY57" s="14">
        <v>0</v>
      </c>
      <c r="AZ57" s="14">
        <v>0</v>
      </c>
      <c r="BA57" s="14">
        <v>0</v>
      </c>
      <c r="BB57" s="14">
        <v>0</v>
      </c>
      <c r="BC57" s="14">
        <v>0</v>
      </c>
      <c r="BD57" s="14">
        <v>0</v>
      </c>
      <c r="BE57" s="15">
        <f t="shared" si="9"/>
        <v>0</v>
      </c>
      <c r="BF57" s="15">
        <f t="shared" si="10"/>
        <v>0</v>
      </c>
      <c r="BG57" s="15">
        <f t="shared" si="11"/>
        <v>0</v>
      </c>
      <c r="BH57" s="15">
        <f t="shared" si="12"/>
        <v>0</v>
      </c>
    </row>
    <row r="58" spans="1:60">
      <c r="A58" s="270" t="s">
        <v>46</v>
      </c>
      <c r="B58" s="269"/>
      <c r="C58" s="270" t="s">
        <v>74</v>
      </c>
      <c r="D58" s="269"/>
      <c r="E58" s="270" t="s">
        <v>74</v>
      </c>
      <c r="F58" s="269"/>
      <c r="G58" s="270" t="s">
        <v>47</v>
      </c>
      <c r="H58" s="269"/>
      <c r="I58" s="270" t="s">
        <v>77</v>
      </c>
      <c r="J58" s="269"/>
      <c r="K58" s="269"/>
      <c r="L58" s="270" t="s">
        <v>66</v>
      </c>
      <c r="M58" s="269"/>
      <c r="N58" s="269"/>
      <c r="O58" s="270"/>
      <c r="P58" s="269"/>
      <c r="Q58" s="270"/>
      <c r="R58" s="269"/>
      <c r="S58" s="268" t="s">
        <v>181</v>
      </c>
      <c r="T58" s="269"/>
      <c r="U58" s="269"/>
      <c r="V58" s="269"/>
      <c r="W58" s="269"/>
      <c r="X58" s="269"/>
      <c r="Y58" s="269"/>
      <c r="Z58" s="269"/>
      <c r="AA58" s="270" t="s">
        <v>49</v>
      </c>
      <c r="AB58" s="269"/>
      <c r="AC58" s="269"/>
      <c r="AD58" s="269"/>
      <c r="AE58" s="269"/>
      <c r="AF58" s="270" t="s">
        <v>50</v>
      </c>
      <c r="AG58" s="269"/>
      <c r="AH58" s="269"/>
      <c r="AI58" s="12" t="s">
        <v>51</v>
      </c>
      <c r="AJ58" s="271" t="s">
        <v>52</v>
      </c>
      <c r="AK58" s="269"/>
      <c r="AL58" s="269"/>
      <c r="AM58" s="269"/>
      <c r="AN58" s="269"/>
      <c r="AO58" s="274"/>
      <c r="AP58" s="13">
        <v>1500000</v>
      </c>
      <c r="AQ58" s="13">
        <v>1470179</v>
      </c>
      <c r="AR58" s="13">
        <v>29821</v>
      </c>
      <c r="AS58" s="272">
        <v>0</v>
      </c>
      <c r="AT58" s="269"/>
      <c r="AU58" s="272">
        <v>0</v>
      </c>
      <c r="AV58" s="269"/>
      <c r="AW58" s="13">
        <v>1470179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v>0</v>
      </c>
      <c r="BE58" s="15">
        <f t="shared" si="9"/>
        <v>0.98011933333333334</v>
      </c>
      <c r="BF58" s="15">
        <f t="shared" si="10"/>
        <v>0</v>
      </c>
      <c r="BG58" s="15">
        <f t="shared" si="11"/>
        <v>0</v>
      </c>
      <c r="BH58" s="15">
        <f t="shared" si="12"/>
        <v>0</v>
      </c>
    </row>
    <row r="59" spans="1:60">
      <c r="A59" s="270" t="s">
        <v>46</v>
      </c>
      <c r="B59" s="269"/>
      <c r="C59" s="270" t="s">
        <v>74</v>
      </c>
      <c r="D59" s="269"/>
      <c r="E59" s="270" t="s">
        <v>74</v>
      </c>
      <c r="F59" s="269"/>
      <c r="G59" s="270" t="s">
        <v>47</v>
      </c>
      <c r="H59" s="269"/>
      <c r="I59" s="270" t="s">
        <v>77</v>
      </c>
      <c r="J59" s="269"/>
      <c r="K59" s="269"/>
      <c r="L59" s="270" t="s">
        <v>68</v>
      </c>
      <c r="M59" s="269"/>
      <c r="N59" s="269"/>
      <c r="O59" s="270"/>
      <c r="P59" s="269"/>
      <c r="Q59" s="270"/>
      <c r="R59" s="269"/>
      <c r="S59" s="268" t="s">
        <v>182</v>
      </c>
      <c r="T59" s="269"/>
      <c r="U59" s="269"/>
      <c r="V59" s="269"/>
      <c r="W59" s="269"/>
      <c r="X59" s="269"/>
      <c r="Y59" s="269"/>
      <c r="Z59" s="269"/>
      <c r="AA59" s="270" t="s">
        <v>49</v>
      </c>
      <c r="AB59" s="269"/>
      <c r="AC59" s="269"/>
      <c r="AD59" s="269"/>
      <c r="AE59" s="269"/>
      <c r="AF59" s="270" t="s">
        <v>50</v>
      </c>
      <c r="AG59" s="269"/>
      <c r="AH59" s="269"/>
      <c r="AI59" s="12" t="s">
        <v>51</v>
      </c>
      <c r="AJ59" s="271" t="s">
        <v>52</v>
      </c>
      <c r="AK59" s="269"/>
      <c r="AL59" s="269"/>
      <c r="AM59" s="269"/>
      <c r="AN59" s="269"/>
      <c r="AO59" s="274"/>
      <c r="AP59" s="13">
        <v>17500000</v>
      </c>
      <c r="AQ59" s="14">
        <v>0</v>
      </c>
      <c r="AR59" s="13">
        <v>17500000</v>
      </c>
      <c r="AS59" s="272">
        <v>0</v>
      </c>
      <c r="AT59" s="269"/>
      <c r="AU59" s="272">
        <v>0</v>
      </c>
      <c r="AV59" s="269"/>
      <c r="AW59" s="14">
        <v>0</v>
      </c>
      <c r="AX59" s="14">
        <v>0</v>
      </c>
      <c r="AY59" s="14"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v>0</v>
      </c>
      <c r="BE59" s="15">
        <f t="shared" si="9"/>
        <v>0</v>
      </c>
      <c r="BF59" s="15">
        <f t="shared" si="10"/>
        <v>0</v>
      </c>
      <c r="BG59" s="15">
        <f t="shared" si="11"/>
        <v>0</v>
      </c>
      <c r="BH59" s="15">
        <f t="shared" si="12"/>
        <v>0</v>
      </c>
    </row>
    <row r="60" spans="1:60">
      <c r="A60" s="270" t="s">
        <v>46</v>
      </c>
      <c r="B60" s="269"/>
      <c r="C60" s="270" t="s">
        <v>74</v>
      </c>
      <c r="D60" s="269"/>
      <c r="E60" s="270" t="s">
        <v>74</v>
      </c>
      <c r="F60" s="269"/>
      <c r="G60" s="270" t="s">
        <v>47</v>
      </c>
      <c r="H60" s="269"/>
      <c r="I60" s="270" t="s">
        <v>58</v>
      </c>
      <c r="J60" s="269"/>
      <c r="K60" s="269"/>
      <c r="L60" s="270" t="s">
        <v>77</v>
      </c>
      <c r="M60" s="269"/>
      <c r="N60" s="269"/>
      <c r="O60" s="270"/>
      <c r="P60" s="269"/>
      <c r="Q60" s="270"/>
      <c r="R60" s="269"/>
      <c r="S60" s="268" t="s">
        <v>183</v>
      </c>
      <c r="T60" s="269"/>
      <c r="U60" s="269"/>
      <c r="V60" s="269"/>
      <c r="W60" s="269"/>
      <c r="X60" s="269"/>
      <c r="Y60" s="269"/>
      <c r="Z60" s="269"/>
      <c r="AA60" s="270" t="s">
        <v>49</v>
      </c>
      <c r="AB60" s="269"/>
      <c r="AC60" s="269"/>
      <c r="AD60" s="269"/>
      <c r="AE60" s="269"/>
      <c r="AF60" s="270" t="s">
        <v>50</v>
      </c>
      <c r="AG60" s="269"/>
      <c r="AH60" s="269"/>
      <c r="AI60" s="12" t="s">
        <v>51</v>
      </c>
      <c r="AJ60" s="271" t="s">
        <v>52</v>
      </c>
      <c r="AK60" s="269"/>
      <c r="AL60" s="269"/>
      <c r="AM60" s="269"/>
      <c r="AN60" s="269"/>
      <c r="AO60" s="274"/>
      <c r="AP60" s="13">
        <v>5564600</v>
      </c>
      <c r="AQ60" s="13">
        <v>206870</v>
      </c>
      <c r="AR60" s="13">
        <v>5357730</v>
      </c>
      <c r="AS60" s="272">
        <v>0</v>
      </c>
      <c r="AT60" s="269"/>
      <c r="AU60" s="273">
        <v>206870</v>
      </c>
      <c r="AV60" s="269"/>
      <c r="AW60" s="14">
        <v>0</v>
      </c>
      <c r="AX60" s="13">
        <v>206870</v>
      </c>
      <c r="AY60" s="14">
        <v>0</v>
      </c>
      <c r="AZ60" s="13">
        <v>206870</v>
      </c>
      <c r="BA60" s="14">
        <v>0</v>
      </c>
      <c r="BB60" s="13">
        <v>206870</v>
      </c>
      <c r="BC60" s="14">
        <v>0</v>
      </c>
      <c r="BD60" s="14">
        <v>0</v>
      </c>
      <c r="BE60" s="15">
        <f t="shared" si="9"/>
        <v>3.7176077346080583E-2</v>
      </c>
      <c r="BF60" s="15">
        <f t="shared" si="10"/>
        <v>3.7176077346080583E-2</v>
      </c>
      <c r="BG60" s="15">
        <f t="shared" si="11"/>
        <v>3.7176077346080583E-2</v>
      </c>
      <c r="BH60" s="15">
        <f t="shared" si="12"/>
        <v>3.7176077346080583E-2</v>
      </c>
    </row>
    <row r="61" spans="1:60">
      <c r="A61" s="270" t="s">
        <v>46</v>
      </c>
      <c r="B61" s="269"/>
      <c r="C61" s="270" t="s">
        <v>74</v>
      </c>
      <c r="D61" s="269"/>
      <c r="E61" s="270" t="s">
        <v>74</v>
      </c>
      <c r="F61" s="269"/>
      <c r="G61" s="270" t="s">
        <v>47</v>
      </c>
      <c r="H61" s="269"/>
      <c r="I61" s="270" t="s">
        <v>58</v>
      </c>
      <c r="J61" s="269"/>
      <c r="K61" s="269"/>
      <c r="L61" s="270" t="s">
        <v>77</v>
      </c>
      <c r="M61" s="269"/>
      <c r="N61" s="269"/>
      <c r="O61" s="270"/>
      <c r="P61" s="269"/>
      <c r="Q61" s="270"/>
      <c r="R61" s="269"/>
      <c r="S61" s="268" t="s">
        <v>183</v>
      </c>
      <c r="T61" s="269"/>
      <c r="U61" s="269"/>
      <c r="V61" s="269"/>
      <c r="W61" s="269"/>
      <c r="X61" s="269"/>
      <c r="Y61" s="269"/>
      <c r="Z61" s="269"/>
      <c r="AA61" s="270" t="s">
        <v>97</v>
      </c>
      <c r="AB61" s="269"/>
      <c r="AC61" s="269"/>
      <c r="AD61" s="269"/>
      <c r="AE61" s="269"/>
      <c r="AF61" s="270" t="s">
        <v>50</v>
      </c>
      <c r="AG61" s="269"/>
      <c r="AH61" s="269"/>
      <c r="AI61" s="12" t="s">
        <v>98</v>
      </c>
      <c r="AJ61" s="271" t="s">
        <v>99</v>
      </c>
      <c r="AK61" s="269"/>
      <c r="AL61" s="269"/>
      <c r="AM61" s="269"/>
      <c r="AN61" s="269"/>
      <c r="AO61" s="274"/>
      <c r="AP61" s="13">
        <v>2152213</v>
      </c>
      <c r="AQ61" s="14">
        <v>0</v>
      </c>
      <c r="AR61" s="13">
        <v>2152213</v>
      </c>
      <c r="AS61" s="272">
        <v>0</v>
      </c>
      <c r="AT61" s="269"/>
      <c r="AU61" s="272">
        <v>0</v>
      </c>
      <c r="AV61" s="269"/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v>0</v>
      </c>
      <c r="BE61" s="15">
        <f t="shared" si="9"/>
        <v>0</v>
      </c>
      <c r="BF61" s="15">
        <f t="shared" si="10"/>
        <v>0</v>
      </c>
      <c r="BG61" s="15">
        <f t="shared" si="11"/>
        <v>0</v>
      </c>
      <c r="BH61" s="15">
        <f t="shared" si="12"/>
        <v>0</v>
      </c>
    </row>
    <row r="62" spans="1:60">
      <c r="A62" s="270" t="s">
        <v>46</v>
      </c>
      <c r="B62" s="269"/>
      <c r="C62" s="270" t="s">
        <v>74</v>
      </c>
      <c r="D62" s="269"/>
      <c r="E62" s="270" t="s">
        <v>74</v>
      </c>
      <c r="F62" s="269"/>
      <c r="G62" s="270" t="s">
        <v>47</v>
      </c>
      <c r="H62" s="269"/>
      <c r="I62" s="270" t="s">
        <v>58</v>
      </c>
      <c r="J62" s="269"/>
      <c r="K62" s="269"/>
      <c r="L62" s="270" t="s">
        <v>58</v>
      </c>
      <c r="M62" s="269"/>
      <c r="N62" s="269"/>
      <c r="O62" s="270"/>
      <c r="P62" s="269"/>
      <c r="Q62" s="270"/>
      <c r="R62" s="269"/>
      <c r="S62" s="268" t="s">
        <v>184</v>
      </c>
      <c r="T62" s="269"/>
      <c r="U62" s="269"/>
      <c r="V62" s="269"/>
      <c r="W62" s="269"/>
      <c r="X62" s="269"/>
      <c r="Y62" s="269"/>
      <c r="Z62" s="269"/>
      <c r="AA62" s="270" t="s">
        <v>49</v>
      </c>
      <c r="AB62" s="269"/>
      <c r="AC62" s="269"/>
      <c r="AD62" s="269"/>
      <c r="AE62" s="269"/>
      <c r="AF62" s="270" t="s">
        <v>50</v>
      </c>
      <c r="AG62" s="269"/>
      <c r="AH62" s="269"/>
      <c r="AI62" s="12" t="s">
        <v>51</v>
      </c>
      <c r="AJ62" s="271" t="s">
        <v>52</v>
      </c>
      <c r="AK62" s="269"/>
      <c r="AL62" s="269"/>
      <c r="AM62" s="269"/>
      <c r="AN62" s="269"/>
      <c r="AO62" s="274"/>
      <c r="AP62" s="13">
        <v>749516</v>
      </c>
      <c r="AQ62" s="14">
        <v>0</v>
      </c>
      <c r="AR62" s="13">
        <v>749516</v>
      </c>
      <c r="AS62" s="272">
        <v>0</v>
      </c>
      <c r="AT62" s="269"/>
      <c r="AU62" s="272">
        <v>0</v>
      </c>
      <c r="AV62" s="269"/>
      <c r="AW62" s="14">
        <v>0</v>
      </c>
      <c r="AX62" s="14">
        <v>0</v>
      </c>
      <c r="AY62" s="14">
        <v>0</v>
      </c>
      <c r="AZ62" s="14">
        <v>0</v>
      </c>
      <c r="BA62" s="14">
        <v>0</v>
      </c>
      <c r="BB62" s="14">
        <v>0</v>
      </c>
      <c r="BC62" s="14">
        <v>0</v>
      </c>
      <c r="BD62" s="14">
        <v>0</v>
      </c>
      <c r="BE62" s="15">
        <f t="shared" si="9"/>
        <v>0</v>
      </c>
      <c r="BF62" s="15">
        <f t="shared" si="10"/>
        <v>0</v>
      </c>
      <c r="BG62" s="15">
        <f t="shared" si="11"/>
        <v>0</v>
      </c>
      <c r="BH62" s="15">
        <f t="shared" si="12"/>
        <v>0</v>
      </c>
    </row>
    <row r="63" spans="1:60">
      <c r="A63" s="270" t="s">
        <v>46</v>
      </c>
      <c r="B63" s="269"/>
      <c r="C63" s="270" t="s">
        <v>74</v>
      </c>
      <c r="D63" s="269"/>
      <c r="E63" s="270" t="s">
        <v>74</v>
      </c>
      <c r="F63" s="269"/>
      <c r="G63" s="270" t="s">
        <v>47</v>
      </c>
      <c r="H63" s="269"/>
      <c r="I63" s="270" t="s">
        <v>58</v>
      </c>
      <c r="J63" s="269"/>
      <c r="K63" s="269"/>
      <c r="L63" s="270" t="s">
        <v>58</v>
      </c>
      <c r="M63" s="269"/>
      <c r="N63" s="269"/>
      <c r="O63" s="270"/>
      <c r="P63" s="269"/>
      <c r="Q63" s="270"/>
      <c r="R63" s="269"/>
      <c r="S63" s="268" t="s">
        <v>184</v>
      </c>
      <c r="T63" s="269"/>
      <c r="U63" s="269"/>
      <c r="V63" s="269"/>
      <c r="W63" s="269"/>
      <c r="X63" s="269"/>
      <c r="Y63" s="269"/>
      <c r="Z63" s="269"/>
      <c r="AA63" s="270" t="s">
        <v>97</v>
      </c>
      <c r="AB63" s="269"/>
      <c r="AC63" s="269"/>
      <c r="AD63" s="269"/>
      <c r="AE63" s="269"/>
      <c r="AF63" s="270" t="s">
        <v>50</v>
      </c>
      <c r="AG63" s="269"/>
      <c r="AH63" s="269"/>
      <c r="AI63" s="12" t="s">
        <v>153</v>
      </c>
      <c r="AJ63" s="271" t="s">
        <v>154</v>
      </c>
      <c r="AK63" s="269"/>
      <c r="AL63" s="269"/>
      <c r="AM63" s="269"/>
      <c r="AN63" s="269"/>
      <c r="AO63" s="274"/>
      <c r="AP63" s="13">
        <v>250484</v>
      </c>
      <c r="AQ63" s="14">
        <v>0</v>
      </c>
      <c r="AR63" s="13">
        <v>250484</v>
      </c>
      <c r="AS63" s="272">
        <v>0</v>
      </c>
      <c r="AT63" s="269"/>
      <c r="AU63" s="272">
        <v>0</v>
      </c>
      <c r="AV63" s="269"/>
      <c r="AW63" s="14">
        <v>0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v>0</v>
      </c>
      <c r="BE63" s="15">
        <f t="shared" si="9"/>
        <v>0</v>
      </c>
      <c r="BF63" s="15">
        <f t="shared" si="10"/>
        <v>0</v>
      </c>
      <c r="BG63" s="15">
        <f t="shared" si="11"/>
        <v>0</v>
      </c>
      <c r="BH63" s="15">
        <f t="shared" si="12"/>
        <v>0</v>
      </c>
    </row>
    <row r="64" spans="1:60">
      <c r="A64" s="270" t="s">
        <v>46</v>
      </c>
      <c r="B64" s="269"/>
      <c r="C64" s="270" t="s">
        <v>74</v>
      </c>
      <c r="D64" s="269"/>
      <c r="E64" s="270" t="s">
        <v>74</v>
      </c>
      <c r="F64" s="269"/>
      <c r="G64" s="270" t="s">
        <v>47</v>
      </c>
      <c r="H64" s="269"/>
      <c r="I64" s="270" t="s">
        <v>58</v>
      </c>
      <c r="J64" s="269"/>
      <c r="K64" s="269"/>
      <c r="L64" s="270" t="s">
        <v>62</v>
      </c>
      <c r="M64" s="269"/>
      <c r="N64" s="269"/>
      <c r="O64" s="270"/>
      <c r="P64" s="269"/>
      <c r="Q64" s="270"/>
      <c r="R64" s="269"/>
      <c r="S64" s="268" t="s">
        <v>185</v>
      </c>
      <c r="T64" s="269"/>
      <c r="U64" s="269"/>
      <c r="V64" s="269"/>
      <c r="W64" s="269"/>
      <c r="X64" s="269"/>
      <c r="Y64" s="269"/>
      <c r="Z64" s="269"/>
      <c r="AA64" s="270" t="s">
        <v>49</v>
      </c>
      <c r="AB64" s="269"/>
      <c r="AC64" s="269"/>
      <c r="AD64" s="269"/>
      <c r="AE64" s="269"/>
      <c r="AF64" s="270" t="s">
        <v>50</v>
      </c>
      <c r="AG64" s="269"/>
      <c r="AH64" s="269"/>
      <c r="AI64" s="12" t="s">
        <v>51</v>
      </c>
      <c r="AJ64" s="271" t="s">
        <v>52</v>
      </c>
      <c r="AK64" s="269"/>
      <c r="AL64" s="269"/>
      <c r="AM64" s="269"/>
      <c r="AN64" s="269"/>
      <c r="AO64" s="274"/>
      <c r="AP64" s="13">
        <v>1665227</v>
      </c>
      <c r="AQ64" s="13">
        <v>1450708</v>
      </c>
      <c r="AR64" s="13">
        <v>214519</v>
      </c>
      <c r="AS64" s="272">
        <v>0</v>
      </c>
      <c r="AT64" s="269"/>
      <c r="AU64" s="273">
        <v>1450708</v>
      </c>
      <c r="AV64" s="269"/>
      <c r="AW64" s="14">
        <v>0</v>
      </c>
      <c r="AX64" s="14">
        <v>0</v>
      </c>
      <c r="AY64" s="13">
        <v>1450708</v>
      </c>
      <c r="AZ64" s="14">
        <v>0</v>
      </c>
      <c r="BA64" s="14">
        <v>0</v>
      </c>
      <c r="BB64" s="14">
        <v>0</v>
      </c>
      <c r="BC64" s="14">
        <v>0</v>
      </c>
      <c r="BD64" s="14">
        <v>0</v>
      </c>
      <c r="BE64" s="15">
        <f t="shared" si="9"/>
        <v>0.8711773229715829</v>
      </c>
      <c r="BF64" s="15">
        <f t="shared" si="10"/>
        <v>0.8711773229715829</v>
      </c>
      <c r="BG64" s="15">
        <f t="shared" si="11"/>
        <v>0</v>
      </c>
      <c r="BH64" s="15">
        <f t="shared" si="12"/>
        <v>0</v>
      </c>
    </row>
    <row r="65" spans="1:60">
      <c r="A65" s="270" t="s">
        <v>46</v>
      </c>
      <c r="B65" s="269"/>
      <c r="C65" s="270" t="s">
        <v>74</v>
      </c>
      <c r="D65" s="269"/>
      <c r="E65" s="270" t="s">
        <v>74</v>
      </c>
      <c r="F65" s="269"/>
      <c r="G65" s="270" t="s">
        <v>47</v>
      </c>
      <c r="H65" s="269"/>
      <c r="I65" s="270" t="s">
        <v>58</v>
      </c>
      <c r="J65" s="269"/>
      <c r="K65" s="269"/>
      <c r="L65" s="270" t="s">
        <v>62</v>
      </c>
      <c r="M65" s="269"/>
      <c r="N65" s="269"/>
      <c r="O65" s="270"/>
      <c r="P65" s="269"/>
      <c r="Q65" s="270"/>
      <c r="R65" s="269"/>
      <c r="S65" s="268" t="s">
        <v>185</v>
      </c>
      <c r="T65" s="269"/>
      <c r="U65" s="269"/>
      <c r="V65" s="269"/>
      <c r="W65" s="269"/>
      <c r="X65" s="269"/>
      <c r="Y65" s="269"/>
      <c r="Z65" s="269"/>
      <c r="AA65" s="270" t="s">
        <v>97</v>
      </c>
      <c r="AB65" s="269"/>
      <c r="AC65" s="269"/>
      <c r="AD65" s="269"/>
      <c r="AE65" s="269"/>
      <c r="AF65" s="270" t="s">
        <v>50</v>
      </c>
      <c r="AG65" s="269"/>
      <c r="AH65" s="269"/>
      <c r="AI65" s="12" t="s">
        <v>98</v>
      </c>
      <c r="AJ65" s="271" t="s">
        <v>99</v>
      </c>
      <c r="AK65" s="269"/>
      <c r="AL65" s="269"/>
      <c r="AM65" s="269"/>
      <c r="AN65" s="269"/>
      <c r="AO65" s="274"/>
      <c r="AP65" s="13">
        <v>8822329</v>
      </c>
      <c r="AQ65" s="14">
        <v>0</v>
      </c>
      <c r="AR65" s="13">
        <v>8822329</v>
      </c>
      <c r="AS65" s="272">
        <v>0</v>
      </c>
      <c r="AT65" s="269"/>
      <c r="AU65" s="272">
        <v>0</v>
      </c>
      <c r="AV65" s="269"/>
      <c r="AW65" s="14">
        <v>0</v>
      </c>
      <c r="AX65" s="14">
        <v>0</v>
      </c>
      <c r="AY65" s="14">
        <v>0</v>
      </c>
      <c r="AZ65" s="14">
        <v>0</v>
      </c>
      <c r="BA65" s="14">
        <v>0</v>
      </c>
      <c r="BB65" s="14">
        <v>0</v>
      </c>
      <c r="BC65" s="14">
        <v>0</v>
      </c>
      <c r="BD65" s="14">
        <v>0</v>
      </c>
      <c r="BE65" s="15">
        <f t="shared" si="9"/>
        <v>0</v>
      </c>
      <c r="BF65" s="15">
        <f t="shared" si="10"/>
        <v>0</v>
      </c>
      <c r="BG65" s="15">
        <f t="shared" si="11"/>
        <v>0</v>
      </c>
      <c r="BH65" s="15">
        <f t="shared" si="12"/>
        <v>0</v>
      </c>
    </row>
    <row r="66" spans="1:60">
      <c r="A66" s="270" t="s">
        <v>46</v>
      </c>
      <c r="B66" s="269"/>
      <c r="C66" s="270" t="s">
        <v>74</v>
      </c>
      <c r="D66" s="269"/>
      <c r="E66" s="270" t="s">
        <v>74</v>
      </c>
      <c r="F66" s="269"/>
      <c r="G66" s="270" t="s">
        <v>47</v>
      </c>
      <c r="H66" s="269"/>
      <c r="I66" s="270" t="s">
        <v>58</v>
      </c>
      <c r="J66" s="269"/>
      <c r="K66" s="269"/>
      <c r="L66" s="270" t="s">
        <v>64</v>
      </c>
      <c r="M66" s="269"/>
      <c r="N66" s="269"/>
      <c r="O66" s="270"/>
      <c r="P66" s="269"/>
      <c r="Q66" s="270"/>
      <c r="R66" s="269"/>
      <c r="S66" s="268" t="s">
        <v>186</v>
      </c>
      <c r="T66" s="269"/>
      <c r="U66" s="269"/>
      <c r="V66" s="269"/>
      <c r="W66" s="269"/>
      <c r="X66" s="269"/>
      <c r="Y66" s="269"/>
      <c r="Z66" s="269"/>
      <c r="AA66" s="270" t="s">
        <v>97</v>
      </c>
      <c r="AB66" s="269"/>
      <c r="AC66" s="269"/>
      <c r="AD66" s="269"/>
      <c r="AE66" s="269"/>
      <c r="AF66" s="270" t="s">
        <v>50</v>
      </c>
      <c r="AG66" s="269"/>
      <c r="AH66" s="269"/>
      <c r="AI66" s="12" t="s">
        <v>98</v>
      </c>
      <c r="AJ66" s="271" t="s">
        <v>99</v>
      </c>
      <c r="AK66" s="269"/>
      <c r="AL66" s="269"/>
      <c r="AM66" s="269"/>
      <c r="AN66" s="269"/>
      <c r="AO66" s="274"/>
      <c r="AP66" s="13">
        <v>2200000</v>
      </c>
      <c r="AQ66" s="14">
        <v>0</v>
      </c>
      <c r="AR66" s="13">
        <v>2200000</v>
      </c>
      <c r="AS66" s="272">
        <v>0</v>
      </c>
      <c r="AT66" s="269"/>
      <c r="AU66" s="272">
        <v>0</v>
      </c>
      <c r="AV66" s="269"/>
      <c r="AW66" s="14">
        <v>0</v>
      </c>
      <c r="AX66" s="14">
        <v>0</v>
      </c>
      <c r="AY66" s="14">
        <v>0</v>
      </c>
      <c r="AZ66" s="14">
        <v>0</v>
      </c>
      <c r="BA66" s="14">
        <v>0</v>
      </c>
      <c r="BB66" s="14">
        <v>0</v>
      </c>
      <c r="BC66" s="14">
        <v>0</v>
      </c>
      <c r="BD66" s="14">
        <v>0</v>
      </c>
      <c r="BE66" s="15">
        <f t="shared" si="9"/>
        <v>0</v>
      </c>
      <c r="BF66" s="15">
        <f t="shared" si="10"/>
        <v>0</v>
      </c>
      <c r="BG66" s="15">
        <f t="shared" si="11"/>
        <v>0</v>
      </c>
      <c r="BH66" s="15">
        <f t="shared" si="12"/>
        <v>0</v>
      </c>
    </row>
    <row r="67" spans="1:60">
      <c r="A67" s="270" t="s">
        <v>46</v>
      </c>
      <c r="B67" s="269"/>
      <c r="C67" s="270" t="s">
        <v>74</v>
      </c>
      <c r="D67" s="269"/>
      <c r="E67" s="270" t="s">
        <v>74</v>
      </c>
      <c r="F67" s="269"/>
      <c r="G67" s="270" t="s">
        <v>47</v>
      </c>
      <c r="H67" s="269"/>
      <c r="I67" s="270" t="s">
        <v>60</v>
      </c>
      <c r="J67" s="269"/>
      <c r="K67" s="269"/>
      <c r="L67" s="270" t="s">
        <v>66</v>
      </c>
      <c r="M67" s="269"/>
      <c r="N67" s="269"/>
      <c r="O67" s="270"/>
      <c r="P67" s="269"/>
      <c r="Q67" s="270"/>
      <c r="R67" s="269"/>
      <c r="S67" s="268" t="s">
        <v>187</v>
      </c>
      <c r="T67" s="269"/>
      <c r="U67" s="269"/>
      <c r="V67" s="269"/>
      <c r="W67" s="269"/>
      <c r="X67" s="269"/>
      <c r="Y67" s="269"/>
      <c r="Z67" s="269"/>
      <c r="AA67" s="270" t="s">
        <v>97</v>
      </c>
      <c r="AB67" s="269"/>
      <c r="AC67" s="269"/>
      <c r="AD67" s="269"/>
      <c r="AE67" s="269"/>
      <c r="AF67" s="270" t="s">
        <v>50</v>
      </c>
      <c r="AG67" s="269"/>
      <c r="AH67" s="269"/>
      <c r="AI67" s="12" t="s">
        <v>98</v>
      </c>
      <c r="AJ67" s="271" t="s">
        <v>99</v>
      </c>
      <c r="AK67" s="269"/>
      <c r="AL67" s="269"/>
      <c r="AM67" s="269"/>
      <c r="AN67" s="269"/>
      <c r="AO67" s="274"/>
      <c r="AP67" s="13">
        <v>2500000</v>
      </c>
      <c r="AQ67" s="14">
        <v>0</v>
      </c>
      <c r="AR67" s="13">
        <v>2500000</v>
      </c>
      <c r="AS67" s="272">
        <v>0</v>
      </c>
      <c r="AT67" s="269"/>
      <c r="AU67" s="272">
        <v>0</v>
      </c>
      <c r="AV67" s="269"/>
      <c r="AW67" s="14">
        <v>0</v>
      </c>
      <c r="AX67" s="14">
        <v>0</v>
      </c>
      <c r="AY67" s="14">
        <v>0</v>
      </c>
      <c r="AZ67" s="14">
        <v>0</v>
      </c>
      <c r="BA67" s="14">
        <v>0</v>
      </c>
      <c r="BB67" s="14">
        <v>0</v>
      </c>
      <c r="BC67" s="14">
        <v>0</v>
      </c>
      <c r="BD67" s="14">
        <v>0</v>
      </c>
      <c r="BE67" s="15">
        <f t="shared" si="9"/>
        <v>0</v>
      </c>
      <c r="BF67" s="15">
        <f t="shared" si="10"/>
        <v>0</v>
      </c>
      <c r="BG67" s="15">
        <f t="shared" si="11"/>
        <v>0</v>
      </c>
      <c r="BH67" s="15">
        <f t="shared" si="12"/>
        <v>0</v>
      </c>
    </row>
    <row r="68" spans="1:60" s="19" customFormat="1">
      <c r="A68" s="277" t="s">
        <v>46</v>
      </c>
      <c r="B68" s="276"/>
      <c r="C68" s="277" t="s">
        <v>74</v>
      </c>
      <c r="D68" s="276"/>
      <c r="E68" s="277" t="s">
        <v>74</v>
      </c>
      <c r="F68" s="276"/>
      <c r="G68" s="277" t="s">
        <v>74</v>
      </c>
      <c r="H68" s="276"/>
      <c r="I68" s="277"/>
      <c r="J68" s="276"/>
      <c r="K68" s="276"/>
      <c r="L68" s="277"/>
      <c r="M68" s="276"/>
      <c r="N68" s="276"/>
      <c r="O68" s="277"/>
      <c r="P68" s="276"/>
      <c r="Q68" s="277"/>
      <c r="R68" s="276"/>
      <c r="S68" s="275" t="s">
        <v>109</v>
      </c>
      <c r="T68" s="276"/>
      <c r="U68" s="276"/>
      <c r="V68" s="276"/>
      <c r="W68" s="276"/>
      <c r="X68" s="276"/>
      <c r="Y68" s="276"/>
      <c r="Z68" s="276"/>
      <c r="AA68" s="277" t="s">
        <v>49</v>
      </c>
      <c r="AB68" s="276"/>
      <c r="AC68" s="276"/>
      <c r="AD68" s="276"/>
      <c r="AE68" s="276"/>
      <c r="AF68" s="277" t="s">
        <v>50</v>
      </c>
      <c r="AG68" s="276"/>
      <c r="AH68" s="276"/>
      <c r="AI68" s="16" t="s">
        <v>51</v>
      </c>
      <c r="AJ68" s="278" t="s">
        <v>52</v>
      </c>
      <c r="AK68" s="276"/>
      <c r="AL68" s="276"/>
      <c r="AM68" s="276"/>
      <c r="AN68" s="276"/>
      <c r="AO68" s="279"/>
      <c r="AP68" s="17">
        <v>353460657</v>
      </c>
      <c r="AQ68" s="17">
        <v>245075186.49000001</v>
      </c>
      <c r="AR68" s="17">
        <v>108385470.51000001</v>
      </c>
      <c r="AS68" s="280">
        <v>0</v>
      </c>
      <c r="AT68" s="276"/>
      <c r="AU68" s="281">
        <v>150723127.49000001</v>
      </c>
      <c r="AV68" s="276"/>
      <c r="AW68" s="17">
        <v>94352059</v>
      </c>
      <c r="AX68" s="17">
        <v>40328623.189999998</v>
      </c>
      <c r="AY68" s="17">
        <v>110394504.3</v>
      </c>
      <c r="AZ68" s="17">
        <v>40328623.189999998</v>
      </c>
      <c r="BA68" s="18">
        <v>0</v>
      </c>
      <c r="BB68" s="17">
        <v>40328623.189999998</v>
      </c>
      <c r="BC68" s="18">
        <v>0</v>
      </c>
      <c r="BD68" s="18">
        <v>0</v>
      </c>
      <c r="BE68" s="10">
        <f t="shared" si="9"/>
        <v>0.6933591663923151</v>
      </c>
      <c r="BF68" s="10">
        <f t="shared" si="10"/>
        <v>0.42642122823304773</v>
      </c>
      <c r="BG68" s="10">
        <f t="shared" si="11"/>
        <v>0.11409649812878608</v>
      </c>
      <c r="BH68" s="10">
        <f t="shared" si="12"/>
        <v>0.11409649812878608</v>
      </c>
    </row>
    <row r="69" spans="1:60" s="19" customFormat="1">
      <c r="A69" s="277" t="s">
        <v>46</v>
      </c>
      <c r="B69" s="276"/>
      <c r="C69" s="277" t="s">
        <v>74</v>
      </c>
      <c r="D69" s="276"/>
      <c r="E69" s="277" t="s">
        <v>74</v>
      </c>
      <c r="F69" s="276"/>
      <c r="G69" s="277" t="s">
        <v>74</v>
      </c>
      <c r="H69" s="276"/>
      <c r="I69" s="277"/>
      <c r="J69" s="276"/>
      <c r="K69" s="276"/>
      <c r="L69" s="277"/>
      <c r="M69" s="276"/>
      <c r="N69" s="276"/>
      <c r="O69" s="277"/>
      <c r="P69" s="276"/>
      <c r="Q69" s="277"/>
      <c r="R69" s="276"/>
      <c r="S69" s="275" t="s">
        <v>109</v>
      </c>
      <c r="T69" s="276"/>
      <c r="U69" s="276"/>
      <c r="V69" s="276"/>
      <c r="W69" s="276"/>
      <c r="X69" s="276"/>
      <c r="Y69" s="276"/>
      <c r="Z69" s="276"/>
      <c r="AA69" s="277" t="s">
        <v>97</v>
      </c>
      <c r="AB69" s="276"/>
      <c r="AC69" s="276"/>
      <c r="AD69" s="276"/>
      <c r="AE69" s="276"/>
      <c r="AF69" s="277" t="s">
        <v>50</v>
      </c>
      <c r="AG69" s="276"/>
      <c r="AH69" s="276"/>
      <c r="AI69" s="16" t="s">
        <v>98</v>
      </c>
      <c r="AJ69" s="278" t="s">
        <v>99</v>
      </c>
      <c r="AK69" s="276"/>
      <c r="AL69" s="276"/>
      <c r="AM69" s="276"/>
      <c r="AN69" s="276"/>
      <c r="AO69" s="279"/>
      <c r="AP69" s="17">
        <v>295760074</v>
      </c>
      <c r="AQ69" s="17">
        <v>209830464</v>
      </c>
      <c r="AR69" s="17">
        <v>85929610</v>
      </c>
      <c r="AS69" s="280">
        <v>0</v>
      </c>
      <c r="AT69" s="276"/>
      <c r="AU69" s="281">
        <v>209830464</v>
      </c>
      <c r="AV69" s="276"/>
      <c r="AW69" s="18">
        <v>0</v>
      </c>
      <c r="AX69" s="17">
        <v>38744499.159999996</v>
      </c>
      <c r="AY69" s="17">
        <v>171085964.84</v>
      </c>
      <c r="AZ69" s="17">
        <v>38644339.159999996</v>
      </c>
      <c r="BA69" s="17">
        <v>100160</v>
      </c>
      <c r="BB69" s="17">
        <v>38644339.159999996</v>
      </c>
      <c r="BC69" s="18">
        <v>0</v>
      </c>
      <c r="BD69" s="18">
        <v>0</v>
      </c>
      <c r="BE69" s="10">
        <f t="shared" si="9"/>
        <v>0.70946176460586086</v>
      </c>
      <c r="BF69" s="10">
        <f t="shared" si="10"/>
        <v>0.70946176460586086</v>
      </c>
      <c r="BG69" s="10">
        <f t="shared" si="11"/>
        <v>0.13099976151615378</v>
      </c>
      <c r="BH69" s="10">
        <f t="shared" si="12"/>
        <v>0.13066110863902475</v>
      </c>
    </row>
    <row r="70" spans="1:60" s="19" customFormat="1">
      <c r="A70" s="277" t="s">
        <v>46</v>
      </c>
      <c r="B70" s="276"/>
      <c r="C70" s="277" t="s">
        <v>74</v>
      </c>
      <c r="D70" s="276"/>
      <c r="E70" s="277" t="s">
        <v>74</v>
      </c>
      <c r="F70" s="276"/>
      <c r="G70" s="277" t="s">
        <v>74</v>
      </c>
      <c r="H70" s="276"/>
      <c r="I70" s="277"/>
      <c r="J70" s="276"/>
      <c r="K70" s="276"/>
      <c r="L70" s="277"/>
      <c r="M70" s="276"/>
      <c r="N70" s="276"/>
      <c r="O70" s="277"/>
      <c r="P70" s="276"/>
      <c r="Q70" s="277"/>
      <c r="R70" s="276"/>
      <c r="S70" s="275" t="s">
        <v>109</v>
      </c>
      <c r="T70" s="276"/>
      <c r="U70" s="276"/>
      <c r="V70" s="276"/>
      <c r="W70" s="276"/>
      <c r="X70" s="276"/>
      <c r="Y70" s="276"/>
      <c r="Z70" s="276"/>
      <c r="AA70" s="277" t="s">
        <v>97</v>
      </c>
      <c r="AB70" s="276"/>
      <c r="AC70" s="276"/>
      <c r="AD70" s="276"/>
      <c r="AE70" s="276"/>
      <c r="AF70" s="277" t="s">
        <v>50</v>
      </c>
      <c r="AG70" s="276"/>
      <c r="AH70" s="276"/>
      <c r="AI70" s="16" t="s">
        <v>153</v>
      </c>
      <c r="AJ70" s="278" t="s">
        <v>154</v>
      </c>
      <c r="AK70" s="276"/>
      <c r="AL70" s="276"/>
      <c r="AM70" s="276"/>
      <c r="AN70" s="276"/>
      <c r="AO70" s="279"/>
      <c r="AP70" s="17">
        <v>10280000</v>
      </c>
      <c r="AQ70" s="17">
        <v>10180000</v>
      </c>
      <c r="AR70" s="17">
        <v>100000</v>
      </c>
      <c r="AS70" s="280">
        <v>0</v>
      </c>
      <c r="AT70" s="276"/>
      <c r="AU70" s="281">
        <v>10179999</v>
      </c>
      <c r="AV70" s="276"/>
      <c r="AW70" s="18">
        <v>1</v>
      </c>
      <c r="AX70" s="18">
        <v>0</v>
      </c>
      <c r="AY70" s="17">
        <v>10179999</v>
      </c>
      <c r="AZ70" s="18">
        <v>0</v>
      </c>
      <c r="BA70" s="18">
        <v>0</v>
      </c>
      <c r="BB70" s="18">
        <v>0</v>
      </c>
      <c r="BC70" s="18">
        <v>0</v>
      </c>
      <c r="BD70" s="18">
        <v>0</v>
      </c>
      <c r="BE70" s="10">
        <f t="shared" si="9"/>
        <v>0.99027237354085607</v>
      </c>
      <c r="BF70" s="10">
        <f t="shared" si="10"/>
        <v>0.99027227626459147</v>
      </c>
      <c r="BG70" s="10">
        <f t="shared" si="11"/>
        <v>0</v>
      </c>
      <c r="BH70" s="10">
        <f t="shared" si="12"/>
        <v>0</v>
      </c>
    </row>
    <row r="71" spans="1:60">
      <c r="A71" s="270" t="s">
        <v>46</v>
      </c>
      <c r="B71" s="269"/>
      <c r="C71" s="270" t="s">
        <v>74</v>
      </c>
      <c r="D71" s="269"/>
      <c r="E71" s="270" t="s">
        <v>74</v>
      </c>
      <c r="F71" s="269"/>
      <c r="G71" s="270" t="s">
        <v>74</v>
      </c>
      <c r="H71" s="269"/>
      <c r="I71" s="270" t="s">
        <v>62</v>
      </c>
      <c r="J71" s="269"/>
      <c r="K71" s="269"/>
      <c r="L71" s="270" t="s">
        <v>60</v>
      </c>
      <c r="M71" s="269"/>
      <c r="N71" s="269"/>
      <c r="O71" s="270"/>
      <c r="P71" s="269"/>
      <c r="Q71" s="270"/>
      <c r="R71" s="269"/>
      <c r="S71" s="268" t="s">
        <v>189</v>
      </c>
      <c r="T71" s="269"/>
      <c r="U71" s="269"/>
      <c r="V71" s="269"/>
      <c r="W71" s="269"/>
      <c r="X71" s="269"/>
      <c r="Y71" s="269"/>
      <c r="Z71" s="269"/>
      <c r="AA71" s="270" t="s">
        <v>49</v>
      </c>
      <c r="AB71" s="269"/>
      <c r="AC71" s="269"/>
      <c r="AD71" s="269"/>
      <c r="AE71" s="269"/>
      <c r="AF71" s="270" t="s">
        <v>50</v>
      </c>
      <c r="AG71" s="269"/>
      <c r="AH71" s="269"/>
      <c r="AI71" s="12" t="s">
        <v>51</v>
      </c>
      <c r="AJ71" s="271" t="s">
        <v>52</v>
      </c>
      <c r="AK71" s="269"/>
      <c r="AL71" s="269"/>
      <c r="AM71" s="269"/>
      <c r="AN71" s="269"/>
      <c r="AO71" s="274"/>
      <c r="AP71" s="13">
        <v>17000000</v>
      </c>
      <c r="AQ71" s="14">
        <v>0</v>
      </c>
      <c r="AR71" s="13">
        <v>17000000</v>
      </c>
      <c r="AS71" s="272">
        <v>0</v>
      </c>
      <c r="AT71" s="269"/>
      <c r="AU71" s="272">
        <v>0</v>
      </c>
      <c r="AV71" s="269"/>
      <c r="AW71" s="14">
        <v>0</v>
      </c>
      <c r="AX71" s="14">
        <v>0</v>
      </c>
      <c r="AY71" s="14">
        <v>0</v>
      </c>
      <c r="AZ71" s="14">
        <v>0</v>
      </c>
      <c r="BA71" s="14">
        <v>0</v>
      </c>
      <c r="BB71" s="14">
        <v>0</v>
      </c>
      <c r="BC71" s="14">
        <v>0</v>
      </c>
      <c r="BD71" s="14">
        <v>0</v>
      </c>
      <c r="BE71" s="15">
        <f t="shared" si="9"/>
        <v>0</v>
      </c>
      <c r="BF71" s="15">
        <f t="shared" si="10"/>
        <v>0</v>
      </c>
      <c r="BG71" s="15">
        <f t="shared" si="11"/>
        <v>0</v>
      </c>
      <c r="BH71" s="15">
        <f t="shared" si="12"/>
        <v>0</v>
      </c>
    </row>
    <row r="72" spans="1:60">
      <c r="A72" s="270" t="s">
        <v>46</v>
      </c>
      <c r="B72" s="269"/>
      <c r="C72" s="270" t="s">
        <v>74</v>
      </c>
      <c r="D72" s="269"/>
      <c r="E72" s="270" t="s">
        <v>74</v>
      </c>
      <c r="F72" s="269"/>
      <c r="G72" s="270" t="s">
        <v>74</v>
      </c>
      <c r="H72" s="269"/>
      <c r="I72" s="270" t="s">
        <v>64</v>
      </c>
      <c r="J72" s="269"/>
      <c r="K72" s="269"/>
      <c r="L72" s="270" t="s">
        <v>60</v>
      </c>
      <c r="M72" s="269"/>
      <c r="N72" s="269"/>
      <c r="O72" s="270"/>
      <c r="P72" s="269"/>
      <c r="Q72" s="270"/>
      <c r="R72" s="269"/>
      <c r="S72" s="268" t="s">
        <v>190</v>
      </c>
      <c r="T72" s="269"/>
      <c r="U72" s="269"/>
      <c r="V72" s="269"/>
      <c r="W72" s="269"/>
      <c r="X72" s="269"/>
      <c r="Y72" s="269"/>
      <c r="Z72" s="269"/>
      <c r="AA72" s="270" t="s">
        <v>49</v>
      </c>
      <c r="AB72" s="269"/>
      <c r="AC72" s="269"/>
      <c r="AD72" s="269"/>
      <c r="AE72" s="269"/>
      <c r="AF72" s="270" t="s">
        <v>50</v>
      </c>
      <c r="AG72" s="269"/>
      <c r="AH72" s="269"/>
      <c r="AI72" s="12" t="s">
        <v>51</v>
      </c>
      <c r="AJ72" s="271" t="s">
        <v>52</v>
      </c>
      <c r="AK72" s="269"/>
      <c r="AL72" s="269"/>
      <c r="AM72" s="269"/>
      <c r="AN72" s="269"/>
      <c r="AO72" s="274"/>
      <c r="AP72" s="13">
        <v>3300000</v>
      </c>
      <c r="AQ72" s="13">
        <v>354600</v>
      </c>
      <c r="AR72" s="13">
        <v>2945400</v>
      </c>
      <c r="AS72" s="272">
        <v>0</v>
      </c>
      <c r="AT72" s="269"/>
      <c r="AU72" s="273">
        <v>354600</v>
      </c>
      <c r="AV72" s="269"/>
      <c r="AW72" s="14">
        <v>0</v>
      </c>
      <c r="AX72" s="13">
        <v>354600</v>
      </c>
      <c r="AY72" s="14">
        <v>0</v>
      </c>
      <c r="AZ72" s="13">
        <v>354600</v>
      </c>
      <c r="BA72" s="14">
        <v>0</v>
      </c>
      <c r="BB72" s="13">
        <v>354600</v>
      </c>
      <c r="BC72" s="14">
        <v>0</v>
      </c>
      <c r="BD72" s="14">
        <v>0</v>
      </c>
      <c r="BE72" s="20">
        <f t="shared" si="9"/>
        <v>0.10745454545454546</v>
      </c>
      <c r="BF72" s="20">
        <f t="shared" si="10"/>
        <v>0.10745454545454546</v>
      </c>
      <c r="BG72" s="20">
        <f t="shared" si="11"/>
        <v>0.10745454545454546</v>
      </c>
      <c r="BH72" s="20">
        <f t="shared" si="12"/>
        <v>0.10745454545454546</v>
      </c>
    </row>
    <row r="73" spans="1:60">
      <c r="A73" s="270" t="s">
        <v>46</v>
      </c>
      <c r="B73" s="269"/>
      <c r="C73" s="270" t="s">
        <v>74</v>
      </c>
      <c r="D73" s="269"/>
      <c r="E73" s="270" t="s">
        <v>74</v>
      </c>
      <c r="F73" s="269"/>
      <c r="G73" s="270" t="s">
        <v>74</v>
      </c>
      <c r="H73" s="269"/>
      <c r="I73" s="270" t="s">
        <v>64</v>
      </c>
      <c r="J73" s="269"/>
      <c r="K73" s="269"/>
      <c r="L73" s="270" t="s">
        <v>70</v>
      </c>
      <c r="M73" s="269"/>
      <c r="N73" s="269"/>
      <c r="O73" s="270"/>
      <c r="P73" s="269"/>
      <c r="Q73" s="270"/>
      <c r="R73" s="269"/>
      <c r="S73" s="268" t="s">
        <v>191</v>
      </c>
      <c r="T73" s="269"/>
      <c r="U73" s="269"/>
      <c r="V73" s="269"/>
      <c r="W73" s="269"/>
      <c r="X73" s="269"/>
      <c r="Y73" s="269"/>
      <c r="Z73" s="269"/>
      <c r="AA73" s="270" t="s">
        <v>97</v>
      </c>
      <c r="AB73" s="269"/>
      <c r="AC73" s="269"/>
      <c r="AD73" s="269"/>
      <c r="AE73" s="269"/>
      <c r="AF73" s="270" t="s">
        <v>50</v>
      </c>
      <c r="AG73" s="269"/>
      <c r="AH73" s="269"/>
      <c r="AI73" s="12" t="s">
        <v>98</v>
      </c>
      <c r="AJ73" s="271" t="s">
        <v>99</v>
      </c>
      <c r="AK73" s="269"/>
      <c r="AL73" s="269"/>
      <c r="AM73" s="269"/>
      <c r="AN73" s="269"/>
      <c r="AO73" s="274"/>
      <c r="AP73" s="13">
        <v>44000000</v>
      </c>
      <c r="AQ73" s="13">
        <v>7762799</v>
      </c>
      <c r="AR73" s="13">
        <v>36237201</v>
      </c>
      <c r="AS73" s="272">
        <v>0</v>
      </c>
      <c r="AT73" s="269"/>
      <c r="AU73" s="273">
        <v>7762799</v>
      </c>
      <c r="AV73" s="269"/>
      <c r="AW73" s="14">
        <v>0</v>
      </c>
      <c r="AX73" s="13">
        <v>7762799</v>
      </c>
      <c r="AY73" s="14">
        <v>0</v>
      </c>
      <c r="AZ73" s="13">
        <v>7662639</v>
      </c>
      <c r="BA73" s="13">
        <v>100160</v>
      </c>
      <c r="BB73" s="13">
        <v>7662639</v>
      </c>
      <c r="BC73" s="14">
        <v>0</v>
      </c>
      <c r="BD73" s="14">
        <v>0</v>
      </c>
      <c r="BE73" s="20">
        <f t="shared" si="9"/>
        <v>0.17642725000000001</v>
      </c>
      <c r="BF73" s="20">
        <f t="shared" si="10"/>
        <v>0.17642725000000001</v>
      </c>
      <c r="BG73" s="20">
        <f t="shared" si="11"/>
        <v>0.17642725000000001</v>
      </c>
      <c r="BH73" s="20">
        <f t="shared" si="12"/>
        <v>0.17415088636363638</v>
      </c>
    </row>
    <row r="74" spans="1:60">
      <c r="A74" s="270" t="s">
        <v>46</v>
      </c>
      <c r="B74" s="269"/>
      <c r="C74" s="270" t="s">
        <v>74</v>
      </c>
      <c r="D74" s="269"/>
      <c r="E74" s="270" t="s">
        <v>74</v>
      </c>
      <c r="F74" s="269"/>
      <c r="G74" s="270" t="s">
        <v>74</v>
      </c>
      <c r="H74" s="269"/>
      <c r="I74" s="270" t="s">
        <v>66</v>
      </c>
      <c r="J74" s="269"/>
      <c r="K74" s="269"/>
      <c r="L74" s="270" t="s">
        <v>55</v>
      </c>
      <c r="M74" s="269"/>
      <c r="N74" s="269"/>
      <c r="O74" s="270"/>
      <c r="P74" s="269"/>
      <c r="Q74" s="270"/>
      <c r="R74" s="269"/>
      <c r="S74" s="268" t="s">
        <v>192</v>
      </c>
      <c r="T74" s="269"/>
      <c r="U74" s="269"/>
      <c r="V74" s="269"/>
      <c r="W74" s="269"/>
      <c r="X74" s="269"/>
      <c r="Y74" s="269"/>
      <c r="Z74" s="269"/>
      <c r="AA74" s="270" t="s">
        <v>49</v>
      </c>
      <c r="AB74" s="269"/>
      <c r="AC74" s="269"/>
      <c r="AD74" s="269"/>
      <c r="AE74" s="269"/>
      <c r="AF74" s="270" t="s">
        <v>50</v>
      </c>
      <c r="AG74" s="269"/>
      <c r="AH74" s="269"/>
      <c r="AI74" s="12" t="s">
        <v>51</v>
      </c>
      <c r="AJ74" s="271" t="s">
        <v>52</v>
      </c>
      <c r="AK74" s="269"/>
      <c r="AL74" s="269"/>
      <c r="AM74" s="269"/>
      <c r="AN74" s="269"/>
      <c r="AO74" s="274"/>
      <c r="AP74" s="13">
        <v>28312614</v>
      </c>
      <c r="AQ74" s="13">
        <v>27846737</v>
      </c>
      <c r="AR74" s="13">
        <v>465877</v>
      </c>
      <c r="AS74" s="272">
        <v>0</v>
      </c>
      <c r="AT74" s="269"/>
      <c r="AU74" s="273">
        <v>27846737</v>
      </c>
      <c r="AV74" s="269"/>
      <c r="AW74" s="14">
        <v>0</v>
      </c>
      <c r="AX74" s="13">
        <v>27846737</v>
      </c>
      <c r="AY74" s="14">
        <v>0</v>
      </c>
      <c r="AZ74" s="13">
        <v>27846737</v>
      </c>
      <c r="BA74" s="14">
        <v>0</v>
      </c>
      <c r="BB74" s="13">
        <v>27846737</v>
      </c>
      <c r="BC74" s="14">
        <v>0</v>
      </c>
      <c r="BD74" s="14">
        <v>0</v>
      </c>
      <c r="BE74" s="15">
        <f t="shared" si="9"/>
        <v>0.98354524947784761</v>
      </c>
      <c r="BF74" s="15">
        <f t="shared" si="10"/>
        <v>0.98354524947784761</v>
      </c>
      <c r="BG74" s="15">
        <f t="shared" si="11"/>
        <v>0.98354524947784761</v>
      </c>
      <c r="BH74" s="15">
        <f t="shared" si="12"/>
        <v>0.98354524947784761</v>
      </c>
    </row>
    <row r="75" spans="1:60">
      <c r="A75" s="270" t="s">
        <v>46</v>
      </c>
      <c r="B75" s="269"/>
      <c r="C75" s="270" t="s">
        <v>74</v>
      </c>
      <c r="D75" s="269"/>
      <c r="E75" s="270" t="s">
        <v>74</v>
      </c>
      <c r="F75" s="269"/>
      <c r="G75" s="270" t="s">
        <v>74</v>
      </c>
      <c r="H75" s="269"/>
      <c r="I75" s="270" t="s">
        <v>66</v>
      </c>
      <c r="J75" s="269"/>
      <c r="K75" s="269"/>
      <c r="L75" s="270" t="s">
        <v>55</v>
      </c>
      <c r="M75" s="269"/>
      <c r="N75" s="269"/>
      <c r="O75" s="270"/>
      <c r="P75" s="269"/>
      <c r="Q75" s="270"/>
      <c r="R75" s="269"/>
      <c r="S75" s="268" t="s">
        <v>192</v>
      </c>
      <c r="T75" s="269"/>
      <c r="U75" s="269"/>
      <c r="V75" s="269"/>
      <c r="W75" s="269"/>
      <c r="X75" s="269"/>
      <c r="Y75" s="269"/>
      <c r="Z75" s="269"/>
      <c r="AA75" s="270" t="s">
        <v>97</v>
      </c>
      <c r="AB75" s="269"/>
      <c r="AC75" s="269"/>
      <c r="AD75" s="269"/>
      <c r="AE75" s="269"/>
      <c r="AF75" s="270" t="s">
        <v>50</v>
      </c>
      <c r="AG75" s="269"/>
      <c r="AH75" s="269"/>
      <c r="AI75" s="12" t="s">
        <v>98</v>
      </c>
      <c r="AJ75" s="271" t="s">
        <v>99</v>
      </c>
      <c r="AK75" s="269"/>
      <c r="AL75" s="269"/>
      <c r="AM75" s="269"/>
      <c r="AN75" s="269"/>
      <c r="AO75" s="274"/>
      <c r="AP75" s="13">
        <v>32000000</v>
      </c>
      <c r="AQ75" s="13">
        <v>7000000</v>
      </c>
      <c r="AR75" s="13">
        <v>25000000</v>
      </c>
      <c r="AS75" s="272">
        <v>0</v>
      </c>
      <c r="AT75" s="269"/>
      <c r="AU75" s="273">
        <v>7000000</v>
      </c>
      <c r="AV75" s="269"/>
      <c r="AW75" s="14">
        <v>0</v>
      </c>
      <c r="AX75" s="13">
        <v>1912689.16</v>
      </c>
      <c r="AY75" s="13">
        <v>5087310.84</v>
      </c>
      <c r="AZ75" s="13">
        <v>1912689.16</v>
      </c>
      <c r="BA75" s="14">
        <v>0</v>
      </c>
      <c r="BB75" s="13">
        <v>1912689.16</v>
      </c>
      <c r="BC75" s="14">
        <v>0</v>
      </c>
      <c r="BD75" s="14">
        <v>0</v>
      </c>
      <c r="BE75" s="15">
        <f t="shared" si="9"/>
        <v>0.21875</v>
      </c>
      <c r="BF75" s="15">
        <f t="shared" si="10"/>
        <v>0.21875</v>
      </c>
      <c r="BG75" s="15">
        <f t="shared" si="11"/>
        <v>5.977153625E-2</v>
      </c>
      <c r="BH75" s="15">
        <f t="shared" si="12"/>
        <v>5.977153625E-2</v>
      </c>
    </row>
    <row r="76" spans="1:60">
      <c r="A76" s="270" t="s">
        <v>46</v>
      </c>
      <c r="B76" s="269"/>
      <c r="C76" s="270" t="s">
        <v>74</v>
      </c>
      <c r="D76" s="269"/>
      <c r="E76" s="270" t="s">
        <v>74</v>
      </c>
      <c r="F76" s="269"/>
      <c r="G76" s="270" t="s">
        <v>74</v>
      </c>
      <c r="H76" s="269"/>
      <c r="I76" s="270" t="s">
        <v>68</v>
      </c>
      <c r="J76" s="269"/>
      <c r="K76" s="269"/>
      <c r="L76" s="270" t="s">
        <v>77</v>
      </c>
      <c r="M76" s="269"/>
      <c r="N76" s="269"/>
      <c r="O76" s="270"/>
      <c r="P76" s="269"/>
      <c r="Q76" s="270"/>
      <c r="R76" s="269"/>
      <c r="S76" s="268" t="s">
        <v>194</v>
      </c>
      <c r="T76" s="269"/>
      <c r="U76" s="269"/>
      <c r="V76" s="269"/>
      <c r="W76" s="269"/>
      <c r="X76" s="269"/>
      <c r="Y76" s="269"/>
      <c r="Z76" s="269"/>
      <c r="AA76" s="270" t="s">
        <v>49</v>
      </c>
      <c r="AB76" s="269"/>
      <c r="AC76" s="269"/>
      <c r="AD76" s="269"/>
      <c r="AE76" s="269"/>
      <c r="AF76" s="270" t="s">
        <v>50</v>
      </c>
      <c r="AG76" s="269"/>
      <c r="AH76" s="269"/>
      <c r="AI76" s="12" t="s">
        <v>51</v>
      </c>
      <c r="AJ76" s="271" t="s">
        <v>52</v>
      </c>
      <c r="AK76" s="269"/>
      <c r="AL76" s="269"/>
      <c r="AM76" s="269"/>
      <c r="AN76" s="269"/>
      <c r="AO76" s="274"/>
      <c r="AP76" s="13">
        <v>385000</v>
      </c>
      <c r="AQ76" s="13">
        <v>58700</v>
      </c>
      <c r="AR76" s="13">
        <v>326300</v>
      </c>
      <c r="AS76" s="272">
        <v>0</v>
      </c>
      <c r="AT76" s="269"/>
      <c r="AU76" s="273">
        <v>58700</v>
      </c>
      <c r="AV76" s="269"/>
      <c r="AW76" s="14">
        <v>0</v>
      </c>
      <c r="AX76" s="13">
        <v>58700</v>
      </c>
      <c r="AY76" s="14">
        <v>0</v>
      </c>
      <c r="AZ76" s="13">
        <v>58700</v>
      </c>
      <c r="BA76" s="14">
        <v>0</v>
      </c>
      <c r="BB76" s="13">
        <v>58700</v>
      </c>
      <c r="BC76" s="14">
        <v>0</v>
      </c>
      <c r="BD76" s="14">
        <v>0</v>
      </c>
      <c r="BE76" s="15">
        <f t="shared" si="9"/>
        <v>0.15246753246753247</v>
      </c>
      <c r="BF76" s="15">
        <f t="shared" si="10"/>
        <v>0.15246753246753247</v>
      </c>
      <c r="BG76" s="15">
        <f t="shared" si="11"/>
        <v>0.15246753246753247</v>
      </c>
      <c r="BH76" s="15">
        <f t="shared" si="12"/>
        <v>0.15246753246753247</v>
      </c>
    </row>
    <row r="77" spans="1:60">
      <c r="A77" s="270" t="s">
        <v>46</v>
      </c>
      <c r="B77" s="269"/>
      <c r="C77" s="270" t="s">
        <v>74</v>
      </c>
      <c r="D77" s="269"/>
      <c r="E77" s="270" t="s">
        <v>74</v>
      </c>
      <c r="F77" s="269"/>
      <c r="G77" s="270" t="s">
        <v>74</v>
      </c>
      <c r="H77" s="269"/>
      <c r="I77" s="270" t="s">
        <v>68</v>
      </c>
      <c r="J77" s="269"/>
      <c r="K77" s="269"/>
      <c r="L77" s="270" t="s">
        <v>58</v>
      </c>
      <c r="M77" s="269"/>
      <c r="N77" s="269"/>
      <c r="O77" s="270"/>
      <c r="P77" s="269"/>
      <c r="Q77" s="270"/>
      <c r="R77" s="269"/>
      <c r="S77" s="268" t="s">
        <v>195</v>
      </c>
      <c r="T77" s="269"/>
      <c r="U77" s="269"/>
      <c r="V77" s="269"/>
      <c r="W77" s="269"/>
      <c r="X77" s="269"/>
      <c r="Y77" s="269"/>
      <c r="Z77" s="269"/>
      <c r="AA77" s="270" t="s">
        <v>49</v>
      </c>
      <c r="AB77" s="269"/>
      <c r="AC77" s="269"/>
      <c r="AD77" s="269"/>
      <c r="AE77" s="269"/>
      <c r="AF77" s="270" t="s">
        <v>50</v>
      </c>
      <c r="AG77" s="269"/>
      <c r="AH77" s="269"/>
      <c r="AI77" s="12" t="s">
        <v>51</v>
      </c>
      <c r="AJ77" s="271" t="s">
        <v>52</v>
      </c>
      <c r="AK77" s="269"/>
      <c r="AL77" s="269"/>
      <c r="AM77" s="269"/>
      <c r="AN77" s="269"/>
      <c r="AO77" s="274"/>
      <c r="AP77" s="13">
        <v>48404870</v>
      </c>
      <c r="AQ77" s="13">
        <v>45404870</v>
      </c>
      <c r="AR77" s="13">
        <v>3000000</v>
      </c>
      <c r="AS77" s="272">
        <v>0</v>
      </c>
      <c r="AT77" s="269"/>
      <c r="AU77" s="273">
        <v>45404870</v>
      </c>
      <c r="AV77" s="269"/>
      <c r="AW77" s="14">
        <v>0</v>
      </c>
      <c r="AX77" s="13">
        <v>3386887</v>
      </c>
      <c r="AY77" s="13">
        <v>42017983</v>
      </c>
      <c r="AZ77" s="13">
        <v>3386887</v>
      </c>
      <c r="BA77" s="14">
        <v>0</v>
      </c>
      <c r="BB77" s="13">
        <v>3386887</v>
      </c>
      <c r="BC77" s="14">
        <v>0</v>
      </c>
      <c r="BD77" s="14">
        <v>0</v>
      </c>
      <c r="BE77" s="15">
        <f t="shared" si="9"/>
        <v>0.93802276506475479</v>
      </c>
      <c r="BF77" s="15">
        <f t="shared" si="10"/>
        <v>0.93802276506475479</v>
      </c>
      <c r="BG77" s="15">
        <f t="shared" si="11"/>
        <v>6.9969963766042545E-2</v>
      </c>
      <c r="BH77" s="15">
        <f t="shared" si="12"/>
        <v>6.9969963766042545E-2</v>
      </c>
    </row>
    <row r="78" spans="1:60">
      <c r="A78" s="270" t="s">
        <v>46</v>
      </c>
      <c r="B78" s="269"/>
      <c r="C78" s="270" t="s">
        <v>74</v>
      </c>
      <c r="D78" s="269"/>
      <c r="E78" s="270" t="s">
        <v>74</v>
      </c>
      <c r="F78" s="269"/>
      <c r="G78" s="270" t="s">
        <v>74</v>
      </c>
      <c r="H78" s="269"/>
      <c r="I78" s="270" t="s">
        <v>68</v>
      </c>
      <c r="J78" s="269"/>
      <c r="K78" s="269"/>
      <c r="L78" s="270" t="s">
        <v>58</v>
      </c>
      <c r="M78" s="269"/>
      <c r="N78" s="269"/>
      <c r="O78" s="270"/>
      <c r="P78" s="269"/>
      <c r="Q78" s="270"/>
      <c r="R78" s="269"/>
      <c r="S78" s="268" t="s">
        <v>195</v>
      </c>
      <c r="T78" s="269"/>
      <c r="U78" s="269"/>
      <c r="V78" s="269"/>
      <c r="W78" s="269"/>
      <c r="X78" s="269"/>
      <c r="Y78" s="269"/>
      <c r="Z78" s="269"/>
      <c r="AA78" s="270" t="s">
        <v>97</v>
      </c>
      <c r="AB78" s="269"/>
      <c r="AC78" s="269"/>
      <c r="AD78" s="269"/>
      <c r="AE78" s="269"/>
      <c r="AF78" s="270" t="s">
        <v>50</v>
      </c>
      <c r="AG78" s="269"/>
      <c r="AH78" s="269"/>
      <c r="AI78" s="12" t="s">
        <v>98</v>
      </c>
      <c r="AJ78" s="271" t="s">
        <v>99</v>
      </c>
      <c r="AK78" s="269"/>
      <c r="AL78" s="269"/>
      <c r="AM78" s="269"/>
      <c r="AN78" s="269"/>
      <c r="AO78" s="274"/>
      <c r="AP78" s="13">
        <v>218747071</v>
      </c>
      <c r="AQ78" s="13">
        <v>195067665</v>
      </c>
      <c r="AR78" s="13">
        <v>23679406</v>
      </c>
      <c r="AS78" s="272">
        <v>0</v>
      </c>
      <c r="AT78" s="269"/>
      <c r="AU78" s="273">
        <v>195067665</v>
      </c>
      <c r="AV78" s="269"/>
      <c r="AW78" s="14">
        <v>0</v>
      </c>
      <c r="AX78" s="13">
        <v>29069011</v>
      </c>
      <c r="AY78" s="13">
        <v>165998654</v>
      </c>
      <c r="AZ78" s="13">
        <v>29069011</v>
      </c>
      <c r="BA78" s="14">
        <v>0</v>
      </c>
      <c r="BB78" s="13">
        <v>29069011</v>
      </c>
      <c r="BC78" s="14">
        <v>0</v>
      </c>
      <c r="BD78" s="14">
        <v>0</v>
      </c>
      <c r="BE78" s="15">
        <f t="shared" si="9"/>
        <v>0.89174983741839453</v>
      </c>
      <c r="BF78" s="15">
        <f t="shared" si="10"/>
        <v>0.89174983741839453</v>
      </c>
      <c r="BG78" s="15">
        <f t="shared" si="11"/>
        <v>0.13288868677011909</v>
      </c>
      <c r="BH78" s="15">
        <f t="shared" si="12"/>
        <v>0.13288868677011909</v>
      </c>
    </row>
    <row r="79" spans="1:60">
      <c r="A79" s="270" t="s">
        <v>46</v>
      </c>
      <c r="B79" s="269"/>
      <c r="C79" s="270" t="s">
        <v>74</v>
      </c>
      <c r="D79" s="269"/>
      <c r="E79" s="270" t="s">
        <v>74</v>
      </c>
      <c r="F79" s="269"/>
      <c r="G79" s="270" t="s">
        <v>74</v>
      </c>
      <c r="H79" s="269"/>
      <c r="I79" s="270" t="s">
        <v>68</v>
      </c>
      <c r="J79" s="269"/>
      <c r="K79" s="269"/>
      <c r="L79" s="270" t="s">
        <v>60</v>
      </c>
      <c r="M79" s="269"/>
      <c r="N79" s="269"/>
      <c r="O79" s="270"/>
      <c r="P79" s="269"/>
      <c r="Q79" s="270"/>
      <c r="R79" s="269"/>
      <c r="S79" s="268" t="s">
        <v>196</v>
      </c>
      <c r="T79" s="269"/>
      <c r="U79" s="269"/>
      <c r="V79" s="269"/>
      <c r="W79" s="269"/>
      <c r="X79" s="269"/>
      <c r="Y79" s="269"/>
      <c r="Z79" s="269"/>
      <c r="AA79" s="270" t="s">
        <v>49</v>
      </c>
      <c r="AB79" s="269"/>
      <c r="AC79" s="269"/>
      <c r="AD79" s="269"/>
      <c r="AE79" s="269"/>
      <c r="AF79" s="270" t="s">
        <v>50</v>
      </c>
      <c r="AG79" s="269"/>
      <c r="AH79" s="269"/>
      <c r="AI79" s="12" t="s">
        <v>51</v>
      </c>
      <c r="AJ79" s="271" t="s">
        <v>52</v>
      </c>
      <c r="AK79" s="269"/>
      <c r="AL79" s="269"/>
      <c r="AM79" s="269"/>
      <c r="AN79" s="269"/>
      <c r="AO79" s="274"/>
      <c r="AP79" s="13">
        <v>20963858</v>
      </c>
      <c r="AQ79" s="13">
        <v>4600817.9000000004</v>
      </c>
      <c r="AR79" s="13">
        <v>16363040.1</v>
      </c>
      <c r="AS79" s="272">
        <v>0</v>
      </c>
      <c r="AT79" s="269"/>
      <c r="AU79" s="273">
        <v>4600817.9000000004</v>
      </c>
      <c r="AV79" s="269"/>
      <c r="AW79" s="14">
        <v>0</v>
      </c>
      <c r="AX79" s="13">
        <v>3555204.9</v>
      </c>
      <c r="AY79" s="13">
        <v>1045613</v>
      </c>
      <c r="AZ79" s="13">
        <v>3555204.9</v>
      </c>
      <c r="BA79" s="14">
        <v>0</v>
      </c>
      <c r="BB79" s="13">
        <v>3555204.9</v>
      </c>
      <c r="BC79" s="14">
        <v>0</v>
      </c>
      <c r="BD79" s="14">
        <v>0</v>
      </c>
      <c r="BE79" s="15">
        <f t="shared" si="9"/>
        <v>0.21946427513485353</v>
      </c>
      <c r="BF79" s="15">
        <f t="shared" si="10"/>
        <v>0.21946427513485353</v>
      </c>
      <c r="BG79" s="15">
        <f t="shared" si="11"/>
        <v>0.16958733931512032</v>
      </c>
      <c r="BH79" s="15">
        <f t="shared" si="12"/>
        <v>0.16958733931512032</v>
      </c>
    </row>
    <row r="80" spans="1:60">
      <c r="A80" s="270" t="s">
        <v>46</v>
      </c>
      <c r="B80" s="269"/>
      <c r="C80" s="270" t="s">
        <v>74</v>
      </c>
      <c r="D80" s="269"/>
      <c r="E80" s="270" t="s">
        <v>74</v>
      </c>
      <c r="F80" s="269"/>
      <c r="G80" s="270" t="s">
        <v>74</v>
      </c>
      <c r="H80" s="269"/>
      <c r="I80" s="270" t="s">
        <v>68</v>
      </c>
      <c r="J80" s="269"/>
      <c r="K80" s="269"/>
      <c r="L80" s="270" t="s">
        <v>62</v>
      </c>
      <c r="M80" s="269"/>
      <c r="N80" s="269"/>
      <c r="O80" s="270"/>
      <c r="P80" s="269"/>
      <c r="Q80" s="270"/>
      <c r="R80" s="269"/>
      <c r="S80" s="268" t="s">
        <v>197</v>
      </c>
      <c r="T80" s="269"/>
      <c r="U80" s="269"/>
      <c r="V80" s="269"/>
      <c r="W80" s="269"/>
      <c r="X80" s="269"/>
      <c r="Y80" s="269"/>
      <c r="Z80" s="269"/>
      <c r="AA80" s="270" t="s">
        <v>49</v>
      </c>
      <c r="AB80" s="269"/>
      <c r="AC80" s="269"/>
      <c r="AD80" s="269"/>
      <c r="AE80" s="269"/>
      <c r="AF80" s="270" t="s">
        <v>50</v>
      </c>
      <c r="AG80" s="269"/>
      <c r="AH80" s="269"/>
      <c r="AI80" s="12" t="s">
        <v>51</v>
      </c>
      <c r="AJ80" s="271" t="s">
        <v>52</v>
      </c>
      <c r="AK80" s="269"/>
      <c r="AL80" s="269"/>
      <c r="AM80" s="269"/>
      <c r="AN80" s="269"/>
      <c r="AO80" s="274"/>
      <c r="AP80" s="13">
        <v>170862087</v>
      </c>
      <c r="AQ80" s="13">
        <v>135620294.59</v>
      </c>
      <c r="AR80" s="13">
        <v>35241792.409999996</v>
      </c>
      <c r="AS80" s="272">
        <v>0</v>
      </c>
      <c r="AT80" s="269"/>
      <c r="AU80" s="273">
        <v>50966082.590000004</v>
      </c>
      <c r="AV80" s="269"/>
      <c r="AW80" s="13">
        <v>84654212</v>
      </c>
      <c r="AX80" s="13">
        <v>4098994.29</v>
      </c>
      <c r="AY80" s="13">
        <v>46867088.299999997</v>
      </c>
      <c r="AZ80" s="13">
        <v>4098994.29</v>
      </c>
      <c r="BA80" s="14">
        <v>0</v>
      </c>
      <c r="BB80" s="13">
        <v>4098994.29</v>
      </c>
      <c r="BC80" s="14">
        <v>0</v>
      </c>
      <c r="BD80" s="14">
        <v>0</v>
      </c>
      <c r="BE80" s="15">
        <f t="shared" si="9"/>
        <v>0.79374129727210929</v>
      </c>
      <c r="BF80" s="15">
        <f t="shared" si="10"/>
        <v>0.29828783836638961</v>
      </c>
      <c r="BG80" s="15">
        <f t="shared" si="11"/>
        <v>2.3990075048070787E-2</v>
      </c>
      <c r="BH80" s="15">
        <f t="shared" si="12"/>
        <v>2.3990075048070787E-2</v>
      </c>
    </row>
    <row r="81" spans="1:190">
      <c r="A81" s="270" t="s">
        <v>46</v>
      </c>
      <c r="B81" s="269"/>
      <c r="C81" s="270" t="s">
        <v>74</v>
      </c>
      <c r="D81" s="269"/>
      <c r="E81" s="270" t="s">
        <v>74</v>
      </c>
      <c r="F81" s="269"/>
      <c r="G81" s="270" t="s">
        <v>74</v>
      </c>
      <c r="H81" s="269"/>
      <c r="I81" s="270" t="s">
        <v>68</v>
      </c>
      <c r="J81" s="269"/>
      <c r="K81" s="269"/>
      <c r="L81" s="270" t="s">
        <v>66</v>
      </c>
      <c r="M81" s="269"/>
      <c r="N81" s="269"/>
      <c r="O81" s="270"/>
      <c r="P81" s="269"/>
      <c r="Q81" s="270"/>
      <c r="R81" s="269"/>
      <c r="S81" s="268" t="s">
        <v>198</v>
      </c>
      <c r="T81" s="269"/>
      <c r="U81" s="269"/>
      <c r="V81" s="269"/>
      <c r="W81" s="269"/>
      <c r="X81" s="269"/>
      <c r="Y81" s="269"/>
      <c r="Z81" s="269"/>
      <c r="AA81" s="270" t="s">
        <v>49</v>
      </c>
      <c r="AB81" s="269"/>
      <c r="AC81" s="269"/>
      <c r="AD81" s="269"/>
      <c r="AE81" s="269"/>
      <c r="AF81" s="270" t="s">
        <v>50</v>
      </c>
      <c r="AG81" s="269"/>
      <c r="AH81" s="269"/>
      <c r="AI81" s="12" t="s">
        <v>51</v>
      </c>
      <c r="AJ81" s="271" t="s">
        <v>52</v>
      </c>
      <c r="AK81" s="269"/>
      <c r="AL81" s="269"/>
      <c r="AM81" s="269"/>
      <c r="AN81" s="269"/>
      <c r="AO81" s="274"/>
      <c r="AP81" s="13">
        <v>48040197</v>
      </c>
      <c r="AQ81" s="13">
        <v>30731667</v>
      </c>
      <c r="AR81" s="13">
        <v>17308530</v>
      </c>
      <c r="AS81" s="272">
        <v>0</v>
      </c>
      <c r="AT81" s="269"/>
      <c r="AU81" s="273">
        <v>21033820</v>
      </c>
      <c r="AV81" s="269"/>
      <c r="AW81" s="13">
        <v>9697847</v>
      </c>
      <c r="AX81" s="13">
        <v>570000</v>
      </c>
      <c r="AY81" s="13">
        <v>20463820</v>
      </c>
      <c r="AZ81" s="13">
        <v>570000</v>
      </c>
      <c r="BA81" s="14">
        <v>0</v>
      </c>
      <c r="BB81" s="13">
        <v>570000</v>
      </c>
      <c r="BC81" s="14">
        <v>0</v>
      </c>
      <c r="BD81" s="14">
        <v>0</v>
      </c>
      <c r="BE81" s="15">
        <f t="shared" si="9"/>
        <v>0.63970734757811254</v>
      </c>
      <c r="BF81" s="15">
        <f t="shared" si="10"/>
        <v>0.43783792143899825</v>
      </c>
      <c r="BG81" s="15">
        <f t="shared" si="11"/>
        <v>1.1865063750675293E-2</v>
      </c>
      <c r="BH81" s="15">
        <f t="shared" si="12"/>
        <v>1.1865063750675293E-2</v>
      </c>
    </row>
    <row r="82" spans="1:190">
      <c r="A82" s="270" t="s">
        <v>46</v>
      </c>
      <c r="B82" s="269"/>
      <c r="C82" s="270" t="s">
        <v>74</v>
      </c>
      <c r="D82" s="269"/>
      <c r="E82" s="270" t="s">
        <v>74</v>
      </c>
      <c r="F82" s="269"/>
      <c r="G82" s="270" t="s">
        <v>74</v>
      </c>
      <c r="H82" s="269"/>
      <c r="I82" s="270" t="s">
        <v>68</v>
      </c>
      <c r="J82" s="269"/>
      <c r="K82" s="269"/>
      <c r="L82" s="270" t="s">
        <v>66</v>
      </c>
      <c r="M82" s="269"/>
      <c r="N82" s="269"/>
      <c r="O82" s="270"/>
      <c r="P82" s="269"/>
      <c r="Q82" s="270"/>
      <c r="R82" s="269"/>
      <c r="S82" s="268" t="s">
        <v>198</v>
      </c>
      <c r="T82" s="269"/>
      <c r="U82" s="269"/>
      <c r="V82" s="269"/>
      <c r="W82" s="269"/>
      <c r="X82" s="269"/>
      <c r="Y82" s="269"/>
      <c r="Z82" s="269"/>
      <c r="AA82" s="270" t="s">
        <v>97</v>
      </c>
      <c r="AB82" s="269"/>
      <c r="AC82" s="269"/>
      <c r="AD82" s="269"/>
      <c r="AE82" s="269"/>
      <c r="AF82" s="270" t="s">
        <v>50</v>
      </c>
      <c r="AG82" s="269"/>
      <c r="AH82" s="269"/>
      <c r="AI82" s="12" t="s">
        <v>98</v>
      </c>
      <c r="AJ82" s="271" t="s">
        <v>99</v>
      </c>
      <c r="AK82" s="269"/>
      <c r="AL82" s="269"/>
      <c r="AM82" s="269"/>
      <c r="AN82" s="269"/>
      <c r="AO82" s="274"/>
      <c r="AP82" s="13">
        <v>1013003</v>
      </c>
      <c r="AQ82" s="14">
        <v>0</v>
      </c>
      <c r="AR82" s="13">
        <v>1013003</v>
      </c>
      <c r="AS82" s="272">
        <v>0</v>
      </c>
      <c r="AT82" s="269"/>
      <c r="AU82" s="272">
        <v>0</v>
      </c>
      <c r="AV82" s="269"/>
      <c r="AW82" s="14">
        <v>0</v>
      </c>
      <c r="AX82" s="14">
        <v>0</v>
      </c>
      <c r="AY82" s="14">
        <v>0</v>
      </c>
      <c r="AZ82" s="14">
        <v>0</v>
      </c>
      <c r="BA82" s="14">
        <v>0</v>
      </c>
      <c r="BB82" s="14">
        <v>0</v>
      </c>
      <c r="BC82" s="14">
        <v>0</v>
      </c>
      <c r="BD82" s="14">
        <v>0</v>
      </c>
      <c r="BE82" s="15">
        <f t="shared" si="9"/>
        <v>0</v>
      </c>
      <c r="BF82" s="15">
        <f t="shared" si="10"/>
        <v>0</v>
      </c>
      <c r="BG82" s="15">
        <f t="shared" si="11"/>
        <v>0</v>
      </c>
      <c r="BH82" s="15">
        <f t="shared" si="12"/>
        <v>0</v>
      </c>
    </row>
    <row r="83" spans="1:190">
      <c r="A83" s="270" t="s">
        <v>46</v>
      </c>
      <c r="B83" s="269"/>
      <c r="C83" s="270" t="s">
        <v>74</v>
      </c>
      <c r="D83" s="269"/>
      <c r="E83" s="270" t="s">
        <v>74</v>
      </c>
      <c r="F83" s="269"/>
      <c r="G83" s="270" t="s">
        <v>74</v>
      </c>
      <c r="H83" s="269"/>
      <c r="I83" s="270" t="s">
        <v>68</v>
      </c>
      <c r="J83" s="269"/>
      <c r="K83" s="269"/>
      <c r="L83" s="270" t="s">
        <v>66</v>
      </c>
      <c r="M83" s="269"/>
      <c r="N83" s="269"/>
      <c r="O83" s="270"/>
      <c r="P83" s="269"/>
      <c r="Q83" s="270"/>
      <c r="R83" s="269"/>
      <c r="S83" s="268" t="s">
        <v>198</v>
      </c>
      <c r="T83" s="269"/>
      <c r="U83" s="269"/>
      <c r="V83" s="269"/>
      <c r="W83" s="269"/>
      <c r="X83" s="269"/>
      <c r="Y83" s="269"/>
      <c r="Z83" s="269"/>
      <c r="AA83" s="270" t="s">
        <v>97</v>
      </c>
      <c r="AB83" s="269"/>
      <c r="AC83" s="269"/>
      <c r="AD83" s="269"/>
      <c r="AE83" s="269"/>
      <c r="AF83" s="270" t="s">
        <v>50</v>
      </c>
      <c r="AG83" s="269"/>
      <c r="AH83" s="269"/>
      <c r="AI83" s="12" t="s">
        <v>153</v>
      </c>
      <c r="AJ83" s="271" t="s">
        <v>154</v>
      </c>
      <c r="AK83" s="269"/>
      <c r="AL83" s="269"/>
      <c r="AM83" s="269"/>
      <c r="AN83" s="269"/>
      <c r="AO83" s="274"/>
      <c r="AP83" s="13">
        <v>10180000</v>
      </c>
      <c r="AQ83" s="13">
        <v>10180000</v>
      </c>
      <c r="AR83" s="14">
        <v>0</v>
      </c>
      <c r="AS83" s="272">
        <v>0</v>
      </c>
      <c r="AT83" s="269"/>
      <c r="AU83" s="273">
        <v>10179999</v>
      </c>
      <c r="AV83" s="269"/>
      <c r="AW83" s="14">
        <v>1</v>
      </c>
      <c r="AX83" s="14">
        <v>0</v>
      </c>
      <c r="AY83" s="13">
        <v>10179999</v>
      </c>
      <c r="AZ83" s="14">
        <v>0</v>
      </c>
      <c r="BA83" s="14">
        <v>0</v>
      </c>
      <c r="BB83" s="14">
        <v>0</v>
      </c>
      <c r="BC83" s="14">
        <v>0</v>
      </c>
      <c r="BD83" s="14">
        <v>0</v>
      </c>
      <c r="BE83" s="15">
        <f t="shared" si="9"/>
        <v>1</v>
      </c>
      <c r="BF83" s="15">
        <f t="shared" si="10"/>
        <v>0.99999990176817288</v>
      </c>
      <c r="BG83" s="15">
        <f t="shared" si="11"/>
        <v>0</v>
      </c>
      <c r="BH83" s="15">
        <f t="shared" si="12"/>
        <v>0</v>
      </c>
    </row>
    <row r="84" spans="1:190">
      <c r="A84" s="270" t="s">
        <v>46</v>
      </c>
      <c r="B84" s="269"/>
      <c r="C84" s="270" t="s">
        <v>74</v>
      </c>
      <c r="D84" s="269"/>
      <c r="E84" s="270" t="s">
        <v>74</v>
      </c>
      <c r="F84" s="269"/>
      <c r="G84" s="270" t="s">
        <v>74</v>
      </c>
      <c r="H84" s="269"/>
      <c r="I84" s="270" t="s">
        <v>70</v>
      </c>
      <c r="J84" s="269"/>
      <c r="K84" s="269"/>
      <c r="L84" s="270" t="s">
        <v>60</v>
      </c>
      <c r="M84" s="269"/>
      <c r="N84" s="269"/>
      <c r="O84" s="270"/>
      <c r="P84" s="269"/>
      <c r="Q84" s="270"/>
      <c r="R84" s="269"/>
      <c r="S84" s="268" t="s">
        <v>199</v>
      </c>
      <c r="T84" s="269"/>
      <c r="U84" s="269"/>
      <c r="V84" s="269"/>
      <c r="W84" s="269"/>
      <c r="X84" s="269"/>
      <c r="Y84" s="269"/>
      <c r="Z84" s="269"/>
      <c r="AA84" s="270" t="s">
        <v>49</v>
      </c>
      <c r="AB84" s="269"/>
      <c r="AC84" s="269"/>
      <c r="AD84" s="269"/>
      <c r="AE84" s="269"/>
      <c r="AF84" s="270" t="s">
        <v>50</v>
      </c>
      <c r="AG84" s="269"/>
      <c r="AH84" s="269"/>
      <c r="AI84" s="12" t="s">
        <v>51</v>
      </c>
      <c r="AJ84" s="271" t="s">
        <v>52</v>
      </c>
      <c r="AK84" s="269"/>
      <c r="AL84" s="269"/>
      <c r="AM84" s="269"/>
      <c r="AN84" s="269"/>
      <c r="AO84" s="274"/>
      <c r="AP84" s="13">
        <v>5200000</v>
      </c>
      <c r="AQ84" s="13">
        <v>457500</v>
      </c>
      <c r="AR84" s="13">
        <v>4742500</v>
      </c>
      <c r="AS84" s="272">
        <v>0</v>
      </c>
      <c r="AT84" s="269"/>
      <c r="AU84" s="273">
        <v>457500</v>
      </c>
      <c r="AV84" s="269"/>
      <c r="AW84" s="14">
        <v>0</v>
      </c>
      <c r="AX84" s="13">
        <v>457500</v>
      </c>
      <c r="AY84" s="14">
        <v>0</v>
      </c>
      <c r="AZ84" s="13">
        <v>457500</v>
      </c>
      <c r="BA84" s="14">
        <v>0</v>
      </c>
      <c r="BB84" s="13">
        <v>457500</v>
      </c>
      <c r="BC84" s="14">
        <v>0</v>
      </c>
      <c r="BD84" s="14">
        <v>0</v>
      </c>
      <c r="BE84" s="15">
        <f t="shared" si="9"/>
        <v>8.7980769230769237E-2</v>
      </c>
      <c r="BF84" s="15">
        <f t="shared" si="10"/>
        <v>8.7980769230769237E-2</v>
      </c>
      <c r="BG84" s="15">
        <f t="shared" si="11"/>
        <v>8.7980769230769237E-2</v>
      </c>
      <c r="BH84" s="15">
        <f t="shared" si="12"/>
        <v>8.7980769230769237E-2</v>
      </c>
    </row>
    <row r="85" spans="1:190">
      <c r="A85" s="270" t="s">
        <v>46</v>
      </c>
      <c r="B85" s="269"/>
      <c r="C85" s="270" t="s">
        <v>74</v>
      </c>
      <c r="D85" s="269"/>
      <c r="E85" s="270" t="s">
        <v>74</v>
      </c>
      <c r="F85" s="269"/>
      <c r="G85" s="270" t="s">
        <v>74</v>
      </c>
      <c r="H85" s="269"/>
      <c r="I85" s="270" t="s">
        <v>70</v>
      </c>
      <c r="J85" s="269"/>
      <c r="K85" s="269"/>
      <c r="L85" s="270" t="s">
        <v>60</v>
      </c>
      <c r="M85" s="269"/>
      <c r="N85" s="269"/>
      <c r="O85" s="270"/>
      <c r="P85" s="269"/>
      <c r="Q85" s="270"/>
      <c r="R85" s="269"/>
      <c r="S85" s="268" t="s">
        <v>199</v>
      </c>
      <c r="T85" s="269"/>
      <c r="U85" s="269"/>
      <c r="V85" s="269"/>
      <c r="W85" s="269"/>
      <c r="X85" s="269"/>
      <c r="Y85" s="269"/>
      <c r="Z85" s="269"/>
      <c r="AA85" s="270" t="s">
        <v>97</v>
      </c>
      <c r="AB85" s="269"/>
      <c r="AC85" s="269"/>
      <c r="AD85" s="269"/>
      <c r="AE85" s="269"/>
      <c r="AF85" s="270" t="s">
        <v>50</v>
      </c>
      <c r="AG85" s="269"/>
      <c r="AH85" s="269"/>
      <c r="AI85" s="12" t="s">
        <v>153</v>
      </c>
      <c r="AJ85" s="271" t="s">
        <v>154</v>
      </c>
      <c r="AK85" s="269"/>
      <c r="AL85" s="269"/>
      <c r="AM85" s="269"/>
      <c r="AN85" s="269"/>
      <c r="AO85" s="274"/>
      <c r="AP85" s="13">
        <v>100000</v>
      </c>
      <c r="AQ85" s="14">
        <v>0</v>
      </c>
      <c r="AR85" s="13">
        <v>100000</v>
      </c>
      <c r="AS85" s="272">
        <v>0</v>
      </c>
      <c r="AT85" s="269"/>
      <c r="AU85" s="272">
        <v>0</v>
      </c>
      <c r="AV85" s="269"/>
      <c r="AW85" s="14">
        <v>0</v>
      </c>
      <c r="AX85" s="14">
        <v>0</v>
      </c>
      <c r="AY85" s="14">
        <v>0</v>
      </c>
      <c r="AZ85" s="14">
        <v>0</v>
      </c>
      <c r="BA85" s="14">
        <v>0</v>
      </c>
      <c r="BB85" s="14">
        <v>0</v>
      </c>
      <c r="BC85" s="14">
        <v>0</v>
      </c>
      <c r="BD85" s="14">
        <v>0</v>
      </c>
      <c r="BE85" s="15">
        <f t="shared" si="9"/>
        <v>0</v>
      </c>
      <c r="BF85" s="15">
        <f t="shared" si="10"/>
        <v>0</v>
      </c>
      <c r="BG85" s="15">
        <f t="shared" si="11"/>
        <v>0</v>
      </c>
      <c r="BH85" s="15">
        <f t="shared" si="12"/>
        <v>0</v>
      </c>
    </row>
    <row r="86" spans="1:190">
      <c r="A86" s="270" t="s">
        <v>46</v>
      </c>
      <c r="B86" s="269"/>
      <c r="C86" s="270" t="s">
        <v>74</v>
      </c>
      <c r="D86" s="269"/>
      <c r="E86" s="270" t="s">
        <v>74</v>
      </c>
      <c r="F86" s="269"/>
      <c r="G86" s="270" t="s">
        <v>74</v>
      </c>
      <c r="H86" s="269"/>
      <c r="I86" s="270" t="s">
        <v>70</v>
      </c>
      <c r="J86" s="269"/>
      <c r="K86" s="269"/>
      <c r="L86" s="270" t="s">
        <v>64</v>
      </c>
      <c r="M86" s="269"/>
      <c r="N86" s="269"/>
      <c r="O86" s="270"/>
      <c r="P86" s="269"/>
      <c r="Q86" s="270"/>
      <c r="R86" s="269"/>
      <c r="S86" s="268" t="s">
        <v>200</v>
      </c>
      <c r="T86" s="269"/>
      <c r="U86" s="269"/>
      <c r="V86" s="269"/>
      <c r="W86" s="269"/>
      <c r="X86" s="269"/>
      <c r="Y86" s="269"/>
      <c r="Z86" s="269"/>
      <c r="AA86" s="270" t="s">
        <v>49</v>
      </c>
      <c r="AB86" s="269"/>
      <c r="AC86" s="269"/>
      <c r="AD86" s="269"/>
      <c r="AE86" s="269"/>
      <c r="AF86" s="270" t="s">
        <v>50</v>
      </c>
      <c r="AG86" s="269"/>
      <c r="AH86" s="269"/>
      <c r="AI86" s="12" t="s">
        <v>51</v>
      </c>
      <c r="AJ86" s="271" t="s">
        <v>52</v>
      </c>
      <c r="AK86" s="269"/>
      <c r="AL86" s="269"/>
      <c r="AM86" s="269"/>
      <c r="AN86" s="269"/>
      <c r="AO86" s="274"/>
      <c r="AP86" s="13">
        <v>6000000</v>
      </c>
      <c r="AQ86" s="14">
        <v>0</v>
      </c>
      <c r="AR86" s="13">
        <v>6000000</v>
      </c>
      <c r="AS86" s="272">
        <v>0</v>
      </c>
      <c r="AT86" s="269"/>
      <c r="AU86" s="272">
        <v>0</v>
      </c>
      <c r="AV86" s="269"/>
      <c r="AW86" s="14">
        <v>0</v>
      </c>
      <c r="AX86" s="14">
        <v>0</v>
      </c>
      <c r="AY86" s="14">
        <v>0</v>
      </c>
      <c r="AZ86" s="14">
        <v>0</v>
      </c>
      <c r="BA86" s="14">
        <v>0</v>
      </c>
      <c r="BB86" s="14">
        <v>0</v>
      </c>
      <c r="BC86" s="14">
        <v>0</v>
      </c>
      <c r="BD86" s="14">
        <v>0</v>
      </c>
      <c r="BE86" s="15">
        <f t="shared" si="9"/>
        <v>0</v>
      </c>
      <c r="BF86" s="15">
        <f t="shared" si="10"/>
        <v>0</v>
      </c>
      <c r="BG86" s="15">
        <f t="shared" si="11"/>
        <v>0</v>
      </c>
      <c r="BH86" s="15">
        <f t="shared" si="12"/>
        <v>0</v>
      </c>
    </row>
    <row r="87" spans="1:190">
      <c r="A87" s="270" t="s">
        <v>46</v>
      </c>
      <c r="B87" s="269"/>
      <c r="C87" s="270" t="s">
        <v>74</v>
      </c>
      <c r="D87" s="269"/>
      <c r="E87" s="270" t="s">
        <v>74</v>
      </c>
      <c r="F87" s="269"/>
      <c r="G87" s="270" t="s">
        <v>74</v>
      </c>
      <c r="H87" s="269"/>
      <c r="I87" s="270" t="s">
        <v>70</v>
      </c>
      <c r="J87" s="269"/>
      <c r="K87" s="269"/>
      <c r="L87" s="270" t="s">
        <v>66</v>
      </c>
      <c r="M87" s="269"/>
      <c r="N87" s="269"/>
      <c r="O87" s="270"/>
      <c r="P87" s="269"/>
      <c r="Q87" s="270"/>
      <c r="R87" s="269"/>
      <c r="S87" s="268" t="s">
        <v>201</v>
      </c>
      <c r="T87" s="269"/>
      <c r="U87" s="269"/>
      <c r="V87" s="269"/>
      <c r="W87" s="269"/>
      <c r="X87" s="269"/>
      <c r="Y87" s="269"/>
      <c r="Z87" s="269"/>
      <c r="AA87" s="270" t="s">
        <v>49</v>
      </c>
      <c r="AB87" s="269"/>
      <c r="AC87" s="269"/>
      <c r="AD87" s="269"/>
      <c r="AE87" s="269"/>
      <c r="AF87" s="270" t="s">
        <v>50</v>
      </c>
      <c r="AG87" s="269"/>
      <c r="AH87" s="269"/>
      <c r="AI87" s="12" t="s">
        <v>51</v>
      </c>
      <c r="AJ87" s="271" t="s">
        <v>52</v>
      </c>
      <c r="AK87" s="269"/>
      <c r="AL87" s="269"/>
      <c r="AM87" s="269"/>
      <c r="AN87" s="269"/>
      <c r="AO87" s="274"/>
      <c r="AP87" s="13">
        <v>4992031</v>
      </c>
      <c r="AQ87" s="14">
        <v>0</v>
      </c>
      <c r="AR87" s="13">
        <v>4992031</v>
      </c>
      <c r="AS87" s="272">
        <v>0</v>
      </c>
      <c r="AT87" s="269"/>
      <c r="AU87" s="272">
        <v>0</v>
      </c>
      <c r="AV87" s="269"/>
      <c r="AW87" s="14">
        <v>0</v>
      </c>
      <c r="AX87" s="14">
        <v>0</v>
      </c>
      <c r="AY87" s="14">
        <v>0</v>
      </c>
      <c r="AZ87" s="14">
        <v>0</v>
      </c>
      <c r="BA87" s="14">
        <v>0</v>
      </c>
      <c r="BB87" s="14">
        <v>0</v>
      </c>
      <c r="BC87" s="14">
        <v>0</v>
      </c>
      <c r="BD87" s="14">
        <v>0</v>
      </c>
      <c r="BE87" s="15">
        <f t="shared" si="9"/>
        <v>0</v>
      </c>
      <c r="BF87" s="15">
        <f t="shared" si="10"/>
        <v>0</v>
      </c>
      <c r="BG87" s="15">
        <f t="shared" si="11"/>
        <v>0</v>
      </c>
      <c r="BH87" s="15">
        <f t="shared" si="12"/>
        <v>0</v>
      </c>
    </row>
    <row r="88" spans="1:190" s="28" customFormat="1" ht="13.5" customHeight="1">
      <c r="A88" s="287" t="s">
        <v>115</v>
      </c>
      <c r="B88" s="288"/>
      <c r="C88" s="288"/>
      <c r="D88" s="288"/>
      <c r="E88" s="288"/>
      <c r="F88" s="288"/>
      <c r="G88" s="288"/>
      <c r="H88" s="288"/>
      <c r="I88" s="288"/>
      <c r="J88" s="288"/>
      <c r="K88" s="288"/>
      <c r="L88" s="288"/>
      <c r="M88" s="288"/>
      <c r="N88" s="288"/>
      <c r="O88" s="288"/>
      <c r="P88" s="288"/>
      <c r="Q88" s="288"/>
      <c r="R88" s="288"/>
      <c r="S88" s="288"/>
      <c r="T88" s="288"/>
      <c r="U88" s="288"/>
      <c r="V88" s="288"/>
      <c r="W88" s="288"/>
      <c r="X88" s="288"/>
      <c r="Y88" s="288"/>
      <c r="Z88" s="288"/>
      <c r="AA88" s="288"/>
      <c r="AB88" s="288"/>
      <c r="AC88" s="288"/>
      <c r="AD88" s="288"/>
      <c r="AE88" s="288"/>
      <c r="AF88" s="288"/>
      <c r="AG88" s="288"/>
      <c r="AH88" s="288"/>
      <c r="AI88" s="288"/>
      <c r="AJ88" s="288"/>
      <c r="AK88" s="288"/>
      <c r="AL88" s="288"/>
      <c r="AM88" s="288"/>
      <c r="AN88" s="288"/>
      <c r="AO88" s="289"/>
      <c r="AP88" s="21">
        <f>+AP70+AP69+AP68+AP53+AP52+AP51</f>
        <v>706039912</v>
      </c>
      <c r="AQ88" s="21">
        <f>+AQ70+AQ69+AQ68+AQ53+AQ52+AQ51</f>
        <v>468273407.49000001</v>
      </c>
      <c r="AR88" s="21">
        <f>+AR70+AR69+AR68+AR53+AR52+AR51</f>
        <v>237766504.50999999</v>
      </c>
      <c r="AS88" s="290">
        <f>+AS70+AS69+AS68+AS53+AS52+AS51</f>
        <v>0</v>
      </c>
      <c r="AT88" s="291"/>
      <c r="AU88" s="290">
        <f>+AU70+AU69+AU68+AU53+AU52+AU51</f>
        <v>372451168.49000001</v>
      </c>
      <c r="AV88" s="291"/>
      <c r="AW88" s="21">
        <f t="shared" ref="AW88:BD88" si="13">+AW70+AW69+AW68+AW53+AW52+AW51</f>
        <v>95822239</v>
      </c>
      <c r="AX88" s="21">
        <f t="shared" si="13"/>
        <v>79339992.349999994</v>
      </c>
      <c r="AY88" s="21">
        <f t="shared" si="13"/>
        <v>293111176.13999999</v>
      </c>
      <c r="AZ88" s="21">
        <f t="shared" si="13"/>
        <v>79239832.349999994</v>
      </c>
      <c r="BA88" s="21">
        <f t="shared" si="13"/>
        <v>100160</v>
      </c>
      <c r="BB88" s="21">
        <f t="shared" si="13"/>
        <v>79239832.349999994</v>
      </c>
      <c r="BC88" s="21">
        <f t="shared" si="13"/>
        <v>0</v>
      </c>
      <c r="BD88" s="21">
        <f t="shared" si="13"/>
        <v>0</v>
      </c>
      <c r="BE88" s="22">
        <f t="shared" si="9"/>
        <v>0.66323928652067476</v>
      </c>
      <c r="BF88" s="22">
        <f t="shared" si="10"/>
        <v>0.52752140801071312</v>
      </c>
      <c r="BG88" s="22">
        <f t="shared" si="11"/>
        <v>0.11237323981480525</v>
      </c>
      <c r="BH88" s="22">
        <f t="shared" si="12"/>
        <v>0.11223137814622582</v>
      </c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7"/>
    </row>
    <row r="89" spans="1:190">
      <c r="A89" s="270" t="s">
        <v>46</v>
      </c>
      <c r="B89" s="269"/>
      <c r="C89" s="270" t="s">
        <v>84</v>
      </c>
      <c r="D89" s="269"/>
      <c r="E89" s="270" t="s">
        <v>116</v>
      </c>
      <c r="F89" s="269"/>
      <c r="G89" s="270"/>
      <c r="H89" s="269"/>
      <c r="I89" s="270"/>
      <c r="J89" s="269"/>
      <c r="K89" s="269"/>
      <c r="L89" s="270"/>
      <c r="M89" s="269"/>
      <c r="N89" s="269"/>
      <c r="O89" s="270"/>
      <c r="P89" s="269"/>
      <c r="Q89" s="270"/>
      <c r="R89" s="269"/>
      <c r="S89" s="268" t="s">
        <v>215</v>
      </c>
      <c r="T89" s="269"/>
      <c r="U89" s="269"/>
      <c r="V89" s="269"/>
      <c r="W89" s="269"/>
      <c r="X89" s="269"/>
      <c r="Y89" s="269"/>
      <c r="Z89" s="269"/>
      <c r="AA89" s="270" t="s">
        <v>49</v>
      </c>
      <c r="AB89" s="269"/>
      <c r="AC89" s="269"/>
      <c r="AD89" s="269"/>
      <c r="AE89" s="269"/>
      <c r="AF89" s="270" t="s">
        <v>50</v>
      </c>
      <c r="AG89" s="269"/>
      <c r="AH89" s="269"/>
      <c r="AI89" s="12" t="s">
        <v>51</v>
      </c>
      <c r="AJ89" s="271" t="s">
        <v>52</v>
      </c>
      <c r="AK89" s="269"/>
      <c r="AL89" s="269"/>
      <c r="AM89" s="269"/>
      <c r="AN89" s="269"/>
      <c r="AO89" s="274"/>
      <c r="AP89" s="13">
        <v>18035300</v>
      </c>
      <c r="AQ89" s="13">
        <v>16332821</v>
      </c>
      <c r="AR89" s="13">
        <v>1702479</v>
      </c>
      <c r="AS89" s="272">
        <v>0</v>
      </c>
      <c r="AT89" s="269"/>
      <c r="AU89" s="273">
        <v>16332821</v>
      </c>
      <c r="AV89" s="269"/>
      <c r="AW89" s="14">
        <v>0</v>
      </c>
      <c r="AX89" s="13">
        <v>16332821</v>
      </c>
      <c r="AY89" s="14">
        <v>0</v>
      </c>
      <c r="AZ89" s="13">
        <v>16332821</v>
      </c>
      <c r="BA89" s="14">
        <v>0</v>
      </c>
      <c r="BB89" s="13">
        <v>16332821</v>
      </c>
      <c r="BC89" s="14">
        <v>0</v>
      </c>
      <c r="BD89" s="14">
        <v>0</v>
      </c>
      <c r="BE89" s="15">
        <f t="shared" si="9"/>
        <v>0.90560295642434563</v>
      </c>
      <c r="BF89" s="15">
        <f t="shared" si="10"/>
        <v>0.90560295642434563</v>
      </c>
      <c r="BG89" s="15">
        <f t="shared" si="11"/>
        <v>0.90560295642434563</v>
      </c>
      <c r="BH89" s="15">
        <f t="shared" si="12"/>
        <v>0.90560295642434563</v>
      </c>
    </row>
    <row r="90" spans="1:190">
      <c r="A90" s="270" t="s">
        <v>46</v>
      </c>
      <c r="B90" s="269"/>
      <c r="C90" s="270" t="s">
        <v>84</v>
      </c>
      <c r="D90" s="269"/>
      <c r="E90" s="270" t="s">
        <v>116</v>
      </c>
      <c r="F90" s="269"/>
      <c r="G90" s="270" t="s">
        <v>74</v>
      </c>
      <c r="H90" s="269"/>
      <c r="I90" s="270"/>
      <c r="J90" s="269"/>
      <c r="K90" s="269"/>
      <c r="L90" s="270"/>
      <c r="M90" s="269"/>
      <c r="N90" s="269"/>
      <c r="O90" s="270"/>
      <c r="P90" s="269"/>
      <c r="Q90" s="270"/>
      <c r="R90" s="269"/>
      <c r="S90" s="268" t="s">
        <v>118</v>
      </c>
      <c r="T90" s="269"/>
      <c r="U90" s="269"/>
      <c r="V90" s="269"/>
      <c r="W90" s="269"/>
      <c r="X90" s="269"/>
      <c r="Y90" s="269"/>
      <c r="Z90" s="269"/>
      <c r="AA90" s="270" t="s">
        <v>49</v>
      </c>
      <c r="AB90" s="269"/>
      <c r="AC90" s="269"/>
      <c r="AD90" s="269"/>
      <c r="AE90" s="269"/>
      <c r="AF90" s="270" t="s">
        <v>50</v>
      </c>
      <c r="AG90" s="269"/>
      <c r="AH90" s="269"/>
      <c r="AI90" s="12" t="s">
        <v>51</v>
      </c>
      <c r="AJ90" s="271" t="s">
        <v>52</v>
      </c>
      <c r="AK90" s="269"/>
      <c r="AL90" s="269"/>
      <c r="AM90" s="269"/>
      <c r="AN90" s="269"/>
      <c r="AO90" s="274"/>
      <c r="AP90" s="13">
        <v>18035300</v>
      </c>
      <c r="AQ90" s="13">
        <v>16332821</v>
      </c>
      <c r="AR90" s="13">
        <v>1702479</v>
      </c>
      <c r="AS90" s="272">
        <v>0</v>
      </c>
      <c r="AT90" s="269"/>
      <c r="AU90" s="273">
        <v>16332821</v>
      </c>
      <c r="AV90" s="269"/>
      <c r="AW90" s="14">
        <v>0</v>
      </c>
      <c r="AX90" s="13">
        <v>16332821</v>
      </c>
      <c r="AY90" s="14">
        <v>0</v>
      </c>
      <c r="AZ90" s="13">
        <v>16332821</v>
      </c>
      <c r="BA90" s="14">
        <v>0</v>
      </c>
      <c r="BB90" s="13">
        <v>16332821</v>
      </c>
      <c r="BC90" s="14">
        <v>0</v>
      </c>
      <c r="BD90" s="14">
        <v>0</v>
      </c>
      <c r="BE90" s="15">
        <f t="shared" si="9"/>
        <v>0.90560295642434563</v>
      </c>
      <c r="BF90" s="15">
        <f t="shared" si="10"/>
        <v>0.90560295642434563</v>
      </c>
      <c r="BG90" s="15">
        <f t="shared" si="11"/>
        <v>0.90560295642434563</v>
      </c>
      <c r="BH90" s="15">
        <f t="shared" si="12"/>
        <v>0.90560295642434563</v>
      </c>
    </row>
    <row r="91" spans="1:190" s="19" customFormat="1">
      <c r="A91" s="277" t="s">
        <v>46</v>
      </c>
      <c r="B91" s="276"/>
      <c r="C91" s="277" t="s">
        <v>84</v>
      </c>
      <c r="D91" s="276"/>
      <c r="E91" s="277" t="s">
        <v>116</v>
      </c>
      <c r="F91" s="276"/>
      <c r="G91" s="277" t="s">
        <v>74</v>
      </c>
      <c r="H91" s="276"/>
      <c r="I91" s="277" t="s">
        <v>119</v>
      </c>
      <c r="J91" s="276"/>
      <c r="K91" s="276"/>
      <c r="L91" s="277"/>
      <c r="M91" s="276"/>
      <c r="N91" s="276"/>
      <c r="O91" s="277"/>
      <c r="P91" s="276"/>
      <c r="Q91" s="277"/>
      <c r="R91" s="276"/>
      <c r="S91" s="275" t="s">
        <v>120</v>
      </c>
      <c r="T91" s="276"/>
      <c r="U91" s="276"/>
      <c r="V91" s="276"/>
      <c r="W91" s="276"/>
      <c r="X91" s="276"/>
      <c r="Y91" s="276"/>
      <c r="Z91" s="276"/>
      <c r="AA91" s="277" t="s">
        <v>49</v>
      </c>
      <c r="AB91" s="276"/>
      <c r="AC91" s="276"/>
      <c r="AD91" s="276"/>
      <c r="AE91" s="276"/>
      <c r="AF91" s="277" t="s">
        <v>50</v>
      </c>
      <c r="AG91" s="276"/>
      <c r="AH91" s="276"/>
      <c r="AI91" s="16" t="s">
        <v>51</v>
      </c>
      <c r="AJ91" s="278" t="s">
        <v>52</v>
      </c>
      <c r="AK91" s="276"/>
      <c r="AL91" s="276"/>
      <c r="AM91" s="276"/>
      <c r="AN91" s="276"/>
      <c r="AO91" s="279"/>
      <c r="AP91" s="17">
        <v>18035300</v>
      </c>
      <c r="AQ91" s="17">
        <v>16332821</v>
      </c>
      <c r="AR91" s="17">
        <v>1702479</v>
      </c>
      <c r="AS91" s="280">
        <v>0</v>
      </c>
      <c r="AT91" s="276"/>
      <c r="AU91" s="281">
        <v>16332821</v>
      </c>
      <c r="AV91" s="276"/>
      <c r="AW91" s="18">
        <v>0</v>
      </c>
      <c r="AX91" s="17">
        <v>16332821</v>
      </c>
      <c r="AY91" s="18">
        <v>0</v>
      </c>
      <c r="AZ91" s="17">
        <v>16332821</v>
      </c>
      <c r="BA91" s="18">
        <v>0</v>
      </c>
      <c r="BB91" s="17">
        <v>16332821</v>
      </c>
      <c r="BC91" s="18">
        <v>0</v>
      </c>
      <c r="BD91" s="18">
        <v>0</v>
      </c>
      <c r="BE91" s="10">
        <f t="shared" si="9"/>
        <v>0.90560295642434563</v>
      </c>
      <c r="BF91" s="10">
        <f t="shared" si="10"/>
        <v>0.90560295642434563</v>
      </c>
      <c r="BG91" s="10">
        <f t="shared" si="11"/>
        <v>0.90560295642434563</v>
      </c>
      <c r="BH91" s="10">
        <f t="shared" si="12"/>
        <v>0.90560295642434563</v>
      </c>
    </row>
    <row r="92" spans="1:190">
      <c r="A92" s="270" t="s">
        <v>46</v>
      </c>
      <c r="B92" s="269"/>
      <c r="C92" s="270" t="s">
        <v>84</v>
      </c>
      <c r="D92" s="269"/>
      <c r="E92" s="270" t="s">
        <v>116</v>
      </c>
      <c r="F92" s="269"/>
      <c r="G92" s="270" t="s">
        <v>74</v>
      </c>
      <c r="H92" s="269"/>
      <c r="I92" s="270" t="s">
        <v>119</v>
      </c>
      <c r="J92" s="269"/>
      <c r="K92" s="269"/>
      <c r="L92" s="270" t="s">
        <v>55</v>
      </c>
      <c r="M92" s="269"/>
      <c r="N92" s="269"/>
      <c r="O92" s="270"/>
      <c r="P92" s="269"/>
      <c r="Q92" s="270"/>
      <c r="R92" s="269"/>
      <c r="S92" s="268" t="s">
        <v>121</v>
      </c>
      <c r="T92" s="269"/>
      <c r="U92" s="269"/>
      <c r="V92" s="269"/>
      <c r="W92" s="269"/>
      <c r="X92" s="269"/>
      <c r="Y92" s="269"/>
      <c r="Z92" s="269"/>
      <c r="AA92" s="270" t="s">
        <v>49</v>
      </c>
      <c r="AB92" s="269"/>
      <c r="AC92" s="269"/>
      <c r="AD92" s="269"/>
      <c r="AE92" s="269"/>
      <c r="AF92" s="270" t="s">
        <v>50</v>
      </c>
      <c r="AG92" s="269"/>
      <c r="AH92" s="269"/>
      <c r="AI92" s="12" t="s">
        <v>51</v>
      </c>
      <c r="AJ92" s="271" t="s">
        <v>52</v>
      </c>
      <c r="AK92" s="269"/>
      <c r="AL92" s="269"/>
      <c r="AM92" s="269"/>
      <c r="AN92" s="269"/>
      <c r="AO92" s="274"/>
      <c r="AP92" s="13">
        <v>1819920</v>
      </c>
      <c r="AQ92" s="13">
        <v>879736</v>
      </c>
      <c r="AR92" s="13">
        <v>940184</v>
      </c>
      <c r="AS92" s="272">
        <v>0</v>
      </c>
      <c r="AT92" s="269"/>
      <c r="AU92" s="273">
        <v>879736</v>
      </c>
      <c r="AV92" s="269"/>
      <c r="AW92" s="14">
        <v>0</v>
      </c>
      <c r="AX92" s="13">
        <v>879736</v>
      </c>
      <c r="AY92" s="14">
        <v>0</v>
      </c>
      <c r="AZ92" s="13">
        <v>879736</v>
      </c>
      <c r="BA92" s="14">
        <v>0</v>
      </c>
      <c r="BB92" s="13">
        <v>879736</v>
      </c>
      <c r="BC92" s="14">
        <v>0</v>
      </c>
      <c r="BD92" s="14">
        <v>0</v>
      </c>
      <c r="BE92" s="15">
        <f t="shared" si="9"/>
        <v>0.4833926766011693</v>
      </c>
      <c r="BF92" s="15">
        <f t="shared" si="10"/>
        <v>0.4833926766011693</v>
      </c>
      <c r="BG92" s="15">
        <f t="shared" si="11"/>
        <v>0.4833926766011693</v>
      </c>
      <c r="BH92" s="15">
        <f t="shared" si="12"/>
        <v>0.4833926766011693</v>
      </c>
    </row>
    <row r="93" spans="1:190">
      <c r="A93" s="270" t="s">
        <v>46</v>
      </c>
      <c r="B93" s="269"/>
      <c r="C93" s="270" t="s">
        <v>84</v>
      </c>
      <c r="D93" s="269"/>
      <c r="E93" s="270" t="s">
        <v>116</v>
      </c>
      <c r="F93" s="269"/>
      <c r="G93" s="270" t="s">
        <v>74</v>
      </c>
      <c r="H93" s="269"/>
      <c r="I93" s="270" t="s">
        <v>119</v>
      </c>
      <c r="J93" s="269"/>
      <c r="K93" s="269"/>
      <c r="L93" s="270" t="s">
        <v>77</v>
      </c>
      <c r="M93" s="269"/>
      <c r="N93" s="269"/>
      <c r="O93" s="270"/>
      <c r="P93" s="269"/>
      <c r="Q93" s="270"/>
      <c r="R93" s="269"/>
      <c r="S93" s="268" t="s">
        <v>122</v>
      </c>
      <c r="T93" s="269"/>
      <c r="U93" s="269"/>
      <c r="V93" s="269"/>
      <c r="W93" s="269"/>
      <c r="X93" s="269"/>
      <c r="Y93" s="269"/>
      <c r="Z93" s="269"/>
      <c r="AA93" s="270" t="s">
        <v>49</v>
      </c>
      <c r="AB93" s="269"/>
      <c r="AC93" s="269"/>
      <c r="AD93" s="269"/>
      <c r="AE93" s="269"/>
      <c r="AF93" s="270" t="s">
        <v>50</v>
      </c>
      <c r="AG93" s="269"/>
      <c r="AH93" s="269"/>
      <c r="AI93" s="12" t="s">
        <v>51</v>
      </c>
      <c r="AJ93" s="271" t="s">
        <v>52</v>
      </c>
      <c r="AK93" s="269"/>
      <c r="AL93" s="269"/>
      <c r="AM93" s="269"/>
      <c r="AN93" s="269"/>
      <c r="AO93" s="274"/>
      <c r="AP93" s="13">
        <v>16215380</v>
      </c>
      <c r="AQ93" s="13">
        <v>15453085</v>
      </c>
      <c r="AR93" s="13">
        <v>762295</v>
      </c>
      <c r="AS93" s="272">
        <v>0</v>
      </c>
      <c r="AT93" s="269"/>
      <c r="AU93" s="273">
        <v>15453085</v>
      </c>
      <c r="AV93" s="269"/>
      <c r="AW93" s="14">
        <v>0</v>
      </c>
      <c r="AX93" s="13">
        <v>15453085</v>
      </c>
      <c r="AY93" s="14">
        <v>0</v>
      </c>
      <c r="AZ93" s="13">
        <v>15453085</v>
      </c>
      <c r="BA93" s="14">
        <v>0</v>
      </c>
      <c r="BB93" s="13">
        <v>15453085</v>
      </c>
      <c r="BC93" s="14">
        <v>0</v>
      </c>
      <c r="BD93" s="14">
        <v>0</v>
      </c>
      <c r="BE93" s="15">
        <f t="shared" si="9"/>
        <v>0.95298938415257617</v>
      </c>
      <c r="BF93" s="15">
        <f t="shared" si="10"/>
        <v>0.95298938415257617</v>
      </c>
      <c r="BG93" s="15">
        <f t="shared" si="11"/>
        <v>0.95298938415257617</v>
      </c>
      <c r="BH93" s="15">
        <f t="shared" si="12"/>
        <v>0.95298938415257617</v>
      </c>
    </row>
    <row r="94" spans="1:190" s="19" customFormat="1">
      <c r="A94" s="277" t="s">
        <v>46</v>
      </c>
      <c r="B94" s="276"/>
      <c r="C94" s="277" t="s">
        <v>84</v>
      </c>
      <c r="D94" s="276"/>
      <c r="E94" s="277" t="s">
        <v>51</v>
      </c>
      <c r="F94" s="276"/>
      <c r="G94" s="277"/>
      <c r="H94" s="276"/>
      <c r="I94" s="277"/>
      <c r="J94" s="276"/>
      <c r="K94" s="276"/>
      <c r="L94" s="277"/>
      <c r="M94" s="276"/>
      <c r="N94" s="276"/>
      <c r="O94" s="277"/>
      <c r="P94" s="276"/>
      <c r="Q94" s="277"/>
      <c r="R94" s="276"/>
      <c r="S94" s="275" t="s">
        <v>123</v>
      </c>
      <c r="T94" s="276"/>
      <c r="U94" s="276"/>
      <c r="V94" s="276"/>
      <c r="W94" s="276"/>
      <c r="X94" s="276"/>
      <c r="Y94" s="276"/>
      <c r="Z94" s="276"/>
      <c r="AA94" s="277" t="s">
        <v>49</v>
      </c>
      <c r="AB94" s="276"/>
      <c r="AC94" s="276"/>
      <c r="AD94" s="276"/>
      <c r="AE94" s="276"/>
      <c r="AF94" s="277" t="s">
        <v>50</v>
      </c>
      <c r="AG94" s="276"/>
      <c r="AH94" s="276"/>
      <c r="AI94" s="16" t="s">
        <v>51</v>
      </c>
      <c r="AJ94" s="278" t="s">
        <v>52</v>
      </c>
      <c r="AK94" s="276"/>
      <c r="AL94" s="276"/>
      <c r="AM94" s="276"/>
      <c r="AN94" s="276"/>
      <c r="AO94" s="279"/>
      <c r="AP94" s="17">
        <v>81395952</v>
      </c>
      <c r="AQ94" s="18">
        <v>0</v>
      </c>
      <c r="AR94" s="17">
        <v>81395952</v>
      </c>
      <c r="AS94" s="280">
        <v>0</v>
      </c>
      <c r="AT94" s="276"/>
      <c r="AU94" s="280">
        <v>0</v>
      </c>
      <c r="AV94" s="276"/>
      <c r="AW94" s="18">
        <v>0</v>
      </c>
      <c r="AX94" s="18">
        <v>0</v>
      </c>
      <c r="AY94" s="18">
        <v>0</v>
      </c>
      <c r="AZ94" s="18">
        <v>0</v>
      </c>
      <c r="BA94" s="18">
        <v>0</v>
      </c>
      <c r="BB94" s="18">
        <v>0</v>
      </c>
      <c r="BC94" s="18">
        <v>0</v>
      </c>
      <c r="BD94" s="18">
        <v>0</v>
      </c>
      <c r="BE94" s="10">
        <f t="shared" si="9"/>
        <v>0</v>
      </c>
      <c r="BF94" s="10">
        <f t="shared" si="10"/>
        <v>0</v>
      </c>
      <c r="BG94" s="10">
        <f t="shared" si="11"/>
        <v>0</v>
      </c>
      <c r="BH94" s="10">
        <f t="shared" si="12"/>
        <v>0</v>
      </c>
    </row>
    <row r="95" spans="1:190" s="19" customFormat="1">
      <c r="A95" s="277" t="s">
        <v>46</v>
      </c>
      <c r="B95" s="276"/>
      <c r="C95" s="277" t="s">
        <v>128</v>
      </c>
      <c r="D95" s="276"/>
      <c r="E95" s="277" t="s">
        <v>47</v>
      </c>
      <c r="F95" s="276"/>
      <c r="G95" s="277"/>
      <c r="H95" s="276"/>
      <c r="I95" s="277"/>
      <c r="J95" s="276"/>
      <c r="K95" s="276"/>
      <c r="L95" s="277"/>
      <c r="M95" s="276"/>
      <c r="N95" s="276"/>
      <c r="O95" s="277"/>
      <c r="P95" s="276"/>
      <c r="Q95" s="277"/>
      <c r="R95" s="276"/>
      <c r="S95" s="275" t="s">
        <v>129</v>
      </c>
      <c r="T95" s="276"/>
      <c r="U95" s="276"/>
      <c r="V95" s="276"/>
      <c r="W95" s="276"/>
      <c r="X95" s="276"/>
      <c r="Y95" s="276"/>
      <c r="Z95" s="276"/>
      <c r="AA95" s="277" t="s">
        <v>49</v>
      </c>
      <c r="AB95" s="276"/>
      <c r="AC95" s="276"/>
      <c r="AD95" s="276"/>
      <c r="AE95" s="276"/>
      <c r="AF95" s="277" t="s">
        <v>50</v>
      </c>
      <c r="AG95" s="276"/>
      <c r="AH95" s="276"/>
      <c r="AI95" s="16" t="s">
        <v>51</v>
      </c>
      <c r="AJ95" s="278" t="s">
        <v>52</v>
      </c>
      <c r="AK95" s="276"/>
      <c r="AL95" s="276"/>
      <c r="AM95" s="276"/>
      <c r="AN95" s="276"/>
      <c r="AO95" s="279"/>
      <c r="AP95" s="17">
        <v>20721499</v>
      </c>
      <c r="AQ95" s="17">
        <v>16764461</v>
      </c>
      <c r="AR95" s="17">
        <v>3957038</v>
      </c>
      <c r="AS95" s="280">
        <v>0</v>
      </c>
      <c r="AT95" s="276"/>
      <c r="AU95" s="281">
        <v>16764461</v>
      </c>
      <c r="AV95" s="276"/>
      <c r="AW95" s="18">
        <v>0</v>
      </c>
      <c r="AX95" s="17">
        <v>16764461</v>
      </c>
      <c r="AY95" s="18">
        <v>0</v>
      </c>
      <c r="AZ95" s="17">
        <v>16764461</v>
      </c>
      <c r="BA95" s="18">
        <v>0</v>
      </c>
      <c r="BB95" s="17">
        <v>16764461</v>
      </c>
      <c r="BC95" s="18">
        <v>0</v>
      </c>
      <c r="BD95" s="18">
        <v>0</v>
      </c>
      <c r="BE95" s="10">
        <f t="shared" si="9"/>
        <v>0.8090370778677739</v>
      </c>
      <c r="BF95" s="10">
        <f t="shared" si="10"/>
        <v>0.8090370778677739</v>
      </c>
      <c r="BG95" s="10">
        <f t="shared" si="11"/>
        <v>0.8090370778677739</v>
      </c>
      <c r="BH95" s="10">
        <f t="shared" si="12"/>
        <v>0.8090370778677739</v>
      </c>
    </row>
    <row r="96" spans="1:190">
      <c r="A96" s="270" t="s">
        <v>46</v>
      </c>
      <c r="B96" s="269"/>
      <c r="C96" s="270" t="s">
        <v>128</v>
      </c>
      <c r="D96" s="269"/>
      <c r="E96" s="270" t="s">
        <v>47</v>
      </c>
      <c r="F96" s="269"/>
      <c r="G96" s="270" t="s">
        <v>74</v>
      </c>
      <c r="H96" s="269"/>
      <c r="I96" s="270"/>
      <c r="J96" s="269"/>
      <c r="K96" s="269"/>
      <c r="L96" s="270"/>
      <c r="M96" s="269"/>
      <c r="N96" s="269"/>
      <c r="O96" s="270"/>
      <c r="P96" s="269"/>
      <c r="Q96" s="270"/>
      <c r="R96" s="269"/>
      <c r="S96" s="268" t="s">
        <v>130</v>
      </c>
      <c r="T96" s="269"/>
      <c r="U96" s="269"/>
      <c r="V96" s="269"/>
      <c r="W96" s="269"/>
      <c r="X96" s="269"/>
      <c r="Y96" s="269"/>
      <c r="Z96" s="269"/>
      <c r="AA96" s="270" t="s">
        <v>49</v>
      </c>
      <c r="AB96" s="269"/>
      <c r="AC96" s="269"/>
      <c r="AD96" s="269"/>
      <c r="AE96" s="269"/>
      <c r="AF96" s="270" t="s">
        <v>50</v>
      </c>
      <c r="AG96" s="269"/>
      <c r="AH96" s="269"/>
      <c r="AI96" s="12" t="s">
        <v>51</v>
      </c>
      <c r="AJ96" s="271" t="s">
        <v>52</v>
      </c>
      <c r="AK96" s="269"/>
      <c r="AL96" s="269"/>
      <c r="AM96" s="269"/>
      <c r="AN96" s="269"/>
      <c r="AO96" s="274"/>
      <c r="AP96" s="13">
        <v>20721499</v>
      </c>
      <c r="AQ96" s="13">
        <v>16764461</v>
      </c>
      <c r="AR96" s="13">
        <v>3957038</v>
      </c>
      <c r="AS96" s="272">
        <v>0</v>
      </c>
      <c r="AT96" s="269"/>
      <c r="AU96" s="273">
        <v>16764461</v>
      </c>
      <c r="AV96" s="269"/>
      <c r="AW96" s="14">
        <v>0</v>
      </c>
      <c r="AX96" s="13">
        <v>16764461</v>
      </c>
      <c r="AY96" s="14">
        <v>0</v>
      </c>
      <c r="AZ96" s="13">
        <v>16764461</v>
      </c>
      <c r="BA96" s="14">
        <v>0</v>
      </c>
      <c r="BB96" s="13">
        <v>16764461</v>
      </c>
      <c r="BC96" s="14">
        <v>0</v>
      </c>
      <c r="BD96" s="14">
        <v>0</v>
      </c>
      <c r="BE96" s="20">
        <f t="shared" si="9"/>
        <v>0.8090370778677739</v>
      </c>
      <c r="BF96" s="20">
        <f t="shared" si="10"/>
        <v>0.8090370778677739</v>
      </c>
      <c r="BG96" s="20">
        <f t="shared" si="11"/>
        <v>0.8090370778677739</v>
      </c>
      <c r="BH96" s="20">
        <f t="shared" si="12"/>
        <v>0.8090370778677739</v>
      </c>
    </row>
    <row r="97" spans="1:190">
      <c r="A97" s="270" t="s">
        <v>46</v>
      </c>
      <c r="B97" s="269"/>
      <c r="C97" s="270" t="s">
        <v>128</v>
      </c>
      <c r="D97" s="269"/>
      <c r="E97" s="270" t="s">
        <v>47</v>
      </c>
      <c r="F97" s="269"/>
      <c r="G97" s="270" t="s">
        <v>74</v>
      </c>
      <c r="H97" s="269"/>
      <c r="I97" s="270" t="s">
        <v>55</v>
      </c>
      <c r="J97" s="269"/>
      <c r="K97" s="269"/>
      <c r="L97" s="270"/>
      <c r="M97" s="269"/>
      <c r="N97" s="269"/>
      <c r="O97" s="270"/>
      <c r="P97" s="269"/>
      <c r="Q97" s="270"/>
      <c r="R97" s="269"/>
      <c r="S97" s="268" t="s">
        <v>131</v>
      </c>
      <c r="T97" s="269"/>
      <c r="U97" s="269"/>
      <c r="V97" s="269"/>
      <c r="W97" s="269"/>
      <c r="X97" s="269"/>
      <c r="Y97" s="269"/>
      <c r="Z97" s="269"/>
      <c r="AA97" s="270" t="s">
        <v>49</v>
      </c>
      <c r="AB97" s="269"/>
      <c r="AC97" s="269"/>
      <c r="AD97" s="269"/>
      <c r="AE97" s="269"/>
      <c r="AF97" s="270" t="s">
        <v>50</v>
      </c>
      <c r="AG97" s="269"/>
      <c r="AH97" s="269"/>
      <c r="AI97" s="12" t="s">
        <v>51</v>
      </c>
      <c r="AJ97" s="271" t="s">
        <v>52</v>
      </c>
      <c r="AK97" s="269"/>
      <c r="AL97" s="269"/>
      <c r="AM97" s="269"/>
      <c r="AN97" s="269"/>
      <c r="AO97" s="274"/>
      <c r="AP97" s="13">
        <v>20651499</v>
      </c>
      <c r="AQ97" s="13">
        <v>16697461</v>
      </c>
      <c r="AR97" s="13">
        <v>3954038</v>
      </c>
      <c r="AS97" s="272">
        <v>0</v>
      </c>
      <c r="AT97" s="269"/>
      <c r="AU97" s="273">
        <v>16697461</v>
      </c>
      <c r="AV97" s="269"/>
      <c r="AW97" s="14">
        <v>0</v>
      </c>
      <c r="AX97" s="13">
        <v>16697461</v>
      </c>
      <c r="AY97" s="14">
        <v>0</v>
      </c>
      <c r="AZ97" s="13">
        <v>16697461</v>
      </c>
      <c r="BA97" s="14">
        <v>0</v>
      </c>
      <c r="BB97" s="13">
        <v>16697461</v>
      </c>
      <c r="BC97" s="14">
        <v>0</v>
      </c>
      <c r="BD97" s="14">
        <v>0</v>
      </c>
      <c r="BE97" s="15">
        <f t="shared" si="9"/>
        <v>0.80853506082052451</v>
      </c>
      <c r="BF97" s="15">
        <f t="shared" si="10"/>
        <v>0.80853506082052451</v>
      </c>
      <c r="BG97" s="15">
        <f t="shared" si="11"/>
        <v>0.80853506082052451</v>
      </c>
      <c r="BH97" s="15">
        <f t="shared" si="12"/>
        <v>0.80853506082052451</v>
      </c>
    </row>
    <row r="98" spans="1:190">
      <c r="A98" s="270" t="s">
        <v>46</v>
      </c>
      <c r="B98" s="269"/>
      <c r="C98" s="270" t="s">
        <v>128</v>
      </c>
      <c r="D98" s="269"/>
      <c r="E98" s="270" t="s">
        <v>47</v>
      </c>
      <c r="F98" s="269"/>
      <c r="G98" s="270" t="s">
        <v>74</v>
      </c>
      <c r="H98" s="269"/>
      <c r="I98" s="270" t="s">
        <v>64</v>
      </c>
      <c r="J98" s="269"/>
      <c r="K98" s="269"/>
      <c r="L98" s="270"/>
      <c r="M98" s="269"/>
      <c r="N98" s="269"/>
      <c r="O98" s="270"/>
      <c r="P98" s="269"/>
      <c r="Q98" s="270"/>
      <c r="R98" s="269"/>
      <c r="S98" s="268" t="s">
        <v>202</v>
      </c>
      <c r="T98" s="269"/>
      <c r="U98" s="269"/>
      <c r="V98" s="269"/>
      <c r="W98" s="269"/>
      <c r="X98" s="269"/>
      <c r="Y98" s="269"/>
      <c r="Z98" s="269"/>
      <c r="AA98" s="270" t="s">
        <v>49</v>
      </c>
      <c r="AB98" s="269"/>
      <c r="AC98" s="269"/>
      <c r="AD98" s="269"/>
      <c r="AE98" s="269"/>
      <c r="AF98" s="270" t="s">
        <v>50</v>
      </c>
      <c r="AG98" s="269"/>
      <c r="AH98" s="269"/>
      <c r="AI98" s="12" t="s">
        <v>51</v>
      </c>
      <c r="AJ98" s="271" t="s">
        <v>52</v>
      </c>
      <c r="AK98" s="269"/>
      <c r="AL98" s="269"/>
      <c r="AM98" s="269"/>
      <c r="AN98" s="269"/>
      <c r="AO98" s="274"/>
      <c r="AP98" s="13">
        <v>70000</v>
      </c>
      <c r="AQ98" s="13">
        <v>67000</v>
      </c>
      <c r="AR98" s="13">
        <v>3000</v>
      </c>
      <c r="AS98" s="272">
        <v>0</v>
      </c>
      <c r="AT98" s="269"/>
      <c r="AU98" s="273">
        <v>67000</v>
      </c>
      <c r="AV98" s="269"/>
      <c r="AW98" s="14">
        <v>0</v>
      </c>
      <c r="AX98" s="13">
        <v>67000</v>
      </c>
      <c r="AY98" s="14">
        <v>0</v>
      </c>
      <c r="AZ98" s="13">
        <v>67000</v>
      </c>
      <c r="BA98" s="14">
        <v>0</v>
      </c>
      <c r="BB98" s="13">
        <v>67000</v>
      </c>
      <c r="BC98" s="14">
        <v>0</v>
      </c>
      <c r="BD98" s="14">
        <v>0</v>
      </c>
      <c r="BE98" s="15">
        <f t="shared" si="9"/>
        <v>0.95714285714285718</v>
      </c>
      <c r="BF98" s="15">
        <f t="shared" si="10"/>
        <v>0.95714285714285718</v>
      </c>
      <c r="BG98" s="15">
        <f t="shared" si="11"/>
        <v>0.95714285714285718</v>
      </c>
      <c r="BH98" s="15">
        <f t="shared" si="12"/>
        <v>0.95714285714285718</v>
      </c>
    </row>
    <row r="99" spans="1:190" s="19" customFormat="1">
      <c r="A99" s="277" t="s">
        <v>46</v>
      </c>
      <c r="B99" s="276"/>
      <c r="C99" s="277" t="s">
        <v>128</v>
      </c>
      <c r="D99" s="276"/>
      <c r="E99" s="277" t="s">
        <v>116</v>
      </c>
      <c r="F99" s="276"/>
      <c r="G99" s="277"/>
      <c r="H99" s="276"/>
      <c r="I99" s="277"/>
      <c r="J99" s="276"/>
      <c r="K99" s="276"/>
      <c r="L99" s="277"/>
      <c r="M99" s="276"/>
      <c r="N99" s="276"/>
      <c r="O99" s="277"/>
      <c r="P99" s="276"/>
      <c r="Q99" s="277"/>
      <c r="R99" s="276"/>
      <c r="S99" s="275" t="s">
        <v>133</v>
      </c>
      <c r="T99" s="276"/>
      <c r="U99" s="276"/>
      <c r="V99" s="276"/>
      <c r="W99" s="276"/>
      <c r="X99" s="276"/>
      <c r="Y99" s="276"/>
      <c r="Z99" s="276"/>
      <c r="AA99" s="277" t="s">
        <v>49</v>
      </c>
      <c r="AB99" s="276"/>
      <c r="AC99" s="276"/>
      <c r="AD99" s="276"/>
      <c r="AE99" s="276"/>
      <c r="AF99" s="277" t="s">
        <v>134</v>
      </c>
      <c r="AG99" s="276"/>
      <c r="AH99" s="276"/>
      <c r="AI99" s="16" t="s">
        <v>124</v>
      </c>
      <c r="AJ99" s="278" t="s">
        <v>125</v>
      </c>
      <c r="AK99" s="276"/>
      <c r="AL99" s="276"/>
      <c r="AM99" s="276"/>
      <c r="AN99" s="276"/>
      <c r="AO99" s="279"/>
      <c r="AP99" s="17">
        <v>21205169</v>
      </c>
      <c r="AQ99" s="18">
        <v>0</v>
      </c>
      <c r="AR99" s="17">
        <v>21205169</v>
      </c>
      <c r="AS99" s="280">
        <v>0</v>
      </c>
      <c r="AT99" s="276"/>
      <c r="AU99" s="280">
        <v>0</v>
      </c>
      <c r="AV99" s="276"/>
      <c r="AW99" s="18">
        <v>0</v>
      </c>
      <c r="AX99" s="18">
        <v>0</v>
      </c>
      <c r="AY99" s="18">
        <v>0</v>
      </c>
      <c r="AZ99" s="18">
        <v>0</v>
      </c>
      <c r="BA99" s="18">
        <v>0</v>
      </c>
      <c r="BB99" s="18">
        <v>0</v>
      </c>
      <c r="BC99" s="18">
        <v>0</v>
      </c>
      <c r="BD99" s="18">
        <v>0</v>
      </c>
      <c r="BE99" s="10">
        <f t="shared" si="9"/>
        <v>0</v>
      </c>
      <c r="BF99" s="10">
        <f t="shared" si="10"/>
        <v>0</v>
      </c>
      <c r="BG99" s="10">
        <f t="shared" si="11"/>
        <v>0</v>
      </c>
      <c r="BH99" s="10">
        <f t="shared" si="12"/>
        <v>0</v>
      </c>
    </row>
    <row r="100" spans="1:190">
      <c r="A100" s="270" t="s">
        <v>46</v>
      </c>
      <c r="B100" s="269"/>
      <c r="C100" s="270" t="s">
        <v>128</v>
      </c>
      <c r="D100" s="269"/>
      <c r="E100" s="270" t="s">
        <v>116</v>
      </c>
      <c r="F100" s="269"/>
      <c r="G100" s="270" t="s">
        <v>47</v>
      </c>
      <c r="H100" s="269"/>
      <c r="I100" s="270"/>
      <c r="J100" s="269"/>
      <c r="K100" s="269"/>
      <c r="L100" s="270"/>
      <c r="M100" s="269"/>
      <c r="N100" s="269"/>
      <c r="O100" s="270"/>
      <c r="P100" s="269"/>
      <c r="Q100" s="270"/>
      <c r="R100" s="269"/>
      <c r="S100" s="268" t="s">
        <v>135</v>
      </c>
      <c r="T100" s="269"/>
      <c r="U100" s="269"/>
      <c r="V100" s="269"/>
      <c r="W100" s="269"/>
      <c r="X100" s="269"/>
      <c r="Y100" s="269"/>
      <c r="Z100" s="269"/>
      <c r="AA100" s="270" t="s">
        <v>49</v>
      </c>
      <c r="AB100" s="269"/>
      <c r="AC100" s="269"/>
      <c r="AD100" s="269"/>
      <c r="AE100" s="269"/>
      <c r="AF100" s="270" t="s">
        <v>134</v>
      </c>
      <c r="AG100" s="269"/>
      <c r="AH100" s="269"/>
      <c r="AI100" s="12" t="s">
        <v>124</v>
      </c>
      <c r="AJ100" s="271" t="s">
        <v>125</v>
      </c>
      <c r="AK100" s="269"/>
      <c r="AL100" s="269"/>
      <c r="AM100" s="269"/>
      <c r="AN100" s="269"/>
      <c r="AO100" s="274"/>
      <c r="AP100" s="13">
        <v>21205169</v>
      </c>
      <c r="AQ100" s="14">
        <v>0</v>
      </c>
      <c r="AR100" s="13">
        <v>21205169</v>
      </c>
      <c r="AS100" s="272">
        <v>0</v>
      </c>
      <c r="AT100" s="269"/>
      <c r="AU100" s="272">
        <v>0</v>
      </c>
      <c r="AV100" s="269"/>
      <c r="AW100" s="14">
        <v>0</v>
      </c>
      <c r="AX100" s="14">
        <v>0</v>
      </c>
      <c r="AY100" s="14">
        <v>0</v>
      </c>
      <c r="AZ100" s="14">
        <v>0</v>
      </c>
      <c r="BA100" s="14">
        <v>0</v>
      </c>
      <c r="BB100" s="14">
        <v>0</v>
      </c>
      <c r="BC100" s="14">
        <v>0</v>
      </c>
      <c r="BD100" s="14">
        <v>0</v>
      </c>
      <c r="BE100" s="15">
        <f t="shared" si="9"/>
        <v>0</v>
      </c>
      <c r="BF100" s="15">
        <f t="shared" si="10"/>
        <v>0</v>
      </c>
      <c r="BG100" s="15">
        <f t="shared" si="11"/>
        <v>0</v>
      </c>
      <c r="BH100" s="15">
        <f t="shared" si="12"/>
        <v>0</v>
      </c>
    </row>
    <row r="101" spans="1:190" s="19" customFormat="1">
      <c r="A101" s="277" t="s">
        <v>219</v>
      </c>
      <c r="B101" s="276"/>
      <c r="C101" s="277" t="s">
        <v>51</v>
      </c>
      <c r="D101" s="276"/>
      <c r="E101" s="277" t="s">
        <v>116</v>
      </c>
      <c r="F101" s="276"/>
      <c r="G101" s="277"/>
      <c r="H101" s="276"/>
      <c r="I101" s="277"/>
      <c r="J101" s="276"/>
      <c r="K101" s="276"/>
      <c r="L101" s="277"/>
      <c r="M101" s="276"/>
      <c r="N101" s="276"/>
      <c r="O101" s="277"/>
      <c r="P101" s="276"/>
      <c r="Q101" s="277"/>
      <c r="R101" s="276"/>
      <c r="S101" s="275" t="s">
        <v>220</v>
      </c>
      <c r="T101" s="276"/>
      <c r="U101" s="276"/>
      <c r="V101" s="276"/>
      <c r="W101" s="276"/>
      <c r="X101" s="276"/>
      <c r="Y101" s="276"/>
      <c r="Z101" s="276"/>
      <c r="AA101" s="277" t="s">
        <v>49</v>
      </c>
      <c r="AB101" s="276"/>
      <c r="AC101" s="276"/>
      <c r="AD101" s="276"/>
      <c r="AE101" s="276"/>
      <c r="AF101" s="277" t="s">
        <v>50</v>
      </c>
      <c r="AG101" s="276"/>
      <c r="AH101" s="276"/>
      <c r="AI101" s="16" t="s">
        <v>124</v>
      </c>
      <c r="AJ101" s="278" t="s">
        <v>125</v>
      </c>
      <c r="AK101" s="276"/>
      <c r="AL101" s="276"/>
      <c r="AM101" s="276"/>
      <c r="AN101" s="276"/>
      <c r="AO101" s="279"/>
      <c r="AP101" s="17">
        <v>3463614</v>
      </c>
      <c r="AQ101" s="18">
        <v>0</v>
      </c>
      <c r="AR101" s="17">
        <v>3463614</v>
      </c>
      <c r="AS101" s="280">
        <v>0</v>
      </c>
      <c r="AT101" s="276"/>
      <c r="AU101" s="280">
        <v>0</v>
      </c>
      <c r="AV101" s="276"/>
      <c r="AW101" s="18">
        <v>0</v>
      </c>
      <c r="AX101" s="18">
        <v>0</v>
      </c>
      <c r="AY101" s="18">
        <v>0</v>
      </c>
      <c r="AZ101" s="18">
        <v>0</v>
      </c>
      <c r="BA101" s="18">
        <v>0</v>
      </c>
      <c r="BB101" s="18">
        <v>0</v>
      </c>
      <c r="BC101" s="18">
        <v>0</v>
      </c>
      <c r="BD101" s="18">
        <v>0</v>
      </c>
      <c r="BE101" s="10">
        <f t="shared" si="9"/>
        <v>0</v>
      </c>
      <c r="BF101" s="10">
        <f t="shared" si="10"/>
        <v>0</v>
      </c>
      <c r="BG101" s="10">
        <f t="shared" si="11"/>
        <v>0</v>
      </c>
      <c r="BH101" s="10">
        <f t="shared" si="12"/>
        <v>0</v>
      </c>
    </row>
    <row r="102" spans="1:190">
      <c r="A102" s="270" t="s">
        <v>219</v>
      </c>
      <c r="B102" s="269"/>
      <c r="C102" s="270" t="s">
        <v>51</v>
      </c>
      <c r="D102" s="269"/>
      <c r="E102" s="270" t="s">
        <v>116</v>
      </c>
      <c r="F102" s="269"/>
      <c r="G102" s="270" t="s">
        <v>47</v>
      </c>
      <c r="H102" s="269"/>
      <c r="I102" s="270"/>
      <c r="J102" s="269"/>
      <c r="K102" s="269"/>
      <c r="L102" s="270"/>
      <c r="M102" s="269"/>
      <c r="N102" s="269"/>
      <c r="O102" s="270"/>
      <c r="P102" s="269"/>
      <c r="Q102" s="270"/>
      <c r="R102" s="269"/>
      <c r="S102" s="268" t="s">
        <v>221</v>
      </c>
      <c r="T102" s="269"/>
      <c r="U102" s="269"/>
      <c r="V102" s="269"/>
      <c r="W102" s="269"/>
      <c r="X102" s="269"/>
      <c r="Y102" s="269"/>
      <c r="Z102" s="269"/>
      <c r="AA102" s="270" t="s">
        <v>49</v>
      </c>
      <c r="AB102" s="269"/>
      <c r="AC102" s="269"/>
      <c r="AD102" s="269"/>
      <c r="AE102" s="269"/>
      <c r="AF102" s="270" t="s">
        <v>50</v>
      </c>
      <c r="AG102" s="269"/>
      <c r="AH102" s="269"/>
      <c r="AI102" s="12" t="s">
        <v>124</v>
      </c>
      <c r="AJ102" s="271" t="s">
        <v>125</v>
      </c>
      <c r="AK102" s="269"/>
      <c r="AL102" s="269"/>
      <c r="AM102" s="269"/>
      <c r="AN102" s="269"/>
      <c r="AO102" s="274"/>
      <c r="AP102" s="13">
        <v>3463614</v>
      </c>
      <c r="AQ102" s="14">
        <v>0</v>
      </c>
      <c r="AR102" s="13">
        <v>3463614</v>
      </c>
      <c r="AS102" s="272">
        <v>0</v>
      </c>
      <c r="AT102" s="269"/>
      <c r="AU102" s="272">
        <v>0</v>
      </c>
      <c r="AV102" s="269"/>
      <c r="AW102" s="14">
        <v>0</v>
      </c>
      <c r="AX102" s="14">
        <v>0</v>
      </c>
      <c r="AY102" s="14">
        <v>0</v>
      </c>
      <c r="AZ102" s="14">
        <v>0</v>
      </c>
      <c r="BA102" s="14">
        <v>0</v>
      </c>
      <c r="BB102" s="14">
        <v>0</v>
      </c>
      <c r="BC102" s="14">
        <v>0</v>
      </c>
      <c r="BD102" s="14">
        <v>0</v>
      </c>
      <c r="BE102" s="20">
        <f t="shared" si="9"/>
        <v>0</v>
      </c>
      <c r="BF102" s="20">
        <f t="shared" si="10"/>
        <v>0</v>
      </c>
      <c r="BG102" s="20">
        <f t="shared" si="11"/>
        <v>0</v>
      </c>
      <c r="BH102" s="20">
        <f t="shared" si="12"/>
        <v>0</v>
      </c>
    </row>
    <row r="103" spans="1:190" s="25" customFormat="1" ht="13.5" customHeight="1">
      <c r="A103" s="282" t="s">
        <v>136</v>
      </c>
      <c r="B103" s="283"/>
      <c r="C103" s="283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4"/>
      <c r="AP103" s="21">
        <f>+AP101+AP99+AP95+AP94+AP91</f>
        <v>144821534</v>
      </c>
      <c r="AQ103" s="21">
        <f>+AQ101+AQ99+AQ95+AQ94+AQ91</f>
        <v>33097282</v>
      </c>
      <c r="AR103" s="21">
        <f>+AR101+AR99+AR95+AR94+AR91</f>
        <v>111724252</v>
      </c>
      <c r="AS103" s="285">
        <f>+AS101+AS99+AS95+AS94+AS91</f>
        <v>0</v>
      </c>
      <c r="AT103" s="286"/>
      <c r="AU103" s="285">
        <f>+AU101+AU99+AU95+AU94+AU91</f>
        <v>33097282</v>
      </c>
      <c r="AV103" s="286"/>
      <c r="AW103" s="21">
        <f t="shared" ref="AW103:BD103" si="14">+AW101+AW99+AW95+AW94+AW91</f>
        <v>0</v>
      </c>
      <c r="AX103" s="21">
        <f t="shared" si="14"/>
        <v>33097282</v>
      </c>
      <c r="AY103" s="21">
        <f t="shared" si="14"/>
        <v>0</v>
      </c>
      <c r="AZ103" s="21">
        <f t="shared" si="14"/>
        <v>33097282</v>
      </c>
      <c r="BA103" s="21">
        <f t="shared" si="14"/>
        <v>0</v>
      </c>
      <c r="BB103" s="21">
        <f t="shared" si="14"/>
        <v>33097282</v>
      </c>
      <c r="BC103" s="21">
        <f t="shared" si="14"/>
        <v>0</v>
      </c>
      <c r="BD103" s="21">
        <f t="shared" si="14"/>
        <v>0</v>
      </c>
      <c r="BE103" s="22">
        <f t="shared" si="9"/>
        <v>0.2285384023069387</v>
      </c>
      <c r="BF103" s="22">
        <f t="shared" si="10"/>
        <v>0.2285384023069387</v>
      </c>
      <c r="BG103" s="22">
        <f t="shared" si="11"/>
        <v>0.2285384023069387</v>
      </c>
      <c r="BH103" s="22">
        <f t="shared" si="12"/>
        <v>0.2285384023069387</v>
      </c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4"/>
    </row>
    <row r="104" spans="1:190" s="25" customFormat="1" ht="13.5" customHeight="1">
      <c r="A104" s="282" t="s">
        <v>137</v>
      </c>
      <c r="B104" s="283"/>
      <c r="C104" s="283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4"/>
      <c r="AP104" s="21">
        <f>+AP103+AP88+AP47</f>
        <v>5869082703</v>
      </c>
      <c r="AQ104" s="21">
        <f>+AQ103+AQ88+AQ47</f>
        <v>1487489047.49</v>
      </c>
      <c r="AR104" s="21">
        <f>+AR103+AR88+AR47</f>
        <v>4381593655.5100002</v>
      </c>
      <c r="AS104" s="285">
        <f>+AS103+AS88+AS47</f>
        <v>0</v>
      </c>
      <c r="AT104" s="286"/>
      <c r="AU104" s="285">
        <f>+AU103+AU88+AU47</f>
        <v>1383682273.49</v>
      </c>
      <c r="AV104" s="286"/>
      <c r="AW104" s="21">
        <f t="shared" ref="AW104:BD104" si="15">+AW103+AW88+AW47</f>
        <v>103806774</v>
      </c>
      <c r="AX104" s="21">
        <f t="shared" si="15"/>
        <v>1090571097.3499999</v>
      </c>
      <c r="AY104" s="21">
        <f t="shared" si="15"/>
        <v>293111176.13999999</v>
      </c>
      <c r="AZ104" s="21">
        <f t="shared" si="15"/>
        <v>1069785844.35</v>
      </c>
      <c r="BA104" s="21">
        <f t="shared" si="15"/>
        <v>20785253</v>
      </c>
      <c r="BB104" s="21">
        <f t="shared" si="15"/>
        <v>1069785844.35</v>
      </c>
      <c r="BC104" s="21">
        <f t="shared" si="15"/>
        <v>0</v>
      </c>
      <c r="BD104" s="21">
        <f t="shared" si="15"/>
        <v>0</v>
      </c>
      <c r="BE104" s="22">
        <f t="shared" si="9"/>
        <v>0.25344489467317699</v>
      </c>
      <c r="BF104" s="22">
        <f t="shared" si="10"/>
        <v>0.23575784215525306</v>
      </c>
      <c r="BG104" s="22">
        <f t="shared" si="11"/>
        <v>0.18581627701251358</v>
      </c>
      <c r="BH104" s="22">
        <f t="shared" si="12"/>
        <v>0.18227479462901003</v>
      </c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4"/>
    </row>
    <row r="105" spans="1:190" s="19" customFormat="1">
      <c r="A105" s="277" t="s">
        <v>138</v>
      </c>
      <c r="B105" s="276"/>
      <c r="C105" s="277" t="s">
        <v>139</v>
      </c>
      <c r="D105" s="276"/>
      <c r="E105" s="277" t="s">
        <v>140</v>
      </c>
      <c r="F105" s="276"/>
      <c r="G105" s="277" t="s">
        <v>141</v>
      </c>
      <c r="H105" s="276"/>
      <c r="I105" s="277" t="s">
        <v>142</v>
      </c>
      <c r="J105" s="276"/>
      <c r="K105" s="276"/>
      <c r="L105" s="277"/>
      <c r="M105" s="276"/>
      <c r="N105" s="276"/>
      <c r="O105" s="277"/>
      <c r="P105" s="276"/>
      <c r="Q105" s="277"/>
      <c r="R105" s="276"/>
      <c r="S105" s="275" t="s">
        <v>143</v>
      </c>
      <c r="T105" s="276"/>
      <c r="U105" s="276"/>
      <c r="V105" s="276"/>
      <c r="W105" s="276"/>
      <c r="X105" s="276"/>
      <c r="Y105" s="276"/>
      <c r="Z105" s="276"/>
      <c r="AA105" s="277" t="s">
        <v>49</v>
      </c>
      <c r="AB105" s="276"/>
      <c r="AC105" s="276"/>
      <c r="AD105" s="276"/>
      <c r="AE105" s="276"/>
      <c r="AF105" s="277" t="s">
        <v>50</v>
      </c>
      <c r="AG105" s="276"/>
      <c r="AH105" s="276"/>
      <c r="AI105" s="16" t="s">
        <v>124</v>
      </c>
      <c r="AJ105" s="278" t="s">
        <v>125</v>
      </c>
      <c r="AK105" s="276"/>
      <c r="AL105" s="276"/>
      <c r="AM105" s="276"/>
      <c r="AN105" s="276"/>
      <c r="AO105" s="279"/>
      <c r="AP105" s="17">
        <v>1191086958</v>
      </c>
      <c r="AQ105" s="17">
        <v>832747298</v>
      </c>
      <c r="AR105" s="17">
        <v>354320417</v>
      </c>
      <c r="AS105" s="280">
        <v>0</v>
      </c>
      <c r="AT105" s="276"/>
      <c r="AU105" s="281">
        <v>829427133</v>
      </c>
      <c r="AV105" s="276"/>
      <c r="AW105" s="17">
        <v>3320165</v>
      </c>
      <c r="AX105" s="17">
        <v>85454767</v>
      </c>
      <c r="AY105" s="17">
        <v>743972366</v>
      </c>
      <c r="AZ105" s="17">
        <v>85454767</v>
      </c>
      <c r="BA105" s="18">
        <v>0</v>
      </c>
      <c r="BB105" s="17">
        <v>85454767</v>
      </c>
      <c r="BC105" s="18">
        <v>0</v>
      </c>
      <c r="BD105" s="18">
        <v>0</v>
      </c>
      <c r="BE105" s="10">
        <f t="shared" si="9"/>
        <v>0.69914903559879293</v>
      </c>
      <c r="BF105" s="10">
        <f t="shared" si="10"/>
        <v>0.6963615271153023</v>
      </c>
      <c r="BG105" s="10">
        <f t="shared" si="11"/>
        <v>7.1745195786116572E-2</v>
      </c>
      <c r="BH105" s="10">
        <f t="shared" si="12"/>
        <v>7.1745195786116572E-2</v>
      </c>
    </row>
    <row r="106" spans="1:190">
      <c r="A106" s="270" t="s">
        <v>138</v>
      </c>
      <c r="B106" s="269"/>
      <c r="C106" s="270" t="s">
        <v>139</v>
      </c>
      <c r="D106" s="269"/>
      <c r="E106" s="270" t="s">
        <v>140</v>
      </c>
      <c r="F106" s="269"/>
      <c r="G106" s="270" t="s">
        <v>141</v>
      </c>
      <c r="H106" s="269"/>
      <c r="I106" s="270" t="s">
        <v>142</v>
      </c>
      <c r="J106" s="269"/>
      <c r="K106" s="269"/>
      <c r="L106" s="270" t="s">
        <v>144</v>
      </c>
      <c r="M106" s="269"/>
      <c r="N106" s="269"/>
      <c r="O106" s="270"/>
      <c r="P106" s="269"/>
      <c r="Q106" s="270"/>
      <c r="R106" s="269"/>
      <c r="S106" s="268" t="s">
        <v>145</v>
      </c>
      <c r="T106" s="269"/>
      <c r="U106" s="269"/>
      <c r="V106" s="269"/>
      <c r="W106" s="269"/>
      <c r="X106" s="269"/>
      <c r="Y106" s="269"/>
      <c r="Z106" s="269"/>
      <c r="AA106" s="270" t="s">
        <v>49</v>
      </c>
      <c r="AB106" s="269"/>
      <c r="AC106" s="269"/>
      <c r="AD106" s="269"/>
      <c r="AE106" s="269"/>
      <c r="AF106" s="270" t="s">
        <v>50</v>
      </c>
      <c r="AG106" s="269"/>
      <c r="AH106" s="269"/>
      <c r="AI106" s="12" t="s">
        <v>124</v>
      </c>
      <c r="AJ106" s="271" t="s">
        <v>125</v>
      </c>
      <c r="AK106" s="269"/>
      <c r="AL106" s="269"/>
      <c r="AM106" s="269"/>
      <c r="AN106" s="269"/>
      <c r="AO106" s="274"/>
      <c r="AP106" s="13">
        <v>143615546</v>
      </c>
      <c r="AQ106" s="13">
        <v>132370277</v>
      </c>
      <c r="AR106" s="13">
        <v>9903727</v>
      </c>
      <c r="AS106" s="272">
        <v>0</v>
      </c>
      <c r="AT106" s="269"/>
      <c r="AU106" s="273">
        <v>129239979</v>
      </c>
      <c r="AV106" s="269"/>
      <c r="AW106" s="13">
        <v>3130298</v>
      </c>
      <c r="AX106" s="13">
        <v>11088107</v>
      </c>
      <c r="AY106" s="13">
        <v>118151872</v>
      </c>
      <c r="AZ106" s="13">
        <v>11088107</v>
      </c>
      <c r="BA106" s="14">
        <v>0</v>
      </c>
      <c r="BB106" s="13">
        <v>11088107</v>
      </c>
      <c r="BC106" s="14">
        <v>0</v>
      </c>
      <c r="BD106" s="14">
        <v>0</v>
      </c>
      <c r="BE106" s="15">
        <f t="shared" si="9"/>
        <v>0.92169880411135996</v>
      </c>
      <c r="BF106" s="15">
        <f t="shared" si="10"/>
        <v>0.89990243117552193</v>
      </c>
      <c r="BG106" s="15">
        <f t="shared" si="11"/>
        <v>7.7206871462230139E-2</v>
      </c>
      <c r="BH106" s="15">
        <f t="shared" si="12"/>
        <v>7.7206871462230139E-2</v>
      </c>
    </row>
    <row r="107" spans="1:190">
      <c r="A107" s="270" t="s">
        <v>138</v>
      </c>
      <c r="B107" s="269"/>
      <c r="C107" s="270" t="s">
        <v>139</v>
      </c>
      <c r="D107" s="269"/>
      <c r="E107" s="270" t="s">
        <v>140</v>
      </c>
      <c r="F107" s="269"/>
      <c r="G107" s="270" t="s">
        <v>141</v>
      </c>
      <c r="H107" s="269"/>
      <c r="I107" s="270" t="s">
        <v>142</v>
      </c>
      <c r="J107" s="269"/>
      <c r="K107" s="269"/>
      <c r="L107" s="270" t="s">
        <v>144</v>
      </c>
      <c r="M107" s="269"/>
      <c r="N107" s="269"/>
      <c r="O107" s="270" t="s">
        <v>74</v>
      </c>
      <c r="P107" s="269"/>
      <c r="Q107" s="270"/>
      <c r="R107" s="269"/>
      <c r="S107" s="268" t="s">
        <v>146</v>
      </c>
      <c r="T107" s="269"/>
      <c r="U107" s="269"/>
      <c r="V107" s="269"/>
      <c r="W107" s="269"/>
      <c r="X107" s="269"/>
      <c r="Y107" s="269"/>
      <c r="Z107" s="269"/>
      <c r="AA107" s="270" t="s">
        <v>49</v>
      </c>
      <c r="AB107" s="269"/>
      <c r="AC107" s="269"/>
      <c r="AD107" s="269"/>
      <c r="AE107" s="269"/>
      <c r="AF107" s="270" t="s">
        <v>50</v>
      </c>
      <c r="AG107" s="269"/>
      <c r="AH107" s="269"/>
      <c r="AI107" s="12" t="s">
        <v>124</v>
      </c>
      <c r="AJ107" s="271" t="s">
        <v>125</v>
      </c>
      <c r="AK107" s="269"/>
      <c r="AL107" s="269"/>
      <c r="AM107" s="269"/>
      <c r="AN107" s="269"/>
      <c r="AO107" s="274"/>
      <c r="AP107" s="13">
        <v>143615546</v>
      </c>
      <c r="AQ107" s="13">
        <v>132370277</v>
      </c>
      <c r="AR107" s="13">
        <v>9903727</v>
      </c>
      <c r="AS107" s="272">
        <v>0</v>
      </c>
      <c r="AT107" s="269"/>
      <c r="AU107" s="273">
        <v>129239979</v>
      </c>
      <c r="AV107" s="269"/>
      <c r="AW107" s="13">
        <v>3130298</v>
      </c>
      <c r="AX107" s="13">
        <v>11088107</v>
      </c>
      <c r="AY107" s="13">
        <v>118151872</v>
      </c>
      <c r="AZ107" s="13">
        <v>11088107</v>
      </c>
      <c r="BA107" s="14">
        <v>0</v>
      </c>
      <c r="BB107" s="13">
        <v>11088107</v>
      </c>
      <c r="BC107" s="14">
        <v>0</v>
      </c>
      <c r="BD107" s="14">
        <v>0</v>
      </c>
      <c r="BE107" s="15">
        <f t="shared" si="9"/>
        <v>0.92169880411135996</v>
      </c>
      <c r="BF107" s="15">
        <f t="shared" si="10"/>
        <v>0.89990243117552193</v>
      </c>
      <c r="BG107" s="15">
        <f t="shared" si="11"/>
        <v>7.7206871462230139E-2</v>
      </c>
      <c r="BH107" s="15">
        <f t="shared" si="12"/>
        <v>7.7206871462230139E-2</v>
      </c>
    </row>
    <row r="108" spans="1:190">
      <c r="A108" s="270" t="s">
        <v>138</v>
      </c>
      <c r="B108" s="269"/>
      <c r="C108" s="270" t="s">
        <v>139</v>
      </c>
      <c r="D108" s="269"/>
      <c r="E108" s="270" t="s">
        <v>140</v>
      </c>
      <c r="F108" s="269"/>
      <c r="G108" s="270" t="s">
        <v>141</v>
      </c>
      <c r="H108" s="269"/>
      <c r="I108" s="270" t="s">
        <v>142</v>
      </c>
      <c r="J108" s="269"/>
      <c r="K108" s="269"/>
      <c r="L108" s="270" t="s">
        <v>147</v>
      </c>
      <c r="M108" s="269"/>
      <c r="N108" s="269"/>
      <c r="O108" s="270"/>
      <c r="P108" s="269"/>
      <c r="Q108" s="270"/>
      <c r="R108" s="269"/>
      <c r="S108" s="268" t="s">
        <v>148</v>
      </c>
      <c r="T108" s="269"/>
      <c r="U108" s="269"/>
      <c r="V108" s="269"/>
      <c r="W108" s="269"/>
      <c r="X108" s="269"/>
      <c r="Y108" s="269"/>
      <c r="Z108" s="269"/>
      <c r="AA108" s="270" t="s">
        <v>49</v>
      </c>
      <c r="AB108" s="269"/>
      <c r="AC108" s="269"/>
      <c r="AD108" s="269"/>
      <c r="AE108" s="269"/>
      <c r="AF108" s="270" t="s">
        <v>50</v>
      </c>
      <c r="AG108" s="269"/>
      <c r="AH108" s="269"/>
      <c r="AI108" s="12" t="s">
        <v>124</v>
      </c>
      <c r="AJ108" s="271" t="s">
        <v>125</v>
      </c>
      <c r="AK108" s="269"/>
      <c r="AL108" s="269"/>
      <c r="AM108" s="269"/>
      <c r="AN108" s="269"/>
      <c r="AO108" s="274"/>
      <c r="AP108" s="13">
        <v>720744016</v>
      </c>
      <c r="AQ108" s="13">
        <v>433868187</v>
      </c>
      <c r="AR108" s="13">
        <v>286875829</v>
      </c>
      <c r="AS108" s="272">
        <v>0</v>
      </c>
      <c r="AT108" s="269"/>
      <c r="AU108" s="273">
        <v>433678320</v>
      </c>
      <c r="AV108" s="269"/>
      <c r="AW108" s="13">
        <v>189867</v>
      </c>
      <c r="AX108" s="13">
        <v>52217099</v>
      </c>
      <c r="AY108" s="13">
        <v>381461221</v>
      </c>
      <c r="AZ108" s="13">
        <v>52217099</v>
      </c>
      <c r="BA108" s="14">
        <v>0</v>
      </c>
      <c r="BB108" s="13">
        <v>52217099</v>
      </c>
      <c r="BC108" s="14">
        <v>0</v>
      </c>
      <c r="BD108" s="14">
        <v>0</v>
      </c>
      <c r="BE108" s="15">
        <f t="shared" si="9"/>
        <v>0.60197265238203512</v>
      </c>
      <c r="BF108" s="15">
        <f t="shared" si="10"/>
        <v>0.60170922043423525</v>
      </c>
      <c r="BG108" s="15">
        <f t="shared" si="11"/>
        <v>7.2448883155208879E-2</v>
      </c>
      <c r="BH108" s="15">
        <f t="shared" si="12"/>
        <v>7.2448883155208879E-2</v>
      </c>
    </row>
    <row r="109" spans="1:190">
      <c r="A109" s="270" t="s">
        <v>138</v>
      </c>
      <c r="B109" s="269"/>
      <c r="C109" s="270" t="s">
        <v>139</v>
      </c>
      <c r="D109" s="269"/>
      <c r="E109" s="270" t="s">
        <v>140</v>
      </c>
      <c r="F109" s="269"/>
      <c r="G109" s="270" t="s">
        <v>141</v>
      </c>
      <c r="H109" s="269"/>
      <c r="I109" s="270" t="s">
        <v>142</v>
      </c>
      <c r="J109" s="269"/>
      <c r="K109" s="269"/>
      <c r="L109" s="270" t="s">
        <v>147</v>
      </c>
      <c r="M109" s="269"/>
      <c r="N109" s="269"/>
      <c r="O109" s="270" t="s">
        <v>74</v>
      </c>
      <c r="P109" s="269"/>
      <c r="Q109" s="270"/>
      <c r="R109" s="269"/>
      <c r="S109" s="268" t="s">
        <v>149</v>
      </c>
      <c r="T109" s="269"/>
      <c r="U109" s="269"/>
      <c r="V109" s="269"/>
      <c r="W109" s="269"/>
      <c r="X109" s="269"/>
      <c r="Y109" s="269"/>
      <c r="Z109" s="269"/>
      <c r="AA109" s="270" t="s">
        <v>49</v>
      </c>
      <c r="AB109" s="269"/>
      <c r="AC109" s="269"/>
      <c r="AD109" s="269"/>
      <c r="AE109" s="269"/>
      <c r="AF109" s="270" t="s">
        <v>50</v>
      </c>
      <c r="AG109" s="269"/>
      <c r="AH109" s="269"/>
      <c r="AI109" s="12" t="s">
        <v>124</v>
      </c>
      <c r="AJ109" s="271" t="s">
        <v>125</v>
      </c>
      <c r="AK109" s="269"/>
      <c r="AL109" s="269"/>
      <c r="AM109" s="269"/>
      <c r="AN109" s="269"/>
      <c r="AO109" s="274"/>
      <c r="AP109" s="13">
        <v>720744016</v>
      </c>
      <c r="AQ109" s="13">
        <v>433868187</v>
      </c>
      <c r="AR109" s="13">
        <v>286875829</v>
      </c>
      <c r="AS109" s="272">
        <v>0</v>
      </c>
      <c r="AT109" s="269"/>
      <c r="AU109" s="273">
        <v>433678320</v>
      </c>
      <c r="AV109" s="269"/>
      <c r="AW109" s="13">
        <v>189867</v>
      </c>
      <c r="AX109" s="13">
        <v>52217099</v>
      </c>
      <c r="AY109" s="13">
        <v>381461221</v>
      </c>
      <c r="AZ109" s="13">
        <v>52217099</v>
      </c>
      <c r="BA109" s="14">
        <v>0</v>
      </c>
      <c r="BB109" s="13">
        <v>52217099</v>
      </c>
      <c r="BC109" s="14">
        <v>0</v>
      </c>
      <c r="BD109" s="14">
        <v>0</v>
      </c>
      <c r="BE109" s="15">
        <f t="shared" si="9"/>
        <v>0.60197265238203512</v>
      </c>
      <c r="BF109" s="15">
        <f t="shared" si="10"/>
        <v>0.60170922043423525</v>
      </c>
      <c r="BG109" s="15">
        <f t="shared" si="11"/>
        <v>7.2448883155208879E-2</v>
      </c>
      <c r="BH109" s="15">
        <f t="shared" si="12"/>
        <v>7.2448883155208879E-2</v>
      </c>
    </row>
    <row r="110" spans="1:190">
      <c r="A110" s="270" t="s">
        <v>138</v>
      </c>
      <c r="B110" s="269"/>
      <c r="C110" s="270" t="s">
        <v>139</v>
      </c>
      <c r="D110" s="269"/>
      <c r="E110" s="270" t="s">
        <v>140</v>
      </c>
      <c r="F110" s="269"/>
      <c r="G110" s="270" t="s">
        <v>141</v>
      </c>
      <c r="H110" s="269"/>
      <c r="I110" s="270" t="s">
        <v>142</v>
      </c>
      <c r="J110" s="269"/>
      <c r="K110" s="269"/>
      <c r="L110" s="270" t="s">
        <v>150</v>
      </c>
      <c r="M110" s="269"/>
      <c r="N110" s="269"/>
      <c r="O110" s="270" t="s">
        <v>12</v>
      </c>
      <c r="P110" s="269"/>
      <c r="Q110" s="270" t="s">
        <v>12</v>
      </c>
      <c r="R110" s="269"/>
      <c r="S110" s="268" t="s">
        <v>151</v>
      </c>
      <c r="T110" s="269"/>
      <c r="U110" s="269"/>
      <c r="V110" s="269"/>
      <c r="W110" s="269"/>
      <c r="X110" s="269"/>
      <c r="Y110" s="269"/>
      <c r="Z110" s="269"/>
      <c r="AA110" s="270" t="s">
        <v>49</v>
      </c>
      <c r="AB110" s="269"/>
      <c r="AC110" s="269"/>
      <c r="AD110" s="269"/>
      <c r="AE110" s="269"/>
      <c r="AF110" s="270" t="s">
        <v>50</v>
      </c>
      <c r="AG110" s="269"/>
      <c r="AH110" s="269"/>
      <c r="AI110" s="12" t="s">
        <v>124</v>
      </c>
      <c r="AJ110" s="271" t="s">
        <v>125</v>
      </c>
      <c r="AK110" s="269"/>
      <c r="AL110" s="269"/>
      <c r="AM110" s="269"/>
      <c r="AN110" s="269"/>
      <c r="AO110" s="274"/>
      <c r="AP110" s="13">
        <v>326727396</v>
      </c>
      <c r="AQ110" s="13">
        <v>266508834</v>
      </c>
      <c r="AR110" s="13">
        <v>57540861</v>
      </c>
      <c r="AS110" s="272">
        <v>0</v>
      </c>
      <c r="AT110" s="269"/>
      <c r="AU110" s="273">
        <v>266508834</v>
      </c>
      <c r="AV110" s="269"/>
      <c r="AW110" s="14">
        <v>0</v>
      </c>
      <c r="AX110" s="13">
        <v>22149561</v>
      </c>
      <c r="AY110" s="13">
        <v>244359273</v>
      </c>
      <c r="AZ110" s="13">
        <v>22149561</v>
      </c>
      <c r="BA110" s="14">
        <v>0</v>
      </c>
      <c r="BB110" s="13">
        <v>22149561</v>
      </c>
      <c r="BC110" s="14">
        <v>0</v>
      </c>
      <c r="BD110" s="14">
        <v>0</v>
      </c>
      <c r="BE110" s="15">
        <f t="shared" si="9"/>
        <v>0.81569172730161876</v>
      </c>
      <c r="BF110" s="15">
        <f t="shared" si="10"/>
        <v>0.81569172730161876</v>
      </c>
      <c r="BG110" s="15">
        <f t="shared" si="11"/>
        <v>6.7792175590932077E-2</v>
      </c>
      <c r="BH110" s="15">
        <f t="shared" si="12"/>
        <v>6.7792175590932077E-2</v>
      </c>
    </row>
    <row r="111" spans="1:190">
      <c r="A111" s="270" t="s">
        <v>138</v>
      </c>
      <c r="B111" s="269"/>
      <c r="C111" s="270" t="s">
        <v>139</v>
      </c>
      <c r="D111" s="269"/>
      <c r="E111" s="270" t="s">
        <v>140</v>
      </c>
      <c r="F111" s="269"/>
      <c r="G111" s="270" t="s">
        <v>141</v>
      </c>
      <c r="H111" s="269"/>
      <c r="I111" s="270" t="s">
        <v>142</v>
      </c>
      <c r="J111" s="269"/>
      <c r="K111" s="269"/>
      <c r="L111" s="270" t="s">
        <v>150</v>
      </c>
      <c r="M111" s="269"/>
      <c r="N111" s="269"/>
      <c r="O111" s="270" t="s">
        <v>74</v>
      </c>
      <c r="P111" s="269"/>
      <c r="Q111" s="270" t="s">
        <v>12</v>
      </c>
      <c r="R111" s="269"/>
      <c r="S111" s="268" t="s">
        <v>152</v>
      </c>
      <c r="T111" s="269"/>
      <c r="U111" s="269"/>
      <c r="V111" s="269"/>
      <c r="W111" s="269"/>
      <c r="X111" s="269"/>
      <c r="Y111" s="269"/>
      <c r="Z111" s="269"/>
      <c r="AA111" s="270" t="s">
        <v>49</v>
      </c>
      <c r="AB111" s="269"/>
      <c r="AC111" s="269"/>
      <c r="AD111" s="269"/>
      <c r="AE111" s="269"/>
      <c r="AF111" s="270" t="s">
        <v>50</v>
      </c>
      <c r="AG111" s="269"/>
      <c r="AH111" s="269"/>
      <c r="AI111" s="12" t="s">
        <v>124</v>
      </c>
      <c r="AJ111" s="271" t="s">
        <v>125</v>
      </c>
      <c r="AK111" s="269"/>
      <c r="AL111" s="269"/>
      <c r="AM111" s="269"/>
      <c r="AN111" s="269"/>
      <c r="AO111" s="274"/>
      <c r="AP111" s="13">
        <v>326727396</v>
      </c>
      <c r="AQ111" s="13">
        <v>266508834</v>
      </c>
      <c r="AR111" s="13">
        <v>57540861</v>
      </c>
      <c r="AS111" s="272">
        <v>0</v>
      </c>
      <c r="AT111" s="269"/>
      <c r="AU111" s="273">
        <v>266508834</v>
      </c>
      <c r="AV111" s="269"/>
      <c r="AW111" s="14">
        <v>0</v>
      </c>
      <c r="AX111" s="13">
        <v>22149561</v>
      </c>
      <c r="AY111" s="13">
        <v>244359273</v>
      </c>
      <c r="AZ111" s="13">
        <v>22149561</v>
      </c>
      <c r="BA111" s="14">
        <v>0</v>
      </c>
      <c r="BB111" s="13">
        <v>22149561</v>
      </c>
      <c r="BC111" s="14">
        <v>0</v>
      </c>
      <c r="BD111" s="14">
        <v>0</v>
      </c>
      <c r="BE111" s="15">
        <f t="shared" si="9"/>
        <v>0.81569172730161876</v>
      </c>
      <c r="BF111" s="15">
        <f t="shared" si="10"/>
        <v>0.81569172730161876</v>
      </c>
      <c r="BG111" s="15">
        <f t="shared" si="11"/>
        <v>6.7792175590932077E-2</v>
      </c>
      <c r="BH111" s="15">
        <f t="shared" si="12"/>
        <v>6.7792175590932077E-2</v>
      </c>
    </row>
    <row r="112" spans="1:190" s="19" customFormat="1">
      <c r="A112" s="277" t="s">
        <v>138</v>
      </c>
      <c r="B112" s="276"/>
      <c r="C112" s="277" t="s">
        <v>155</v>
      </c>
      <c r="D112" s="276"/>
      <c r="E112" s="277" t="s">
        <v>140</v>
      </c>
      <c r="F112" s="276"/>
      <c r="G112" s="277" t="s">
        <v>156</v>
      </c>
      <c r="H112" s="276"/>
      <c r="I112" s="277" t="s">
        <v>142</v>
      </c>
      <c r="J112" s="276"/>
      <c r="K112" s="276"/>
      <c r="L112" s="277"/>
      <c r="M112" s="276"/>
      <c r="N112" s="276"/>
      <c r="O112" s="277"/>
      <c r="P112" s="276"/>
      <c r="Q112" s="277"/>
      <c r="R112" s="276"/>
      <c r="S112" s="275" t="s">
        <v>157</v>
      </c>
      <c r="T112" s="276"/>
      <c r="U112" s="276"/>
      <c r="V112" s="276"/>
      <c r="W112" s="276"/>
      <c r="X112" s="276"/>
      <c r="Y112" s="276"/>
      <c r="Z112" s="276"/>
      <c r="AA112" s="277" t="s">
        <v>49</v>
      </c>
      <c r="AB112" s="276"/>
      <c r="AC112" s="276"/>
      <c r="AD112" s="276"/>
      <c r="AE112" s="276"/>
      <c r="AF112" s="277" t="s">
        <v>50</v>
      </c>
      <c r="AG112" s="276"/>
      <c r="AH112" s="276"/>
      <c r="AI112" s="16" t="s">
        <v>124</v>
      </c>
      <c r="AJ112" s="278" t="s">
        <v>125</v>
      </c>
      <c r="AK112" s="276"/>
      <c r="AL112" s="276"/>
      <c r="AM112" s="276"/>
      <c r="AN112" s="276"/>
      <c r="AO112" s="279"/>
      <c r="AP112" s="17">
        <v>447038732</v>
      </c>
      <c r="AQ112" s="17">
        <v>265362476</v>
      </c>
      <c r="AR112" s="17">
        <v>181676256</v>
      </c>
      <c r="AS112" s="280">
        <v>0</v>
      </c>
      <c r="AT112" s="276"/>
      <c r="AU112" s="281">
        <v>264909143</v>
      </c>
      <c r="AV112" s="276"/>
      <c r="AW112" s="17">
        <v>453333</v>
      </c>
      <c r="AX112" s="17">
        <v>26985295</v>
      </c>
      <c r="AY112" s="17">
        <v>237923848</v>
      </c>
      <c r="AZ112" s="17">
        <v>26985295</v>
      </c>
      <c r="BA112" s="18">
        <v>0</v>
      </c>
      <c r="BB112" s="17">
        <v>26985295</v>
      </c>
      <c r="BC112" s="18">
        <v>0</v>
      </c>
      <c r="BD112" s="18">
        <v>0</v>
      </c>
      <c r="BE112" s="10">
        <f t="shared" si="9"/>
        <v>0.59360063682356723</v>
      </c>
      <c r="BF112" s="10">
        <f t="shared" si="10"/>
        <v>0.59258655690710937</v>
      </c>
      <c r="BG112" s="10">
        <f t="shared" si="11"/>
        <v>6.0364556957449494E-2</v>
      </c>
      <c r="BH112" s="10">
        <f t="shared" si="12"/>
        <v>6.0364556957449494E-2</v>
      </c>
    </row>
    <row r="113" spans="1:190">
      <c r="A113" s="270" t="s">
        <v>138</v>
      </c>
      <c r="B113" s="269"/>
      <c r="C113" s="270" t="s">
        <v>155</v>
      </c>
      <c r="D113" s="269"/>
      <c r="E113" s="270" t="s">
        <v>140</v>
      </c>
      <c r="F113" s="269"/>
      <c r="G113" s="270" t="s">
        <v>156</v>
      </c>
      <c r="H113" s="269"/>
      <c r="I113" s="270" t="s">
        <v>142</v>
      </c>
      <c r="J113" s="269"/>
      <c r="K113" s="269"/>
      <c r="L113" s="270" t="s">
        <v>170</v>
      </c>
      <c r="M113" s="269"/>
      <c r="N113" s="269"/>
      <c r="O113" s="270"/>
      <c r="P113" s="269"/>
      <c r="Q113" s="270"/>
      <c r="R113" s="269"/>
      <c r="S113" s="268" t="s">
        <v>171</v>
      </c>
      <c r="T113" s="269"/>
      <c r="U113" s="269"/>
      <c r="V113" s="269"/>
      <c r="W113" s="269"/>
      <c r="X113" s="269"/>
      <c r="Y113" s="269"/>
      <c r="Z113" s="269"/>
      <c r="AA113" s="270" t="s">
        <v>49</v>
      </c>
      <c r="AB113" s="269"/>
      <c r="AC113" s="269"/>
      <c r="AD113" s="269"/>
      <c r="AE113" s="269"/>
      <c r="AF113" s="270" t="s">
        <v>50</v>
      </c>
      <c r="AG113" s="269"/>
      <c r="AH113" s="269"/>
      <c r="AI113" s="12" t="s">
        <v>124</v>
      </c>
      <c r="AJ113" s="271" t="s">
        <v>125</v>
      </c>
      <c r="AK113" s="269"/>
      <c r="AL113" s="269"/>
      <c r="AM113" s="269"/>
      <c r="AN113" s="269"/>
      <c r="AO113" s="274"/>
      <c r="AP113" s="13">
        <v>54350307</v>
      </c>
      <c r="AQ113" s="13">
        <v>54350307</v>
      </c>
      <c r="AR113" s="14">
        <v>0</v>
      </c>
      <c r="AS113" s="272">
        <v>0</v>
      </c>
      <c r="AT113" s="269"/>
      <c r="AU113" s="273">
        <v>54350307</v>
      </c>
      <c r="AV113" s="269"/>
      <c r="AW113" s="14">
        <v>0</v>
      </c>
      <c r="AX113" s="13">
        <v>5344270</v>
      </c>
      <c r="AY113" s="13">
        <v>49006037</v>
      </c>
      <c r="AZ113" s="13">
        <v>5344270</v>
      </c>
      <c r="BA113" s="14">
        <v>0</v>
      </c>
      <c r="BB113" s="13">
        <v>5344270</v>
      </c>
      <c r="BC113" s="14">
        <v>0</v>
      </c>
      <c r="BD113" s="14">
        <v>0</v>
      </c>
      <c r="BE113" s="15">
        <f t="shared" si="9"/>
        <v>1</v>
      </c>
      <c r="BF113" s="15">
        <f t="shared" si="10"/>
        <v>1</v>
      </c>
      <c r="BG113" s="15">
        <f t="shared" si="11"/>
        <v>9.833007934987377E-2</v>
      </c>
      <c r="BH113" s="15">
        <f t="shared" si="12"/>
        <v>9.833007934987377E-2</v>
      </c>
    </row>
    <row r="114" spans="1:190">
      <c r="A114" s="270" t="s">
        <v>138</v>
      </c>
      <c r="B114" s="269"/>
      <c r="C114" s="270" t="s">
        <v>155</v>
      </c>
      <c r="D114" s="269"/>
      <c r="E114" s="270" t="s">
        <v>140</v>
      </c>
      <c r="F114" s="269"/>
      <c r="G114" s="270" t="s">
        <v>156</v>
      </c>
      <c r="H114" s="269"/>
      <c r="I114" s="270" t="s">
        <v>142</v>
      </c>
      <c r="J114" s="269"/>
      <c r="K114" s="269"/>
      <c r="L114" s="270" t="s">
        <v>170</v>
      </c>
      <c r="M114" s="269"/>
      <c r="N114" s="269"/>
      <c r="O114" s="270" t="s">
        <v>74</v>
      </c>
      <c r="P114" s="269"/>
      <c r="Q114" s="270"/>
      <c r="R114" s="269"/>
      <c r="S114" s="268" t="s">
        <v>172</v>
      </c>
      <c r="T114" s="269"/>
      <c r="U114" s="269"/>
      <c r="V114" s="269"/>
      <c r="W114" s="269"/>
      <c r="X114" s="269"/>
      <c r="Y114" s="269"/>
      <c r="Z114" s="269"/>
      <c r="AA114" s="270" t="s">
        <v>49</v>
      </c>
      <c r="AB114" s="269"/>
      <c r="AC114" s="269"/>
      <c r="AD114" s="269"/>
      <c r="AE114" s="269"/>
      <c r="AF114" s="270" t="s">
        <v>50</v>
      </c>
      <c r="AG114" s="269"/>
      <c r="AH114" s="269"/>
      <c r="AI114" s="12" t="s">
        <v>124</v>
      </c>
      <c r="AJ114" s="271" t="s">
        <v>125</v>
      </c>
      <c r="AK114" s="269"/>
      <c r="AL114" s="269"/>
      <c r="AM114" s="269"/>
      <c r="AN114" s="269"/>
      <c r="AO114" s="274"/>
      <c r="AP114" s="13">
        <v>54350307</v>
      </c>
      <c r="AQ114" s="13">
        <v>54350307</v>
      </c>
      <c r="AR114" s="14">
        <v>0</v>
      </c>
      <c r="AS114" s="272">
        <v>0</v>
      </c>
      <c r="AT114" s="269"/>
      <c r="AU114" s="273">
        <v>54350307</v>
      </c>
      <c r="AV114" s="269"/>
      <c r="AW114" s="14">
        <v>0</v>
      </c>
      <c r="AX114" s="13">
        <v>5344270</v>
      </c>
      <c r="AY114" s="13">
        <v>49006037</v>
      </c>
      <c r="AZ114" s="13">
        <v>5344270</v>
      </c>
      <c r="BA114" s="14">
        <v>0</v>
      </c>
      <c r="BB114" s="13">
        <v>5344270</v>
      </c>
      <c r="BC114" s="14">
        <v>0</v>
      </c>
      <c r="BD114" s="14">
        <v>0</v>
      </c>
      <c r="BE114" s="15">
        <f t="shared" si="9"/>
        <v>1</v>
      </c>
      <c r="BF114" s="15">
        <f t="shared" si="10"/>
        <v>1</v>
      </c>
      <c r="BG114" s="15">
        <f t="shared" si="11"/>
        <v>9.833007934987377E-2</v>
      </c>
      <c r="BH114" s="15">
        <f t="shared" si="12"/>
        <v>9.833007934987377E-2</v>
      </c>
    </row>
    <row r="115" spans="1:190">
      <c r="A115" s="270" t="s">
        <v>138</v>
      </c>
      <c r="B115" s="269"/>
      <c r="C115" s="270" t="s">
        <v>155</v>
      </c>
      <c r="D115" s="269"/>
      <c r="E115" s="270" t="s">
        <v>140</v>
      </c>
      <c r="F115" s="269"/>
      <c r="G115" s="270" t="s">
        <v>156</v>
      </c>
      <c r="H115" s="269"/>
      <c r="I115" s="270" t="s">
        <v>142</v>
      </c>
      <c r="J115" s="269"/>
      <c r="K115" s="269"/>
      <c r="L115" s="270" t="s">
        <v>161</v>
      </c>
      <c r="M115" s="269"/>
      <c r="N115" s="269"/>
      <c r="O115" s="270"/>
      <c r="P115" s="269"/>
      <c r="Q115" s="270"/>
      <c r="R115" s="269"/>
      <c r="S115" s="268" t="s">
        <v>162</v>
      </c>
      <c r="T115" s="269"/>
      <c r="U115" s="269"/>
      <c r="V115" s="269"/>
      <c r="W115" s="269"/>
      <c r="X115" s="269"/>
      <c r="Y115" s="269"/>
      <c r="Z115" s="269"/>
      <c r="AA115" s="270" t="s">
        <v>49</v>
      </c>
      <c r="AB115" s="269"/>
      <c r="AC115" s="269"/>
      <c r="AD115" s="269"/>
      <c r="AE115" s="269"/>
      <c r="AF115" s="270" t="s">
        <v>50</v>
      </c>
      <c r="AG115" s="269"/>
      <c r="AH115" s="269"/>
      <c r="AI115" s="12" t="s">
        <v>124</v>
      </c>
      <c r="AJ115" s="271" t="s">
        <v>125</v>
      </c>
      <c r="AK115" s="269"/>
      <c r="AL115" s="269"/>
      <c r="AM115" s="269"/>
      <c r="AN115" s="269"/>
      <c r="AO115" s="274"/>
      <c r="AP115" s="13">
        <v>12500000</v>
      </c>
      <c r="AQ115" s="14">
        <v>0</v>
      </c>
      <c r="AR115" s="13">
        <v>12500000</v>
      </c>
      <c r="AS115" s="272">
        <v>0</v>
      </c>
      <c r="AT115" s="269"/>
      <c r="AU115" s="272">
        <v>0</v>
      </c>
      <c r="AV115" s="269"/>
      <c r="AW115" s="14">
        <v>0</v>
      </c>
      <c r="AX115" s="14">
        <v>0</v>
      </c>
      <c r="AY115" s="14">
        <v>0</v>
      </c>
      <c r="AZ115" s="14">
        <v>0</v>
      </c>
      <c r="BA115" s="14">
        <v>0</v>
      </c>
      <c r="BB115" s="14">
        <v>0</v>
      </c>
      <c r="BC115" s="14">
        <v>0</v>
      </c>
      <c r="BD115" s="14">
        <v>0</v>
      </c>
      <c r="BE115" s="15">
        <f t="shared" si="9"/>
        <v>0</v>
      </c>
      <c r="BF115" s="15">
        <f t="shared" si="10"/>
        <v>0</v>
      </c>
      <c r="BG115" s="15">
        <f t="shared" si="11"/>
        <v>0</v>
      </c>
      <c r="BH115" s="15">
        <f t="shared" si="12"/>
        <v>0</v>
      </c>
    </row>
    <row r="116" spans="1:190">
      <c r="A116" s="270" t="s">
        <v>138</v>
      </c>
      <c r="B116" s="269"/>
      <c r="C116" s="270" t="s">
        <v>155</v>
      </c>
      <c r="D116" s="269"/>
      <c r="E116" s="270" t="s">
        <v>140</v>
      </c>
      <c r="F116" s="269"/>
      <c r="G116" s="270" t="s">
        <v>156</v>
      </c>
      <c r="H116" s="269"/>
      <c r="I116" s="270" t="s">
        <v>142</v>
      </c>
      <c r="J116" s="269"/>
      <c r="K116" s="269"/>
      <c r="L116" s="270" t="s">
        <v>161</v>
      </c>
      <c r="M116" s="269"/>
      <c r="N116" s="269"/>
      <c r="O116" s="270" t="s">
        <v>74</v>
      </c>
      <c r="P116" s="269"/>
      <c r="Q116" s="270"/>
      <c r="R116" s="269"/>
      <c r="S116" s="268" t="s">
        <v>163</v>
      </c>
      <c r="T116" s="269"/>
      <c r="U116" s="269"/>
      <c r="V116" s="269"/>
      <c r="W116" s="269"/>
      <c r="X116" s="269"/>
      <c r="Y116" s="269"/>
      <c r="Z116" s="269"/>
      <c r="AA116" s="270" t="s">
        <v>49</v>
      </c>
      <c r="AB116" s="269"/>
      <c r="AC116" s="269"/>
      <c r="AD116" s="269"/>
      <c r="AE116" s="269"/>
      <c r="AF116" s="270" t="s">
        <v>50</v>
      </c>
      <c r="AG116" s="269"/>
      <c r="AH116" s="269"/>
      <c r="AI116" s="12" t="s">
        <v>124</v>
      </c>
      <c r="AJ116" s="271" t="s">
        <v>125</v>
      </c>
      <c r="AK116" s="269"/>
      <c r="AL116" s="269"/>
      <c r="AM116" s="269"/>
      <c r="AN116" s="269"/>
      <c r="AO116" s="274"/>
      <c r="AP116" s="13">
        <v>12500000</v>
      </c>
      <c r="AQ116" s="14">
        <v>0</v>
      </c>
      <c r="AR116" s="13">
        <v>12500000</v>
      </c>
      <c r="AS116" s="272">
        <v>0</v>
      </c>
      <c r="AT116" s="269"/>
      <c r="AU116" s="272">
        <v>0</v>
      </c>
      <c r="AV116" s="269"/>
      <c r="AW116" s="14">
        <v>0</v>
      </c>
      <c r="AX116" s="14">
        <v>0</v>
      </c>
      <c r="AY116" s="14">
        <v>0</v>
      </c>
      <c r="AZ116" s="14">
        <v>0</v>
      </c>
      <c r="BA116" s="14">
        <v>0</v>
      </c>
      <c r="BB116" s="14">
        <v>0</v>
      </c>
      <c r="BC116" s="14">
        <v>0</v>
      </c>
      <c r="BD116" s="14">
        <v>0</v>
      </c>
      <c r="BE116" s="15">
        <f t="shared" si="9"/>
        <v>0</v>
      </c>
      <c r="BF116" s="15">
        <f t="shared" si="10"/>
        <v>0</v>
      </c>
      <c r="BG116" s="15">
        <f t="shared" si="11"/>
        <v>0</v>
      </c>
      <c r="BH116" s="15">
        <f t="shared" si="12"/>
        <v>0</v>
      </c>
    </row>
    <row r="117" spans="1:190">
      <c r="A117" s="270" t="s">
        <v>138</v>
      </c>
      <c r="B117" s="269"/>
      <c r="C117" s="270" t="s">
        <v>155</v>
      </c>
      <c r="D117" s="269"/>
      <c r="E117" s="270" t="s">
        <v>140</v>
      </c>
      <c r="F117" s="269"/>
      <c r="G117" s="270" t="s">
        <v>156</v>
      </c>
      <c r="H117" s="269"/>
      <c r="I117" s="270" t="s">
        <v>142</v>
      </c>
      <c r="J117" s="269"/>
      <c r="K117" s="269"/>
      <c r="L117" s="270" t="s">
        <v>164</v>
      </c>
      <c r="M117" s="269"/>
      <c r="N117" s="269"/>
      <c r="O117" s="270"/>
      <c r="P117" s="269"/>
      <c r="Q117" s="270"/>
      <c r="R117" s="269"/>
      <c r="S117" s="268" t="s">
        <v>165</v>
      </c>
      <c r="T117" s="269"/>
      <c r="U117" s="269"/>
      <c r="V117" s="269"/>
      <c r="W117" s="269"/>
      <c r="X117" s="269"/>
      <c r="Y117" s="269"/>
      <c r="Z117" s="269"/>
      <c r="AA117" s="270" t="s">
        <v>49</v>
      </c>
      <c r="AB117" s="269"/>
      <c r="AC117" s="269"/>
      <c r="AD117" s="269"/>
      <c r="AE117" s="269"/>
      <c r="AF117" s="270" t="s">
        <v>50</v>
      </c>
      <c r="AG117" s="269"/>
      <c r="AH117" s="269"/>
      <c r="AI117" s="12" t="s">
        <v>124</v>
      </c>
      <c r="AJ117" s="271" t="s">
        <v>125</v>
      </c>
      <c r="AK117" s="269"/>
      <c r="AL117" s="269"/>
      <c r="AM117" s="269"/>
      <c r="AN117" s="269"/>
      <c r="AO117" s="274"/>
      <c r="AP117" s="13">
        <v>25105147</v>
      </c>
      <c r="AQ117" s="13">
        <v>4800000</v>
      </c>
      <c r="AR117" s="13">
        <v>20305147</v>
      </c>
      <c r="AS117" s="272">
        <v>0</v>
      </c>
      <c r="AT117" s="269"/>
      <c r="AU117" s="273">
        <v>4800000</v>
      </c>
      <c r="AV117" s="269"/>
      <c r="AW117" s="14">
        <v>0</v>
      </c>
      <c r="AX117" s="14">
        <v>0</v>
      </c>
      <c r="AY117" s="13">
        <v>4800000</v>
      </c>
      <c r="AZ117" s="14">
        <v>0</v>
      </c>
      <c r="BA117" s="14">
        <v>0</v>
      </c>
      <c r="BB117" s="14">
        <v>0</v>
      </c>
      <c r="BC117" s="14">
        <v>0</v>
      </c>
      <c r="BD117" s="14">
        <v>0</v>
      </c>
      <c r="BE117" s="15">
        <f t="shared" ref="BE117:BE120" si="16">+AQ117/AP117</f>
        <v>0.19119585318500626</v>
      </c>
      <c r="BF117" s="15">
        <f t="shared" ref="BF117:BF121" si="17">+AU117/AP117</f>
        <v>0.19119585318500626</v>
      </c>
      <c r="BG117" s="15">
        <f t="shared" ref="BG117:BG121" si="18">+AX117/AP117</f>
        <v>0</v>
      </c>
      <c r="BH117" s="15">
        <f t="shared" ref="BH117:BH121" si="19">+BB117/AP117</f>
        <v>0</v>
      </c>
    </row>
    <row r="118" spans="1:190">
      <c r="A118" s="270" t="s">
        <v>138</v>
      </c>
      <c r="B118" s="269"/>
      <c r="C118" s="270" t="s">
        <v>155</v>
      </c>
      <c r="D118" s="269"/>
      <c r="E118" s="270" t="s">
        <v>140</v>
      </c>
      <c r="F118" s="269"/>
      <c r="G118" s="270" t="s">
        <v>156</v>
      </c>
      <c r="H118" s="269"/>
      <c r="I118" s="270" t="s">
        <v>142</v>
      </c>
      <c r="J118" s="269"/>
      <c r="K118" s="269"/>
      <c r="L118" s="270" t="s">
        <v>164</v>
      </c>
      <c r="M118" s="269"/>
      <c r="N118" s="269"/>
      <c r="O118" s="270" t="s">
        <v>74</v>
      </c>
      <c r="P118" s="269"/>
      <c r="Q118" s="270"/>
      <c r="R118" s="269"/>
      <c r="S118" s="268" t="s">
        <v>166</v>
      </c>
      <c r="T118" s="269"/>
      <c r="U118" s="269"/>
      <c r="V118" s="269"/>
      <c r="W118" s="269"/>
      <c r="X118" s="269"/>
      <c r="Y118" s="269"/>
      <c r="Z118" s="269"/>
      <c r="AA118" s="270" t="s">
        <v>49</v>
      </c>
      <c r="AB118" s="269"/>
      <c r="AC118" s="269"/>
      <c r="AD118" s="269"/>
      <c r="AE118" s="269"/>
      <c r="AF118" s="270" t="s">
        <v>50</v>
      </c>
      <c r="AG118" s="269"/>
      <c r="AH118" s="269"/>
      <c r="AI118" s="12" t="s">
        <v>124</v>
      </c>
      <c r="AJ118" s="271" t="s">
        <v>125</v>
      </c>
      <c r="AK118" s="269"/>
      <c r="AL118" s="269"/>
      <c r="AM118" s="269"/>
      <c r="AN118" s="269"/>
      <c r="AO118" s="274"/>
      <c r="AP118" s="13">
        <v>25105147</v>
      </c>
      <c r="AQ118" s="13">
        <v>4800000</v>
      </c>
      <c r="AR118" s="13">
        <v>20305147</v>
      </c>
      <c r="AS118" s="272">
        <v>0</v>
      </c>
      <c r="AT118" s="269"/>
      <c r="AU118" s="273">
        <v>4800000</v>
      </c>
      <c r="AV118" s="269"/>
      <c r="AW118" s="14">
        <v>0</v>
      </c>
      <c r="AX118" s="14">
        <v>0</v>
      </c>
      <c r="AY118" s="13">
        <v>4800000</v>
      </c>
      <c r="AZ118" s="14">
        <v>0</v>
      </c>
      <c r="BA118" s="14">
        <v>0</v>
      </c>
      <c r="BB118" s="14">
        <v>0</v>
      </c>
      <c r="BC118" s="14">
        <v>0</v>
      </c>
      <c r="BD118" s="14">
        <v>0</v>
      </c>
      <c r="BE118" s="15">
        <f t="shared" si="16"/>
        <v>0.19119585318500626</v>
      </c>
      <c r="BF118" s="15">
        <f t="shared" si="17"/>
        <v>0.19119585318500626</v>
      </c>
      <c r="BG118" s="15">
        <f t="shared" si="18"/>
        <v>0</v>
      </c>
      <c r="BH118" s="15">
        <f t="shared" si="19"/>
        <v>0</v>
      </c>
    </row>
    <row r="119" spans="1:190">
      <c r="A119" s="270" t="s">
        <v>138</v>
      </c>
      <c r="B119" s="269"/>
      <c r="C119" s="270" t="s">
        <v>155</v>
      </c>
      <c r="D119" s="269"/>
      <c r="E119" s="270" t="s">
        <v>140</v>
      </c>
      <c r="F119" s="269"/>
      <c r="G119" s="270" t="s">
        <v>156</v>
      </c>
      <c r="H119" s="269"/>
      <c r="I119" s="270" t="s">
        <v>142</v>
      </c>
      <c r="J119" s="269"/>
      <c r="K119" s="269"/>
      <c r="L119" s="270" t="s">
        <v>167</v>
      </c>
      <c r="M119" s="269"/>
      <c r="N119" s="269"/>
      <c r="O119" s="270"/>
      <c r="P119" s="269"/>
      <c r="Q119" s="270"/>
      <c r="R119" s="269"/>
      <c r="S119" s="268" t="s">
        <v>168</v>
      </c>
      <c r="T119" s="269"/>
      <c r="U119" s="269"/>
      <c r="V119" s="269"/>
      <c r="W119" s="269"/>
      <c r="X119" s="269"/>
      <c r="Y119" s="269"/>
      <c r="Z119" s="269"/>
      <c r="AA119" s="270" t="s">
        <v>49</v>
      </c>
      <c r="AB119" s="269"/>
      <c r="AC119" s="269"/>
      <c r="AD119" s="269"/>
      <c r="AE119" s="269"/>
      <c r="AF119" s="270" t="s">
        <v>50</v>
      </c>
      <c r="AG119" s="269"/>
      <c r="AH119" s="269"/>
      <c r="AI119" s="12" t="s">
        <v>124</v>
      </c>
      <c r="AJ119" s="271" t="s">
        <v>125</v>
      </c>
      <c r="AK119" s="269"/>
      <c r="AL119" s="269"/>
      <c r="AM119" s="269"/>
      <c r="AN119" s="269"/>
      <c r="AO119" s="269"/>
      <c r="AP119" s="13">
        <v>355083278</v>
      </c>
      <c r="AQ119" s="13">
        <v>206212169</v>
      </c>
      <c r="AR119" s="13">
        <v>148871109</v>
      </c>
      <c r="AS119" s="272">
        <v>0</v>
      </c>
      <c r="AT119" s="269"/>
      <c r="AU119" s="273">
        <v>205758836</v>
      </c>
      <c r="AV119" s="269"/>
      <c r="AW119" s="13">
        <v>453333</v>
      </c>
      <c r="AX119" s="13">
        <v>21641025</v>
      </c>
      <c r="AY119" s="13">
        <v>184117811</v>
      </c>
      <c r="AZ119" s="13">
        <v>21641025</v>
      </c>
      <c r="BA119" s="14">
        <v>0</v>
      </c>
      <c r="BB119" s="13">
        <v>21641025</v>
      </c>
      <c r="BC119" s="14">
        <v>0</v>
      </c>
      <c r="BD119" s="14">
        <v>0</v>
      </c>
      <c r="BE119" s="15">
        <f t="shared" si="16"/>
        <v>0.58074311514044319</v>
      </c>
      <c r="BF119" s="15">
        <f t="shared" si="17"/>
        <v>0.57946642026888129</v>
      </c>
      <c r="BG119" s="15">
        <f t="shared" si="18"/>
        <v>6.094633665063777E-2</v>
      </c>
      <c r="BH119" s="15">
        <f t="shared" si="19"/>
        <v>6.094633665063777E-2</v>
      </c>
    </row>
    <row r="120" spans="1:190">
      <c r="A120" s="270" t="s">
        <v>138</v>
      </c>
      <c r="B120" s="269"/>
      <c r="C120" s="270" t="s">
        <v>155</v>
      </c>
      <c r="D120" s="269"/>
      <c r="E120" s="270" t="s">
        <v>140</v>
      </c>
      <c r="F120" s="269"/>
      <c r="G120" s="270" t="s">
        <v>156</v>
      </c>
      <c r="H120" s="269"/>
      <c r="I120" s="270" t="s">
        <v>142</v>
      </c>
      <c r="J120" s="269"/>
      <c r="K120" s="269"/>
      <c r="L120" s="270" t="s">
        <v>167</v>
      </c>
      <c r="M120" s="269"/>
      <c r="N120" s="269"/>
      <c r="O120" s="270" t="s">
        <v>74</v>
      </c>
      <c r="P120" s="269"/>
      <c r="Q120" s="270"/>
      <c r="R120" s="269"/>
      <c r="S120" s="268" t="s">
        <v>169</v>
      </c>
      <c r="T120" s="269"/>
      <c r="U120" s="269"/>
      <c r="V120" s="269"/>
      <c r="W120" s="269"/>
      <c r="X120" s="269"/>
      <c r="Y120" s="269"/>
      <c r="Z120" s="269"/>
      <c r="AA120" s="270" t="s">
        <v>49</v>
      </c>
      <c r="AB120" s="269"/>
      <c r="AC120" s="269"/>
      <c r="AD120" s="269"/>
      <c r="AE120" s="269"/>
      <c r="AF120" s="270" t="s">
        <v>50</v>
      </c>
      <c r="AG120" s="269"/>
      <c r="AH120" s="269"/>
      <c r="AI120" s="12" t="s">
        <v>124</v>
      </c>
      <c r="AJ120" s="271" t="s">
        <v>125</v>
      </c>
      <c r="AK120" s="269"/>
      <c r="AL120" s="269"/>
      <c r="AM120" s="269"/>
      <c r="AN120" s="269"/>
      <c r="AO120" s="269"/>
      <c r="AP120" s="13">
        <v>355083278</v>
      </c>
      <c r="AQ120" s="13">
        <v>206212169</v>
      </c>
      <c r="AR120" s="13">
        <v>148871109</v>
      </c>
      <c r="AS120" s="272">
        <v>0</v>
      </c>
      <c r="AT120" s="269"/>
      <c r="AU120" s="273">
        <v>205758836</v>
      </c>
      <c r="AV120" s="269"/>
      <c r="AW120" s="13">
        <v>453333</v>
      </c>
      <c r="AX120" s="13">
        <v>21641025</v>
      </c>
      <c r="AY120" s="13">
        <v>184117811</v>
      </c>
      <c r="AZ120" s="13">
        <v>21641025</v>
      </c>
      <c r="BA120" s="14">
        <v>0</v>
      </c>
      <c r="BB120" s="13">
        <v>21641025</v>
      </c>
      <c r="BC120" s="14">
        <v>0</v>
      </c>
      <c r="BD120" s="14">
        <v>0</v>
      </c>
      <c r="BE120" s="15">
        <f t="shared" si="16"/>
        <v>0.58074311514044319</v>
      </c>
      <c r="BF120" s="15">
        <f t="shared" si="17"/>
        <v>0.57946642026888129</v>
      </c>
      <c r="BG120" s="15">
        <f t="shared" si="18"/>
        <v>6.094633665063777E-2</v>
      </c>
      <c r="BH120" s="15">
        <f t="shared" si="19"/>
        <v>6.094633665063777E-2</v>
      </c>
    </row>
    <row r="121" spans="1:190" s="28" customFormat="1" ht="13.5" customHeight="1">
      <c r="A121" s="261" t="s">
        <v>173</v>
      </c>
      <c r="B121" s="262"/>
      <c r="C121" s="262"/>
      <c r="D121" s="262"/>
      <c r="E121" s="262"/>
      <c r="F121" s="262"/>
      <c r="G121" s="262"/>
      <c r="H121" s="262"/>
      <c r="I121" s="262"/>
      <c r="J121" s="262"/>
      <c r="K121" s="262"/>
      <c r="L121" s="262"/>
      <c r="M121" s="262"/>
      <c r="N121" s="262"/>
      <c r="O121" s="262"/>
      <c r="P121" s="262"/>
      <c r="Q121" s="262"/>
      <c r="R121" s="262"/>
      <c r="S121" s="262"/>
      <c r="T121" s="262"/>
      <c r="U121" s="262"/>
      <c r="V121" s="262"/>
      <c r="W121" s="262"/>
      <c r="X121" s="262"/>
      <c r="Y121" s="262"/>
      <c r="Z121" s="262"/>
      <c r="AA121" s="262"/>
      <c r="AB121" s="262"/>
      <c r="AC121" s="262"/>
      <c r="AD121" s="262"/>
      <c r="AE121" s="262"/>
      <c r="AF121" s="262"/>
      <c r="AG121" s="262"/>
      <c r="AH121" s="262"/>
      <c r="AI121" s="262"/>
      <c r="AJ121" s="262"/>
      <c r="AK121" s="262"/>
      <c r="AL121" s="262"/>
      <c r="AM121" s="262"/>
      <c r="AN121" s="262"/>
      <c r="AO121" s="263"/>
      <c r="AP121" s="29">
        <f>+AP112+AP105</f>
        <v>1638125690</v>
      </c>
      <c r="AQ121" s="29">
        <f>+AQ112+AQ105</f>
        <v>1098109774</v>
      </c>
      <c r="AR121" s="29">
        <f>+AR112+AR105</f>
        <v>535996673</v>
      </c>
      <c r="AS121" s="264">
        <f>+AS112+AS105</f>
        <v>0</v>
      </c>
      <c r="AT121" s="265"/>
      <c r="AU121" s="264">
        <f>+AU112+AU105</f>
        <v>1094336276</v>
      </c>
      <c r="AV121" s="265"/>
      <c r="AW121" s="29">
        <f t="shared" ref="AW121:BD121" si="20">+AW112+AW105</f>
        <v>3773498</v>
      </c>
      <c r="AX121" s="29">
        <f t="shared" si="20"/>
        <v>112440062</v>
      </c>
      <c r="AY121" s="29">
        <f t="shared" si="20"/>
        <v>981896214</v>
      </c>
      <c r="AZ121" s="29">
        <f t="shared" si="20"/>
        <v>112440062</v>
      </c>
      <c r="BA121" s="29">
        <f t="shared" si="20"/>
        <v>0</v>
      </c>
      <c r="BB121" s="29">
        <f t="shared" si="20"/>
        <v>112440062</v>
      </c>
      <c r="BC121" s="29">
        <f t="shared" si="20"/>
        <v>0</v>
      </c>
      <c r="BD121" s="29">
        <f t="shared" si="20"/>
        <v>0</v>
      </c>
      <c r="BE121" s="22">
        <f>+AQ121/AP121</f>
        <v>0.67034524927082972</v>
      </c>
      <c r="BF121" s="22">
        <f t="shared" si="17"/>
        <v>0.6680417031980006</v>
      </c>
      <c r="BG121" s="22">
        <f t="shared" si="18"/>
        <v>6.8639459527675195E-2</v>
      </c>
      <c r="BH121" s="22">
        <f t="shared" si="19"/>
        <v>6.8639459527675195E-2</v>
      </c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7"/>
    </row>
    <row r="122" spans="1:190" s="30" customFormat="1"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2"/>
      <c r="BD122" s="32"/>
      <c r="BE122" s="32"/>
      <c r="BF122" s="32"/>
      <c r="BG122" s="32"/>
      <c r="BH122" s="32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3"/>
      <c r="GE122" s="33"/>
      <c r="GF122" s="33"/>
      <c r="GG122" s="33"/>
      <c r="GH122" s="33"/>
    </row>
    <row r="123" spans="1:190" s="28" customFormat="1" ht="13.5" customHeight="1">
      <c r="A123" s="261" t="s">
        <v>174</v>
      </c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2"/>
      <c r="AG123" s="262"/>
      <c r="AH123" s="262"/>
      <c r="AI123" s="262"/>
      <c r="AJ123" s="262"/>
      <c r="AK123" s="262"/>
      <c r="AL123" s="262"/>
      <c r="AM123" s="262"/>
      <c r="AN123" s="262"/>
      <c r="AO123" s="263"/>
      <c r="AP123" s="34">
        <f>+AP121+AP104</f>
        <v>7507208393</v>
      </c>
      <c r="AQ123" s="34">
        <f>+AQ121+AQ104</f>
        <v>2585598821.4899998</v>
      </c>
      <c r="AR123" s="34">
        <f>+AR121+AR104</f>
        <v>4917590328.5100002</v>
      </c>
      <c r="AS123" s="266">
        <f>+AS121+AS104</f>
        <v>0</v>
      </c>
      <c r="AT123" s="267"/>
      <c r="AU123" s="266">
        <f>+AU121+AU104</f>
        <v>2478018549.4899998</v>
      </c>
      <c r="AV123" s="267"/>
      <c r="AW123" s="34">
        <f t="shared" ref="AW123:BD123" si="21">+AW121+AW104</f>
        <v>107580272</v>
      </c>
      <c r="AX123" s="34">
        <f t="shared" si="21"/>
        <v>1203011159.3499999</v>
      </c>
      <c r="AY123" s="34">
        <f t="shared" si="21"/>
        <v>1275007390.1399999</v>
      </c>
      <c r="AZ123" s="34">
        <f t="shared" si="21"/>
        <v>1182225906.3499999</v>
      </c>
      <c r="BA123" s="34">
        <f t="shared" si="21"/>
        <v>20785253</v>
      </c>
      <c r="BB123" s="34">
        <f t="shared" si="21"/>
        <v>1182225906.3499999</v>
      </c>
      <c r="BC123" s="34">
        <f t="shared" si="21"/>
        <v>0</v>
      </c>
      <c r="BD123" s="34">
        <f t="shared" si="21"/>
        <v>0</v>
      </c>
      <c r="BE123" s="22">
        <f>+AQ123/AP123</f>
        <v>0.34441548524227839</v>
      </c>
      <c r="BF123" s="22">
        <f t="shared" ref="BF123" si="22">+AU123/AP123</f>
        <v>0.33008522206478191</v>
      </c>
      <c r="BG123" s="22">
        <f t="shared" ref="BG123" si="23">+AX123/AP123</f>
        <v>0.16024747101355707</v>
      </c>
      <c r="BH123" s="22">
        <f t="shared" ref="BH123" si="24">+BB123/AP123</f>
        <v>0.15747876500302713</v>
      </c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7"/>
    </row>
    <row r="124" spans="1:190" s="26" customFormat="1" ht="13.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7"/>
      <c r="BD124" s="37"/>
      <c r="BE124" s="37"/>
      <c r="BF124" s="37"/>
      <c r="BG124" s="37"/>
      <c r="BH124" s="37"/>
    </row>
    <row r="125" spans="1:190" s="26" customFormat="1" ht="13.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7"/>
      <c r="BD125" s="37"/>
      <c r="BE125" s="37"/>
      <c r="BF125" s="37"/>
      <c r="BG125" s="37"/>
      <c r="BH125" s="37"/>
    </row>
    <row r="126" spans="1:190" s="38" customFormat="1">
      <c r="BE126" s="37"/>
      <c r="BF126" s="37"/>
      <c r="BG126" s="37"/>
      <c r="BH126" s="37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</row>
    <row r="127" spans="1:190" s="39" customFormat="1" ht="15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40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41"/>
      <c r="AS127" s="42"/>
      <c r="AT127" s="41"/>
      <c r="AU127" s="41"/>
      <c r="AV127" s="41"/>
      <c r="AW127" s="41"/>
      <c r="BE127" s="37"/>
      <c r="BF127" s="37"/>
      <c r="BG127" s="37"/>
      <c r="BH127" s="37"/>
    </row>
    <row r="128" spans="1:190" s="39" customFormat="1" ht="13.5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40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41"/>
      <c r="AS128" s="41"/>
      <c r="AT128" s="41"/>
      <c r="AU128" s="41"/>
      <c r="AV128" s="41"/>
      <c r="AW128" s="41"/>
      <c r="BE128" s="37"/>
      <c r="BF128" s="37"/>
      <c r="BG128" s="37"/>
      <c r="BH128" s="37"/>
    </row>
  </sheetData>
  <mergeCells count="1444">
    <mergeCell ref="A2:J6"/>
    <mergeCell ref="M3:AA5"/>
    <mergeCell ref="AD3:AM3"/>
    <mergeCell ref="AO3:AS3"/>
    <mergeCell ref="AD5:AM7"/>
    <mergeCell ref="AO5:AS7"/>
    <mergeCell ref="A16:G16"/>
    <mergeCell ref="H16:AO16"/>
    <mergeCell ref="AS16:AT16"/>
    <mergeCell ref="AU16:AV16"/>
    <mergeCell ref="A17:B17"/>
    <mergeCell ref="C17:D17"/>
    <mergeCell ref="E17:F17"/>
    <mergeCell ref="G17:H17"/>
    <mergeCell ref="I17:K17"/>
    <mergeCell ref="L17:N17"/>
    <mergeCell ref="AU14:AV14"/>
    <mergeCell ref="A15:F15"/>
    <mergeCell ref="G15:AG15"/>
    <mergeCell ref="AM15:AO15"/>
    <mergeCell ref="AS15:AT15"/>
    <mergeCell ref="AU15:AV15"/>
    <mergeCell ref="AD9:AM9"/>
    <mergeCell ref="AO9:AS9"/>
    <mergeCell ref="A14:E14"/>
    <mergeCell ref="F14:H14"/>
    <mergeCell ref="I14:P14"/>
    <mergeCell ref="Q14:W14"/>
    <mergeCell ref="X14:AD14"/>
    <mergeCell ref="AE14:AJ14"/>
    <mergeCell ref="AM14:AO14"/>
    <mergeCell ref="AS14:AT14"/>
    <mergeCell ref="S18:Z18"/>
    <mergeCell ref="AA18:AE18"/>
    <mergeCell ref="AF18:AH18"/>
    <mergeCell ref="AJ18:AO18"/>
    <mergeCell ref="AS18:AT18"/>
    <mergeCell ref="AU18:AV18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O17:P17"/>
    <mergeCell ref="Q17:R17"/>
    <mergeCell ref="S17:Z17"/>
    <mergeCell ref="AA17:AE17"/>
    <mergeCell ref="AF17:AH17"/>
    <mergeCell ref="AJ17:AO17"/>
    <mergeCell ref="S20:Z20"/>
    <mergeCell ref="AA20:AE20"/>
    <mergeCell ref="AF20:AH20"/>
    <mergeCell ref="AJ20:AO20"/>
    <mergeCell ref="AS20:AT20"/>
    <mergeCell ref="AU20:AV20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O19:P19"/>
    <mergeCell ref="Q19:R19"/>
    <mergeCell ref="S19:Z19"/>
    <mergeCell ref="AA19:AE19"/>
    <mergeCell ref="AF19:AH19"/>
    <mergeCell ref="AJ19:AO19"/>
    <mergeCell ref="A19:B19"/>
    <mergeCell ref="C19:D19"/>
    <mergeCell ref="E19:F19"/>
    <mergeCell ref="G19:H19"/>
    <mergeCell ref="I19:K19"/>
    <mergeCell ref="L19:N19"/>
    <mergeCell ref="S22:Z22"/>
    <mergeCell ref="AA22:AE22"/>
    <mergeCell ref="AF22:AH22"/>
    <mergeCell ref="AJ22:AO22"/>
    <mergeCell ref="AS22:AT22"/>
    <mergeCell ref="AU22:AV22"/>
    <mergeCell ref="AS21:AT21"/>
    <mergeCell ref="AU21:AV21"/>
    <mergeCell ref="A22:B22"/>
    <mergeCell ref="C22:D22"/>
    <mergeCell ref="E22:F22"/>
    <mergeCell ref="G22:H22"/>
    <mergeCell ref="I22:K22"/>
    <mergeCell ref="L22:N22"/>
    <mergeCell ref="O22:P22"/>
    <mergeCell ref="Q22:R22"/>
    <mergeCell ref="O21:P21"/>
    <mergeCell ref="Q21:R21"/>
    <mergeCell ref="S21:Z21"/>
    <mergeCell ref="AA21:AE21"/>
    <mergeCell ref="AF21:AH21"/>
    <mergeCell ref="AJ21:AO21"/>
    <mergeCell ref="A21:B21"/>
    <mergeCell ref="C21:D21"/>
    <mergeCell ref="E21:F21"/>
    <mergeCell ref="G21:H21"/>
    <mergeCell ref="I21:K21"/>
    <mergeCell ref="L21:N21"/>
    <mergeCell ref="S24:Z24"/>
    <mergeCell ref="AA24:AE24"/>
    <mergeCell ref="AF24:AH24"/>
    <mergeCell ref="AJ24:AO24"/>
    <mergeCell ref="AS24:AT24"/>
    <mergeCell ref="AU24:AV24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O23:P23"/>
    <mergeCell ref="Q23:R23"/>
    <mergeCell ref="S23:Z23"/>
    <mergeCell ref="AA23:AE23"/>
    <mergeCell ref="AF23:AH23"/>
    <mergeCell ref="AJ23:AO23"/>
    <mergeCell ref="A23:B23"/>
    <mergeCell ref="C23:D23"/>
    <mergeCell ref="E23:F23"/>
    <mergeCell ref="G23:H23"/>
    <mergeCell ref="I23:K23"/>
    <mergeCell ref="L23:N23"/>
    <mergeCell ref="S26:Z26"/>
    <mergeCell ref="AA26:AE26"/>
    <mergeCell ref="AF26:AH26"/>
    <mergeCell ref="AJ26:AO26"/>
    <mergeCell ref="AS26:AT26"/>
    <mergeCell ref="AU26:AV26"/>
    <mergeCell ref="AS25:AT25"/>
    <mergeCell ref="AU25:AV25"/>
    <mergeCell ref="A26:B26"/>
    <mergeCell ref="C26:D26"/>
    <mergeCell ref="E26:F26"/>
    <mergeCell ref="G26:H26"/>
    <mergeCell ref="I26:K26"/>
    <mergeCell ref="L26:N26"/>
    <mergeCell ref="O26:P26"/>
    <mergeCell ref="Q26:R26"/>
    <mergeCell ref="O25:P25"/>
    <mergeCell ref="Q25:R25"/>
    <mergeCell ref="S25:Z25"/>
    <mergeCell ref="AA25:AE25"/>
    <mergeCell ref="AF25:AH25"/>
    <mergeCell ref="AJ25:AO25"/>
    <mergeCell ref="A25:B25"/>
    <mergeCell ref="C25:D25"/>
    <mergeCell ref="E25:F25"/>
    <mergeCell ref="G25:H25"/>
    <mergeCell ref="I25:K25"/>
    <mergeCell ref="L25:N25"/>
    <mergeCell ref="S28:Z28"/>
    <mergeCell ref="AA28:AE28"/>
    <mergeCell ref="AF28:AH28"/>
    <mergeCell ref="AJ28:AO28"/>
    <mergeCell ref="AS28:AT28"/>
    <mergeCell ref="AU28:AV28"/>
    <mergeCell ref="AS27:AT27"/>
    <mergeCell ref="AU27:AV27"/>
    <mergeCell ref="A28:B28"/>
    <mergeCell ref="C28:D28"/>
    <mergeCell ref="E28:F28"/>
    <mergeCell ref="G28:H28"/>
    <mergeCell ref="I28:K28"/>
    <mergeCell ref="L28:N28"/>
    <mergeCell ref="O28:P28"/>
    <mergeCell ref="Q28:R28"/>
    <mergeCell ref="O27:P27"/>
    <mergeCell ref="Q27:R27"/>
    <mergeCell ref="S27:Z27"/>
    <mergeCell ref="AA27:AE27"/>
    <mergeCell ref="AF27:AH27"/>
    <mergeCell ref="AJ27:AO27"/>
    <mergeCell ref="A27:B27"/>
    <mergeCell ref="C27:D27"/>
    <mergeCell ref="E27:F27"/>
    <mergeCell ref="G27:H27"/>
    <mergeCell ref="I27:K27"/>
    <mergeCell ref="L27:N27"/>
    <mergeCell ref="S30:Z30"/>
    <mergeCell ref="AA30:AE30"/>
    <mergeCell ref="AF30:AH30"/>
    <mergeCell ref="AJ30:AO30"/>
    <mergeCell ref="AS30:AT30"/>
    <mergeCell ref="AU30:AV30"/>
    <mergeCell ref="AS29:AT29"/>
    <mergeCell ref="AU29:AV29"/>
    <mergeCell ref="A30:B30"/>
    <mergeCell ref="C30:D30"/>
    <mergeCell ref="E30:F30"/>
    <mergeCell ref="G30:H30"/>
    <mergeCell ref="I30:K30"/>
    <mergeCell ref="L30:N30"/>
    <mergeCell ref="O30:P30"/>
    <mergeCell ref="Q30:R30"/>
    <mergeCell ref="O29:P29"/>
    <mergeCell ref="Q29:R29"/>
    <mergeCell ref="S29:Z29"/>
    <mergeCell ref="AA29:AE29"/>
    <mergeCell ref="AF29:AH29"/>
    <mergeCell ref="AJ29:AO29"/>
    <mergeCell ref="A29:B29"/>
    <mergeCell ref="C29:D29"/>
    <mergeCell ref="E29:F29"/>
    <mergeCell ref="G29:H29"/>
    <mergeCell ref="I29:K29"/>
    <mergeCell ref="L29:N29"/>
    <mergeCell ref="S32:Z32"/>
    <mergeCell ref="AA32:AE32"/>
    <mergeCell ref="AF32:AH32"/>
    <mergeCell ref="AJ32:AO32"/>
    <mergeCell ref="AS32:AT32"/>
    <mergeCell ref="AU32:AV32"/>
    <mergeCell ref="AS31:AT31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O31:P31"/>
    <mergeCell ref="Q31:R31"/>
    <mergeCell ref="S31:Z31"/>
    <mergeCell ref="AA31:AE31"/>
    <mergeCell ref="AF31:AH31"/>
    <mergeCell ref="AJ31:AO31"/>
    <mergeCell ref="A31:B31"/>
    <mergeCell ref="C31:D31"/>
    <mergeCell ref="E31:F31"/>
    <mergeCell ref="G31:H31"/>
    <mergeCell ref="I31:K31"/>
    <mergeCell ref="L31:N31"/>
    <mergeCell ref="S34:Z34"/>
    <mergeCell ref="AA34:AE34"/>
    <mergeCell ref="AF34:AH34"/>
    <mergeCell ref="AJ34:AO34"/>
    <mergeCell ref="AS34:AT34"/>
    <mergeCell ref="AU34:AV34"/>
    <mergeCell ref="AS33:AT33"/>
    <mergeCell ref="AU33:AV33"/>
    <mergeCell ref="A34:B34"/>
    <mergeCell ref="C34:D34"/>
    <mergeCell ref="E34:F34"/>
    <mergeCell ref="G34:H34"/>
    <mergeCell ref="I34:K34"/>
    <mergeCell ref="L34:N34"/>
    <mergeCell ref="O34:P34"/>
    <mergeCell ref="Q34:R34"/>
    <mergeCell ref="O33:P33"/>
    <mergeCell ref="Q33:R33"/>
    <mergeCell ref="S33:Z33"/>
    <mergeCell ref="AA33:AE33"/>
    <mergeCell ref="AF33:AH33"/>
    <mergeCell ref="AJ33:AO33"/>
    <mergeCell ref="A33:B33"/>
    <mergeCell ref="C33:D33"/>
    <mergeCell ref="E33:F33"/>
    <mergeCell ref="G33:H33"/>
    <mergeCell ref="I33:K33"/>
    <mergeCell ref="L33:N33"/>
    <mergeCell ref="S36:Z36"/>
    <mergeCell ref="AA36:AE36"/>
    <mergeCell ref="AF36:AH36"/>
    <mergeCell ref="AJ36:AO36"/>
    <mergeCell ref="AS36:AT36"/>
    <mergeCell ref="AU36:AV36"/>
    <mergeCell ref="AS35:AT35"/>
    <mergeCell ref="AU35:AV35"/>
    <mergeCell ref="A36:B36"/>
    <mergeCell ref="C36:D36"/>
    <mergeCell ref="E36:F36"/>
    <mergeCell ref="G36:H36"/>
    <mergeCell ref="I36:K36"/>
    <mergeCell ref="L36:N36"/>
    <mergeCell ref="O36:P36"/>
    <mergeCell ref="Q36:R36"/>
    <mergeCell ref="O35:P35"/>
    <mergeCell ref="Q35:R35"/>
    <mergeCell ref="S35:Z35"/>
    <mergeCell ref="AA35:AE35"/>
    <mergeCell ref="AF35:AH35"/>
    <mergeCell ref="AJ35:AO35"/>
    <mergeCell ref="A35:B35"/>
    <mergeCell ref="C35:D35"/>
    <mergeCell ref="E35:F35"/>
    <mergeCell ref="G35:H35"/>
    <mergeCell ref="I35:K35"/>
    <mergeCell ref="L35:N35"/>
    <mergeCell ref="S38:Z38"/>
    <mergeCell ref="AA38:AE38"/>
    <mergeCell ref="AF38:AH38"/>
    <mergeCell ref="AJ38:AO38"/>
    <mergeCell ref="AS38:AT38"/>
    <mergeCell ref="AU38:AV38"/>
    <mergeCell ref="AS37:AT37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O37:P37"/>
    <mergeCell ref="Q37:R37"/>
    <mergeCell ref="S37:Z37"/>
    <mergeCell ref="AA37:AE37"/>
    <mergeCell ref="AF37:AH37"/>
    <mergeCell ref="AJ37:AO37"/>
    <mergeCell ref="A37:B37"/>
    <mergeCell ref="C37:D37"/>
    <mergeCell ref="E37:F37"/>
    <mergeCell ref="G37:H37"/>
    <mergeCell ref="I37:K37"/>
    <mergeCell ref="L37:N37"/>
    <mergeCell ref="S40:Z40"/>
    <mergeCell ref="AA40:AE40"/>
    <mergeCell ref="AF40:AH40"/>
    <mergeCell ref="AJ40:AO40"/>
    <mergeCell ref="AS40:AT40"/>
    <mergeCell ref="AU40:AV40"/>
    <mergeCell ref="AS39:AT39"/>
    <mergeCell ref="AU39:AV39"/>
    <mergeCell ref="A40:B40"/>
    <mergeCell ref="C40:D40"/>
    <mergeCell ref="E40:F40"/>
    <mergeCell ref="G40:H40"/>
    <mergeCell ref="I40:K40"/>
    <mergeCell ref="L40:N40"/>
    <mergeCell ref="O40:P40"/>
    <mergeCell ref="Q40:R40"/>
    <mergeCell ref="O39:P39"/>
    <mergeCell ref="Q39:R39"/>
    <mergeCell ref="S39:Z39"/>
    <mergeCell ref="AA39:AE39"/>
    <mergeCell ref="AF39:AH39"/>
    <mergeCell ref="AJ39:AO39"/>
    <mergeCell ref="A39:B39"/>
    <mergeCell ref="C39:D39"/>
    <mergeCell ref="E39:F39"/>
    <mergeCell ref="G39:H39"/>
    <mergeCell ref="I39:K39"/>
    <mergeCell ref="L39:N39"/>
    <mergeCell ref="I43:K43"/>
    <mergeCell ref="L43:N43"/>
    <mergeCell ref="S42:Z42"/>
    <mergeCell ref="AA42:AE42"/>
    <mergeCell ref="AF42:AH42"/>
    <mergeCell ref="AJ42:AO42"/>
    <mergeCell ref="AS42:AT42"/>
    <mergeCell ref="AU42:AV42"/>
    <mergeCell ref="AS41:AT41"/>
    <mergeCell ref="AU41:AV41"/>
    <mergeCell ref="A42:B42"/>
    <mergeCell ref="C42:D42"/>
    <mergeCell ref="E42:F42"/>
    <mergeCell ref="G42:H42"/>
    <mergeCell ref="I42:K42"/>
    <mergeCell ref="L42:N42"/>
    <mergeCell ref="O42:P42"/>
    <mergeCell ref="Q42:R42"/>
    <mergeCell ref="O41:P41"/>
    <mergeCell ref="Q41:R41"/>
    <mergeCell ref="S41:Z41"/>
    <mergeCell ref="AA41:AE41"/>
    <mergeCell ref="AF41:AH41"/>
    <mergeCell ref="AJ41:AO41"/>
    <mergeCell ref="A41:B41"/>
    <mergeCell ref="C41:D41"/>
    <mergeCell ref="E41:F41"/>
    <mergeCell ref="G41:H41"/>
    <mergeCell ref="I41:K41"/>
    <mergeCell ref="L41:N41"/>
    <mergeCell ref="A45:B45"/>
    <mergeCell ref="C45:D45"/>
    <mergeCell ref="E45:F45"/>
    <mergeCell ref="G45:H45"/>
    <mergeCell ref="I45:K45"/>
    <mergeCell ref="L45:N45"/>
    <mergeCell ref="S44:Z44"/>
    <mergeCell ref="AA44:AE44"/>
    <mergeCell ref="AF44:AH44"/>
    <mergeCell ref="AJ44:AO44"/>
    <mergeCell ref="AS44:AT44"/>
    <mergeCell ref="AU44:AV44"/>
    <mergeCell ref="AS43:AT43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O43:P43"/>
    <mergeCell ref="Q43:R43"/>
    <mergeCell ref="S43:Z43"/>
    <mergeCell ref="AA43:AE43"/>
    <mergeCell ref="AF43:AH43"/>
    <mergeCell ref="AJ43:AO43"/>
    <mergeCell ref="A43:B43"/>
    <mergeCell ref="C43:D43"/>
    <mergeCell ref="E43:F43"/>
    <mergeCell ref="G43:H43"/>
    <mergeCell ref="A47:AO47"/>
    <mergeCell ref="AS47:AT47"/>
    <mergeCell ref="AU47:AV47"/>
    <mergeCell ref="A48:B48"/>
    <mergeCell ref="C48:D48"/>
    <mergeCell ref="E48:F48"/>
    <mergeCell ref="G48:H48"/>
    <mergeCell ref="I48:K48"/>
    <mergeCell ref="L48:N48"/>
    <mergeCell ref="O48:P48"/>
    <mergeCell ref="S46:Z46"/>
    <mergeCell ref="AA46:AE46"/>
    <mergeCell ref="AF46:AH46"/>
    <mergeCell ref="AJ46:AO46"/>
    <mergeCell ref="AS46:AT46"/>
    <mergeCell ref="AU46:AV46"/>
    <mergeCell ref="AS45:AT45"/>
    <mergeCell ref="AU45:AV45"/>
    <mergeCell ref="A46:B46"/>
    <mergeCell ref="C46:D46"/>
    <mergeCell ref="E46:F46"/>
    <mergeCell ref="G46:H46"/>
    <mergeCell ref="I46:K46"/>
    <mergeCell ref="L46:N46"/>
    <mergeCell ref="O46:P46"/>
    <mergeCell ref="Q46:R46"/>
    <mergeCell ref="O45:P45"/>
    <mergeCell ref="Q45:R45"/>
    <mergeCell ref="S45:Z45"/>
    <mergeCell ref="AA45:AE45"/>
    <mergeCell ref="AF45:AH45"/>
    <mergeCell ref="AJ45:AO45"/>
    <mergeCell ref="AA49:AE49"/>
    <mergeCell ref="AF49:AH49"/>
    <mergeCell ref="AJ49:AO49"/>
    <mergeCell ref="AS49:AT49"/>
    <mergeCell ref="AU49:AV49"/>
    <mergeCell ref="A50:B50"/>
    <mergeCell ref="C50:D50"/>
    <mergeCell ref="E50:F50"/>
    <mergeCell ref="G50:H50"/>
    <mergeCell ref="I50:K50"/>
    <mergeCell ref="AU48:AV48"/>
    <mergeCell ref="A49:B49"/>
    <mergeCell ref="C49:D49"/>
    <mergeCell ref="E49:F49"/>
    <mergeCell ref="G49:H49"/>
    <mergeCell ref="I49:K49"/>
    <mergeCell ref="L49:N49"/>
    <mergeCell ref="O49:P49"/>
    <mergeCell ref="Q49:R49"/>
    <mergeCell ref="S49:Z49"/>
    <mergeCell ref="Q48:R48"/>
    <mergeCell ref="S48:Z48"/>
    <mergeCell ref="AA48:AE48"/>
    <mergeCell ref="AF48:AH48"/>
    <mergeCell ref="AJ48:AO48"/>
    <mergeCell ref="AS48:AT48"/>
    <mergeCell ref="AU51:AV51"/>
    <mergeCell ref="A52:B52"/>
    <mergeCell ref="C52:D52"/>
    <mergeCell ref="E52:F52"/>
    <mergeCell ref="G52:H52"/>
    <mergeCell ref="I52:K52"/>
    <mergeCell ref="L52:N52"/>
    <mergeCell ref="O52:P52"/>
    <mergeCell ref="Q52:R52"/>
    <mergeCell ref="S52:Z52"/>
    <mergeCell ref="Q51:R51"/>
    <mergeCell ref="S51:Z51"/>
    <mergeCell ref="AA51:AE51"/>
    <mergeCell ref="AF51:AH51"/>
    <mergeCell ref="AJ51:AO51"/>
    <mergeCell ref="AS51:AT51"/>
    <mergeCell ref="AJ50:AO50"/>
    <mergeCell ref="AS50:AT50"/>
    <mergeCell ref="AU50:AV50"/>
    <mergeCell ref="A51:B51"/>
    <mergeCell ref="C51:D51"/>
    <mergeCell ref="E51:F51"/>
    <mergeCell ref="G51:H51"/>
    <mergeCell ref="I51:K51"/>
    <mergeCell ref="L51:N51"/>
    <mergeCell ref="O51:P51"/>
    <mergeCell ref="L50:N50"/>
    <mergeCell ref="O50:P50"/>
    <mergeCell ref="Q50:R50"/>
    <mergeCell ref="S50:Z50"/>
    <mergeCell ref="AA50:AE50"/>
    <mergeCell ref="AF50:AH50"/>
    <mergeCell ref="AJ53:AO53"/>
    <mergeCell ref="AS53:AT53"/>
    <mergeCell ref="AU53:AV53"/>
    <mergeCell ref="A54:B54"/>
    <mergeCell ref="C54:D54"/>
    <mergeCell ref="E54:F54"/>
    <mergeCell ref="G54:H54"/>
    <mergeCell ref="I54:K54"/>
    <mergeCell ref="L54:N54"/>
    <mergeCell ref="O54:P54"/>
    <mergeCell ref="L53:N53"/>
    <mergeCell ref="O53:P53"/>
    <mergeCell ref="Q53:R53"/>
    <mergeCell ref="S53:Z53"/>
    <mergeCell ref="AA53:AE53"/>
    <mergeCell ref="AF53:AH53"/>
    <mergeCell ref="AA52:AE52"/>
    <mergeCell ref="AF52:AH52"/>
    <mergeCell ref="AJ52:AO52"/>
    <mergeCell ref="AS52:AT52"/>
    <mergeCell ref="AU52:AV52"/>
    <mergeCell ref="A53:B53"/>
    <mergeCell ref="C53:D53"/>
    <mergeCell ref="E53:F53"/>
    <mergeCell ref="G53:H53"/>
    <mergeCell ref="I53:K53"/>
    <mergeCell ref="AA55:AE55"/>
    <mergeCell ref="AF55:AH55"/>
    <mergeCell ref="AJ55:AO55"/>
    <mergeCell ref="AS55:AT55"/>
    <mergeCell ref="AU55:AV55"/>
    <mergeCell ref="A56:B56"/>
    <mergeCell ref="C56:D56"/>
    <mergeCell ref="E56:F56"/>
    <mergeCell ref="G56:H56"/>
    <mergeCell ref="I56:K56"/>
    <mergeCell ref="AU54:AV54"/>
    <mergeCell ref="A55:B55"/>
    <mergeCell ref="C55:D55"/>
    <mergeCell ref="E55:F55"/>
    <mergeCell ref="G55:H55"/>
    <mergeCell ref="I55:K55"/>
    <mergeCell ref="L55:N55"/>
    <mergeCell ref="O55:P55"/>
    <mergeCell ref="Q55:R55"/>
    <mergeCell ref="S55:Z55"/>
    <mergeCell ref="Q54:R54"/>
    <mergeCell ref="S54:Z54"/>
    <mergeCell ref="AA54:AE54"/>
    <mergeCell ref="AF54:AH54"/>
    <mergeCell ref="AJ54:AO54"/>
    <mergeCell ref="AS54:AT54"/>
    <mergeCell ref="AU57:AV57"/>
    <mergeCell ref="A58:B58"/>
    <mergeCell ref="C58:D58"/>
    <mergeCell ref="E58:F58"/>
    <mergeCell ref="G58:H58"/>
    <mergeCell ref="I58:K58"/>
    <mergeCell ref="L58:N58"/>
    <mergeCell ref="O58:P58"/>
    <mergeCell ref="Q58:R58"/>
    <mergeCell ref="S58:Z58"/>
    <mergeCell ref="Q57:R57"/>
    <mergeCell ref="S57:Z57"/>
    <mergeCell ref="AA57:AE57"/>
    <mergeCell ref="AF57:AH57"/>
    <mergeCell ref="AJ57:AO57"/>
    <mergeCell ref="AS57:AT57"/>
    <mergeCell ref="AJ56:AO56"/>
    <mergeCell ref="AS56:AT56"/>
    <mergeCell ref="AU56:AV56"/>
    <mergeCell ref="A57:B57"/>
    <mergeCell ref="C57:D57"/>
    <mergeCell ref="E57:F57"/>
    <mergeCell ref="G57:H57"/>
    <mergeCell ref="I57:K57"/>
    <mergeCell ref="L57:N57"/>
    <mergeCell ref="O57:P57"/>
    <mergeCell ref="L56:N56"/>
    <mergeCell ref="O56:P56"/>
    <mergeCell ref="Q56:R56"/>
    <mergeCell ref="S56:Z56"/>
    <mergeCell ref="AA56:AE56"/>
    <mergeCell ref="AF56:AH56"/>
    <mergeCell ref="AJ59:AO59"/>
    <mergeCell ref="AS59:AT59"/>
    <mergeCell ref="AU59:AV59"/>
    <mergeCell ref="A60:B60"/>
    <mergeCell ref="C60:D60"/>
    <mergeCell ref="E60:F60"/>
    <mergeCell ref="G60:H60"/>
    <mergeCell ref="I60:K60"/>
    <mergeCell ref="L60:N60"/>
    <mergeCell ref="O60:P60"/>
    <mergeCell ref="L59:N59"/>
    <mergeCell ref="O59:P59"/>
    <mergeCell ref="Q59:R59"/>
    <mergeCell ref="S59:Z59"/>
    <mergeCell ref="AA59:AE59"/>
    <mergeCell ref="AF59:AH59"/>
    <mergeCell ref="AA58:AE58"/>
    <mergeCell ref="AF58:AH58"/>
    <mergeCell ref="AJ58:AO58"/>
    <mergeCell ref="AS58:AT58"/>
    <mergeCell ref="AU58:AV58"/>
    <mergeCell ref="A59:B59"/>
    <mergeCell ref="C59:D59"/>
    <mergeCell ref="E59:F59"/>
    <mergeCell ref="G59:H59"/>
    <mergeCell ref="I59:K59"/>
    <mergeCell ref="AA61:AE61"/>
    <mergeCell ref="AF61:AH61"/>
    <mergeCell ref="AJ61:AO61"/>
    <mergeCell ref="AS61:AT61"/>
    <mergeCell ref="AU61:AV61"/>
    <mergeCell ref="A62:B62"/>
    <mergeCell ref="C62:D62"/>
    <mergeCell ref="E62:F62"/>
    <mergeCell ref="G62:H62"/>
    <mergeCell ref="I62:K62"/>
    <mergeCell ref="AU60:AV60"/>
    <mergeCell ref="A61:B61"/>
    <mergeCell ref="C61:D61"/>
    <mergeCell ref="E61:F61"/>
    <mergeCell ref="G61:H61"/>
    <mergeCell ref="I61:K61"/>
    <mergeCell ref="L61:N61"/>
    <mergeCell ref="O61:P61"/>
    <mergeCell ref="Q61:R61"/>
    <mergeCell ref="S61:Z61"/>
    <mergeCell ref="Q60:R60"/>
    <mergeCell ref="S60:Z60"/>
    <mergeCell ref="AA60:AE60"/>
    <mergeCell ref="AF60:AH60"/>
    <mergeCell ref="AJ60:AO60"/>
    <mergeCell ref="AS60:AT60"/>
    <mergeCell ref="AU63:AV63"/>
    <mergeCell ref="A64:B64"/>
    <mergeCell ref="C64:D64"/>
    <mergeCell ref="E64:F64"/>
    <mergeCell ref="G64:H64"/>
    <mergeCell ref="I64:K64"/>
    <mergeCell ref="L64:N64"/>
    <mergeCell ref="O64:P64"/>
    <mergeCell ref="Q64:R64"/>
    <mergeCell ref="S64:Z64"/>
    <mergeCell ref="Q63:R63"/>
    <mergeCell ref="S63:Z63"/>
    <mergeCell ref="AA63:AE63"/>
    <mergeCell ref="AF63:AH63"/>
    <mergeCell ref="AJ63:AO63"/>
    <mergeCell ref="AS63:AT63"/>
    <mergeCell ref="AJ62:AO62"/>
    <mergeCell ref="AS62:AT62"/>
    <mergeCell ref="AU62:AV62"/>
    <mergeCell ref="A63:B63"/>
    <mergeCell ref="C63:D63"/>
    <mergeCell ref="E63:F63"/>
    <mergeCell ref="G63:H63"/>
    <mergeCell ref="I63:K63"/>
    <mergeCell ref="L63:N63"/>
    <mergeCell ref="O63:P63"/>
    <mergeCell ref="L62:N62"/>
    <mergeCell ref="O62:P62"/>
    <mergeCell ref="Q62:R62"/>
    <mergeCell ref="S62:Z62"/>
    <mergeCell ref="AA62:AE62"/>
    <mergeCell ref="AF62:AH62"/>
    <mergeCell ref="AJ65:AO65"/>
    <mergeCell ref="AS65:AT65"/>
    <mergeCell ref="AU65:AV65"/>
    <mergeCell ref="A66:B66"/>
    <mergeCell ref="C66:D66"/>
    <mergeCell ref="E66:F66"/>
    <mergeCell ref="G66:H66"/>
    <mergeCell ref="I66:K66"/>
    <mergeCell ref="L66:N66"/>
    <mergeCell ref="O66:P66"/>
    <mergeCell ref="L65:N65"/>
    <mergeCell ref="O65:P65"/>
    <mergeCell ref="Q65:R65"/>
    <mergeCell ref="S65:Z65"/>
    <mergeCell ref="AA65:AE65"/>
    <mergeCell ref="AF65:AH65"/>
    <mergeCell ref="AA64:AE64"/>
    <mergeCell ref="AF64:AH64"/>
    <mergeCell ref="AJ64:AO64"/>
    <mergeCell ref="AS64:AT64"/>
    <mergeCell ref="AU64:AV64"/>
    <mergeCell ref="A65:B65"/>
    <mergeCell ref="C65:D65"/>
    <mergeCell ref="E65:F65"/>
    <mergeCell ref="G65:H65"/>
    <mergeCell ref="I65:K65"/>
    <mergeCell ref="AA67:AE67"/>
    <mergeCell ref="AF67:AH67"/>
    <mergeCell ref="AJ67:AO67"/>
    <mergeCell ref="AS67:AT67"/>
    <mergeCell ref="AU67:AV67"/>
    <mergeCell ref="A68:B68"/>
    <mergeCell ref="C68:D68"/>
    <mergeCell ref="E68:F68"/>
    <mergeCell ref="G68:H68"/>
    <mergeCell ref="I68:K68"/>
    <mergeCell ref="AU66:AV66"/>
    <mergeCell ref="A67:B67"/>
    <mergeCell ref="C67:D67"/>
    <mergeCell ref="E67:F67"/>
    <mergeCell ref="G67:H67"/>
    <mergeCell ref="I67:K67"/>
    <mergeCell ref="L67:N67"/>
    <mergeCell ref="O67:P67"/>
    <mergeCell ref="Q67:R67"/>
    <mergeCell ref="S67:Z67"/>
    <mergeCell ref="Q66:R66"/>
    <mergeCell ref="S66:Z66"/>
    <mergeCell ref="AA66:AE66"/>
    <mergeCell ref="AF66:AH66"/>
    <mergeCell ref="AJ66:AO66"/>
    <mergeCell ref="AS66:AT66"/>
    <mergeCell ref="AU69:AV69"/>
    <mergeCell ref="A70:B70"/>
    <mergeCell ref="C70:D70"/>
    <mergeCell ref="E70:F70"/>
    <mergeCell ref="G70:H70"/>
    <mergeCell ref="I70:K70"/>
    <mergeCell ref="L70:N70"/>
    <mergeCell ref="O70:P70"/>
    <mergeCell ref="Q70:R70"/>
    <mergeCell ref="S70:Z70"/>
    <mergeCell ref="Q69:R69"/>
    <mergeCell ref="S69:Z69"/>
    <mergeCell ref="AA69:AE69"/>
    <mergeCell ref="AF69:AH69"/>
    <mergeCell ref="AJ69:AO69"/>
    <mergeCell ref="AS69:AT69"/>
    <mergeCell ref="AJ68:AO68"/>
    <mergeCell ref="AS68:AT68"/>
    <mergeCell ref="AU68:AV68"/>
    <mergeCell ref="A69:B69"/>
    <mergeCell ref="C69:D69"/>
    <mergeCell ref="E69:F69"/>
    <mergeCell ref="G69:H69"/>
    <mergeCell ref="I69:K69"/>
    <mergeCell ref="L69:N69"/>
    <mergeCell ref="O69:P69"/>
    <mergeCell ref="L68:N68"/>
    <mergeCell ref="O68:P68"/>
    <mergeCell ref="Q68:R68"/>
    <mergeCell ref="S68:Z68"/>
    <mergeCell ref="AA68:AE68"/>
    <mergeCell ref="AF68:AH68"/>
    <mergeCell ref="AJ71:AO71"/>
    <mergeCell ref="AS71:AT71"/>
    <mergeCell ref="AU71:AV71"/>
    <mergeCell ref="A72:B72"/>
    <mergeCell ref="C72:D72"/>
    <mergeCell ref="E72:F72"/>
    <mergeCell ref="G72:H72"/>
    <mergeCell ref="I72:K72"/>
    <mergeCell ref="L72:N72"/>
    <mergeCell ref="O72:P72"/>
    <mergeCell ref="L71:N71"/>
    <mergeCell ref="O71:P71"/>
    <mergeCell ref="Q71:R71"/>
    <mergeCell ref="S71:Z71"/>
    <mergeCell ref="AA71:AE71"/>
    <mergeCell ref="AF71:AH71"/>
    <mergeCell ref="AA70:AE70"/>
    <mergeCell ref="AF70:AH70"/>
    <mergeCell ref="AJ70:AO70"/>
    <mergeCell ref="AS70:AT70"/>
    <mergeCell ref="AU70:AV70"/>
    <mergeCell ref="A71:B71"/>
    <mergeCell ref="C71:D71"/>
    <mergeCell ref="E71:F71"/>
    <mergeCell ref="G71:H71"/>
    <mergeCell ref="I71:K71"/>
    <mergeCell ref="AA73:AE73"/>
    <mergeCell ref="AF73:AH73"/>
    <mergeCell ref="AJ73:AO73"/>
    <mergeCell ref="AS73:AT73"/>
    <mergeCell ref="AU73:AV73"/>
    <mergeCell ref="A74:B74"/>
    <mergeCell ref="C74:D74"/>
    <mergeCell ref="E74:F74"/>
    <mergeCell ref="G74:H74"/>
    <mergeCell ref="I74:K74"/>
    <mergeCell ref="AU72:AV72"/>
    <mergeCell ref="A73:B73"/>
    <mergeCell ref="C73:D73"/>
    <mergeCell ref="E73:F73"/>
    <mergeCell ref="G73:H73"/>
    <mergeCell ref="I73:K73"/>
    <mergeCell ref="L73:N73"/>
    <mergeCell ref="O73:P73"/>
    <mergeCell ref="Q73:R73"/>
    <mergeCell ref="S73:Z73"/>
    <mergeCell ref="Q72:R72"/>
    <mergeCell ref="S72:Z72"/>
    <mergeCell ref="AA72:AE72"/>
    <mergeCell ref="AF72:AH72"/>
    <mergeCell ref="AJ72:AO72"/>
    <mergeCell ref="AS72:AT72"/>
    <mergeCell ref="AU75:AV75"/>
    <mergeCell ref="A76:B76"/>
    <mergeCell ref="C76:D76"/>
    <mergeCell ref="E76:F76"/>
    <mergeCell ref="G76:H76"/>
    <mergeCell ref="I76:K76"/>
    <mergeCell ref="L76:N76"/>
    <mergeCell ref="O76:P76"/>
    <mergeCell ref="Q76:R76"/>
    <mergeCell ref="S76:Z76"/>
    <mergeCell ref="Q75:R75"/>
    <mergeCell ref="S75:Z75"/>
    <mergeCell ref="AA75:AE75"/>
    <mergeCell ref="AF75:AH75"/>
    <mergeCell ref="AJ75:AO75"/>
    <mergeCell ref="AS75:AT75"/>
    <mergeCell ref="AJ74:AO74"/>
    <mergeCell ref="AS74:AT74"/>
    <mergeCell ref="AU74:AV74"/>
    <mergeCell ref="A75:B75"/>
    <mergeCell ref="C75:D75"/>
    <mergeCell ref="E75:F75"/>
    <mergeCell ref="G75:H75"/>
    <mergeCell ref="I75:K75"/>
    <mergeCell ref="L75:N75"/>
    <mergeCell ref="O75:P75"/>
    <mergeCell ref="L74:N74"/>
    <mergeCell ref="O74:P74"/>
    <mergeCell ref="Q74:R74"/>
    <mergeCell ref="S74:Z74"/>
    <mergeCell ref="AA74:AE74"/>
    <mergeCell ref="AF74:AH74"/>
    <mergeCell ref="AJ77:AO77"/>
    <mergeCell ref="AS77:AT77"/>
    <mergeCell ref="AU77:AV77"/>
    <mergeCell ref="A78:B78"/>
    <mergeCell ref="C78:D78"/>
    <mergeCell ref="E78:F78"/>
    <mergeCell ref="G78:H78"/>
    <mergeCell ref="I78:K78"/>
    <mergeCell ref="L78:N78"/>
    <mergeCell ref="O78:P78"/>
    <mergeCell ref="L77:N77"/>
    <mergeCell ref="O77:P77"/>
    <mergeCell ref="Q77:R77"/>
    <mergeCell ref="S77:Z77"/>
    <mergeCell ref="AA77:AE77"/>
    <mergeCell ref="AF77:AH77"/>
    <mergeCell ref="AA76:AE76"/>
    <mergeCell ref="AF76:AH76"/>
    <mergeCell ref="AJ76:AO76"/>
    <mergeCell ref="AS76:AT76"/>
    <mergeCell ref="AU76:AV76"/>
    <mergeCell ref="A77:B77"/>
    <mergeCell ref="C77:D77"/>
    <mergeCell ref="E77:F77"/>
    <mergeCell ref="G77:H77"/>
    <mergeCell ref="I77:K77"/>
    <mergeCell ref="AA79:AE79"/>
    <mergeCell ref="AF79:AH79"/>
    <mergeCell ref="AJ79:AO79"/>
    <mergeCell ref="AS79:AT79"/>
    <mergeCell ref="AU79:AV79"/>
    <mergeCell ref="A80:B80"/>
    <mergeCell ref="C80:D80"/>
    <mergeCell ref="E80:F80"/>
    <mergeCell ref="G80:H80"/>
    <mergeCell ref="I80:K80"/>
    <mergeCell ref="AU78:AV78"/>
    <mergeCell ref="A79:B79"/>
    <mergeCell ref="C79:D79"/>
    <mergeCell ref="E79:F79"/>
    <mergeCell ref="G79:H79"/>
    <mergeCell ref="I79:K79"/>
    <mergeCell ref="L79:N79"/>
    <mergeCell ref="O79:P79"/>
    <mergeCell ref="Q79:R79"/>
    <mergeCell ref="S79:Z79"/>
    <mergeCell ref="Q78:R78"/>
    <mergeCell ref="S78:Z78"/>
    <mergeCell ref="AA78:AE78"/>
    <mergeCell ref="AF78:AH78"/>
    <mergeCell ref="AJ78:AO78"/>
    <mergeCell ref="AS78:AT78"/>
    <mergeCell ref="AU81:AV81"/>
    <mergeCell ref="A82:B82"/>
    <mergeCell ref="C82:D82"/>
    <mergeCell ref="E82:F82"/>
    <mergeCell ref="G82:H82"/>
    <mergeCell ref="I82:K82"/>
    <mergeCell ref="L82:N82"/>
    <mergeCell ref="O82:P82"/>
    <mergeCell ref="Q82:R82"/>
    <mergeCell ref="S82:Z82"/>
    <mergeCell ref="Q81:R81"/>
    <mergeCell ref="S81:Z81"/>
    <mergeCell ref="AA81:AE81"/>
    <mergeCell ref="AF81:AH81"/>
    <mergeCell ref="AJ81:AO81"/>
    <mergeCell ref="AS81:AT81"/>
    <mergeCell ref="AJ80:AO80"/>
    <mergeCell ref="AS80:AT80"/>
    <mergeCell ref="AU80:AV80"/>
    <mergeCell ref="A81:B81"/>
    <mergeCell ref="C81:D81"/>
    <mergeCell ref="E81:F81"/>
    <mergeCell ref="G81:H81"/>
    <mergeCell ref="I81:K81"/>
    <mergeCell ref="L81:N81"/>
    <mergeCell ref="O81:P81"/>
    <mergeCell ref="L80:N80"/>
    <mergeCell ref="O80:P80"/>
    <mergeCell ref="Q80:R80"/>
    <mergeCell ref="S80:Z80"/>
    <mergeCell ref="AA80:AE80"/>
    <mergeCell ref="AF80:AH80"/>
    <mergeCell ref="AJ83:AO83"/>
    <mergeCell ref="AS83:AT83"/>
    <mergeCell ref="AU83:AV83"/>
    <mergeCell ref="A84:B84"/>
    <mergeCell ref="C84:D84"/>
    <mergeCell ref="E84:F84"/>
    <mergeCell ref="G84:H84"/>
    <mergeCell ref="I84:K84"/>
    <mergeCell ref="L84:N84"/>
    <mergeCell ref="O84:P84"/>
    <mergeCell ref="L83:N83"/>
    <mergeCell ref="O83:P83"/>
    <mergeCell ref="Q83:R83"/>
    <mergeCell ref="S83:Z83"/>
    <mergeCell ref="AA83:AE83"/>
    <mergeCell ref="AF83:AH83"/>
    <mergeCell ref="AA82:AE82"/>
    <mergeCell ref="AF82:AH82"/>
    <mergeCell ref="AJ82:AO82"/>
    <mergeCell ref="AS82:AT82"/>
    <mergeCell ref="AU82:AV82"/>
    <mergeCell ref="A83:B83"/>
    <mergeCell ref="C83:D83"/>
    <mergeCell ref="E83:F83"/>
    <mergeCell ref="G83:H83"/>
    <mergeCell ref="I83:K83"/>
    <mergeCell ref="AA85:AE85"/>
    <mergeCell ref="AF85:AH85"/>
    <mergeCell ref="AJ85:AO85"/>
    <mergeCell ref="AS85:AT85"/>
    <mergeCell ref="AU85:AV85"/>
    <mergeCell ref="A86:B86"/>
    <mergeCell ref="C86:D86"/>
    <mergeCell ref="E86:F86"/>
    <mergeCell ref="G86:H86"/>
    <mergeCell ref="I86:K86"/>
    <mergeCell ref="AU84:AV84"/>
    <mergeCell ref="A85:B85"/>
    <mergeCell ref="C85:D85"/>
    <mergeCell ref="E85:F85"/>
    <mergeCell ref="G85:H85"/>
    <mergeCell ref="I85:K85"/>
    <mergeCell ref="L85:N85"/>
    <mergeCell ref="O85:P85"/>
    <mergeCell ref="Q85:R85"/>
    <mergeCell ref="S85:Z85"/>
    <mergeCell ref="Q84:R84"/>
    <mergeCell ref="S84:Z84"/>
    <mergeCell ref="AA84:AE84"/>
    <mergeCell ref="AF84:AH84"/>
    <mergeCell ref="AJ84:AO84"/>
    <mergeCell ref="AS84:AT84"/>
    <mergeCell ref="AU87:AV87"/>
    <mergeCell ref="A88:AO88"/>
    <mergeCell ref="AS88:AT88"/>
    <mergeCell ref="AU88:AV88"/>
    <mergeCell ref="A89:B89"/>
    <mergeCell ref="C89:D89"/>
    <mergeCell ref="E89:F89"/>
    <mergeCell ref="G89:H89"/>
    <mergeCell ref="I89:K89"/>
    <mergeCell ref="L89:N89"/>
    <mergeCell ref="Q87:R87"/>
    <mergeCell ref="S87:Z87"/>
    <mergeCell ref="AA87:AE87"/>
    <mergeCell ref="AF87:AH87"/>
    <mergeCell ref="AJ87:AO87"/>
    <mergeCell ref="AS87:AT87"/>
    <mergeCell ref="AJ86:AO86"/>
    <mergeCell ref="AS86:AT86"/>
    <mergeCell ref="AU86:AV86"/>
    <mergeCell ref="A87:B87"/>
    <mergeCell ref="C87:D87"/>
    <mergeCell ref="E87:F87"/>
    <mergeCell ref="G87:H87"/>
    <mergeCell ref="I87:K87"/>
    <mergeCell ref="L87:N87"/>
    <mergeCell ref="O87:P87"/>
    <mergeCell ref="L86:N86"/>
    <mergeCell ref="O86:P86"/>
    <mergeCell ref="Q86:R86"/>
    <mergeCell ref="S86:Z86"/>
    <mergeCell ref="AA86:AE86"/>
    <mergeCell ref="AF86:AH86"/>
    <mergeCell ref="S90:Z90"/>
    <mergeCell ref="AA90:AE90"/>
    <mergeCell ref="AF90:AH90"/>
    <mergeCell ref="AJ90:AO90"/>
    <mergeCell ref="AS90:AT90"/>
    <mergeCell ref="AU90:AV90"/>
    <mergeCell ref="AS89:AT89"/>
    <mergeCell ref="AU89:AV89"/>
    <mergeCell ref="A90:B90"/>
    <mergeCell ref="C90:D90"/>
    <mergeCell ref="E90:F90"/>
    <mergeCell ref="G90:H90"/>
    <mergeCell ref="I90:K90"/>
    <mergeCell ref="L90:N90"/>
    <mergeCell ref="O90:P90"/>
    <mergeCell ref="Q90:R90"/>
    <mergeCell ref="O89:P89"/>
    <mergeCell ref="Q89:R89"/>
    <mergeCell ref="S89:Z89"/>
    <mergeCell ref="AA89:AE89"/>
    <mergeCell ref="AF89:AH89"/>
    <mergeCell ref="AJ89:AO89"/>
    <mergeCell ref="S92:Z92"/>
    <mergeCell ref="AA92:AE92"/>
    <mergeCell ref="AF92:AH92"/>
    <mergeCell ref="AJ92:AO92"/>
    <mergeCell ref="AS92:AT92"/>
    <mergeCell ref="AU92:AV92"/>
    <mergeCell ref="AS91:AT91"/>
    <mergeCell ref="AU91:AV91"/>
    <mergeCell ref="A92:B92"/>
    <mergeCell ref="C92:D92"/>
    <mergeCell ref="E92:F92"/>
    <mergeCell ref="G92:H92"/>
    <mergeCell ref="I92:K92"/>
    <mergeCell ref="L92:N92"/>
    <mergeCell ref="O92:P92"/>
    <mergeCell ref="Q92:R92"/>
    <mergeCell ref="O91:P91"/>
    <mergeCell ref="Q91:R91"/>
    <mergeCell ref="S91:Z91"/>
    <mergeCell ref="AA91:AE91"/>
    <mergeCell ref="AF91:AH91"/>
    <mergeCell ref="AJ91:AO91"/>
    <mergeCell ref="A91:B91"/>
    <mergeCell ref="C91:D91"/>
    <mergeCell ref="E91:F91"/>
    <mergeCell ref="G91:H91"/>
    <mergeCell ref="I91:K91"/>
    <mergeCell ref="L91:N91"/>
    <mergeCell ref="S94:Z94"/>
    <mergeCell ref="AA94:AE94"/>
    <mergeCell ref="AF94:AH94"/>
    <mergeCell ref="AJ94:AO94"/>
    <mergeCell ref="AS94:AT94"/>
    <mergeCell ref="AU94:AV94"/>
    <mergeCell ref="AS93:AT93"/>
    <mergeCell ref="AU93:AV93"/>
    <mergeCell ref="A94:B94"/>
    <mergeCell ref="C94:D94"/>
    <mergeCell ref="E94:F94"/>
    <mergeCell ref="G94:H94"/>
    <mergeCell ref="I94:K94"/>
    <mergeCell ref="L94:N94"/>
    <mergeCell ref="O94:P94"/>
    <mergeCell ref="Q94:R94"/>
    <mergeCell ref="O93:P93"/>
    <mergeCell ref="Q93:R93"/>
    <mergeCell ref="S93:Z93"/>
    <mergeCell ref="AA93:AE93"/>
    <mergeCell ref="AF93:AH93"/>
    <mergeCell ref="AJ93:AO93"/>
    <mergeCell ref="A93:B93"/>
    <mergeCell ref="C93:D93"/>
    <mergeCell ref="E93:F93"/>
    <mergeCell ref="G93:H93"/>
    <mergeCell ref="I93:K93"/>
    <mergeCell ref="L93:N93"/>
    <mergeCell ref="S96:Z96"/>
    <mergeCell ref="AA96:AE96"/>
    <mergeCell ref="AF96:AH96"/>
    <mergeCell ref="AJ96:AO96"/>
    <mergeCell ref="AS96:AT96"/>
    <mergeCell ref="AU96:AV96"/>
    <mergeCell ref="AS95:AT95"/>
    <mergeCell ref="AU95:AV95"/>
    <mergeCell ref="A96:B96"/>
    <mergeCell ref="C96:D96"/>
    <mergeCell ref="E96:F96"/>
    <mergeCell ref="G96:H96"/>
    <mergeCell ref="I96:K96"/>
    <mergeCell ref="L96:N96"/>
    <mergeCell ref="O96:P96"/>
    <mergeCell ref="Q96:R96"/>
    <mergeCell ref="O95:P95"/>
    <mergeCell ref="Q95:R95"/>
    <mergeCell ref="S95:Z95"/>
    <mergeCell ref="AA95:AE95"/>
    <mergeCell ref="AF95:AH95"/>
    <mergeCell ref="AJ95:AO95"/>
    <mergeCell ref="A95:B95"/>
    <mergeCell ref="C95:D95"/>
    <mergeCell ref="E95:F95"/>
    <mergeCell ref="G95:H95"/>
    <mergeCell ref="I95:K95"/>
    <mergeCell ref="L95:N95"/>
    <mergeCell ref="S98:Z98"/>
    <mergeCell ref="AA98:AE98"/>
    <mergeCell ref="AF98:AH98"/>
    <mergeCell ref="AJ98:AO98"/>
    <mergeCell ref="AS98:AT98"/>
    <mergeCell ref="AU98:AV98"/>
    <mergeCell ref="AS97:AT97"/>
    <mergeCell ref="AU97:AV97"/>
    <mergeCell ref="A98:B98"/>
    <mergeCell ref="C98:D98"/>
    <mergeCell ref="E98:F98"/>
    <mergeCell ref="G98:H98"/>
    <mergeCell ref="I98:K98"/>
    <mergeCell ref="L98:N98"/>
    <mergeCell ref="O98:P98"/>
    <mergeCell ref="Q98:R98"/>
    <mergeCell ref="O97:P97"/>
    <mergeCell ref="Q97:R97"/>
    <mergeCell ref="S97:Z97"/>
    <mergeCell ref="AA97:AE97"/>
    <mergeCell ref="AF97:AH97"/>
    <mergeCell ref="AJ97:AO97"/>
    <mergeCell ref="A97:B97"/>
    <mergeCell ref="C97:D97"/>
    <mergeCell ref="E97:F97"/>
    <mergeCell ref="G97:H97"/>
    <mergeCell ref="I97:K97"/>
    <mergeCell ref="L97:N97"/>
    <mergeCell ref="I101:K101"/>
    <mergeCell ref="L101:N101"/>
    <mergeCell ref="S100:Z100"/>
    <mergeCell ref="AA100:AE100"/>
    <mergeCell ref="AF100:AH100"/>
    <mergeCell ref="AJ100:AO100"/>
    <mergeCell ref="AS100:AT100"/>
    <mergeCell ref="AU100:AV100"/>
    <mergeCell ref="AS99:AT99"/>
    <mergeCell ref="AU99:AV99"/>
    <mergeCell ref="A100:B100"/>
    <mergeCell ref="C100:D100"/>
    <mergeCell ref="E100:F100"/>
    <mergeCell ref="G100:H100"/>
    <mergeCell ref="I100:K100"/>
    <mergeCell ref="L100:N100"/>
    <mergeCell ref="O100:P100"/>
    <mergeCell ref="Q100:R100"/>
    <mergeCell ref="O99:P99"/>
    <mergeCell ref="Q99:R99"/>
    <mergeCell ref="S99:Z99"/>
    <mergeCell ref="AA99:AE99"/>
    <mergeCell ref="AF99:AH99"/>
    <mergeCell ref="AJ99:AO99"/>
    <mergeCell ref="A99:B99"/>
    <mergeCell ref="C99:D99"/>
    <mergeCell ref="E99:F99"/>
    <mergeCell ref="G99:H99"/>
    <mergeCell ref="I99:K99"/>
    <mergeCell ref="L99:N99"/>
    <mergeCell ref="A103:AO103"/>
    <mergeCell ref="AS103:AT103"/>
    <mergeCell ref="AU103:AV103"/>
    <mergeCell ref="A104:AO104"/>
    <mergeCell ref="AS104:AT104"/>
    <mergeCell ref="AU104:AV104"/>
    <mergeCell ref="S102:Z102"/>
    <mergeCell ref="AA102:AE102"/>
    <mergeCell ref="AF102:AH102"/>
    <mergeCell ref="AJ102:AO102"/>
    <mergeCell ref="AS102:AT102"/>
    <mergeCell ref="AU102:AV102"/>
    <mergeCell ref="AS101:AT101"/>
    <mergeCell ref="AU101:AV101"/>
    <mergeCell ref="A102:B102"/>
    <mergeCell ref="C102:D102"/>
    <mergeCell ref="E102:F102"/>
    <mergeCell ref="G102:H102"/>
    <mergeCell ref="I102:K102"/>
    <mergeCell ref="L102:N102"/>
    <mergeCell ref="O102:P102"/>
    <mergeCell ref="Q102:R102"/>
    <mergeCell ref="O101:P101"/>
    <mergeCell ref="Q101:R101"/>
    <mergeCell ref="S101:Z101"/>
    <mergeCell ref="AA101:AE101"/>
    <mergeCell ref="AF101:AH101"/>
    <mergeCell ref="AJ101:AO101"/>
    <mergeCell ref="A101:B101"/>
    <mergeCell ref="C101:D101"/>
    <mergeCell ref="E101:F101"/>
    <mergeCell ref="G101:H101"/>
    <mergeCell ref="S106:Z106"/>
    <mergeCell ref="AA106:AE106"/>
    <mergeCell ref="AF106:AH106"/>
    <mergeCell ref="AJ106:AO106"/>
    <mergeCell ref="AS106:AT106"/>
    <mergeCell ref="AU106:AV106"/>
    <mergeCell ref="AS105:AT105"/>
    <mergeCell ref="AU105:AV105"/>
    <mergeCell ref="A106:B106"/>
    <mergeCell ref="C106:D106"/>
    <mergeCell ref="E106:F106"/>
    <mergeCell ref="G106:H106"/>
    <mergeCell ref="I106:K106"/>
    <mergeCell ref="L106:N106"/>
    <mergeCell ref="O106:P106"/>
    <mergeCell ref="Q106:R106"/>
    <mergeCell ref="O105:P105"/>
    <mergeCell ref="Q105:R105"/>
    <mergeCell ref="S105:Z105"/>
    <mergeCell ref="AA105:AE105"/>
    <mergeCell ref="AF105:AH105"/>
    <mergeCell ref="AJ105:AO105"/>
    <mergeCell ref="A105:B105"/>
    <mergeCell ref="C105:D105"/>
    <mergeCell ref="E105:F105"/>
    <mergeCell ref="G105:H105"/>
    <mergeCell ref="I105:K105"/>
    <mergeCell ref="L105:N105"/>
    <mergeCell ref="S108:Z108"/>
    <mergeCell ref="AA108:AE108"/>
    <mergeCell ref="AF108:AH108"/>
    <mergeCell ref="AJ108:AO108"/>
    <mergeCell ref="AS108:AT108"/>
    <mergeCell ref="AU108:AV108"/>
    <mergeCell ref="AS107:AT107"/>
    <mergeCell ref="AU107:AV107"/>
    <mergeCell ref="A108:B108"/>
    <mergeCell ref="C108:D108"/>
    <mergeCell ref="E108:F108"/>
    <mergeCell ref="G108:H108"/>
    <mergeCell ref="I108:K108"/>
    <mergeCell ref="L108:N108"/>
    <mergeCell ref="O108:P108"/>
    <mergeCell ref="Q108:R108"/>
    <mergeCell ref="O107:P107"/>
    <mergeCell ref="Q107:R107"/>
    <mergeCell ref="S107:Z107"/>
    <mergeCell ref="AA107:AE107"/>
    <mergeCell ref="AF107:AH107"/>
    <mergeCell ref="AJ107:AO107"/>
    <mergeCell ref="A107:B107"/>
    <mergeCell ref="C107:D107"/>
    <mergeCell ref="E107:F107"/>
    <mergeCell ref="G107:H107"/>
    <mergeCell ref="I107:K107"/>
    <mergeCell ref="L107:N107"/>
    <mergeCell ref="S110:Z110"/>
    <mergeCell ref="AA110:AE110"/>
    <mergeCell ref="AF110:AH110"/>
    <mergeCell ref="AJ110:AO110"/>
    <mergeCell ref="AS110:AT110"/>
    <mergeCell ref="AU110:AV110"/>
    <mergeCell ref="AS109:AT109"/>
    <mergeCell ref="AU109:AV109"/>
    <mergeCell ref="A110:B110"/>
    <mergeCell ref="C110:D110"/>
    <mergeCell ref="E110:F110"/>
    <mergeCell ref="G110:H110"/>
    <mergeCell ref="I110:K110"/>
    <mergeCell ref="L110:N110"/>
    <mergeCell ref="O110:P110"/>
    <mergeCell ref="Q110:R110"/>
    <mergeCell ref="O109:P109"/>
    <mergeCell ref="Q109:R109"/>
    <mergeCell ref="S109:Z109"/>
    <mergeCell ref="AA109:AE109"/>
    <mergeCell ref="AF109:AH109"/>
    <mergeCell ref="AJ109:AO109"/>
    <mergeCell ref="A109:B109"/>
    <mergeCell ref="C109:D109"/>
    <mergeCell ref="E109:F109"/>
    <mergeCell ref="G109:H109"/>
    <mergeCell ref="I109:K109"/>
    <mergeCell ref="L109:N109"/>
    <mergeCell ref="S112:Z112"/>
    <mergeCell ref="AA112:AE112"/>
    <mergeCell ref="AF112:AH112"/>
    <mergeCell ref="AJ112:AO112"/>
    <mergeCell ref="AS112:AT112"/>
    <mergeCell ref="AU112:AV112"/>
    <mergeCell ref="AS111:AT111"/>
    <mergeCell ref="AU111:AV111"/>
    <mergeCell ref="A112:B112"/>
    <mergeCell ref="C112:D112"/>
    <mergeCell ref="E112:F112"/>
    <mergeCell ref="G112:H112"/>
    <mergeCell ref="I112:K112"/>
    <mergeCell ref="L112:N112"/>
    <mergeCell ref="O112:P112"/>
    <mergeCell ref="Q112:R112"/>
    <mergeCell ref="O111:P111"/>
    <mergeCell ref="Q111:R111"/>
    <mergeCell ref="S111:Z111"/>
    <mergeCell ref="AA111:AE111"/>
    <mergeCell ref="AF111:AH111"/>
    <mergeCell ref="AJ111:AO111"/>
    <mergeCell ref="A111:B111"/>
    <mergeCell ref="C111:D111"/>
    <mergeCell ref="E111:F111"/>
    <mergeCell ref="G111:H111"/>
    <mergeCell ref="I111:K111"/>
    <mergeCell ref="L111:N111"/>
    <mergeCell ref="S114:Z114"/>
    <mergeCell ref="AA114:AE114"/>
    <mergeCell ref="AF114:AH114"/>
    <mergeCell ref="AJ114:AO114"/>
    <mergeCell ref="AS114:AT114"/>
    <mergeCell ref="AU114:AV114"/>
    <mergeCell ref="AS113:AT113"/>
    <mergeCell ref="AU113:AV113"/>
    <mergeCell ref="A114:B114"/>
    <mergeCell ref="C114:D114"/>
    <mergeCell ref="E114:F114"/>
    <mergeCell ref="G114:H114"/>
    <mergeCell ref="I114:K114"/>
    <mergeCell ref="L114:N114"/>
    <mergeCell ref="O114:P114"/>
    <mergeCell ref="Q114:R114"/>
    <mergeCell ref="O113:P113"/>
    <mergeCell ref="Q113:R113"/>
    <mergeCell ref="S113:Z113"/>
    <mergeCell ref="AA113:AE113"/>
    <mergeCell ref="AF113:AH113"/>
    <mergeCell ref="AJ113:AO113"/>
    <mergeCell ref="A113:B113"/>
    <mergeCell ref="C113:D113"/>
    <mergeCell ref="E113:F113"/>
    <mergeCell ref="G113:H113"/>
    <mergeCell ref="I113:K113"/>
    <mergeCell ref="L113:N113"/>
    <mergeCell ref="S116:Z116"/>
    <mergeCell ref="AA116:AE116"/>
    <mergeCell ref="AF116:AH116"/>
    <mergeCell ref="AJ116:AO116"/>
    <mergeCell ref="AS116:AT116"/>
    <mergeCell ref="AU116:AV116"/>
    <mergeCell ref="AS115:AT115"/>
    <mergeCell ref="AU115:AV115"/>
    <mergeCell ref="A116:B116"/>
    <mergeCell ref="C116:D116"/>
    <mergeCell ref="E116:F116"/>
    <mergeCell ref="G116:H116"/>
    <mergeCell ref="I116:K116"/>
    <mergeCell ref="L116:N116"/>
    <mergeCell ref="O116:P116"/>
    <mergeCell ref="Q116:R116"/>
    <mergeCell ref="O115:P115"/>
    <mergeCell ref="Q115:R115"/>
    <mergeCell ref="S115:Z115"/>
    <mergeCell ref="AA115:AE115"/>
    <mergeCell ref="AF115:AH115"/>
    <mergeCell ref="AJ115:AO115"/>
    <mergeCell ref="A115:B115"/>
    <mergeCell ref="C115:D115"/>
    <mergeCell ref="E115:F115"/>
    <mergeCell ref="G115:H115"/>
    <mergeCell ref="I115:K115"/>
    <mergeCell ref="L115:N115"/>
    <mergeCell ref="I119:K119"/>
    <mergeCell ref="L119:N119"/>
    <mergeCell ref="S118:Z118"/>
    <mergeCell ref="AA118:AE118"/>
    <mergeCell ref="AF118:AH118"/>
    <mergeCell ref="AJ118:AO118"/>
    <mergeCell ref="AS118:AT118"/>
    <mergeCell ref="AU118:AV118"/>
    <mergeCell ref="AS117:AT117"/>
    <mergeCell ref="AU117:AV117"/>
    <mergeCell ref="A118:B118"/>
    <mergeCell ref="C118:D118"/>
    <mergeCell ref="E118:F118"/>
    <mergeCell ref="G118:H118"/>
    <mergeCell ref="I118:K118"/>
    <mergeCell ref="L118:N118"/>
    <mergeCell ref="O118:P118"/>
    <mergeCell ref="Q118:R118"/>
    <mergeCell ref="O117:P117"/>
    <mergeCell ref="Q117:R117"/>
    <mergeCell ref="S117:Z117"/>
    <mergeCell ref="AA117:AE117"/>
    <mergeCell ref="AF117:AH117"/>
    <mergeCell ref="AJ117:AO117"/>
    <mergeCell ref="A117:B117"/>
    <mergeCell ref="C117:D117"/>
    <mergeCell ref="E117:F117"/>
    <mergeCell ref="G117:H117"/>
    <mergeCell ref="I117:K117"/>
    <mergeCell ref="L117:N117"/>
    <mergeCell ref="A121:AO121"/>
    <mergeCell ref="AS121:AT121"/>
    <mergeCell ref="AU121:AV121"/>
    <mergeCell ref="A123:AO123"/>
    <mergeCell ref="AS123:AT123"/>
    <mergeCell ref="AU123:AV123"/>
    <mergeCell ref="S120:Z120"/>
    <mergeCell ref="AA120:AE120"/>
    <mergeCell ref="AF120:AH120"/>
    <mergeCell ref="AJ120:AO120"/>
    <mergeCell ref="AS120:AT120"/>
    <mergeCell ref="AU120:AV120"/>
    <mergeCell ref="AS119:AT119"/>
    <mergeCell ref="AU119:AV119"/>
    <mergeCell ref="A120:B120"/>
    <mergeCell ref="C120:D120"/>
    <mergeCell ref="E120:F120"/>
    <mergeCell ref="G120:H120"/>
    <mergeCell ref="I120:K120"/>
    <mergeCell ref="L120:N120"/>
    <mergeCell ref="O120:P120"/>
    <mergeCell ref="Q120:R120"/>
    <mergeCell ref="O119:P119"/>
    <mergeCell ref="Q119:R119"/>
    <mergeCell ref="S119:Z119"/>
    <mergeCell ref="AA119:AE119"/>
    <mergeCell ref="AF119:AH119"/>
    <mergeCell ref="AJ119:AO119"/>
    <mergeCell ref="A119:B119"/>
    <mergeCell ref="C119:D119"/>
    <mergeCell ref="E119:F119"/>
    <mergeCell ref="G119:H119"/>
  </mergeCells>
  <printOptions horizontalCentered="1"/>
  <pageMargins left="0" right="0" top="0.39370078740157483" bottom="0" header="0" footer="0"/>
  <pageSetup paperSize="5" scale="50" orientation="landscape" r:id="rId1"/>
  <headerFooter alignWithMargins="0">
    <oddFooter>&amp;R&amp;"Arial,Regular"&amp;8 Página 
&amp;"-,Regular"&amp;P 
&amp;"-,Regular"de 
&amp;"-,Regular"&amp;N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82F35AF7736F478A5B50C4578A8941" ma:contentTypeVersion="4" ma:contentTypeDescription="Crear nuevo documento." ma:contentTypeScope="" ma:versionID="f196f8ad916f010b6c507eac9db26024">
  <xsd:schema xmlns:xsd="http://www.w3.org/2001/XMLSchema" xmlns:xs="http://www.w3.org/2001/XMLSchema" xmlns:p="http://schemas.microsoft.com/office/2006/metadata/properties" xmlns:ns2="1d950c57-783c-4ce2-abde-1e07909cfafd" xmlns:ns3="a5b49f41-5d12-4f49-93db-d7474655b2cb" targetNamespace="http://schemas.microsoft.com/office/2006/metadata/properties" ma:root="true" ma:fieldsID="73575e75a82a52290b070fefdf055d85" ns2:_="" ns3:_="">
    <xsd:import namespace="1d950c57-783c-4ce2-abde-1e07909cfafd"/>
    <xsd:import namespace="a5b49f41-5d12-4f49-93db-d7474655b2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950c57-783c-4ce2-abde-1e07909cfa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b49f41-5d12-4f49-93db-d7474655b2c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B4E3E4-7B18-4D1D-A1F9-18B1305BC28A}"/>
</file>

<file path=customXml/itemProps2.xml><?xml version="1.0" encoding="utf-8"?>
<ds:datastoreItem xmlns:ds="http://schemas.openxmlformats.org/officeDocument/2006/customXml" ds:itemID="{CB838D55-42C2-4718-ADA0-E7A9F83EA076}"/>
</file>

<file path=customXml/itemProps3.xml><?xml version="1.0" encoding="utf-8"?>
<ds:datastoreItem xmlns:ds="http://schemas.openxmlformats.org/officeDocument/2006/customXml" ds:itemID="{F468E9F0-2829-46C3-A4ED-2F8767FF29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presupuesto</dc:creator>
  <cp:keywords/>
  <dc:description/>
  <cp:lastModifiedBy>Ingrit Jinet Garcia Lagos</cp:lastModifiedBy>
  <cp:revision/>
  <dcterms:created xsi:type="dcterms:W3CDTF">2022-05-05T21:23:57Z</dcterms:created>
  <dcterms:modified xsi:type="dcterms:W3CDTF">2022-05-12T21:10:23Z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0x0101000482F35AF7736F478A5B50C4578A8941</vt:lpwstr>
  </property>
</Properties>
</file>